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0"/>
  </bookViews>
  <sheets>
    <sheet name="Villamos" sheetId="1" state="visible" r:id="rId2"/>
    <sheet name="Lapos cső" sheetId="2" state="visible" r:id="rId3"/>
    <sheet name="Listák" sheetId="3" state="visible" r:id="rId4"/>
  </sheets>
  <definedNames>
    <definedName function="false" hidden="true" localSheetId="0" name="_xlnm._FilterDatabase" vbProcedure="false">Villamos!$B$5:$N$51</definedName>
    <definedName function="false" hidden="false" name="hely" vbProcedure="false">Listák!$B$1:$B$9</definedName>
    <definedName function="false" hidden="false" name="hossz" vbProcedure="false">Villamos!$L$6:$L$156</definedName>
    <definedName function="false" hidden="false" name="kabel" vbProcedure="false">Villamos!$J$6:$J$156</definedName>
    <definedName function="false" hidden="false" name="kivitel" vbProcedure="false">Listák!$A$1:$A$6</definedName>
    <definedName function="false" hidden="false" localSheetId="0" name="_FilterDatabase_0" vbProcedure="false">Villamos!$B$5:$I$51</definedName>
    <definedName function="false" hidden="false" localSheetId="0" name="_FilterDatabase_0_0" vbProcedure="false">Villamos!$B$5:$I$51</definedName>
    <definedName function="false" hidden="false" localSheetId="0" name="_xlnm._FilterDatabase" vbProcedure="false">Villamos!$B$5:$N$51</definedName>
    <definedName function="false" hidden="false" localSheetId="0" name="_xlnm._FilterDatabase_0" vbProcedure="false">Villamos!$B$5:$N$51</definedName>
    <definedName function="false" hidden="false" localSheetId="0" name="_xlnm._FilterDatabase_0_0" vbProcedure="false">Villamos!$B$5:$N$51</definedName>
    <definedName function="false" hidden="false" localSheetId="0" name="_xlnm._FilterDatabase_0_0_0" vbProcedure="false">Villamos!$B$5:$N$51</definedName>
    <definedName function="false" hidden="false" localSheetId="0" name="_xlnm._FilterDatabase_0_0_0_0" vbProcedure="false">Villamos!$B$5:$N$51</definedName>
    <definedName function="false" hidden="false" localSheetId="0" name="_xlnm._FilterDatabase_0_0_0_0_0" vbProcedure="false">Villamos!$B$5:$N$51</definedName>
    <definedName function="false" hidden="false" localSheetId="0" name="_xlnm._FilterDatabase_0_0_0_0_0_0" vbProcedure="false">Villamos!$B$5:$N$51</definedName>
    <definedName function="false" hidden="false" localSheetId="0" name="_xlnm._FilterDatabase_0_0_0_0_0_0_0" vbProcedure="false">Villamos!$B$5:$N$51</definedName>
    <definedName function="false" hidden="false" localSheetId="0" name="_xlnm._FilterDatabase_0_0_0_0_0_0_0_0" vbProcedure="false">Villamos!$B$5:$N$51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<sst xmlns="http://schemas.openxmlformats.org/spreadsheetml/2006/main" count="267" uniqueCount="89">
  <si>
    <t xml:space="preserve">Hely</t>
  </si>
  <si>
    <t xml:space="preserve">Elem</t>
  </si>
  <si>
    <t xml:space="preserve">Mennyiség</t>
  </si>
  <si>
    <t xml:space="preserve">Méret</t>
  </si>
  <si>
    <t xml:space="preserve">P/db</t>
  </si>
  <si>
    <t xml:space="preserve">P_L1</t>
  </si>
  <si>
    <t xml:space="preserve">P_L2</t>
  </si>
  <si>
    <t xml:space="preserve">P_L3</t>
  </si>
  <si>
    <t xml:space="preserve">P_össz</t>
  </si>
  <si>
    <t xml:space="preserve">Fázis</t>
  </si>
  <si>
    <t xml:space="preserve">Kismegszakító</t>
  </si>
  <si>
    <t xml:space="preserve">Érték</t>
  </si>
  <si>
    <t xml:space="preserve">Kábel</t>
  </si>
  <si>
    <t xml:space="preserve">db</t>
  </si>
  <si>
    <t xml:space="preserve">mm</t>
  </si>
  <si>
    <t xml:space="preserve">kW</t>
  </si>
  <si>
    <t xml:space="preserve">Lépcsőház</t>
  </si>
  <si>
    <t xml:space="preserve">Fogyasztásmérő</t>
  </si>
  <si>
    <t xml:space="preserve">Tető</t>
  </si>
  <si>
    <t xml:space="preserve">Napelem</t>
  </si>
  <si>
    <t xml:space="preserve">FNE</t>
  </si>
  <si>
    <t xml:space="preserve">C16</t>
  </si>
  <si>
    <t xml:space="preserve">3x2.5</t>
  </si>
  <si>
    <t xml:space="preserve">WC</t>
  </si>
  <si>
    <t xml:space="preserve">Inverter</t>
  </si>
  <si>
    <t xml:space="preserve">260</t>
  </si>
  <si>
    <t xml:space="preserve">FI</t>
  </si>
  <si>
    <t xml:space="preserve">3x4</t>
  </si>
  <si>
    <t xml:space="preserve">Vízmelegítő</t>
  </si>
  <si>
    <t xml:space="preserve">200</t>
  </si>
  <si>
    <t xml:space="preserve">FVM</t>
  </si>
  <si>
    <t xml:space="preserve">Fali világítás</t>
  </si>
  <si>
    <t xml:space="preserve">FV1</t>
  </si>
  <si>
    <t xml:space="preserve">C10</t>
  </si>
  <si>
    <t xml:space="preserve">3x1.5</t>
  </si>
  <si>
    <t xml:space="preserve">Fűtőfilm</t>
  </si>
  <si>
    <t xml:space="preserve">FF1</t>
  </si>
  <si>
    <t xml:space="preserve">Rekuperátor</t>
  </si>
  <si>
    <t xml:space="preserve">337</t>
  </si>
  <si>
    <t xml:space="preserve">0.098</t>
  </si>
  <si>
    <t xml:space="preserve">FRE</t>
  </si>
  <si>
    <t xml:space="preserve">Előszoba</t>
  </si>
  <si>
    <t xml:space="preserve">Dugalj</t>
  </si>
  <si>
    <t xml:space="preserve">FD1</t>
  </si>
  <si>
    <t xml:space="preserve">Gardrób világítás</t>
  </si>
  <si>
    <t xml:space="preserve">Kamra világítás</t>
  </si>
  <si>
    <t xml:space="preserve">Mennyezet világítás</t>
  </si>
  <si>
    <t xml:space="preserve">Konyha</t>
  </si>
  <si>
    <t xml:space="preserve">Sütő</t>
  </si>
  <si>
    <t xml:space="preserve">FSF</t>
  </si>
  <si>
    <t xml:space="preserve">C20x3</t>
  </si>
  <si>
    <t xml:space="preserve">5x4</t>
  </si>
  <si>
    <t xml:space="preserve">Főzőlap</t>
  </si>
  <si>
    <t xml:space="preserve">FF2</t>
  </si>
  <si>
    <t xml:space="preserve">Bojler</t>
  </si>
  <si>
    <t xml:space="preserve">FBO</t>
  </si>
  <si>
    <t xml:space="preserve">Pultvilágítás</t>
  </si>
  <si>
    <t xml:space="preserve">Mosogatógép</t>
  </si>
  <si>
    <t xml:space="preserve">FKG</t>
  </si>
  <si>
    <t xml:space="preserve">Elszívó</t>
  </si>
  <si>
    <t xml:space="preserve">Hűtő</t>
  </si>
  <si>
    <t xml:space="preserve">Zsaluzia motor</t>
  </si>
  <si>
    <t xml:space="preserve">FZS1</t>
  </si>
  <si>
    <t xml:space="preserve">B5</t>
  </si>
  <si>
    <t xml:space="preserve">Fürdő</t>
  </si>
  <si>
    <t xml:space="preserve">FF3</t>
  </si>
  <si>
    <t xml:space="preserve">Törülközőszárító</t>
  </si>
  <si>
    <t xml:space="preserve">FTS</t>
  </si>
  <si>
    <t xml:space="preserve">Tükörvilágítás</t>
  </si>
  <si>
    <t xml:space="preserve">Mosógép</t>
  </si>
  <si>
    <t xml:space="preserve">Szárítógép</t>
  </si>
  <si>
    <t xml:space="preserve">FZS2</t>
  </si>
  <si>
    <t xml:space="preserve">Háló</t>
  </si>
  <si>
    <t xml:space="preserve">FF4</t>
  </si>
  <si>
    <t xml:space="preserve">FV2</t>
  </si>
  <si>
    <t xml:space="preserve">Olvasó világítás</t>
  </si>
  <si>
    <t xml:space="preserve">FD2</t>
  </si>
  <si>
    <t xml:space="preserve">TV</t>
  </si>
  <si>
    <t xml:space="preserve">FZS3</t>
  </si>
  <si>
    <t xml:space="preserve">Nappali</t>
  </si>
  <si>
    <t xml:space="preserve">FF5</t>
  </si>
  <si>
    <t xml:space="preserve">FZ4</t>
  </si>
  <si>
    <t xml:space="preserve">Erkély</t>
  </si>
  <si>
    <t xml:space="preserve">FE</t>
  </si>
  <si>
    <t xml:space="preserve">Hossz</t>
  </si>
  <si>
    <t xml:space="preserve">Csere</t>
  </si>
  <si>
    <t xml:space="preserve">Telepítés</t>
  </si>
  <si>
    <t xml:space="preserve">Kiállás</t>
  </si>
  <si>
    <t xml:space="preserve">Elhelyezés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</si>
</sst>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0.0"/>
    <numFmt numFmtId="167" formatCode="0.000"/>
    <numFmt numFmtId="168" formatCode="0"/>
    <numFmt numFmtId="169" formatCode="&quot;TRUE&quot;;&quot;TRUE&quot;;&quot;FALSE&quot;"/>
  </numFmts>
  <fonts count="6">
    <font>
      <sz val="11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66CC00"/>
        <bgColor rgb="FF66FF00"/>
      </patternFill>
    </fill>
    <fill>
      <patternFill patternType="solid">
        <fgColor rgb="FF193300"/>
        <bgColor rgb="FF333300"/>
      </patternFill>
    </fill>
    <fill>
      <patternFill patternType="solid">
        <fgColor rgb="FFFF3333"/>
        <bgColor rgb="FFFF6600"/>
      </patternFill>
    </fill>
    <fill>
      <patternFill patternType="solid">
        <fgColor rgb="FFFFFF00"/>
        <bgColor rgb="FFFFFF00"/>
      </patternFill>
    </fill>
    <fill>
      <patternFill patternType="solid">
        <fgColor rgb="FF66FF00"/>
        <bgColor rgb="FF66CC00"/>
      </patternFill>
    </fill>
  </fills>
  <borders count="1">
    <border diagonalUp="false" diagonalDown="false">
      <left/>
      <right/>
      <top/>
      <bottom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true" applyBorder="false" applyAlignment="true" applyProtection="false">
      <alignment horizontal="general" vertical="center" textRotation="0" wrapText="false" indent="0" shrinkToFit="false"/>
    </xf>
    <xf numFmtId="164" fontId="0" fillId="3" borderId="0" applyFont="true" applyBorder="false" applyAlignment="true" applyProtection="false">
      <alignment horizontal="general" vertical="center" textRotation="0" wrapText="false" indent="0" shrinkToFit="false"/>
    </xf>
  </cellStyleXfs>
  <cellXfs count="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7" fontId="5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8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6" fontId="5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7" fontId="5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5" fontId="5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8" fontId="5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8" fontId="4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6" fontId="5" fillId="0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9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Staurday" xfId="20" builtinId="53" customBuiltin="true"/>
    <cellStyle name="Sunday" xfId="21" builtinId="53" customBuiltin="true"/>
  </cellStyles>
  <colors>
    <indexedColors>
      <rgbColor rgb="FF000000"/>
      <rgbColor rgb="FFFFFFFF"/>
      <rgbColor rgb="FFFF3333"/>
      <rgbColor rgb="FF66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66CC00"/>
      <rgbColor rgb="FFFFCC00"/>
      <rgbColor rgb="FFFF9900"/>
      <rgbColor rgb="FFFF6600"/>
      <rgbColor rgb="FF666699"/>
      <rgbColor rgb="FF969696"/>
      <rgbColor rgb="FF003366"/>
      <rgbColor rgb="FF339966"/>
      <rgbColor rgb="FF19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B51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pane xSplit="1" ySplit="4" topLeftCell="B5" activePane="bottomRight" state="frozen"/>
      <selection pane="topLeft" activeCell="A1" activeCellId="0" sqref="A1"/>
      <selection pane="topRight" activeCell="B1" activeCellId="0" sqref="B1"/>
      <selection pane="bottomLeft" activeCell="A5" activeCellId="0" sqref="A5"/>
      <selection pane="bottomRight" activeCell="B17" activeCellId="0" sqref="B17"/>
    </sheetView>
  </sheetViews>
  <sheetFormatPr defaultRowHeight="12.8"/>
  <cols>
    <col collapsed="false" hidden="false" max="1" min="1" style="1" width="7.50697674418605"/>
    <col collapsed="false" hidden="false" max="2" min="2" style="2" width="22.6418604651163"/>
    <col collapsed="false" hidden="false" max="3" min="3" style="1" width="22.6418604651163"/>
    <col collapsed="false" hidden="false" max="4" min="4" style="3" width="22.6418604651163"/>
    <col collapsed="false" hidden="false" max="5" min="5" style="4" width="22.6418604651163"/>
    <col collapsed="false" hidden="false" max="6" min="6" style="5" width="22.6418604651163"/>
    <col collapsed="false" hidden="false" max="8" min="7" style="6" width="22.6418604651163"/>
    <col collapsed="false" hidden="false" max="9" min="9" style="7" width="22.6418604651163"/>
    <col collapsed="false" hidden="false" max="10" min="10" style="1" width="20.6744186046512"/>
    <col collapsed="false" hidden="false" max="11" min="11" style="1" width="7.26046511627907"/>
    <col collapsed="false" hidden="false" max="13" min="12" style="8" width="20.6744186046512"/>
    <col collapsed="false" hidden="false" max="14" min="14" style="1" width="20.6744186046512"/>
    <col collapsed="false" hidden="false" max="17" min="15" style="9" width="20.6744186046512"/>
    <col collapsed="false" hidden="false" max="23" min="18" style="1" width="20.6744186046512"/>
    <col collapsed="false" hidden="false" max="24" min="24" style="10" width="20.6744186046512"/>
    <col collapsed="false" hidden="false" max="30" min="25" style="1" width="20.6744186046512"/>
    <col collapsed="false" hidden="false" max="31" min="31" style="10" width="20.6744186046512"/>
    <col collapsed="false" hidden="false" max="37" min="32" style="1" width="20.6744186046512"/>
    <col collapsed="false" hidden="false" max="38" min="38" style="10" width="20.6744186046512"/>
    <col collapsed="false" hidden="false" max="44" min="39" style="1" width="20.6744186046512"/>
    <col collapsed="false" hidden="false" max="45" min="45" style="10" width="20.6744186046512"/>
    <col collapsed="false" hidden="false" max="51" min="46" style="1" width="20.6744186046512"/>
    <col collapsed="false" hidden="false" max="52" min="52" style="10" width="20.6744186046512"/>
    <col collapsed="false" hidden="false" max="58" min="53" style="1" width="20.6744186046512"/>
    <col collapsed="false" hidden="false" max="59" min="59" style="10" width="20.6744186046512"/>
    <col collapsed="false" hidden="false" max="65" min="60" style="1" width="20.6744186046512"/>
    <col collapsed="false" hidden="false" max="66" min="66" style="10" width="20.6744186046512"/>
    <col collapsed="false" hidden="false" max="72" min="67" style="1" width="20.6744186046512"/>
    <col collapsed="false" hidden="false" max="73" min="73" style="10" width="20.6744186046512"/>
    <col collapsed="false" hidden="false" max="79" min="74" style="1" width="20.6744186046512"/>
    <col collapsed="false" hidden="false" max="80" min="80" style="10" width="20.6744186046512"/>
    <col collapsed="false" hidden="false" max="86" min="81" style="1" width="20.6744186046512"/>
    <col collapsed="false" hidden="false" max="87" min="87" style="10" width="20.6744186046512"/>
    <col collapsed="false" hidden="false" max="93" min="88" style="1" width="20.6744186046512"/>
    <col collapsed="false" hidden="false" max="94" min="94" style="10" width="20.6744186046512"/>
    <col collapsed="false" hidden="false" max="100" min="95" style="1" width="20.6744186046512"/>
    <col collapsed="false" hidden="false" max="101" min="101" style="10" width="20.6744186046512"/>
    <col collapsed="false" hidden="false" max="107" min="102" style="1" width="20.6744186046512"/>
    <col collapsed="false" hidden="false" max="108" min="108" style="10" width="20.6744186046512"/>
    <col collapsed="false" hidden="false" max="114" min="109" style="1" width="20.6744186046512"/>
    <col collapsed="false" hidden="false" max="115" min="115" style="10" width="20.6744186046512"/>
    <col collapsed="false" hidden="false" max="121" min="116" style="1" width="20.6744186046512"/>
    <col collapsed="false" hidden="false" max="122" min="122" style="10" width="20.6744186046512"/>
    <col collapsed="false" hidden="false" max="128" min="123" style="1" width="20.6744186046512"/>
    <col collapsed="false" hidden="false" max="129" min="129" style="10" width="20.6744186046512"/>
    <col collapsed="false" hidden="false" max="135" min="130" style="1" width="20.6744186046512"/>
    <col collapsed="false" hidden="false" max="136" min="136" style="10" width="20.6744186046512"/>
    <col collapsed="false" hidden="false" max="142" min="137" style="1" width="20.6744186046512"/>
    <col collapsed="false" hidden="false" max="143" min="143" style="10" width="20.6744186046512"/>
    <col collapsed="false" hidden="false" max="149" min="144" style="1" width="20.6744186046512"/>
    <col collapsed="false" hidden="false" max="150" min="150" style="10" width="20.6744186046512"/>
    <col collapsed="false" hidden="false" max="156" min="151" style="1" width="20.6744186046512"/>
    <col collapsed="false" hidden="false" max="157" min="157" style="10" width="20.6744186046512"/>
    <col collapsed="false" hidden="false" max="163" min="158" style="1" width="20.6744186046512"/>
    <col collapsed="false" hidden="false" max="164" min="164" style="10" width="20.6744186046512"/>
    <col collapsed="false" hidden="false" max="170" min="165" style="1" width="20.6744186046512"/>
    <col collapsed="false" hidden="false" max="171" min="171" style="10" width="20.6744186046512"/>
    <col collapsed="false" hidden="false" max="177" min="172" style="1" width="20.6744186046512"/>
    <col collapsed="false" hidden="false" max="178" min="178" style="10" width="20.6744186046512"/>
    <col collapsed="false" hidden="false" max="184" min="179" style="1" width="20.6744186046512"/>
    <col collapsed="false" hidden="false" max="185" min="185" style="10" width="20.6744186046512"/>
    <col collapsed="false" hidden="false" max="191" min="186" style="1" width="20.6744186046512"/>
    <col collapsed="false" hidden="false" max="192" min="192" style="10" width="20.6744186046512"/>
    <col collapsed="false" hidden="false" max="198" min="193" style="1" width="20.6744186046512"/>
    <col collapsed="false" hidden="false" max="199" min="199" style="10" width="20.6744186046512"/>
    <col collapsed="false" hidden="false" max="205" min="200" style="1" width="20.6744186046512"/>
    <col collapsed="false" hidden="false" max="206" min="206" style="10" width="20.6744186046512"/>
    <col collapsed="false" hidden="false" max="212" min="207" style="1" width="20.6744186046512"/>
    <col collapsed="false" hidden="false" max="213" min="213" style="10" width="20.6744186046512"/>
    <col collapsed="false" hidden="false" max="219" min="214" style="1" width="20.6744186046512"/>
    <col collapsed="false" hidden="false" max="220" min="220" style="10" width="20.6744186046512"/>
    <col collapsed="false" hidden="false" max="226" min="221" style="1" width="20.6744186046512"/>
    <col collapsed="false" hidden="false" max="227" min="227" style="10" width="20.6744186046512"/>
    <col collapsed="false" hidden="false" max="233" min="228" style="1" width="20.6744186046512"/>
    <col collapsed="false" hidden="false" max="234" min="234" style="10" width="20.6744186046512"/>
    <col collapsed="false" hidden="false" max="240" min="235" style="1" width="20.6744186046512"/>
    <col collapsed="false" hidden="false" max="241" min="241" style="10" width="20.6744186046512"/>
    <col collapsed="false" hidden="false" max="247" min="242" style="1" width="20.6744186046512"/>
    <col collapsed="false" hidden="false" max="248" min="248" style="10" width="20.6744186046512"/>
    <col collapsed="false" hidden="false" max="254" min="249" style="1" width="20.6744186046512"/>
    <col collapsed="false" hidden="false" max="255" min="255" style="10" width="20.6744186046512"/>
    <col collapsed="false" hidden="false" max="261" min="256" style="1" width="20.6744186046512"/>
    <col collapsed="false" hidden="false" max="262" min="262" style="10" width="20.6744186046512"/>
    <col collapsed="false" hidden="false" max="268" min="263" style="1" width="20.6744186046512"/>
    <col collapsed="false" hidden="false" max="269" min="269" style="10" width="20.6744186046512"/>
    <col collapsed="false" hidden="false" max="275" min="270" style="1" width="20.6744186046512"/>
    <col collapsed="false" hidden="false" max="276" min="276" style="10" width="20.6744186046512"/>
    <col collapsed="false" hidden="false" max="282" min="277" style="1" width="20.6744186046512"/>
    <col collapsed="false" hidden="false" max="283" min="283" style="10" width="20.6744186046512"/>
    <col collapsed="false" hidden="false" max="289" min="284" style="1" width="20.6744186046512"/>
    <col collapsed="false" hidden="false" max="290" min="290" style="10" width="20.6744186046512"/>
    <col collapsed="false" hidden="false" max="929" min="291" style="1" width="20.6744186046512"/>
    <col collapsed="false" hidden="false" max="1016" min="930" style="8" width="20.6744186046512"/>
    <col collapsed="false" hidden="false" max="1025" min="1017" style="11" width="10.8279069767442"/>
  </cols>
  <sheetData>
    <row r="1" s="12" customFormat="true" ht="13.4" hidden="false" customHeight="false" outlineLevel="0" collapsed="false">
      <c r="B1" s="13" t="s">
        <v>0</v>
      </c>
      <c r="C1" s="13" t="s">
        <v>1</v>
      </c>
      <c r="D1" s="13" t="s">
        <v>2</v>
      </c>
      <c r="E1" s="14" t="s">
        <v>3</v>
      </c>
      <c r="F1" s="13" t="s">
        <v>4</v>
      </c>
      <c r="G1" s="15" t="s">
        <v>5</v>
      </c>
      <c r="H1" s="15" t="s">
        <v>6</v>
      </c>
      <c r="I1" s="15" t="s">
        <v>7</v>
      </c>
      <c r="J1" s="16" t="s">
        <v>8</v>
      </c>
      <c r="K1" s="16" t="s">
        <v>9</v>
      </c>
      <c r="L1" s="13" t="s">
        <v>10</v>
      </c>
      <c r="M1" s="13" t="s">
        <v>11</v>
      </c>
      <c r="N1" s="16" t="s">
        <v>12</v>
      </c>
      <c r="O1" s="17"/>
      <c r="P1" s="17"/>
      <c r="Q1" s="17"/>
      <c r="R1" s="16"/>
      <c r="X1" s="16"/>
      <c r="AE1" s="16"/>
      <c r="AL1" s="16"/>
      <c r="AS1" s="16"/>
      <c r="AZ1" s="16"/>
      <c r="BG1" s="16"/>
      <c r="BN1" s="16"/>
      <c r="BU1" s="16"/>
      <c r="CB1" s="16"/>
      <c r="CI1" s="16"/>
      <c r="CP1" s="16"/>
      <c r="CW1" s="16"/>
      <c r="DD1" s="16"/>
      <c r="DK1" s="16"/>
      <c r="DR1" s="16"/>
      <c r="DY1" s="16"/>
      <c r="EF1" s="16"/>
      <c r="EM1" s="16"/>
      <c r="ET1" s="16"/>
      <c r="FA1" s="16"/>
      <c r="FH1" s="16"/>
      <c r="FO1" s="16"/>
      <c r="FV1" s="16"/>
      <c r="GC1" s="16"/>
      <c r="GJ1" s="16"/>
      <c r="GQ1" s="16"/>
      <c r="GX1" s="16"/>
      <c r="HE1" s="16"/>
      <c r="HL1" s="16"/>
      <c r="HS1" s="16"/>
      <c r="HZ1" s="16"/>
      <c r="IG1" s="16"/>
      <c r="IN1" s="16"/>
      <c r="IU1" s="16"/>
      <c r="JB1" s="16"/>
      <c r="JI1" s="16"/>
      <c r="JP1" s="16"/>
      <c r="JW1" s="16"/>
      <c r="KD1" s="16"/>
      <c r="AIT1" s="18"/>
      <c r="AIU1" s="18"/>
      <c r="AIV1" s="18"/>
      <c r="AIW1" s="18"/>
      <c r="AIX1" s="18"/>
      <c r="AIY1" s="18"/>
      <c r="AIZ1" s="18"/>
      <c r="AJA1" s="18"/>
      <c r="AJB1" s="18"/>
      <c r="AJC1" s="18"/>
      <c r="AJD1" s="18"/>
      <c r="AJE1" s="18"/>
      <c r="AJF1" s="18"/>
      <c r="AJG1" s="18"/>
      <c r="AJH1" s="18"/>
      <c r="AJI1" s="18"/>
      <c r="AJJ1" s="18"/>
      <c r="AJK1" s="18"/>
      <c r="AJL1" s="18"/>
      <c r="AJM1" s="18"/>
      <c r="AJN1" s="18"/>
      <c r="AJO1" s="18"/>
      <c r="AJP1" s="18"/>
      <c r="AJQ1" s="18"/>
      <c r="AJR1" s="18"/>
      <c r="AJS1" s="18"/>
      <c r="AJT1" s="18"/>
      <c r="AJU1" s="18"/>
      <c r="AJV1" s="18"/>
      <c r="AJW1" s="18"/>
      <c r="AJX1" s="18"/>
      <c r="AJY1" s="18"/>
      <c r="AJZ1" s="18"/>
      <c r="AKA1" s="18"/>
      <c r="AKB1" s="18"/>
      <c r="AKC1" s="18"/>
      <c r="AKD1" s="18"/>
      <c r="AKE1" s="18"/>
      <c r="AKF1" s="18"/>
      <c r="AKG1" s="18"/>
      <c r="AKH1" s="18"/>
      <c r="AKI1" s="18"/>
      <c r="AKJ1" s="18"/>
      <c r="AKK1" s="18"/>
      <c r="AKL1" s="18"/>
      <c r="AKM1" s="18"/>
      <c r="AKN1" s="18"/>
      <c r="AKO1" s="18"/>
      <c r="AKP1" s="18"/>
      <c r="AKQ1" s="18"/>
      <c r="AKR1" s="18"/>
      <c r="AKS1" s="18"/>
      <c r="AKT1" s="18"/>
      <c r="AKU1" s="18"/>
      <c r="AKV1" s="18"/>
      <c r="AKW1" s="18"/>
      <c r="AKX1" s="18"/>
      <c r="AKY1" s="18"/>
      <c r="AKZ1" s="18"/>
      <c r="ALA1" s="18"/>
      <c r="ALB1" s="18"/>
      <c r="ALC1" s="18"/>
      <c r="ALD1" s="18"/>
      <c r="ALE1" s="18"/>
      <c r="ALF1" s="18"/>
      <c r="ALG1" s="18"/>
      <c r="ALH1" s="18"/>
      <c r="ALI1" s="18"/>
      <c r="ALJ1" s="18"/>
      <c r="ALK1" s="18"/>
      <c r="ALL1" s="18"/>
      <c r="ALM1" s="18"/>
      <c r="ALN1" s="18"/>
      <c r="ALO1" s="18"/>
      <c r="ALP1" s="18"/>
      <c r="ALQ1" s="18"/>
      <c r="ALR1" s="18"/>
      <c r="ALS1" s="18"/>
      <c r="ALT1" s="18"/>
      <c r="ALU1" s="18"/>
      <c r="ALV1" s="18"/>
      <c r="ALW1" s="18"/>
      <c r="ALX1" s="18"/>
      <c r="ALY1" s="18"/>
      <c r="ALZ1" s="18"/>
      <c r="AMA1" s="18"/>
      <c r="AMB1" s="18"/>
    </row>
    <row r="2" s="11" customFormat="true" ht="13.4" hidden="false" customHeight="false" outlineLevel="0" collapsed="false">
      <c r="A2" s="12"/>
      <c r="B2" s="13"/>
      <c r="C2" s="13"/>
      <c r="D2" s="13" t="s">
        <v>13</v>
      </c>
      <c r="E2" s="14" t="s">
        <v>14</v>
      </c>
      <c r="F2" s="13" t="s">
        <v>15</v>
      </c>
      <c r="G2" s="15" t="s">
        <v>15</v>
      </c>
      <c r="H2" s="15" t="s">
        <v>15</v>
      </c>
      <c r="I2" s="15" t="s">
        <v>15</v>
      </c>
      <c r="J2" s="16" t="s">
        <v>15</v>
      </c>
      <c r="K2" s="16"/>
      <c r="L2" s="18"/>
      <c r="M2" s="18"/>
      <c r="O2" s="19"/>
      <c r="P2" s="19"/>
      <c r="Q2" s="19"/>
      <c r="X2" s="16"/>
      <c r="AE2" s="16"/>
      <c r="AL2" s="16"/>
      <c r="AS2" s="16"/>
      <c r="AZ2" s="16"/>
      <c r="BG2" s="16"/>
      <c r="BN2" s="16"/>
      <c r="BU2" s="16"/>
      <c r="CB2" s="16"/>
      <c r="CI2" s="16"/>
      <c r="CP2" s="16"/>
      <c r="CW2" s="16"/>
      <c r="DD2" s="16"/>
      <c r="DK2" s="16"/>
      <c r="DR2" s="16"/>
      <c r="DY2" s="16"/>
      <c r="EF2" s="16"/>
      <c r="EM2" s="16"/>
      <c r="ET2" s="16"/>
      <c r="FA2" s="16"/>
      <c r="FH2" s="16"/>
      <c r="FO2" s="16"/>
      <c r="FV2" s="16"/>
      <c r="GC2" s="16"/>
      <c r="GJ2" s="16"/>
      <c r="GQ2" s="16"/>
      <c r="GX2" s="16"/>
      <c r="HE2" s="16"/>
      <c r="HL2" s="16"/>
      <c r="HS2" s="16"/>
      <c r="HZ2" s="16"/>
      <c r="IG2" s="16"/>
      <c r="IN2" s="16"/>
      <c r="IU2" s="16"/>
      <c r="JB2" s="16"/>
      <c r="JI2" s="16"/>
      <c r="JP2" s="16"/>
      <c r="JW2" s="16"/>
      <c r="KD2" s="16"/>
      <c r="AIT2" s="20"/>
      <c r="AIU2" s="20"/>
      <c r="AIV2" s="20"/>
      <c r="AIW2" s="20"/>
      <c r="AIX2" s="20"/>
      <c r="AIY2" s="20"/>
      <c r="AIZ2" s="20"/>
      <c r="AJA2" s="20"/>
      <c r="AJB2" s="20"/>
      <c r="AJC2" s="20"/>
      <c r="AJD2" s="20"/>
      <c r="AJE2" s="20"/>
      <c r="AJF2" s="20"/>
      <c r="AJG2" s="20"/>
      <c r="AJH2" s="20"/>
      <c r="AJI2" s="20"/>
      <c r="AJJ2" s="20"/>
      <c r="AJK2" s="20"/>
      <c r="AJL2" s="20"/>
      <c r="AJM2" s="20"/>
      <c r="AJN2" s="20"/>
      <c r="AJO2" s="20"/>
      <c r="AJP2" s="20"/>
      <c r="AJQ2" s="20"/>
      <c r="AJR2" s="20"/>
      <c r="AJS2" s="20"/>
      <c r="AJT2" s="20"/>
      <c r="AJU2" s="20"/>
      <c r="AJV2" s="20"/>
      <c r="AJW2" s="20"/>
      <c r="AJX2" s="20"/>
      <c r="AJY2" s="20"/>
      <c r="AJZ2" s="20"/>
      <c r="AKA2" s="20"/>
      <c r="AKB2" s="20"/>
      <c r="AKC2" s="20"/>
      <c r="AKD2" s="20"/>
      <c r="AKE2" s="20"/>
      <c r="AKF2" s="20"/>
      <c r="AKG2" s="20"/>
      <c r="AKH2" s="20"/>
      <c r="AKI2" s="20"/>
      <c r="AKJ2" s="20"/>
      <c r="AKK2" s="20"/>
      <c r="AKL2" s="20"/>
      <c r="AKM2" s="20"/>
      <c r="AKN2" s="20"/>
      <c r="AKO2" s="20"/>
      <c r="AKP2" s="20"/>
      <c r="AKQ2" s="20"/>
      <c r="AKR2" s="20"/>
      <c r="AKS2" s="20"/>
      <c r="AKT2" s="20"/>
      <c r="AKU2" s="20"/>
      <c r="AKV2" s="20"/>
      <c r="AKW2" s="20"/>
      <c r="AKX2" s="20"/>
      <c r="AKY2" s="20"/>
      <c r="AKZ2" s="20"/>
      <c r="ALA2" s="20"/>
      <c r="ALB2" s="20"/>
      <c r="ALC2" s="20"/>
      <c r="ALD2" s="20"/>
      <c r="ALE2" s="20"/>
      <c r="ALF2" s="20"/>
      <c r="ALG2" s="20"/>
      <c r="ALH2" s="20"/>
      <c r="ALI2" s="20"/>
      <c r="ALJ2" s="20"/>
      <c r="ALK2" s="20"/>
      <c r="ALL2" s="20"/>
      <c r="ALM2" s="20"/>
      <c r="ALN2" s="20"/>
      <c r="ALO2" s="20"/>
      <c r="ALP2" s="20"/>
      <c r="ALQ2" s="20"/>
      <c r="ALR2" s="20"/>
      <c r="ALS2" s="20"/>
      <c r="ALT2" s="20"/>
      <c r="ALU2" s="20"/>
      <c r="ALV2" s="20"/>
      <c r="ALW2" s="20"/>
      <c r="ALX2" s="20"/>
      <c r="ALY2" s="20"/>
      <c r="ALZ2" s="20"/>
      <c r="AMA2" s="20"/>
      <c r="AMB2" s="20"/>
    </row>
    <row r="3" s="21" customFormat="true" ht="13.4" hidden="false" customHeight="false" outlineLevel="0" collapsed="false">
      <c r="B3" s="22"/>
      <c r="C3" s="22"/>
      <c r="D3" s="23"/>
      <c r="E3" s="24"/>
      <c r="F3" s="13" t="n">
        <f aca="false">SUM(Villamos!G3:I3)</f>
        <v>30.304</v>
      </c>
      <c r="G3" s="23" t="n">
        <f aca="false">SUM(Villamos!G$6:G$303)</f>
        <v>10.1686666666667</v>
      </c>
      <c r="H3" s="23" t="n">
        <f aca="false">SUM(Villamos!H$6:H$303)</f>
        <v>9.67466666666667</v>
      </c>
      <c r="I3" s="23" t="n">
        <f aca="false">SUM(Villamos!I$6:I$303)</f>
        <v>10.4606666666667</v>
      </c>
      <c r="J3" s="22" t="n">
        <f aca="false">SUM(Villamos!G3:I3)</f>
        <v>30.304</v>
      </c>
      <c r="K3" s="22"/>
      <c r="L3" s="25"/>
      <c r="M3" s="25"/>
      <c r="O3" s="19"/>
      <c r="P3" s="19"/>
      <c r="Q3" s="19"/>
      <c r="X3" s="16"/>
      <c r="AE3" s="16"/>
      <c r="AL3" s="16"/>
      <c r="AS3" s="16"/>
      <c r="AZ3" s="16"/>
      <c r="BG3" s="16"/>
      <c r="BN3" s="16"/>
      <c r="BU3" s="16"/>
      <c r="CB3" s="16"/>
      <c r="CI3" s="16"/>
      <c r="CP3" s="16"/>
      <c r="CW3" s="16"/>
      <c r="DD3" s="16"/>
      <c r="DK3" s="16"/>
      <c r="DR3" s="16"/>
      <c r="DY3" s="16"/>
      <c r="EF3" s="16"/>
      <c r="EM3" s="16"/>
      <c r="ET3" s="16"/>
      <c r="FA3" s="16"/>
      <c r="FH3" s="16"/>
      <c r="FO3" s="16"/>
      <c r="FV3" s="16"/>
      <c r="GC3" s="16"/>
      <c r="GJ3" s="16"/>
      <c r="GQ3" s="16"/>
      <c r="GX3" s="16"/>
      <c r="HE3" s="16"/>
      <c r="HL3" s="16"/>
      <c r="HS3" s="16"/>
      <c r="HZ3" s="16"/>
      <c r="IG3" s="16"/>
      <c r="IN3" s="16"/>
      <c r="IU3" s="16"/>
      <c r="JB3" s="16"/>
      <c r="JI3" s="16"/>
      <c r="JP3" s="16"/>
      <c r="JW3" s="16"/>
      <c r="KD3" s="16"/>
      <c r="AIT3" s="26"/>
      <c r="AIU3" s="26"/>
      <c r="AIV3" s="26"/>
      <c r="AIW3" s="26"/>
      <c r="AIX3" s="26"/>
      <c r="AIY3" s="26"/>
      <c r="AIZ3" s="26"/>
      <c r="AJA3" s="26"/>
      <c r="AJB3" s="26"/>
      <c r="AJC3" s="26"/>
      <c r="AJD3" s="26"/>
      <c r="AJE3" s="26"/>
      <c r="AJF3" s="26"/>
      <c r="AJG3" s="26"/>
      <c r="AJH3" s="26"/>
      <c r="AJI3" s="26"/>
      <c r="AJJ3" s="26"/>
      <c r="AJK3" s="26"/>
      <c r="AJL3" s="26"/>
      <c r="AJM3" s="26"/>
      <c r="AJN3" s="26"/>
      <c r="AJO3" s="26"/>
      <c r="AJP3" s="26"/>
      <c r="AJQ3" s="26"/>
      <c r="AJR3" s="26"/>
      <c r="AJS3" s="26"/>
      <c r="AJT3" s="26"/>
      <c r="AJU3" s="26"/>
      <c r="AJV3" s="26"/>
      <c r="AJW3" s="26"/>
      <c r="AJX3" s="26"/>
      <c r="AJY3" s="26"/>
      <c r="AJZ3" s="26"/>
      <c r="AKA3" s="26"/>
      <c r="AKB3" s="26"/>
      <c r="AKC3" s="26"/>
      <c r="AKD3" s="26"/>
      <c r="AKE3" s="26"/>
      <c r="AKF3" s="26"/>
      <c r="AKG3" s="26"/>
      <c r="AKH3" s="26"/>
      <c r="AKI3" s="26"/>
      <c r="AKJ3" s="26"/>
      <c r="AKK3" s="26"/>
      <c r="AKL3" s="26"/>
      <c r="AKM3" s="26"/>
      <c r="AKN3" s="26"/>
      <c r="AKO3" s="26"/>
      <c r="AKP3" s="26"/>
      <c r="AKQ3" s="26"/>
      <c r="AKR3" s="26"/>
      <c r="AKS3" s="26"/>
      <c r="AKT3" s="26"/>
      <c r="AKU3" s="26"/>
      <c r="AKV3" s="26"/>
      <c r="AKW3" s="26"/>
      <c r="AKX3" s="26"/>
      <c r="AKY3" s="26"/>
      <c r="AKZ3" s="26"/>
      <c r="ALA3" s="26"/>
      <c r="ALB3" s="26"/>
      <c r="ALC3" s="26"/>
      <c r="ALD3" s="26"/>
      <c r="ALE3" s="26"/>
      <c r="ALF3" s="26"/>
      <c r="ALG3" s="26"/>
      <c r="ALH3" s="26"/>
      <c r="ALI3" s="26"/>
      <c r="ALJ3" s="26"/>
      <c r="ALK3" s="26"/>
      <c r="ALL3" s="26"/>
      <c r="ALM3" s="26"/>
      <c r="ALN3" s="26"/>
      <c r="ALO3" s="26"/>
      <c r="ALP3" s="26"/>
      <c r="ALQ3" s="26"/>
      <c r="ALR3" s="26"/>
      <c r="ALS3" s="26"/>
      <c r="ALT3" s="26"/>
      <c r="ALU3" s="26"/>
      <c r="ALV3" s="26"/>
      <c r="ALW3" s="26"/>
      <c r="ALX3" s="26"/>
      <c r="ALY3" s="26"/>
      <c r="ALZ3" s="26"/>
      <c r="AMA3" s="26"/>
      <c r="AMB3" s="26"/>
    </row>
    <row r="4" s="21" customFormat="true" ht="13.4" hidden="false" customHeight="false" outlineLevel="0" collapsed="false">
      <c r="B4" s="22"/>
      <c r="C4" s="22"/>
      <c r="D4" s="23"/>
      <c r="E4" s="24"/>
      <c r="F4" s="13"/>
      <c r="G4" s="23" t="n">
        <f aca="false">COUNTIF(Villamos!G5:G77,"&lt;&gt;")</f>
        <v>21</v>
      </c>
      <c r="H4" s="23" t="n">
        <f aca="false">COUNTIF(Villamos!H5:H77,"&lt;&gt;")</f>
        <v>15</v>
      </c>
      <c r="I4" s="23" t="n">
        <f aca="false">COUNTIF(Villamos!I5:I77,"&lt;&gt;")</f>
        <v>11</v>
      </c>
      <c r="J4" s="22"/>
      <c r="K4" s="22"/>
      <c r="L4" s="25"/>
      <c r="M4" s="25"/>
      <c r="O4" s="19"/>
      <c r="P4" s="19"/>
      <c r="Q4" s="19"/>
      <c r="X4" s="16"/>
      <c r="AE4" s="16"/>
      <c r="AL4" s="16"/>
      <c r="AS4" s="16"/>
      <c r="AZ4" s="16"/>
      <c r="BG4" s="16"/>
      <c r="BN4" s="16"/>
      <c r="BU4" s="16"/>
      <c r="CB4" s="16"/>
      <c r="CI4" s="16"/>
      <c r="CP4" s="16"/>
      <c r="CW4" s="16"/>
      <c r="DD4" s="16"/>
      <c r="DK4" s="16"/>
      <c r="DR4" s="16"/>
      <c r="DY4" s="16"/>
      <c r="EF4" s="16"/>
      <c r="EM4" s="16"/>
      <c r="ET4" s="16"/>
      <c r="FA4" s="16"/>
      <c r="FH4" s="16"/>
      <c r="FO4" s="16"/>
      <c r="FV4" s="16"/>
      <c r="GC4" s="16"/>
      <c r="GJ4" s="16"/>
      <c r="GQ4" s="16"/>
      <c r="GX4" s="16"/>
      <c r="HE4" s="16"/>
      <c r="HL4" s="16"/>
      <c r="HS4" s="16"/>
      <c r="HZ4" s="16"/>
      <c r="IG4" s="16"/>
      <c r="IN4" s="16"/>
      <c r="IU4" s="16"/>
      <c r="JB4" s="16"/>
      <c r="JI4" s="16"/>
      <c r="JP4" s="16"/>
      <c r="JW4" s="16"/>
      <c r="KD4" s="16"/>
      <c r="AIT4" s="26"/>
      <c r="AIU4" s="26"/>
      <c r="AIV4" s="26"/>
      <c r="AIW4" s="26"/>
      <c r="AIX4" s="26"/>
      <c r="AIY4" s="26"/>
      <c r="AIZ4" s="26"/>
      <c r="AJA4" s="26"/>
      <c r="AJB4" s="26"/>
      <c r="AJC4" s="26"/>
      <c r="AJD4" s="26"/>
      <c r="AJE4" s="26"/>
      <c r="AJF4" s="26"/>
      <c r="AJG4" s="26"/>
      <c r="AJH4" s="26"/>
      <c r="AJI4" s="26"/>
      <c r="AJJ4" s="26"/>
      <c r="AJK4" s="26"/>
      <c r="AJL4" s="26"/>
      <c r="AJM4" s="26"/>
      <c r="AJN4" s="26"/>
      <c r="AJO4" s="26"/>
      <c r="AJP4" s="26"/>
      <c r="AJQ4" s="26"/>
      <c r="AJR4" s="26"/>
      <c r="AJS4" s="26"/>
      <c r="AJT4" s="26"/>
      <c r="AJU4" s="26"/>
      <c r="AJV4" s="26"/>
      <c r="AJW4" s="26"/>
      <c r="AJX4" s="26"/>
      <c r="AJY4" s="26"/>
      <c r="AJZ4" s="26"/>
      <c r="AKA4" s="26"/>
      <c r="AKB4" s="26"/>
      <c r="AKC4" s="26"/>
      <c r="AKD4" s="26"/>
      <c r="AKE4" s="26"/>
      <c r="AKF4" s="26"/>
      <c r="AKG4" s="26"/>
      <c r="AKH4" s="26"/>
      <c r="AKI4" s="26"/>
      <c r="AKJ4" s="26"/>
      <c r="AKK4" s="26"/>
      <c r="AKL4" s="26"/>
      <c r="AKM4" s="26"/>
      <c r="AKN4" s="26"/>
      <c r="AKO4" s="26"/>
      <c r="AKP4" s="26"/>
      <c r="AKQ4" s="26"/>
      <c r="AKR4" s="26"/>
      <c r="AKS4" s="26"/>
      <c r="AKT4" s="26"/>
      <c r="AKU4" s="26"/>
      <c r="AKV4" s="26"/>
      <c r="AKW4" s="26"/>
      <c r="AKX4" s="26"/>
      <c r="AKY4" s="26"/>
      <c r="AKZ4" s="26"/>
      <c r="ALA4" s="26"/>
      <c r="ALB4" s="26"/>
      <c r="ALC4" s="26"/>
      <c r="ALD4" s="26"/>
      <c r="ALE4" s="26"/>
      <c r="ALF4" s="26"/>
      <c r="ALG4" s="26"/>
      <c r="ALH4" s="26"/>
      <c r="ALI4" s="26"/>
      <c r="ALJ4" s="26"/>
      <c r="ALK4" s="26"/>
      <c r="ALL4" s="26"/>
      <c r="ALM4" s="26"/>
      <c r="ALN4" s="26"/>
      <c r="ALO4" s="26"/>
      <c r="ALP4" s="26"/>
      <c r="ALQ4" s="26"/>
      <c r="ALR4" s="26"/>
      <c r="ALS4" s="26"/>
      <c r="ALT4" s="26"/>
      <c r="ALU4" s="26"/>
      <c r="ALV4" s="26"/>
      <c r="ALW4" s="26"/>
      <c r="ALX4" s="26"/>
      <c r="ALY4" s="26"/>
      <c r="ALZ4" s="26"/>
      <c r="AMA4" s="26"/>
      <c r="AMB4" s="26"/>
    </row>
    <row r="5" customFormat="false" ht="13.8" hidden="false" customHeight="false" outlineLevel="0" collapsed="false">
      <c r="A5" s="21"/>
      <c r="B5" s="22"/>
      <c r="C5" s="22"/>
      <c r="D5" s="23"/>
      <c r="E5" s="24"/>
      <c r="F5" s="23"/>
      <c r="G5" s="23"/>
      <c r="H5" s="23"/>
      <c r="I5" s="23"/>
      <c r="K5" s="0"/>
      <c r="L5" s="0"/>
      <c r="M5" s="0"/>
      <c r="N5" s="0"/>
      <c r="O5" s="19"/>
      <c r="P5" s="19"/>
      <c r="Q5" s="19"/>
      <c r="R5" s="0"/>
      <c r="X5" s="16"/>
      <c r="AE5" s="16"/>
      <c r="AL5" s="16"/>
      <c r="AS5" s="16"/>
      <c r="AZ5" s="16"/>
      <c r="BG5" s="16"/>
      <c r="BN5" s="16"/>
      <c r="BU5" s="16"/>
      <c r="CB5" s="16"/>
      <c r="CI5" s="16"/>
      <c r="CP5" s="16"/>
      <c r="CW5" s="16"/>
      <c r="DD5" s="16"/>
      <c r="DK5" s="16"/>
      <c r="DR5" s="16"/>
      <c r="DY5" s="16"/>
      <c r="EF5" s="16"/>
      <c r="EM5" s="16"/>
      <c r="ET5" s="16"/>
      <c r="FA5" s="16"/>
      <c r="FH5" s="16"/>
      <c r="FO5" s="16"/>
      <c r="FV5" s="16"/>
      <c r="GC5" s="16"/>
      <c r="GJ5" s="16"/>
      <c r="GQ5" s="16"/>
      <c r="GX5" s="16"/>
      <c r="HE5" s="16"/>
      <c r="HL5" s="16"/>
      <c r="HS5" s="16"/>
      <c r="HZ5" s="16"/>
      <c r="IG5" s="16"/>
      <c r="IN5" s="16"/>
      <c r="IU5" s="16"/>
      <c r="JB5" s="16"/>
      <c r="JI5" s="16"/>
      <c r="JP5" s="16"/>
      <c r="JW5" s="16"/>
      <c r="KD5" s="16"/>
      <c r="AIT5" s="26"/>
      <c r="AIU5" s="26"/>
      <c r="AIV5" s="26"/>
      <c r="AIW5" s="26"/>
      <c r="AIX5" s="26"/>
      <c r="AIY5" s="26"/>
      <c r="AIZ5" s="26"/>
      <c r="AJA5" s="26"/>
      <c r="AJB5" s="26"/>
      <c r="AJC5" s="26"/>
      <c r="AJD5" s="26"/>
      <c r="AJE5" s="26"/>
      <c r="AJF5" s="26"/>
      <c r="AJG5" s="26"/>
      <c r="AJH5" s="26"/>
      <c r="AJI5" s="26"/>
      <c r="AJJ5" s="26"/>
      <c r="AJK5" s="26"/>
      <c r="AJL5" s="26"/>
      <c r="AJM5" s="26"/>
      <c r="AJN5" s="26"/>
      <c r="AJO5" s="26"/>
      <c r="AJP5" s="26"/>
      <c r="AJQ5" s="26"/>
      <c r="AJR5" s="26"/>
      <c r="AJS5" s="26"/>
      <c r="AJT5" s="26"/>
      <c r="AJU5" s="26"/>
      <c r="AJV5" s="26"/>
      <c r="AJW5" s="26"/>
      <c r="AJX5" s="26"/>
      <c r="AJY5" s="26"/>
      <c r="AJZ5" s="26"/>
      <c r="AKA5" s="26"/>
      <c r="AKB5" s="26"/>
      <c r="AKC5" s="26"/>
      <c r="AKD5" s="26"/>
      <c r="AKE5" s="26"/>
      <c r="AKF5" s="26"/>
      <c r="AKG5" s="26"/>
      <c r="AKH5" s="26"/>
      <c r="AKI5" s="26"/>
      <c r="AKJ5" s="26"/>
      <c r="AKK5" s="26"/>
      <c r="AKL5" s="26"/>
      <c r="AKM5" s="26"/>
      <c r="AKN5" s="26"/>
      <c r="AKO5" s="26"/>
      <c r="AKP5" s="26"/>
      <c r="AKQ5" s="26"/>
      <c r="AKR5" s="26"/>
      <c r="AKS5" s="26"/>
      <c r="AKT5" s="26"/>
      <c r="AKU5" s="26"/>
      <c r="AKV5" s="26"/>
      <c r="AKW5" s="26"/>
      <c r="AKX5" s="26"/>
      <c r="AKY5" s="26"/>
      <c r="AKZ5" s="26"/>
      <c r="ALA5" s="26"/>
      <c r="ALB5" s="26"/>
      <c r="ALC5" s="26"/>
      <c r="ALD5" s="26"/>
      <c r="ALE5" s="26"/>
      <c r="ALF5" s="26"/>
      <c r="ALG5" s="26"/>
      <c r="ALH5" s="26"/>
      <c r="ALI5" s="26"/>
      <c r="ALJ5" s="26"/>
      <c r="ALK5" s="26"/>
      <c r="ALL5" s="26"/>
      <c r="ALM5" s="26"/>
      <c r="ALN5" s="26"/>
      <c r="ALO5" s="26"/>
      <c r="ALP5" s="26"/>
      <c r="ALQ5" s="26"/>
      <c r="ALR5" s="26"/>
      <c r="ALS5" s="26"/>
      <c r="ALT5" s="26"/>
      <c r="ALU5" s="26"/>
      <c r="ALV5" s="26"/>
      <c r="ALW5" s="26"/>
      <c r="ALX5" s="26"/>
      <c r="ALY5" s="26"/>
      <c r="ALZ5" s="26"/>
      <c r="AMA5" s="26"/>
      <c r="AMB5" s="26"/>
    </row>
    <row r="6" customFormat="false" ht="13.8" hidden="false" customHeight="false" outlineLevel="0" collapsed="false">
      <c r="B6" s="8" t="s">
        <v>16</v>
      </c>
      <c r="C6" s="27" t="s">
        <v>17</v>
      </c>
      <c r="D6" s="28" t="n">
        <v>1</v>
      </c>
      <c r="E6" s="11"/>
      <c r="F6" s="28"/>
      <c r="G6" s="7"/>
      <c r="H6" s="7"/>
      <c r="I6" s="11"/>
      <c r="K6" s="29" t="str">
        <f aca="false">IF(Villamos!G6&lt;&gt;"","L1","")&amp;IF(Villamos!H6&lt;&gt;"","L2","")&amp;IF(Villamos!I6&lt;&gt;"","L3","")</f>
        <v/>
      </c>
      <c r="L6" s="0"/>
      <c r="M6" s="0"/>
      <c r="N6" s="0"/>
      <c r="O6" s="0"/>
      <c r="P6" s="0"/>
      <c r="Q6" s="0"/>
      <c r="R6" s="0"/>
      <c r="AIT6" s="11"/>
      <c r="AIU6" s="11"/>
      <c r="AIV6" s="11"/>
      <c r="AIW6" s="11"/>
      <c r="AIX6" s="11"/>
      <c r="AIY6" s="11"/>
      <c r="AIZ6" s="11"/>
      <c r="AJA6" s="11"/>
      <c r="AJB6" s="11"/>
      <c r="AJC6" s="11"/>
      <c r="AJD6" s="11"/>
      <c r="AJE6" s="11"/>
      <c r="AJF6" s="11"/>
      <c r="AJG6" s="11"/>
      <c r="AJH6" s="11"/>
      <c r="AJI6" s="11"/>
      <c r="AJJ6" s="11"/>
      <c r="AJK6" s="11"/>
      <c r="AJL6" s="11"/>
      <c r="AJM6" s="11"/>
      <c r="AJN6" s="11"/>
      <c r="AJO6" s="11"/>
      <c r="AJP6" s="11"/>
      <c r="AJQ6" s="11"/>
      <c r="AJR6" s="11"/>
      <c r="AJS6" s="11"/>
      <c r="AJT6" s="11"/>
      <c r="AJU6" s="11"/>
      <c r="AJV6" s="11"/>
      <c r="AJW6" s="11"/>
      <c r="AJX6" s="11"/>
      <c r="AJY6" s="11"/>
      <c r="AJZ6" s="11"/>
      <c r="AKA6" s="11"/>
      <c r="AKB6" s="11"/>
      <c r="AKC6" s="11"/>
      <c r="AKD6" s="11"/>
      <c r="AKE6" s="11"/>
      <c r="AKF6" s="11"/>
      <c r="AKG6" s="11"/>
      <c r="AKH6" s="11"/>
      <c r="AKI6" s="11"/>
      <c r="AKJ6" s="11"/>
      <c r="AKK6" s="11"/>
      <c r="AKL6" s="11"/>
      <c r="AKM6" s="11"/>
      <c r="AKN6" s="11"/>
      <c r="AKO6" s="11"/>
      <c r="AKP6" s="11"/>
      <c r="AKQ6" s="11"/>
      <c r="AKR6" s="11"/>
      <c r="AKS6" s="11"/>
      <c r="AKT6" s="11"/>
      <c r="AKU6" s="11"/>
      <c r="AKV6" s="11"/>
      <c r="AKW6" s="11"/>
      <c r="AKX6" s="11"/>
      <c r="AKY6" s="11"/>
      <c r="AKZ6" s="11"/>
      <c r="ALA6" s="11"/>
      <c r="ALB6" s="11"/>
      <c r="ALC6" s="11"/>
      <c r="ALD6" s="11"/>
      <c r="ALE6" s="11"/>
      <c r="ALF6" s="11"/>
      <c r="ALG6" s="11"/>
      <c r="ALH6" s="11"/>
      <c r="ALI6" s="11"/>
      <c r="ALJ6" s="11"/>
      <c r="ALK6" s="11"/>
      <c r="ALL6" s="11"/>
      <c r="ALM6" s="11"/>
      <c r="ALN6" s="11"/>
      <c r="ALO6" s="11"/>
      <c r="ALP6" s="11"/>
      <c r="ALQ6" s="11"/>
      <c r="ALR6" s="11"/>
      <c r="ALS6" s="11"/>
      <c r="ALT6" s="11"/>
      <c r="ALU6" s="11"/>
      <c r="ALV6" s="11"/>
      <c r="ALW6" s="11"/>
      <c r="ALX6" s="11"/>
      <c r="ALY6" s="11"/>
      <c r="ALZ6" s="11"/>
      <c r="AMA6" s="11"/>
      <c r="AMB6" s="11"/>
    </row>
    <row r="7" customFormat="false" ht="16.5" hidden="false" customHeight="true" outlineLevel="0" collapsed="false">
      <c r="B7" s="8" t="s">
        <v>18</v>
      </c>
      <c r="C7" s="27" t="s">
        <v>19</v>
      </c>
      <c r="D7" s="28" t="n">
        <v>8</v>
      </c>
      <c r="E7" s="11"/>
      <c r="F7" s="28"/>
      <c r="G7" s="7"/>
      <c r="H7" s="7"/>
      <c r="I7" s="11"/>
      <c r="K7" s="29" t="str">
        <f aca="false">IF(Villamos!G7&lt;&gt;"","L1","")&amp;IF(Villamos!H7&lt;&gt;"","L2","")&amp;IF(Villamos!I7&lt;&gt;"","L3","")</f>
        <v/>
      </c>
      <c r="L7" s="8" t="s">
        <v>20</v>
      </c>
      <c r="M7" s="8" t="s">
        <v>21</v>
      </c>
      <c r="N7" s="1" t="s">
        <v>22</v>
      </c>
      <c r="O7" s="0"/>
      <c r="P7" s="0"/>
      <c r="Q7" s="0"/>
      <c r="R7" s="0"/>
      <c r="AIT7" s="11"/>
      <c r="AIU7" s="11"/>
      <c r="AIV7" s="11"/>
      <c r="AIW7" s="11"/>
      <c r="AIX7" s="11"/>
      <c r="AIY7" s="11"/>
      <c r="AIZ7" s="11"/>
      <c r="AJA7" s="11"/>
      <c r="AJB7" s="11"/>
      <c r="AJC7" s="11"/>
      <c r="AJD7" s="11"/>
      <c r="AJE7" s="11"/>
      <c r="AJF7" s="11"/>
      <c r="AJG7" s="11"/>
      <c r="AJH7" s="11"/>
      <c r="AJI7" s="11"/>
      <c r="AJJ7" s="11"/>
      <c r="AJK7" s="11"/>
      <c r="AJL7" s="11"/>
      <c r="AJM7" s="11"/>
      <c r="AJN7" s="11"/>
      <c r="AJO7" s="11"/>
      <c r="AJP7" s="11"/>
      <c r="AJQ7" s="11"/>
      <c r="AJR7" s="11"/>
      <c r="AJS7" s="11"/>
      <c r="AJT7" s="11"/>
      <c r="AJU7" s="11"/>
      <c r="AJV7" s="11"/>
      <c r="AJW7" s="11"/>
      <c r="AJX7" s="11"/>
      <c r="AJY7" s="11"/>
      <c r="AJZ7" s="11"/>
      <c r="AKA7" s="11"/>
      <c r="AKB7" s="11"/>
      <c r="AKC7" s="11"/>
      <c r="AKD7" s="11"/>
      <c r="AKE7" s="11"/>
      <c r="AKF7" s="11"/>
      <c r="AKG7" s="11"/>
      <c r="AKH7" s="11"/>
      <c r="AKI7" s="11"/>
      <c r="AKJ7" s="11"/>
      <c r="AKK7" s="11"/>
      <c r="AKL7" s="11"/>
      <c r="AKM7" s="11"/>
      <c r="AKN7" s="11"/>
      <c r="AKO7" s="11"/>
      <c r="AKP7" s="11"/>
      <c r="AKQ7" s="11"/>
      <c r="AKR7" s="11"/>
      <c r="AKS7" s="11"/>
      <c r="AKT7" s="11"/>
      <c r="AKU7" s="11"/>
      <c r="AKV7" s="11"/>
      <c r="AKW7" s="11"/>
      <c r="AKX7" s="11"/>
      <c r="AKY7" s="11"/>
      <c r="AKZ7" s="11"/>
      <c r="ALA7" s="11"/>
      <c r="ALB7" s="11"/>
      <c r="ALC7" s="11"/>
      <c r="ALD7" s="11"/>
      <c r="ALE7" s="11"/>
      <c r="ALF7" s="11"/>
      <c r="ALG7" s="11"/>
      <c r="ALH7" s="11"/>
      <c r="ALI7" s="11"/>
      <c r="ALJ7" s="11"/>
      <c r="ALK7" s="11"/>
      <c r="ALL7" s="11"/>
      <c r="ALM7" s="11"/>
      <c r="ALN7" s="11"/>
      <c r="ALO7" s="11"/>
      <c r="ALP7" s="11"/>
      <c r="ALQ7" s="11"/>
      <c r="ALR7" s="11"/>
      <c r="ALS7" s="11"/>
      <c r="ALT7" s="11"/>
      <c r="ALU7" s="11"/>
      <c r="ALV7" s="11"/>
      <c r="ALW7" s="11"/>
      <c r="ALX7" s="11"/>
      <c r="ALY7" s="11"/>
      <c r="ALZ7" s="11"/>
      <c r="AMA7" s="11"/>
      <c r="AMB7" s="11"/>
    </row>
    <row r="8" customFormat="false" ht="13.8" hidden="false" customHeight="false" outlineLevel="0" collapsed="false">
      <c r="B8" s="27" t="s">
        <v>23</v>
      </c>
      <c r="C8" s="27" t="s">
        <v>24</v>
      </c>
      <c r="D8" s="28" t="n">
        <v>1</v>
      </c>
      <c r="E8" s="4" t="s">
        <v>25</v>
      </c>
      <c r="F8" s="28"/>
      <c r="G8" s="7"/>
      <c r="H8" s="7"/>
      <c r="I8" s="11"/>
      <c r="K8" s="29" t="str">
        <f aca="false">IF(Villamos!G8&lt;&gt;"","L1","")&amp;IF(Villamos!H8&lt;&gt;"","L2","")&amp;IF(Villamos!I8&lt;&gt;"","L3","")</f>
        <v/>
      </c>
      <c r="L8" s="8" t="s">
        <v>26</v>
      </c>
      <c r="M8" s="8" t="s">
        <v>21</v>
      </c>
      <c r="N8" s="1" t="s">
        <v>27</v>
      </c>
      <c r="O8" s="0"/>
      <c r="P8" s="0"/>
      <c r="Q8" s="0"/>
      <c r="R8" s="0"/>
      <c r="AIT8" s="11"/>
      <c r="AIU8" s="11"/>
      <c r="AIV8" s="11"/>
      <c r="AIW8" s="11"/>
      <c r="AIX8" s="11"/>
      <c r="AIY8" s="11"/>
      <c r="AIZ8" s="11"/>
      <c r="AJA8" s="11"/>
      <c r="AJB8" s="11"/>
      <c r="AJC8" s="11"/>
      <c r="AJD8" s="11"/>
      <c r="AJE8" s="11"/>
      <c r="AJF8" s="11"/>
      <c r="AJG8" s="11"/>
      <c r="AJH8" s="11"/>
      <c r="AJI8" s="11"/>
      <c r="AJJ8" s="11"/>
      <c r="AJK8" s="11"/>
      <c r="AJL8" s="11"/>
      <c r="AJM8" s="11"/>
      <c r="AJN8" s="11"/>
      <c r="AJO8" s="11"/>
      <c r="AJP8" s="11"/>
      <c r="AJQ8" s="11"/>
      <c r="AJR8" s="11"/>
      <c r="AJS8" s="11"/>
      <c r="AJT8" s="11"/>
      <c r="AJU8" s="11"/>
      <c r="AJV8" s="11"/>
      <c r="AJW8" s="11"/>
      <c r="AJX8" s="11"/>
      <c r="AJY8" s="11"/>
      <c r="AJZ8" s="11"/>
      <c r="AKA8" s="11"/>
      <c r="AKB8" s="11"/>
      <c r="AKC8" s="11"/>
      <c r="AKD8" s="11"/>
      <c r="AKE8" s="11"/>
      <c r="AKF8" s="11"/>
      <c r="AKG8" s="11"/>
      <c r="AKH8" s="11"/>
      <c r="AKI8" s="11"/>
      <c r="AKJ8" s="11"/>
      <c r="AKK8" s="11"/>
      <c r="AKL8" s="11"/>
      <c r="AKM8" s="11"/>
      <c r="AKN8" s="11"/>
      <c r="AKO8" s="11"/>
      <c r="AKP8" s="11"/>
      <c r="AKQ8" s="11"/>
      <c r="AKR8" s="11"/>
      <c r="AKS8" s="11"/>
      <c r="AKT8" s="11"/>
      <c r="AKU8" s="11"/>
      <c r="AKV8" s="11"/>
      <c r="AKW8" s="11"/>
      <c r="AKX8" s="11"/>
      <c r="AKY8" s="11"/>
      <c r="AKZ8" s="11"/>
      <c r="ALA8" s="11"/>
      <c r="ALB8" s="11"/>
      <c r="ALC8" s="11"/>
      <c r="ALD8" s="11"/>
      <c r="ALE8" s="11"/>
      <c r="ALF8" s="11"/>
      <c r="ALG8" s="11"/>
      <c r="ALH8" s="11"/>
      <c r="ALI8" s="11"/>
      <c r="ALJ8" s="11"/>
      <c r="ALK8" s="11"/>
      <c r="ALL8" s="11"/>
      <c r="ALM8" s="11"/>
      <c r="ALN8" s="11"/>
      <c r="ALO8" s="11"/>
      <c r="ALP8" s="11"/>
      <c r="ALQ8" s="11"/>
      <c r="ALR8" s="11"/>
      <c r="ALS8" s="11"/>
      <c r="ALT8" s="11"/>
      <c r="ALU8" s="11"/>
      <c r="ALV8" s="11"/>
      <c r="ALW8" s="11"/>
      <c r="ALX8" s="11"/>
      <c r="ALY8" s="11"/>
      <c r="ALZ8" s="11"/>
      <c r="AMA8" s="11"/>
      <c r="AMB8" s="11"/>
    </row>
    <row r="9" customFormat="false" ht="13.8" hidden="false" customHeight="false" outlineLevel="0" collapsed="false">
      <c r="B9" s="27" t="s">
        <v>23</v>
      </c>
      <c r="C9" s="27" t="s">
        <v>28</v>
      </c>
      <c r="D9" s="28" t="n">
        <v>1</v>
      </c>
      <c r="E9" s="4" t="s">
        <v>29</v>
      </c>
      <c r="F9" s="7" t="n">
        <v>1.5</v>
      </c>
      <c r="G9" s="7" t="n">
        <f aca="false">Villamos!$F9*Villamos!$D9</f>
        <v>1.5</v>
      </c>
      <c r="H9" s="7"/>
      <c r="I9" s="11"/>
      <c r="K9" s="29" t="str">
        <f aca="false">IF(Villamos!G9&lt;&gt;"","L1","")&amp;IF(Villamos!H9&lt;&gt;"","L2","")&amp;IF(Villamos!I9&lt;&gt;"","L3","")</f>
        <v>L1</v>
      </c>
      <c r="L9" s="8" t="s">
        <v>30</v>
      </c>
      <c r="M9" s="8" t="s">
        <v>21</v>
      </c>
      <c r="N9" s="1" t="s">
        <v>22</v>
      </c>
      <c r="O9" s="0"/>
      <c r="R9" s="0"/>
      <c r="AIT9" s="11"/>
      <c r="AIU9" s="11"/>
      <c r="AIV9" s="11"/>
      <c r="AIW9" s="11"/>
      <c r="AIX9" s="11"/>
      <c r="AIY9" s="11"/>
      <c r="AIZ9" s="11"/>
      <c r="AJA9" s="11"/>
      <c r="AJB9" s="11"/>
      <c r="AJC9" s="11"/>
      <c r="AJD9" s="11"/>
      <c r="AJE9" s="11"/>
      <c r="AJF9" s="11"/>
      <c r="AJG9" s="11"/>
      <c r="AJH9" s="11"/>
      <c r="AJI9" s="11"/>
      <c r="AJJ9" s="11"/>
      <c r="AJK9" s="11"/>
      <c r="AJL9" s="11"/>
      <c r="AJM9" s="11"/>
      <c r="AJN9" s="11"/>
      <c r="AJO9" s="11"/>
      <c r="AJP9" s="11"/>
      <c r="AJQ9" s="11"/>
      <c r="AJR9" s="11"/>
      <c r="AJS9" s="11"/>
      <c r="AJT9" s="11"/>
      <c r="AJU9" s="11"/>
      <c r="AJV9" s="11"/>
      <c r="AJW9" s="11"/>
      <c r="AJX9" s="11"/>
      <c r="AJY9" s="11"/>
      <c r="AJZ9" s="11"/>
      <c r="AKA9" s="11"/>
      <c r="AKB9" s="11"/>
      <c r="AKC9" s="11"/>
      <c r="AKD9" s="11"/>
      <c r="AKE9" s="11"/>
      <c r="AKF9" s="11"/>
      <c r="AKG9" s="11"/>
      <c r="AKH9" s="11"/>
      <c r="AKI9" s="11"/>
      <c r="AKJ9" s="11"/>
      <c r="AKK9" s="11"/>
      <c r="AKL9" s="11"/>
      <c r="AKM9" s="11"/>
      <c r="AKN9" s="11"/>
      <c r="AKO9" s="11"/>
      <c r="AKP9" s="11"/>
      <c r="AKQ9" s="11"/>
      <c r="AKR9" s="11"/>
      <c r="AKS9" s="11"/>
      <c r="AKT9" s="11"/>
      <c r="AKU9" s="11"/>
      <c r="AKV9" s="11"/>
      <c r="AKW9" s="11"/>
      <c r="AKX9" s="11"/>
      <c r="AKY9" s="11"/>
      <c r="AKZ9" s="11"/>
      <c r="ALA9" s="11"/>
      <c r="ALB9" s="11"/>
      <c r="ALC9" s="11"/>
      <c r="ALD9" s="11"/>
      <c r="ALE9" s="11"/>
      <c r="ALF9" s="11"/>
      <c r="ALG9" s="11"/>
      <c r="ALH9" s="11"/>
      <c r="ALI9" s="11"/>
      <c r="ALJ9" s="11"/>
      <c r="ALK9" s="11"/>
      <c r="ALL9" s="11"/>
      <c r="ALM9" s="11"/>
      <c r="ALN9" s="11"/>
      <c r="ALO9" s="11"/>
      <c r="ALP9" s="11"/>
      <c r="ALQ9" s="11"/>
      <c r="ALR9" s="11"/>
      <c r="ALS9" s="11"/>
      <c r="ALT9" s="11"/>
      <c r="ALU9" s="11"/>
      <c r="ALV9" s="11"/>
      <c r="ALW9" s="11"/>
      <c r="ALX9" s="11"/>
      <c r="ALY9" s="11"/>
      <c r="ALZ9" s="11"/>
      <c r="AMA9" s="11"/>
      <c r="AMB9" s="11"/>
    </row>
    <row r="10" customFormat="false" ht="13.8" hidden="false" customHeight="false" outlineLevel="0" collapsed="false">
      <c r="B10" s="27" t="s">
        <v>23</v>
      </c>
      <c r="C10" s="27" t="s">
        <v>31</v>
      </c>
      <c r="D10" s="28" t="n">
        <v>1</v>
      </c>
      <c r="E10" s="11"/>
      <c r="F10" s="7" t="n">
        <v>0.009</v>
      </c>
      <c r="G10" s="7" t="n">
        <f aca="false">Villamos!$F10*Villamos!$D10</f>
        <v>0.009</v>
      </c>
      <c r="H10" s="7"/>
      <c r="I10" s="11"/>
      <c r="K10" s="29" t="str">
        <f aca="false">IF(Villamos!G10&lt;&gt;"","L1","")&amp;IF(Villamos!H10&lt;&gt;"","L2","")&amp;IF(Villamos!I10&lt;&gt;"","L3","")</f>
        <v>L1</v>
      </c>
      <c r="L10" s="8" t="s">
        <v>32</v>
      </c>
      <c r="M10" s="8" t="s">
        <v>33</v>
      </c>
      <c r="N10" s="1" t="s">
        <v>34</v>
      </c>
      <c r="O10" s="0"/>
      <c r="AIT10" s="11"/>
      <c r="AIU10" s="11"/>
      <c r="AIV10" s="11"/>
      <c r="AIW10" s="11"/>
      <c r="AIX10" s="11"/>
      <c r="AIY10" s="11"/>
      <c r="AIZ10" s="11"/>
      <c r="AJA10" s="11"/>
      <c r="AJB10" s="11"/>
      <c r="AJC10" s="11"/>
      <c r="AJD10" s="11"/>
      <c r="AJE10" s="11"/>
      <c r="AJF10" s="11"/>
      <c r="AJG10" s="11"/>
      <c r="AJH10" s="11"/>
      <c r="AJI10" s="11"/>
      <c r="AJJ10" s="11"/>
      <c r="AJK10" s="11"/>
      <c r="AJL10" s="11"/>
      <c r="AJM10" s="11"/>
      <c r="AJN10" s="11"/>
      <c r="AJO10" s="11"/>
      <c r="AJP10" s="11"/>
      <c r="AJQ10" s="11"/>
      <c r="AJR10" s="11"/>
      <c r="AJS10" s="11"/>
      <c r="AJT10" s="11"/>
      <c r="AJU10" s="11"/>
      <c r="AJV10" s="11"/>
      <c r="AJW10" s="11"/>
      <c r="AJX10" s="11"/>
      <c r="AJY10" s="11"/>
      <c r="AJZ10" s="11"/>
      <c r="AKA10" s="11"/>
      <c r="AKB10" s="11"/>
      <c r="AKC10" s="11"/>
      <c r="AKD10" s="11"/>
      <c r="AKE10" s="11"/>
      <c r="AKF10" s="11"/>
      <c r="AKG10" s="11"/>
      <c r="AKH10" s="11"/>
      <c r="AKI10" s="11"/>
      <c r="AKJ10" s="11"/>
      <c r="AKK10" s="11"/>
      <c r="AKL10" s="11"/>
      <c r="AKM10" s="11"/>
      <c r="AKN10" s="11"/>
      <c r="AKO10" s="11"/>
      <c r="AKP10" s="11"/>
      <c r="AKQ10" s="11"/>
      <c r="AKR10" s="11"/>
      <c r="AKS10" s="11"/>
      <c r="AKT10" s="11"/>
      <c r="AKU10" s="11"/>
      <c r="AKV10" s="11"/>
      <c r="AKW10" s="11"/>
      <c r="AKX10" s="11"/>
      <c r="AKY10" s="11"/>
      <c r="AKZ10" s="11"/>
      <c r="ALA10" s="11"/>
      <c r="ALB10" s="11"/>
      <c r="ALC10" s="11"/>
      <c r="ALD10" s="11"/>
      <c r="ALE10" s="11"/>
      <c r="ALF10" s="11"/>
      <c r="ALG10" s="11"/>
      <c r="ALH10" s="11"/>
      <c r="ALI10" s="11"/>
      <c r="ALJ10" s="11"/>
      <c r="ALK10" s="11"/>
      <c r="ALL10" s="11"/>
      <c r="ALM10" s="11"/>
      <c r="ALN10" s="11"/>
      <c r="ALO10" s="11"/>
      <c r="ALP10" s="11"/>
      <c r="ALQ10" s="11"/>
      <c r="ALR10" s="11"/>
      <c r="ALS10" s="11"/>
      <c r="ALT10" s="11"/>
      <c r="ALU10" s="11"/>
      <c r="ALV10" s="11"/>
      <c r="ALW10" s="11"/>
      <c r="ALX10" s="11"/>
      <c r="ALY10" s="11"/>
      <c r="ALZ10" s="11"/>
      <c r="AMA10" s="11"/>
      <c r="AMB10" s="11"/>
    </row>
    <row r="11" customFormat="false" ht="13.8" hidden="false" customHeight="false" outlineLevel="0" collapsed="false">
      <c r="B11" s="8" t="s">
        <v>23</v>
      </c>
      <c r="C11" s="8" t="s">
        <v>35</v>
      </c>
      <c r="D11" s="28" t="n">
        <v>1</v>
      </c>
      <c r="E11" s="4" t="n">
        <f aca="false">3*500</f>
        <v>1500</v>
      </c>
      <c r="F11" s="7" t="n">
        <f aca="false">Villamos!D11*160*300*Villamos!E11/1000/1000/1000</f>
        <v>0.072</v>
      </c>
      <c r="G11" s="7" t="n">
        <f aca="false">Villamos!$F11*Villamos!$D11</f>
        <v>0.072</v>
      </c>
      <c r="H11" s="0"/>
      <c r="I11" s="11"/>
      <c r="K11" s="29" t="str">
        <f aca="false">IF(Villamos!G11&lt;&gt;"","L1","")&amp;IF(Villamos!H11&lt;&gt;"","L2","")&amp;IF(Villamos!I11&lt;&gt;"","L3","")</f>
        <v>L1</v>
      </c>
      <c r="L11" s="8" t="s">
        <v>36</v>
      </c>
      <c r="M11" s="8" t="s">
        <v>21</v>
      </c>
      <c r="N11" s="1" t="s">
        <v>22</v>
      </c>
      <c r="O11" s="0"/>
      <c r="AIT11" s="11"/>
      <c r="AIU11" s="11"/>
      <c r="AIV11" s="11"/>
      <c r="AIW11" s="11"/>
      <c r="AIX11" s="11"/>
      <c r="AIY11" s="11"/>
      <c r="AIZ11" s="11"/>
      <c r="AJA11" s="11"/>
      <c r="AJB11" s="11"/>
      <c r="AJC11" s="11"/>
      <c r="AJD11" s="11"/>
      <c r="AJE11" s="11"/>
      <c r="AJF11" s="11"/>
      <c r="AJG11" s="11"/>
      <c r="AJH11" s="11"/>
      <c r="AJI11" s="11"/>
      <c r="AJJ11" s="11"/>
      <c r="AJK11" s="11"/>
      <c r="AJL11" s="11"/>
      <c r="AJM11" s="11"/>
      <c r="AJN11" s="11"/>
      <c r="AJO11" s="11"/>
      <c r="AJP11" s="11"/>
      <c r="AJQ11" s="11"/>
      <c r="AJR11" s="11"/>
      <c r="AJS11" s="11"/>
      <c r="AJT11" s="11"/>
      <c r="AJU11" s="11"/>
      <c r="AJV11" s="11"/>
      <c r="AJW11" s="11"/>
      <c r="AJX11" s="11"/>
      <c r="AJY11" s="11"/>
      <c r="AJZ11" s="11"/>
      <c r="AKA11" s="11"/>
      <c r="AKB11" s="11"/>
      <c r="AKC11" s="11"/>
      <c r="AKD11" s="11"/>
      <c r="AKE11" s="11"/>
      <c r="AKF11" s="11"/>
      <c r="AKG11" s="11"/>
      <c r="AKH11" s="11"/>
      <c r="AKI11" s="11"/>
      <c r="AKJ11" s="11"/>
      <c r="AKK11" s="11"/>
      <c r="AKL11" s="11"/>
      <c r="AKM11" s="11"/>
      <c r="AKN11" s="11"/>
      <c r="AKO11" s="11"/>
      <c r="AKP11" s="11"/>
      <c r="AKQ11" s="11"/>
      <c r="AKR11" s="11"/>
      <c r="AKS11" s="11"/>
      <c r="AKT11" s="11"/>
      <c r="AKU11" s="11"/>
      <c r="AKV11" s="11"/>
      <c r="AKW11" s="11"/>
      <c r="AKX11" s="11"/>
      <c r="AKY11" s="11"/>
      <c r="AKZ11" s="11"/>
      <c r="ALA11" s="11"/>
      <c r="ALB11" s="11"/>
      <c r="ALC11" s="11"/>
      <c r="ALD11" s="11"/>
      <c r="ALE11" s="11"/>
      <c r="ALF11" s="11"/>
      <c r="ALG11" s="11"/>
      <c r="ALH11" s="11"/>
      <c r="ALI11" s="11"/>
      <c r="ALJ11" s="11"/>
      <c r="ALK11" s="11"/>
      <c r="ALL11" s="11"/>
      <c r="ALM11" s="11"/>
      <c r="ALN11" s="11"/>
      <c r="ALO11" s="11"/>
      <c r="ALP11" s="11"/>
      <c r="ALQ11" s="11"/>
      <c r="ALR11" s="11"/>
      <c r="ALS11" s="11"/>
      <c r="ALT11" s="11"/>
      <c r="ALU11" s="11"/>
      <c r="ALV11" s="11"/>
      <c r="ALW11" s="11"/>
      <c r="ALX11" s="11"/>
      <c r="ALY11" s="11"/>
      <c r="ALZ11" s="11"/>
      <c r="AMA11" s="11"/>
      <c r="AMB11" s="11"/>
    </row>
    <row r="12" customFormat="false" ht="13.8" hidden="false" customHeight="false" outlineLevel="0" collapsed="false">
      <c r="B12" s="27" t="s">
        <v>23</v>
      </c>
      <c r="C12" s="27" t="s">
        <v>37</v>
      </c>
      <c r="D12" s="28" t="n">
        <v>1</v>
      </c>
      <c r="E12" s="4" t="s">
        <v>38</v>
      </c>
      <c r="F12" s="7" t="s">
        <v>39</v>
      </c>
      <c r="G12" s="7" t="n">
        <f aca="false">Villamos!$F12*Villamos!$D12</f>
        <v>0.098</v>
      </c>
      <c r="H12" s="7"/>
      <c r="I12" s="11"/>
      <c r="K12" s="29" t="str">
        <f aca="false">IF(Villamos!G12&lt;&gt;"","L1","")&amp;IF(Villamos!H12&lt;&gt;"","L2","")&amp;IF(Villamos!I12&lt;&gt;"","L3","")</f>
        <v>L1</v>
      </c>
      <c r="L12" s="8" t="s">
        <v>40</v>
      </c>
      <c r="M12" s="8" t="s">
        <v>33</v>
      </c>
      <c r="N12" s="1" t="s">
        <v>34</v>
      </c>
      <c r="O12" s="0"/>
      <c r="AIT12" s="11"/>
      <c r="AIU12" s="11"/>
      <c r="AIV12" s="11"/>
      <c r="AIW12" s="11"/>
      <c r="AIX12" s="11"/>
      <c r="AIY12" s="11"/>
      <c r="AIZ12" s="11"/>
      <c r="AJA12" s="11"/>
      <c r="AJB12" s="11"/>
      <c r="AJC12" s="11"/>
      <c r="AJD12" s="11"/>
      <c r="AJE12" s="11"/>
      <c r="AJF12" s="11"/>
      <c r="AJG12" s="11"/>
      <c r="AJH12" s="11"/>
      <c r="AJI12" s="11"/>
      <c r="AJJ12" s="11"/>
      <c r="AJK12" s="11"/>
      <c r="AJL12" s="11"/>
      <c r="AJM12" s="11"/>
      <c r="AJN12" s="11"/>
      <c r="AJO12" s="11"/>
      <c r="AJP12" s="11"/>
      <c r="AJQ12" s="11"/>
      <c r="AJR12" s="11"/>
      <c r="AJS12" s="11"/>
      <c r="AJT12" s="11"/>
      <c r="AJU12" s="11"/>
      <c r="AJV12" s="11"/>
      <c r="AJW12" s="11"/>
      <c r="AJX12" s="11"/>
      <c r="AJY12" s="11"/>
      <c r="AJZ12" s="11"/>
      <c r="AKA12" s="11"/>
      <c r="AKB12" s="11"/>
      <c r="AKC12" s="11"/>
      <c r="AKD12" s="11"/>
      <c r="AKE12" s="11"/>
      <c r="AKF12" s="11"/>
      <c r="AKG12" s="11"/>
      <c r="AKH12" s="11"/>
      <c r="AKI12" s="11"/>
      <c r="AKJ12" s="11"/>
      <c r="AKK12" s="11"/>
      <c r="AKL12" s="11"/>
      <c r="AKM12" s="11"/>
      <c r="AKN12" s="11"/>
      <c r="AKO12" s="11"/>
      <c r="AKP12" s="11"/>
      <c r="AKQ12" s="11"/>
      <c r="AKR12" s="11"/>
      <c r="AKS12" s="11"/>
      <c r="AKT12" s="11"/>
      <c r="AKU12" s="11"/>
      <c r="AKV12" s="11"/>
      <c r="AKW12" s="11"/>
      <c r="AKX12" s="11"/>
      <c r="AKY12" s="11"/>
      <c r="AKZ12" s="11"/>
      <c r="ALA12" s="11"/>
      <c r="ALB12" s="11"/>
      <c r="ALC12" s="11"/>
      <c r="ALD12" s="11"/>
      <c r="ALE12" s="11"/>
      <c r="ALF12" s="11"/>
      <c r="ALG12" s="11"/>
      <c r="ALH12" s="11"/>
      <c r="ALI12" s="11"/>
      <c r="ALJ12" s="11"/>
      <c r="ALK12" s="11"/>
      <c r="ALL12" s="11"/>
      <c r="ALM12" s="11"/>
      <c r="ALN12" s="11"/>
      <c r="ALO12" s="11"/>
      <c r="ALP12" s="11"/>
      <c r="ALQ12" s="11"/>
      <c r="ALR12" s="11"/>
      <c r="ALS12" s="11"/>
      <c r="ALT12" s="11"/>
      <c r="ALU12" s="11"/>
      <c r="ALV12" s="11"/>
      <c r="ALW12" s="11"/>
      <c r="ALX12" s="11"/>
      <c r="ALY12" s="11"/>
      <c r="ALZ12" s="11"/>
      <c r="AMA12" s="11"/>
      <c r="AMB12" s="11"/>
    </row>
    <row r="13" customFormat="false" ht="13.8" hidden="false" customHeight="false" outlineLevel="0" collapsed="false">
      <c r="B13" s="27" t="s">
        <v>41</v>
      </c>
      <c r="C13" s="27" t="s">
        <v>42</v>
      </c>
      <c r="D13" s="28" t="n">
        <v>3</v>
      </c>
      <c r="E13" s="11"/>
      <c r="F13" s="28" t="n">
        <v>0.1</v>
      </c>
      <c r="G13" s="0"/>
      <c r="H13" s="7"/>
      <c r="I13" s="7" t="n">
        <f aca="false">Villamos!$F13*Villamos!$D13</f>
        <v>0.3</v>
      </c>
      <c r="K13" s="29" t="str">
        <f aca="false">IF(Villamos!G13&lt;&gt;"","L1","")&amp;IF(Villamos!H13&lt;&gt;"","L2","")&amp;IF(Villamos!I13&lt;&gt;"","L3","")</f>
        <v>L3</v>
      </c>
      <c r="L13" s="8" t="s">
        <v>43</v>
      </c>
      <c r="M13" s="8" t="s">
        <v>21</v>
      </c>
      <c r="N13" s="1" t="s">
        <v>22</v>
      </c>
      <c r="O13" s="0"/>
      <c r="AIT13" s="11"/>
      <c r="AIU13" s="11"/>
      <c r="AIV13" s="11"/>
      <c r="AIW13" s="11"/>
      <c r="AIX13" s="11"/>
      <c r="AIY13" s="11"/>
      <c r="AIZ13" s="11"/>
      <c r="AJA13" s="11"/>
      <c r="AJB13" s="11"/>
      <c r="AJC13" s="11"/>
      <c r="AJD13" s="11"/>
      <c r="AJE13" s="11"/>
      <c r="AJF13" s="11"/>
      <c r="AJG13" s="11"/>
      <c r="AJH13" s="11"/>
      <c r="AJI13" s="11"/>
      <c r="AJJ13" s="11"/>
      <c r="AJK13" s="11"/>
      <c r="AJL13" s="11"/>
      <c r="AJM13" s="11"/>
      <c r="AJN13" s="11"/>
      <c r="AJO13" s="11"/>
      <c r="AJP13" s="11"/>
      <c r="AJQ13" s="11"/>
      <c r="AJR13" s="11"/>
      <c r="AJS13" s="11"/>
      <c r="AJT13" s="11"/>
      <c r="AJU13" s="11"/>
      <c r="AJV13" s="11"/>
      <c r="AJW13" s="11"/>
      <c r="AJX13" s="11"/>
      <c r="AJY13" s="11"/>
      <c r="AJZ13" s="11"/>
      <c r="AKA13" s="11"/>
      <c r="AKB13" s="11"/>
      <c r="AKC13" s="11"/>
      <c r="AKD13" s="11"/>
      <c r="AKE13" s="11"/>
      <c r="AKF13" s="11"/>
      <c r="AKG13" s="11"/>
      <c r="AKH13" s="11"/>
      <c r="AKI13" s="11"/>
      <c r="AKJ13" s="11"/>
      <c r="AKK13" s="11"/>
      <c r="AKL13" s="11"/>
      <c r="AKM13" s="11"/>
      <c r="AKN13" s="11"/>
      <c r="AKO13" s="11"/>
      <c r="AKP13" s="11"/>
      <c r="AKQ13" s="11"/>
      <c r="AKR13" s="11"/>
      <c r="AKS13" s="11"/>
      <c r="AKT13" s="11"/>
      <c r="AKU13" s="11"/>
      <c r="AKV13" s="11"/>
      <c r="AKW13" s="11"/>
      <c r="AKX13" s="11"/>
      <c r="AKY13" s="11"/>
      <c r="AKZ13" s="11"/>
      <c r="ALA13" s="11"/>
      <c r="ALB13" s="11"/>
      <c r="ALC13" s="11"/>
      <c r="ALD13" s="11"/>
      <c r="ALE13" s="11"/>
      <c r="ALF13" s="11"/>
      <c r="ALG13" s="11"/>
      <c r="ALH13" s="11"/>
      <c r="ALI13" s="11"/>
      <c r="ALJ13" s="11"/>
      <c r="ALK13" s="11"/>
      <c r="ALL13" s="11"/>
      <c r="ALM13" s="11"/>
      <c r="ALN13" s="11"/>
      <c r="ALO13" s="11"/>
      <c r="ALP13" s="11"/>
      <c r="ALQ13" s="11"/>
      <c r="ALR13" s="11"/>
      <c r="ALS13" s="11"/>
      <c r="ALT13" s="11"/>
      <c r="ALU13" s="11"/>
      <c r="ALV13" s="11"/>
      <c r="ALW13" s="11"/>
      <c r="ALX13" s="11"/>
      <c r="ALY13" s="11"/>
      <c r="ALZ13" s="11"/>
      <c r="AMA13" s="11"/>
      <c r="AMB13" s="11"/>
    </row>
    <row r="14" customFormat="false" ht="13.8" hidden="false" customHeight="false" outlineLevel="0" collapsed="false">
      <c r="B14" s="27" t="s">
        <v>41</v>
      </c>
      <c r="C14" s="27" t="s">
        <v>31</v>
      </c>
      <c r="D14" s="28" t="n">
        <v>3</v>
      </c>
      <c r="E14" s="11"/>
      <c r="F14" s="28" t="n">
        <v>0.018</v>
      </c>
      <c r="G14" s="7" t="n">
        <f aca="false">Villamos!$F14*Villamos!$D14</f>
        <v>0.054</v>
      </c>
      <c r="H14" s="7"/>
      <c r="I14" s="11"/>
      <c r="K14" s="29" t="str">
        <f aca="false">IF(Villamos!G14&lt;&gt;"","L1","")&amp;IF(Villamos!H14&lt;&gt;"","L2","")&amp;IF(Villamos!I14&lt;&gt;"","L3","")</f>
        <v>L1</v>
      </c>
      <c r="L14" s="8" t="s">
        <v>32</v>
      </c>
      <c r="M14" s="8" t="s">
        <v>33</v>
      </c>
      <c r="N14" s="1" t="s">
        <v>34</v>
      </c>
      <c r="O14" s="0"/>
      <c r="AIT14" s="11"/>
      <c r="AIU14" s="11"/>
      <c r="AIV14" s="11"/>
      <c r="AIW14" s="11"/>
      <c r="AIX14" s="11"/>
      <c r="AIY14" s="11"/>
      <c r="AIZ14" s="11"/>
      <c r="AJA14" s="11"/>
      <c r="AJB14" s="11"/>
      <c r="AJC14" s="11"/>
      <c r="AJD14" s="11"/>
      <c r="AJE14" s="11"/>
      <c r="AJF14" s="11"/>
      <c r="AJG14" s="11"/>
      <c r="AJH14" s="11"/>
      <c r="AJI14" s="11"/>
      <c r="AJJ14" s="11"/>
      <c r="AJK14" s="11"/>
      <c r="AJL14" s="11"/>
      <c r="AJM14" s="11"/>
      <c r="AJN14" s="11"/>
      <c r="AJO14" s="11"/>
      <c r="AJP14" s="11"/>
      <c r="AJQ14" s="11"/>
      <c r="AJR14" s="11"/>
      <c r="AJS14" s="11"/>
      <c r="AJT14" s="11"/>
      <c r="AJU14" s="11"/>
      <c r="AJV14" s="11"/>
      <c r="AJW14" s="11"/>
      <c r="AJX14" s="11"/>
      <c r="AJY14" s="11"/>
      <c r="AJZ14" s="11"/>
      <c r="AKA14" s="11"/>
      <c r="AKB14" s="11"/>
      <c r="AKC14" s="11"/>
      <c r="AKD14" s="11"/>
      <c r="AKE14" s="11"/>
      <c r="AKF14" s="11"/>
      <c r="AKG14" s="11"/>
      <c r="AKH14" s="11"/>
      <c r="AKI14" s="11"/>
      <c r="AKJ14" s="11"/>
      <c r="AKK14" s="11"/>
      <c r="AKL14" s="11"/>
      <c r="AKM14" s="11"/>
      <c r="AKN14" s="11"/>
      <c r="AKO14" s="11"/>
      <c r="AKP14" s="11"/>
      <c r="AKQ14" s="11"/>
      <c r="AKR14" s="11"/>
      <c r="AKS14" s="11"/>
      <c r="AKT14" s="11"/>
      <c r="AKU14" s="11"/>
      <c r="AKV14" s="11"/>
      <c r="AKW14" s="11"/>
      <c r="AKX14" s="11"/>
      <c r="AKY14" s="11"/>
      <c r="AKZ14" s="11"/>
      <c r="ALA14" s="11"/>
      <c r="ALB14" s="11"/>
      <c r="ALC14" s="11"/>
      <c r="ALD14" s="11"/>
      <c r="ALE14" s="11"/>
      <c r="ALF14" s="11"/>
      <c r="ALG14" s="11"/>
      <c r="ALH14" s="11"/>
      <c r="ALI14" s="11"/>
      <c r="ALJ14" s="11"/>
      <c r="ALK14" s="11"/>
      <c r="ALL14" s="11"/>
      <c r="ALM14" s="11"/>
      <c r="ALN14" s="11"/>
      <c r="ALO14" s="11"/>
      <c r="ALP14" s="11"/>
      <c r="ALQ14" s="11"/>
      <c r="ALR14" s="11"/>
      <c r="ALS14" s="11"/>
      <c r="ALT14" s="11"/>
      <c r="ALU14" s="11"/>
      <c r="ALV14" s="11"/>
      <c r="ALW14" s="11"/>
      <c r="ALX14" s="11"/>
      <c r="ALY14" s="11"/>
      <c r="ALZ14" s="11"/>
      <c r="AMA14" s="11"/>
      <c r="AMB14" s="11"/>
    </row>
    <row r="15" customFormat="false" ht="13.8" hidden="false" customHeight="false" outlineLevel="0" collapsed="false">
      <c r="B15" s="27" t="s">
        <v>41</v>
      </c>
      <c r="C15" s="8" t="s">
        <v>44</v>
      </c>
      <c r="D15" s="28" t="n">
        <v>3</v>
      </c>
      <c r="E15" s="11"/>
      <c r="F15" s="28" t="n">
        <v>0.0035</v>
      </c>
      <c r="G15" s="7" t="n">
        <f aca="false">Villamos!$F15*Villamos!$D15</f>
        <v>0.0105</v>
      </c>
      <c r="H15" s="7"/>
      <c r="I15" s="11"/>
      <c r="K15" s="29" t="str">
        <f aca="false">IF(Villamos!G15&lt;&gt;"","L1","")&amp;IF(Villamos!H15&lt;&gt;"","L2","")&amp;IF(Villamos!I15&lt;&gt;"","L3","")</f>
        <v>L1</v>
      </c>
      <c r="L15" s="8" t="s">
        <v>32</v>
      </c>
      <c r="M15" s="8" t="s">
        <v>33</v>
      </c>
      <c r="N15" s="1" t="s">
        <v>34</v>
      </c>
      <c r="O15" s="0"/>
      <c r="AIT15" s="11"/>
      <c r="AIU15" s="11"/>
      <c r="AIV15" s="11"/>
      <c r="AIW15" s="11"/>
      <c r="AIX15" s="11"/>
      <c r="AIY15" s="11"/>
      <c r="AIZ15" s="11"/>
      <c r="AJA15" s="11"/>
      <c r="AJB15" s="11"/>
      <c r="AJC15" s="11"/>
      <c r="AJD15" s="11"/>
      <c r="AJE15" s="11"/>
      <c r="AJF15" s="11"/>
      <c r="AJG15" s="11"/>
      <c r="AJH15" s="11"/>
      <c r="AJI15" s="11"/>
      <c r="AJJ15" s="11"/>
      <c r="AJK15" s="11"/>
      <c r="AJL15" s="11"/>
      <c r="AJM15" s="11"/>
      <c r="AJN15" s="11"/>
      <c r="AJO15" s="11"/>
      <c r="AJP15" s="11"/>
      <c r="AJQ15" s="11"/>
      <c r="AJR15" s="11"/>
      <c r="AJS15" s="11"/>
      <c r="AJT15" s="11"/>
      <c r="AJU15" s="11"/>
      <c r="AJV15" s="11"/>
      <c r="AJW15" s="11"/>
      <c r="AJX15" s="11"/>
      <c r="AJY15" s="11"/>
      <c r="AJZ15" s="11"/>
      <c r="AKA15" s="11"/>
      <c r="AKB15" s="11"/>
      <c r="AKC15" s="11"/>
      <c r="AKD15" s="11"/>
      <c r="AKE15" s="11"/>
      <c r="AKF15" s="11"/>
      <c r="AKG15" s="11"/>
      <c r="AKH15" s="11"/>
      <c r="AKI15" s="11"/>
      <c r="AKJ15" s="11"/>
      <c r="AKK15" s="11"/>
      <c r="AKL15" s="11"/>
      <c r="AKM15" s="11"/>
      <c r="AKN15" s="11"/>
      <c r="AKO15" s="11"/>
      <c r="AKP15" s="11"/>
      <c r="AKQ15" s="11"/>
      <c r="AKR15" s="11"/>
      <c r="AKS15" s="11"/>
      <c r="AKT15" s="11"/>
      <c r="AKU15" s="11"/>
      <c r="AKV15" s="11"/>
      <c r="AKW15" s="11"/>
      <c r="AKX15" s="11"/>
      <c r="AKY15" s="11"/>
      <c r="AKZ15" s="11"/>
      <c r="ALA15" s="11"/>
      <c r="ALB15" s="11"/>
      <c r="ALC15" s="11"/>
      <c r="ALD15" s="11"/>
      <c r="ALE15" s="11"/>
      <c r="ALF15" s="11"/>
      <c r="ALG15" s="11"/>
      <c r="ALH15" s="11"/>
      <c r="ALI15" s="11"/>
      <c r="ALJ15" s="11"/>
      <c r="ALK15" s="11"/>
      <c r="ALL15" s="11"/>
      <c r="ALM15" s="11"/>
      <c r="ALN15" s="11"/>
      <c r="ALO15" s="11"/>
      <c r="ALP15" s="11"/>
      <c r="ALQ15" s="11"/>
      <c r="ALR15" s="11"/>
      <c r="ALS15" s="11"/>
      <c r="ALT15" s="11"/>
      <c r="ALU15" s="11"/>
      <c r="ALV15" s="11"/>
      <c r="ALW15" s="11"/>
      <c r="ALX15" s="11"/>
      <c r="ALY15" s="11"/>
      <c r="ALZ15" s="11"/>
      <c r="AMA15" s="11"/>
      <c r="AMB15" s="11"/>
    </row>
    <row r="16" customFormat="false" ht="13.8" hidden="false" customHeight="false" outlineLevel="0" collapsed="false">
      <c r="B16" s="27" t="s">
        <v>41</v>
      </c>
      <c r="C16" s="27" t="s">
        <v>45</v>
      </c>
      <c r="D16" s="28" t="n">
        <v>3</v>
      </c>
      <c r="E16" s="11"/>
      <c r="F16" s="28" t="n">
        <v>0.0035</v>
      </c>
      <c r="G16" s="7" t="n">
        <f aca="false">Villamos!$F16*Villamos!$D16</f>
        <v>0.0105</v>
      </c>
      <c r="H16" s="7"/>
      <c r="I16" s="11"/>
      <c r="K16" s="29" t="str">
        <f aca="false">IF(Villamos!G16&lt;&gt;"","L1","")&amp;IF(Villamos!H16&lt;&gt;"","L2","")&amp;IF(Villamos!I16&lt;&gt;"","L3","")</f>
        <v>L1</v>
      </c>
      <c r="L16" s="8" t="s">
        <v>32</v>
      </c>
      <c r="M16" s="8" t="s">
        <v>33</v>
      </c>
      <c r="N16" s="1" t="s">
        <v>34</v>
      </c>
      <c r="O16" s="0"/>
      <c r="AIT16" s="11"/>
      <c r="AIU16" s="11"/>
      <c r="AIV16" s="11"/>
      <c r="AIW16" s="11"/>
      <c r="AIX16" s="11"/>
      <c r="AIY16" s="11"/>
      <c r="AIZ16" s="11"/>
      <c r="AJA16" s="11"/>
      <c r="AJB16" s="11"/>
      <c r="AJC16" s="11"/>
      <c r="AJD16" s="11"/>
      <c r="AJE16" s="11"/>
      <c r="AJF16" s="11"/>
      <c r="AJG16" s="11"/>
      <c r="AJH16" s="11"/>
      <c r="AJI16" s="11"/>
      <c r="AJJ16" s="11"/>
      <c r="AJK16" s="11"/>
      <c r="AJL16" s="11"/>
      <c r="AJM16" s="11"/>
      <c r="AJN16" s="11"/>
      <c r="AJO16" s="11"/>
      <c r="AJP16" s="11"/>
      <c r="AJQ16" s="11"/>
      <c r="AJR16" s="11"/>
      <c r="AJS16" s="11"/>
      <c r="AJT16" s="11"/>
      <c r="AJU16" s="11"/>
      <c r="AJV16" s="11"/>
      <c r="AJW16" s="11"/>
      <c r="AJX16" s="11"/>
      <c r="AJY16" s="11"/>
      <c r="AJZ16" s="11"/>
      <c r="AKA16" s="11"/>
      <c r="AKB16" s="11"/>
      <c r="AKC16" s="11"/>
      <c r="AKD16" s="11"/>
      <c r="AKE16" s="11"/>
      <c r="AKF16" s="11"/>
      <c r="AKG16" s="11"/>
      <c r="AKH16" s="11"/>
      <c r="AKI16" s="11"/>
      <c r="AKJ16" s="11"/>
      <c r="AKK16" s="11"/>
      <c r="AKL16" s="11"/>
      <c r="AKM16" s="11"/>
      <c r="AKN16" s="11"/>
      <c r="AKO16" s="11"/>
      <c r="AKP16" s="11"/>
      <c r="AKQ16" s="11"/>
      <c r="AKR16" s="11"/>
      <c r="AKS16" s="11"/>
      <c r="AKT16" s="11"/>
      <c r="AKU16" s="11"/>
      <c r="AKV16" s="11"/>
      <c r="AKW16" s="11"/>
      <c r="AKX16" s="11"/>
      <c r="AKY16" s="11"/>
      <c r="AKZ16" s="11"/>
      <c r="ALA16" s="11"/>
      <c r="ALB16" s="11"/>
      <c r="ALC16" s="11"/>
      <c r="ALD16" s="11"/>
      <c r="ALE16" s="11"/>
      <c r="ALF16" s="11"/>
      <c r="ALG16" s="11"/>
      <c r="ALH16" s="11"/>
      <c r="ALI16" s="11"/>
      <c r="ALJ16" s="11"/>
      <c r="ALK16" s="11"/>
      <c r="ALL16" s="11"/>
      <c r="ALM16" s="11"/>
      <c r="ALN16" s="11"/>
      <c r="ALO16" s="11"/>
      <c r="ALP16" s="11"/>
      <c r="ALQ16" s="11"/>
      <c r="ALR16" s="11"/>
      <c r="ALS16" s="11"/>
      <c r="ALT16" s="11"/>
      <c r="ALU16" s="11"/>
      <c r="ALV16" s="11"/>
      <c r="ALW16" s="11"/>
      <c r="ALX16" s="11"/>
      <c r="ALY16" s="11"/>
      <c r="ALZ16" s="11"/>
      <c r="AMA16" s="11"/>
      <c r="AMB16" s="11"/>
    </row>
    <row r="17" customFormat="false" ht="13.8" hidden="false" customHeight="false" outlineLevel="0" collapsed="false">
      <c r="B17" s="8" t="s">
        <v>41</v>
      </c>
      <c r="C17" s="27" t="s">
        <v>46</v>
      </c>
      <c r="D17" s="28" t="n">
        <v>1</v>
      </c>
      <c r="E17" s="11"/>
      <c r="F17" s="28" t="n">
        <v>0.018</v>
      </c>
      <c r="G17" s="7" t="n">
        <f aca="false">Villamos!$F17*Villamos!$D17</f>
        <v>0.018</v>
      </c>
      <c r="H17" s="11"/>
      <c r="I17" s="11"/>
      <c r="K17" s="29" t="str">
        <f aca="false">IF(Villamos!G17&lt;&gt;"","L1","")&amp;IF(Villamos!H17&lt;&gt;"","L2","")&amp;IF(Villamos!I17&lt;&gt;"","L3","")</f>
        <v>L1</v>
      </c>
      <c r="L17" s="8" t="s">
        <v>32</v>
      </c>
      <c r="M17" s="8" t="s">
        <v>33</v>
      </c>
      <c r="N17" s="1" t="s">
        <v>34</v>
      </c>
      <c r="O17" s="0"/>
      <c r="AIT17" s="11"/>
      <c r="AIU17" s="11"/>
      <c r="AIV17" s="11"/>
      <c r="AIW17" s="11"/>
      <c r="AIX17" s="11"/>
      <c r="AIY17" s="11"/>
      <c r="AIZ17" s="11"/>
      <c r="AJA17" s="11"/>
      <c r="AJB17" s="11"/>
      <c r="AJC17" s="11"/>
      <c r="AJD17" s="11"/>
      <c r="AJE17" s="11"/>
      <c r="AJF17" s="11"/>
      <c r="AJG17" s="11"/>
      <c r="AJH17" s="11"/>
      <c r="AJI17" s="11"/>
      <c r="AJJ17" s="11"/>
      <c r="AJK17" s="11"/>
      <c r="AJL17" s="11"/>
      <c r="AJM17" s="11"/>
      <c r="AJN17" s="11"/>
      <c r="AJO17" s="11"/>
      <c r="AJP17" s="11"/>
      <c r="AJQ17" s="11"/>
      <c r="AJR17" s="11"/>
      <c r="AJS17" s="11"/>
      <c r="AJT17" s="11"/>
      <c r="AJU17" s="11"/>
      <c r="AJV17" s="11"/>
      <c r="AJW17" s="11"/>
      <c r="AJX17" s="11"/>
      <c r="AJY17" s="11"/>
      <c r="AJZ17" s="11"/>
      <c r="AKA17" s="11"/>
      <c r="AKB17" s="11"/>
      <c r="AKC17" s="11"/>
      <c r="AKD17" s="11"/>
      <c r="AKE17" s="11"/>
      <c r="AKF17" s="11"/>
      <c r="AKG17" s="11"/>
      <c r="AKH17" s="11"/>
      <c r="AKI17" s="11"/>
      <c r="AKJ17" s="11"/>
      <c r="AKK17" s="11"/>
      <c r="AKL17" s="11"/>
      <c r="AKM17" s="11"/>
      <c r="AKN17" s="11"/>
      <c r="AKO17" s="11"/>
      <c r="AKP17" s="11"/>
      <c r="AKQ17" s="11"/>
      <c r="AKR17" s="11"/>
      <c r="AKS17" s="11"/>
      <c r="AKT17" s="11"/>
      <c r="AKU17" s="11"/>
      <c r="AKV17" s="11"/>
      <c r="AKW17" s="11"/>
      <c r="AKX17" s="11"/>
      <c r="AKY17" s="11"/>
      <c r="AKZ17" s="11"/>
      <c r="ALA17" s="11"/>
      <c r="ALB17" s="11"/>
      <c r="ALC17" s="11"/>
      <c r="ALD17" s="11"/>
      <c r="ALE17" s="11"/>
      <c r="ALF17" s="11"/>
      <c r="ALG17" s="11"/>
      <c r="ALH17" s="11"/>
      <c r="ALI17" s="11"/>
      <c r="ALJ17" s="11"/>
      <c r="ALK17" s="11"/>
      <c r="ALL17" s="11"/>
      <c r="ALM17" s="11"/>
      <c r="ALN17" s="11"/>
      <c r="ALO17" s="11"/>
      <c r="ALP17" s="11"/>
      <c r="ALQ17" s="11"/>
      <c r="ALR17" s="11"/>
      <c r="ALS17" s="11"/>
      <c r="ALT17" s="11"/>
      <c r="ALU17" s="11"/>
      <c r="ALV17" s="11"/>
      <c r="ALW17" s="11"/>
      <c r="ALX17" s="11"/>
      <c r="ALY17" s="11"/>
      <c r="ALZ17" s="11"/>
      <c r="AMA17" s="11"/>
      <c r="AMB17" s="11"/>
    </row>
    <row r="18" customFormat="false" ht="13.8" hidden="false" customHeight="false" outlineLevel="0" collapsed="false">
      <c r="B18" s="8" t="s">
        <v>47</v>
      </c>
      <c r="C18" s="8" t="s">
        <v>48</v>
      </c>
      <c r="D18" s="30" t="n">
        <v>1</v>
      </c>
      <c r="E18" s="31" t="n">
        <v>567</v>
      </c>
      <c r="F18" s="30" t="n">
        <v>3.6</v>
      </c>
      <c r="G18" s="7" t="n">
        <f aca="false">Villamos!$F18*Villamos!$D18/3</f>
        <v>1.2</v>
      </c>
      <c r="H18" s="7" t="n">
        <f aca="false">Villamos!$F18*Villamos!$D18/3</f>
        <v>1.2</v>
      </c>
      <c r="I18" s="7" t="n">
        <f aca="false">Villamos!$F18*Villamos!$D18/3</f>
        <v>1.2</v>
      </c>
      <c r="K18" s="29" t="str">
        <f aca="false">IF(Villamos!G18&lt;&gt;"","L1","")&amp;IF(Villamos!H18&lt;&gt;"","L2","")&amp;IF(Villamos!I18&lt;&gt;"","L3","")</f>
        <v>L1L2L3</v>
      </c>
      <c r="L18" s="8" t="s">
        <v>49</v>
      </c>
      <c r="M18" s="8" t="s">
        <v>50</v>
      </c>
      <c r="N18" s="1" t="s">
        <v>51</v>
      </c>
      <c r="O18" s="0"/>
      <c r="AIT18" s="11"/>
      <c r="AIU18" s="11"/>
      <c r="AIV18" s="11"/>
      <c r="AIW18" s="11"/>
      <c r="AIX18" s="11"/>
      <c r="AIY18" s="11"/>
      <c r="AIZ18" s="11"/>
      <c r="AJA18" s="11"/>
      <c r="AJB18" s="11"/>
      <c r="AJC18" s="11"/>
      <c r="AJD18" s="11"/>
      <c r="AJE18" s="11"/>
      <c r="AJF18" s="11"/>
      <c r="AJG18" s="11"/>
      <c r="AJH18" s="11"/>
      <c r="AJI18" s="11"/>
      <c r="AJJ18" s="11"/>
      <c r="AJK18" s="11"/>
      <c r="AJL18" s="11"/>
      <c r="AJM18" s="11"/>
      <c r="AJN18" s="11"/>
      <c r="AJO18" s="11"/>
      <c r="AJP18" s="11"/>
      <c r="AJQ18" s="11"/>
      <c r="AJR18" s="11"/>
      <c r="AJS18" s="11"/>
      <c r="AJT18" s="11"/>
      <c r="AJU18" s="11"/>
      <c r="AJV18" s="11"/>
      <c r="AJW18" s="11"/>
      <c r="AJX18" s="11"/>
      <c r="AJY18" s="11"/>
      <c r="AJZ18" s="11"/>
      <c r="AKA18" s="11"/>
      <c r="AKB18" s="11"/>
      <c r="AKC18" s="11"/>
      <c r="AKD18" s="11"/>
      <c r="AKE18" s="11"/>
      <c r="AKF18" s="11"/>
      <c r="AKG18" s="11"/>
      <c r="AKH18" s="11"/>
      <c r="AKI18" s="11"/>
      <c r="AKJ18" s="11"/>
      <c r="AKK18" s="11"/>
      <c r="AKL18" s="11"/>
      <c r="AKM18" s="11"/>
      <c r="AKN18" s="11"/>
      <c r="AKO18" s="11"/>
      <c r="AKP18" s="11"/>
      <c r="AKQ18" s="11"/>
      <c r="AKR18" s="11"/>
      <c r="AKS18" s="11"/>
      <c r="AKT18" s="11"/>
      <c r="AKU18" s="11"/>
      <c r="AKV18" s="11"/>
      <c r="AKW18" s="11"/>
      <c r="AKX18" s="11"/>
      <c r="AKY18" s="11"/>
      <c r="AKZ18" s="11"/>
      <c r="ALA18" s="11"/>
      <c r="ALB18" s="11"/>
      <c r="ALC18" s="11"/>
      <c r="ALD18" s="11"/>
      <c r="ALE18" s="11"/>
      <c r="ALF18" s="11"/>
      <c r="ALG18" s="11"/>
      <c r="ALH18" s="11"/>
      <c r="ALI18" s="11"/>
      <c r="ALJ18" s="11"/>
      <c r="ALK18" s="11"/>
      <c r="ALL18" s="11"/>
      <c r="ALM18" s="11"/>
      <c r="ALN18" s="11"/>
      <c r="ALO18" s="11"/>
      <c r="ALP18" s="11"/>
      <c r="ALQ18" s="11"/>
      <c r="ALR18" s="11"/>
      <c r="ALS18" s="11"/>
      <c r="ALT18" s="11"/>
      <c r="ALU18" s="11"/>
      <c r="ALV18" s="11"/>
      <c r="ALW18" s="11"/>
      <c r="ALX18" s="11"/>
      <c r="ALY18" s="11"/>
      <c r="ALZ18" s="11"/>
      <c r="AMA18" s="11"/>
      <c r="AMB18" s="11"/>
    </row>
    <row r="19" customFormat="false" ht="13.8" hidden="false" customHeight="false" outlineLevel="0" collapsed="false">
      <c r="B19" s="8" t="s">
        <v>47</v>
      </c>
      <c r="C19" s="8" t="s">
        <v>52</v>
      </c>
      <c r="D19" s="30" t="n">
        <v>1</v>
      </c>
      <c r="E19" s="31" t="n">
        <v>55</v>
      </c>
      <c r="F19" s="30" t="n">
        <v>7.4</v>
      </c>
      <c r="G19" s="7" t="n">
        <f aca="false">Villamos!$F19*Villamos!$D19/3</f>
        <v>2.46666666666667</v>
      </c>
      <c r="H19" s="7" t="n">
        <f aca="false">Villamos!$F19*Villamos!$D19/3</f>
        <v>2.46666666666667</v>
      </c>
      <c r="I19" s="7" t="n">
        <f aca="false">Villamos!$F19*Villamos!$D19/3</f>
        <v>2.46666666666667</v>
      </c>
      <c r="K19" s="29" t="str">
        <f aca="false">IF(Villamos!G19&lt;&gt;"","L1","")&amp;IF(Villamos!H19&lt;&gt;"","L2","")&amp;IF(Villamos!I19&lt;&gt;"","L3","")</f>
        <v>L1L2L3</v>
      </c>
      <c r="L19" s="8" t="s">
        <v>49</v>
      </c>
      <c r="M19" s="8" t="s">
        <v>50</v>
      </c>
      <c r="N19" s="1" t="s">
        <v>51</v>
      </c>
      <c r="O19" s="0"/>
      <c r="AIT19" s="11"/>
      <c r="AIU19" s="11"/>
      <c r="AIV19" s="11"/>
      <c r="AIW19" s="11"/>
      <c r="AIX19" s="11"/>
      <c r="AIY19" s="11"/>
      <c r="AIZ19" s="11"/>
      <c r="AJA19" s="11"/>
      <c r="AJB19" s="11"/>
      <c r="AJC19" s="11"/>
      <c r="AJD19" s="11"/>
      <c r="AJE19" s="11"/>
      <c r="AJF19" s="11"/>
      <c r="AJG19" s="11"/>
      <c r="AJH19" s="11"/>
      <c r="AJI19" s="11"/>
      <c r="AJJ19" s="11"/>
      <c r="AJK19" s="11"/>
      <c r="AJL19" s="11"/>
      <c r="AJM19" s="11"/>
      <c r="AJN19" s="11"/>
      <c r="AJO19" s="11"/>
      <c r="AJP19" s="11"/>
      <c r="AJQ19" s="11"/>
      <c r="AJR19" s="11"/>
      <c r="AJS19" s="11"/>
      <c r="AJT19" s="11"/>
      <c r="AJU19" s="11"/>
      <c r="AJV19" s="11"/>
      <c r="AJW19" s="11"/>
      <c r="AJX19" s="11"/>
      <c r="AJY19" s="11"/>
      <c r="AJZ19" s="11"/>
      <c r="AKA19" s="11"/>
      <c r="AKB19" s="11"/>
      <c r="AKC19" s="11"/>
      <c r="AKD19" s="11"/>
      <c r="AKE19" s="11"/>
      <c r="AKF19" s="11"/>
      <c r="AKG19" s="11"/>
      <c r="AKH19" s="11"/>
      <c r="AKI19" s="11"/>
      <c r="AKJ19" s="11"/>
      <c r="AKK19" s="11"/>
      <c r="AKL19" s="11"/>
      <c r="AKM19" s="11"/>
      <c r="AKN19" s="11"/>
      <c r="AKO19" s="11"/>
      <c r="AKP19" s="11"/>
      <c r="AKQ19" s="11"/>
      <c r="AKR19" s="11"/>
      <c r="AKS19" s="11"/>
      <c r="AKT19" s="11"/>
      <c r="AKU19" s="11"/>
      <c r="AKV19" s="11"/>
      <c r="AKW19" s="11"/>
      <c r="AKX19" s="11"/>
      <c r="AKY19" s="11"/>
      <c r="AKZ19" s="11"/>
      <c r="ALA19" s="11"/>
      <c r="ALB19" s="11"/>
      <c r="ALC19" s="11"/>
      <c r="ALD19" s="11"/>
      <c r="ALE19" s="11"/>
      <c r="ALF19" s="11"/>
      <c r="ALG19" s="11"/>
      <c r="ALH19" s="11"/>
      <c r="ALI19" s="11"/>
      <c r="ALJ19" s="11"/>
      <c r="ALK19" s="11"/>
      <c r="ALL19" s="11"/>
      <c r="ALM19" s="11"/>
      <c r="ALN19" s="11"/>
      <c r="ALO19" s="11"/>
      <c r="ALP19" s="11"/>
      <c r="ALQ19" s="11"/>
      <c r="ALR19" s="11"/>
      <c r="ALS19" s="11"/>
      <c r="ALT19" s="11"/>
      <c r="ALU19" s="11"/>
      <c r="ALV19" s="11"/>
      <c r="ALW19" s="11"/>
      <c r="ALX19" s="11"/>
      <c r="ALY19" s="11"/>
      <c r="ALZ19" s="11"/>
      <c r="AMA19" s="11"/>
      <c r="AMB19" s="11"/>
    </row>
    <row r="20" customFormat="false" ht="13.8" hidden="false" customHeight="false" outlineLevel="0" collapsed="false">
      <c r="B20" s="8" t="s">
        <v>47</v>
      </c>
      <c r="C20" s="8" t="s">
        <v>35</v>
      </c>
      <c r="D20" s="28" t="n">
        <v>1</v>
      </c>
      <c r="E20" s="4" t="n">
        <f aca="false">3*1250+3*1000+1*3250+2*500+2*3750+1*1000</f>
        <v>19500</v>
      </c>
      <c r="F20" s="7" t="n">
        <f aca="false">Villamos!D20*160*300*Villamos!E20/1000/1000/1000</f>
        <v>0.936</v>
      </c>
      <c r="G20" s="7" t="n">
        <f aca="false">Villamos!$F20*Villamos!$D20</f>
        <v>0.936</v>
      </c>
      <c r="H20" s="0"/>
      <c r="I20" s="11"/>
      <c r="K20" s="29" t="str">
        <f aca="false">IF(Villamos!G20&lt;&gt;"","L1","")&amp;IF(Villamos!H20&lt;&gt;"","L2","")&amp;IF(Villamos!I20&lt;&gt;"","L3","")</f>
        <v>L1</v>
      </c>
      <c r="L20" s="8" t="s">
        <v>53</v>
      </c>
      <c r="M20" s="8" t="s">
        <v>21</v>
      </c>
      <c r="N20" s="1" t="s">
        <v>22</v>
      </c>
      <c r="O20" s="0"/>
      <c r="AIT20" s="11"/>
      <c r="AIU20" s="11"/>
      <c r="AIV20" s="11"/>
      <c r="AIW20" s="11"/>
      <c r="AIX20" s="11"/>
      <c r="AIY20" s="11"/>
      <c r="AIZ20" s="11"/>
      <c r="AJA20" s="11"/>
      <c r="AJB20" s="11"/>
      <c r="AJC20" s="11"/>
      <c r="AJD20" s="11"/>
      <c r="AJE20" s="11"/>
      <c r="AJF20" s="11"/>
      <c r="AJG20" s="11"/>
      <c r="AJH20" s="11"/>
      <c r="AJI20" s="11"/>
      <c r="AJJ20" s="11"/>
      <c r="AJK20" s="11"/>
      <c r="AJL20" s="11"/>
      <c r="AJM20" s="11"/>
      <c r="AJN20" s="11"/>
      <c r="AJO20" s="11"/>
      <c r="AJP20" s="11"/>
      <c r="AJQ20" s="11"/>
      <c r="AJR20" s="11"/>
      <c r="AJS20" s="11"/>
      <c r="AJT20" s="11"/>
      <c r="AJU20" s="11"/>
      <c r="AJV20" s="11"/>
      <c r="AJW20" s="11"/>
      <c r="AJX20" s="11"/>
      <c r="AJY20" s="11"/>
      <c r="AJZ20" s="11"/>
      <c r="AKA20" s="11"/>
      <c r="AKB20" s="11"/>
      <c r="AKC20" s="11"/>
      <c r="AKD20" s="11"/>
      <c r="AKE20" s="11"/>
      <c r="AKF20" s="11"/>
      <c r="AKG20" s="11"/>
      <c r="AKH20" s="11"/>
      <c r="AKI20" s="11"/>
      <c r="AKJ20" s="11"/>
      <c r="AKK20" s="11"/>
      <c r="AKL20" s="11"/>
      <c r="AKM20" s="11"/>
      <c r="AKN20" s="11"/>
      <c r="AKO20" s="11"/>
      <c r="AKP20" s="11"/>
      <c r="AKQ20" s="11"/>
      <c r="AKR20" s="11"/>
      <c r="AKS20" s="11"/>
      <c r="AKT20" s="11"/>
      <c r="AKU20" s="11"/>
      <c r="AKV20" s="11"/>
      <c r="AKW20" s="11"/>
      <c r="AKX20" s="11"/>
      <c r="AKY20" s="11"/>
      <c r="AKZ20" s="11"/>
      <c r="ALA20" s="11"/>
      <c r="ALB20" s="11"/>
      <c r="ALC20" s="11"/>
      <c r="ALD20" s="11"/>
      <c r="ALE20" s="11"/>
      <c r="ALF20" s="11"/>
      <c r="ALG20" s="11"/>
      <c r="ALH20" s="11"/>
      <c r="ALI20" s="11"/>
      <c r="ALJ20" s="11"/>
      <c r="ALK20" s="11"/>
      <c r="ALL20" s="11"/>
      <c r="ALM20" s="11"/>
      <c r="ALN20" s="11"/>
      <c r="ALO20" s="11"/>
      <c r="ALP20" s="11"/>
      <c r="ALQ20" s="11"/>
      <c r="ALR20" s="11"/>
      <c r="ALS20" s="11"/>
      <c r="ALT20" s="11"/>
      <c r="ALU20" s="11"/>
      <c r="ALV20" s="11"/>
      <c r="ALW20" s="11"/>
      <c r="ALX20" s="11"/>
      <c r="ALY20" s="11"/>
      <c r="ALZ20" s="11"/>
      <c r="AMA20" s="11"/>
      <c r="AMB20" s="11"/>
    </row>
    <row r="21" customFormat="false" ht="13.8" hidden="false" customHeight="false" outlineLevel="0" collapsed="false">
      <c r="B21" s="8" t="s">
        <v>47</v>
      </c>
      <c r="C21" s="27" t="s">
        <v>54</v>
      </c>
      <c r="D21" s="28" t="n">
        <v>1</v>
      </c>
      <c r="E21" s="11"/>
      <c r="F21" s="7" t="n">
        <v>1.5</v>
      </c>
      <c r="G21" s="7" t="n">
        <f aca="false">Villamos!$F21*Villamos!$D21</f>
        <v>1.5</v>
      </c>
      <c r="H21" s="11"/>
      <c r="I21" s="11"/>
      <c r="K21" s="29" t="str">
        <f aca="false">IF(Villamos!G21&lt;&gt;"","L1","")&amp;IF(Villamos!H21&lt;&gt;"","L2","")&amp;IF(Villamos!I21&lt;&gt;"","L3","")</f>
        <v>L1</v>
      </c>
      <c r="L21" s="8" t="s">
        <v>55</v>
      </c>
      <c r="M21" s="11" t="s">
        <v>21</v>
      </c>
      <c r="N21" s="1" t="s">
        <v>22</v>
      </c>
      <c r="O21" s="0"/>
      <c r="AIT21" s="11"/>
      <c r="AIU21" s="11"/>
      <c r="AIV21" s="11"/>
      <c r="AIW21" s="11"/>
      <c r="AIX21" s="11"/>
      <c r="AIY21" s="11"/>
      <c r="AIZ21" s="11"/>
      <c r="AJA21" s="11"/>
      <c r="AJB21" s="11"/>
      <c r="AJC21" s="11"/>
      <c r="AJD21" s="11"/>
      <c r="AJE21" s="11"/>
      <c r="AJF21" s="11"/>
      <c r="AJG21" s="11"/>
      <c r="AJH21" s="11"/>
      <c r="AJI21" s="11"/>
      <c r="AJJ21" s="11"/>
      <c r="AJK21" s="11"/>
      <c r="AJL21" s="11"/>
      <c r="AJM21" s="11"/>
      <c r="AJN21" s="11"/>
      <c r="AJO21" s="11"/>
      <c r="AJP21" s="11"/>
      <c r="AJQ21" s="11"/>
      <c r="AJR21" s="11"/>
      <c r="AJS21" s="11"/>
      <c r="AJT21" s="11"/>
      <c r="AJU21" s="11"/>
      <c r="AJV21" s="11"/>
      <c r="AJW21" s="11"/>
      <c r="AJX21" s="11"/>
      <c r="AJY21" s="11"/>
      <c r="AJZ21" s="11"/>
      <c r="AKA21" s="11"/>
      <c r="AKB21" s="11"/>
      <c r="AKC21" s="11"/>
      <c r="AKD21" s="11"/>
      <c r="AKE21" s="11"/>
      <c r="AKF21" s="11"/>
      <c r="AKG21" s="11"/>
      <c r="AKH21" s="11"/>
      <c r="AKI21" s="11"/>
      <c r="AKJ21" s="11"/>
      <c r="AKK21" s="11"/>
      <c r="AKL21" s="11"/>
      <c r="AKM21" s="11"/>
      <c r="AKN21" s="11"/>
      <c r="AKO21" s="11"/>
      <c r="AKP21" s="11"/>
      <c r="AKQ21" s="11"/>
      <c r="AKR21" s="11"/>
      <c r="AKS21" s="11"/>
      <c r="AKT21" s="11"/>
      <c r="AKU21" s="11"/>
      <c r="AKV21" s="11"/>
      <c r="AKW21" s="11"/>
      <c r="AKX21" s="11"/>
      <c r="AKY21" s="11"/>
      <c r="AKZ21" s="11"/>
      <c r="ALA21" s="11"/>
      <c r="ALB21" s="11"/>
      <c r="ALC21" s="11"/>
      <c r="ALD21" s="11"/>
      <c r="ALE21" s="11"/>
      <c r="ALF21" s="11"/>
      <c r="ALG21" s="11"/>
      <c r="ALH21" s="11"/>
      <c r="ALI21" s="11"/>
      <c r="ALJ21" s="11"/>
      <c r="ALK21" s="11"/>
      <c r="ALL21" s="11"/>
      <c r="ALM21" s="11"/>
      <c r="ALN21" s="11"/>
      <c r="ALO21" s="11"/>
      <c r="ALP21" s="11"/>
      <c r="ALQ21" s="11"/>
      <c r="ALR21" s="11"/>
      <c r="ALS21" s="11"/>
      <c r="ALT21" s="11"/>
      <c r="ALU21" s="11"/>
      <c r="ALV21" s="11"/>
      <c r="ALW21" s="11"/>
      <c r="ALX21" s="11"/>
      <c r="ALY21" s="11"/>
      <c r="ALZ21" s="11"/>
      <c r="AMA21" s="11"/>
      <c r="AMB21" s="11"/>
    </row>
    <row r="22" customFormat="false" ht="13.8" hidden="false" customHeight="false" outlineLevel="0" collapsed="false">
      <c r="B22" s="8" t="s">
        <v>47</v>
      </c>
      <c r="C22" s="8" t="s">
        <v>56</v>
      </c>
      <c r="D22" s="28" t="n">
        <v>1</v>
      </c>
      <c r="E22" s="11"/>
      <c r="F22" s="28" t="n">
        <v>0.018</v>
      </c>
      <c r="G22" s="7" t="n">
        <f aca="false">Villamos!$F22*Villamos!$D22</f>
        <v>0.018</v>
      </c>
      <c r="H22" s="0"/>
      <c r="I22" s="11"/>
      <c r="K22" s="29" t="str">
        <f aca="false">IF(Villamos!G22&lt;&gt;"","L1","")&amp;IF(Villamos!H22&lt;&gt;"","L2","")&amp;IF(Villamos!I22&lt;&gt;"","L3","")</f>
        <v>L1</v>
      </c>
      <c r="L22" s="8" t="s">
        <v>32</v>
      </c>
      <c r="M22" s="8" t="s">
        <v>33</v>
      </c>
      <c r="N22" s="1" t="s">
        <v>34</v>
      </c>
      <c r="O22" s="0"/>
      <c r="AIT22" s="11"/>
      <c r="AIU22" s="11"/>
      <c r="AIV22" s="11"/>
      <c r="AIW22" s="11"/>
      <c r="AIX22" s="11"/>
      <c r="AIY22" s="11"/>
      <c r="AIZ22" s="11"/>
      <c r="AJA22" s="11"/>
      <c r="AJB22" s="11"/>
      <c r="AJC22" s="11"/>
      <c r="AJD22" s="11"/>
      <c r="AJE22" s="11"/>
      <c r="AJF22" s="11"/>
      <c r="AJG22" s="11"/>
      <c r="AJH22" s="11"/>
      <c r="AJI22" s="11"/>
      <c r="AJJ22" s="11"/>
      <c r="AJK22" s="11"/>
      <c r="AJL22" s="11"/>
      <c r="AJM22" s="11"/>
      <c r="AJN22" s="11"/>
      <c r="AJO22" s="11"/>
      <c r="AJP22" s="11"/>
      <c r="AJQ22" s="11"/>
      <c r="AJR22" s="11"/>
      <c r="AJS22" s="11"/>
      <c r="AJT22" s="11"/>
      <c r="AJU22" s="11"/>
      <c r="AJV22" s="11"/>
      <c r="AJW22" s="11"/>
      <c r="AJX22" s="11"/>
      <c r="AJY22" s="11"/>
      <c r="AJZ22" s="11"/>
      <c r="AKA22" s="11"/>
      <c r="AKB22" s="11"/>
      <c r="AKC22" s="11"/>
      <c r="AKD22" s="11"/>
      <c r="AKE22" s="11"/>
      <c r="AKF22" s="11"/>
      <c r="AKG22" s="11"/>
      <c r="AKH22" s="11"/>
      <c r="AKI22" s="11"/>
      <c r="AKJ22" s="11"/>
      <c r="AKK22" s="11"/>
      <c r="AKL22" s="11"/>
      <c r="AKM22" s="11"/>
      <c r="AKN22" s="11"/>
      <c r="AKO22" s="11"/>
      <c r="AKP22" s="11"/>
      <c r="AKQ22" s="11"/>
      <c r="AKR22" s="11"/>
      <c r="AKS22" s="11"/>
      <c r="AKT22" s="11"/>
      <c r="AKU22" s="11"/>
      <c r="AKV22" s="11"/>
      <c r="AKW22" s="11"/>
      <c r="AKX22" s="11"/>
      <c r="AKY22" s="11"/>
      <c r="AKZ22" s="11"/>
      <c r="ALA22" s="11"/>
      <c r="ALB22" s="11"/>
      <c r="ALC22" s="11"/>
      <c r="ALD22" s="11"/>
      <c r="ALE22" s="11"/>
      <c r="ALF22" s="11"/>
      <c r="ALG22" s="11"/>
      <c r="ALH22" s="11"/>
      <c r="ALI22" s="11"/>
      <c r="ALJ22" s="11"/>
      <c r="ALK22" s="11"/>
      <c r="ALL22" s="11"/>
      <c r="ALM22" s="11"/>
      <c r="ALN22" s="11"/>
      <c r="ALO22" s="11"/>
      <c r="ALP22" s="11"/>
      <c r="ALQ22" s="11"/>
      <c r="ALR22" s="11"/>
      <c r="ALS22" s="11"/>
      <c r="ALT22" s="11"/>
      <c r="ALU22" s="11"/>
      <c r="ALV22" s="11"/>
      <c r="ALW22" s="11"/>
      <c r="ALX22" s="11"/>
      <c r="ALY22" s="11"/>
      <c r="ALZ22" s="11"/>
      <c r="AMA22" s="11"/>
      <c r="AMB22" s="11"/>
    </row>
    <row r="23" customFormat="false" ht="13.8" hidden="false" customHeight="false" outlineLevel="0" collapsed="false">
      <c r="B23" s="8" t="s">
        <v>47</v>
      </c>
      <c r="C23" s="27" t="s">
        <v>31</v>
      </c>
      <c r="D23" s="28" t="n">
        <v>1</v>
      </c>
      <c r="E23" s="11"/>
      <c r="F23" s="28" t="n">
        <v>0.018</v>
      </c>
      <c r="G23" s="7" t="n">
        <f aca="false">Villamos!$F23*Villamos!$D23</f>
        <v>0.018</v>
      </c>
      <c r="H23" s="0"/>
      <c r="I23" s="11"/>
      <c r="K23" s="29" t="str">
        <f aca="false">IF(Villamos!G23&lt;&gt;"","L1","")&amp;IF(Villamos!H23&lt;&gt;"","L2","")&amp;IF(Villamos!I23&lt;&gt;"","L3","")</f>
        <v>L1</v>
      </c>
      <c r="L23" s="8" t="s">
        <v>32</v>
      </c>
      <c r="M23" s="8" t="s">
        <v>33</v>
      </c>
      <c r="N23" s="1" t="s">
        <v>34</v>
      </c>
      <c r="O23" s="0"/>
      <c r="AIT23" s="11"/>
      <c r="AIU23" s="11"/>
      <c r="AIV23" s="11"/>
      <c r="AIW23" s="11"/>
      <c r="AIX23" s="11"/>
      <c r="AIY23" s="11"/>
      <c r="AIZ23" s="11"/>
      <c r="AJA23" s="11"/>
      <c r="AJB23" s="11"/>
      <c r="AJC23" s="11"/>
      <c r="AJD23" s="11"/>
      <c r="AJE23" s="11"/>
      <c r="AJF23" s="11"/>
      <c r="AJG23" s="11"/>
      <c r="AJH23" s="11"/>
      <c r="AJI23" s="11"/>
      <c r="AJJ23" s="11"/>
      <c r="AJK23" s="11"/>
      <c r="AJL23" s="11"/>
      <c r="AJM23" s="11"/>
      <c r="AJN23" s="11"/>
      <c r="AJO23" s="11"/>
      <c r="AJP23" s="11"/>
      <c r="AJQ23" s="11"/>
      <c r="AJR23" s="11"/>
      <c r="AJS23" s="11"/>
      <c r="AJT23" s="11"/>
      <c r="AJU23" s="11"/>
      <c r="AJV23" s="11"/>
      <c r="AJW23" s="11"/>
      <c r="AJX23" s="11"/>
      <c r="AJY23" s="11"/>
      <c r="AJZ23" s="11"/>
      <c r="AKA23" s="11"/>
      <c r="AKB23" s="11"/>
      <c r="AKC23" s="11"/>
      <c r="AKD23" s="11"/>
      <c r="AKE23" s="11"/>
      <c r="AKF23" s="11"/>
      <c r="AKG23" s="11"/>
      <c r="AKH23" s="11"/>
      <c r="AKI23" s="11"/>
      <c r="AKJ23" s="11"/>
      <c r="AKK23" s="11"/>
      <c r="AKL23" s="11"/>
      <c r="AKM23" s="11"/>
      <c r="AKN23" s="11"/>
      <c r="AKO23" s="11"/>
      <c r="AKP23" s="11"/>
      <c r="AKQ23" s="11"/>
      <c r="AKR23" s="11"/>
      <c r="AKS23" s="11"/>
      <c r="AKT23" s="11"/>
      <c r="AKU23" s="11"/>
      <c r="AKV23" s="11"/>
      <c r="AKW23" s="11"/>
      <c r="AKX23" s="11"/>
      <c r="AKY23" s="11"/>
      <c r="AKZ23" s="11"/>
      <c r="ALA23" s="11"/>
      <c r="ALB23" s="11"/>
      <c r="ALC23" s="11"/>
      <c r="ALD23" s="11"/>
      <c r="ALE23" s="11"/>
      <c r="ALF23" s="11"/>
      <c r="ALG23" s="11"/>
      <c r="ALH23" s="11"/>
      <c r="ALI23" s="11"/>
      <c r="ALJ23" s="11"/>
      <c r="ALK23" s="11"/>
      <c r="ALL23" s="11"/>
      <c r="ALM23" s="11"/>
      <c r="ALN23" s="11"/>
      <c r="ALO23" s="11"/>
      <c r="ALP23" s="11"/>
      <c r="ALQ23" s="11"/>
      <c r="ALR23" s="11"/>
      <c r="ALS23" s="11"/>
      <c r="ALT23" s="11"/>
      <c r="ALU23" s="11"/>
      <c r="ALV23" s="11"/>
      <c r="ALW23" s="11"/>
      <c r="ALX23" s="11"/>
      <c r="ALY23" s="11"/>
      <c r="ALZ23" s="11"/>
      <c r="AMA23" s="11"/>
      <c r="AMB23" s="11"/>
    </row>
    <row r="24" customFormat="false" ht="13.8" hidden="false" customHeight="false" outlineLevel="0" collapsed="false">
      <c r="B24" s="8" t="s">
        <v>47</v>
      </c>
      <c r="C24" s="8" t="s">
        <v>42</v>
      </c>
      <c r="D24" s="28" t="n">
        <v>9</v>
      </c>
      <c r="E24" s="31"/>
      <c r="F24" s="28" t="n">
        <v>0.1</v>
      </c>
      <c r="G24" s="11"/>
      <c r="H24" s="0"/>
      <c r="I24" s="7" t="n">
        <f aca="false">Villamos!$F24*Villamos!$D24</f>
        <v>0.9</v>
      </c>
      <c r="K24" s="29" t="str">
        <f aca="false">IF(Villamos!G24&lt;&gt;"","L1","")&amp;IF(Villamos!H24&lt;&gt;"","L2","")&amp;IF(Villamos!I24&lt;&gt;"","L3","")</f>
        <v>L3</v>
      </c>
      <c r="L24" s="8" t="s">
        <v>43</v>
      </c>
      <c r="M24" s="8" t="s">
        <v>21</v>
      </c>
      <c r="N24" s="1" t="s">
        <v>22</v>
      </c>
      <c r="O24" s="0"/>
      <c r="AIT24" s="11"/>
      <c r="AIU24" s="11"/>
      <c r="AIV24" s="11"/>
      <c r="AIW24" s="11"/>
      <c r="AIX24" s="11"/>
      <c r="AIY24" s="11"/>
      <c r="AIZ24" s="11"/>
      <c r="AJA24" s="11"/>
      <c r="AJB24" s="11"/>
      <c r="AJC24" s="11"/>
      <c r="AJD24" s="11"/>
      <c r="AJE24" s="11"/>
      <c r="AJF24" s="11"/>
      <c r="AJG24" s="11"/>
      <c r="AJH24" s="11"/>
      <c r="AJI24" s="11"/>
      <c r="AJJ24" s="11"/>
      <c r="AJK24" s="11"/>
      <c r="AJL24" s="11"/>
      <c r="AJM24" s="11"/>
      <c r="AJN24" s="11"/>
      <c r="AJO24" s="11"/>
      <c r="AJP24" s="11"/>
      <c r="AJQ24" s="11"/>
      <c r="AJR24" s="11"/>
      <c r="AJS24" s="11"/>
      <c r="AJT24" s="11"/>
      <c r="AJU24" s="11"/>
      <c r="AJV24" s="11"/>
      <c r="AJW24" s="11"/>
      <c r="AJX24" s="11"/>
      <c r="AJY24" s="11"/>
      <c r="AJZ24" s="11"/>
      <c r="AKA24" s="11"/>
      <c r="AKB24" s="11"/>
      <c r="AKC24" s="11"/>
      <c r="AKD24" s="11"/>
      <c r="AKE24" s="11"/>
      <c r="AKF24" s="11"/>
      <c r="AKG24" s="11"/>
      <c r="AKH24" s="11"/>
      <c r="AKI24" s="11"/>
      <c r="AKJ24" s="11"/>
      <c r="AKK24" s="11"/>
      <c r="AKL24" s="11"/>
      <c r="AKM24" s="11"/>
      <c r="AKN24" s="11"/>
      <c r="AKO24" s="11"/>
      <c r="AKP24" s="11"/>
      <c r="AKQ24" s="11"/>
      <c r="AKR24" s="11"/>
      <c r="AKS24" s="11"/>
      <c r="AKT24" s="11"/>
      <c r="AKU24" s="11"/>
      <c r="AKV24" s="11"/>
      <c r="AKW24" s="11"/>
      <c r="AKX24" s="11"/>
      <c r="AKY24" s="11"/>
      <c r="AKZ24" s="11"/>
      <c r="ALA24" s="11"/>
      <c r="ALB24" s="11"/>
      <c r="ALC24" s="11"/>
      <c r="ALD24" s="11"/>
      <c r="ALE24" s="11"/>
      <c r="ALF24" s="11"/>
      <c r="ALG24" s="11"/>
      <c r="ALH24" s="11"/>
      <c r="ALI24" s="11"/>
      <c r="ALJ24" s="11"/>
      <c r="ALK24" s="11"/>
      <c r="ALL24" s="11"/>
      <c r="ALM24" s="11"/>
      <c r="ALN24" s="11"/>
      <c r="ALO24" s="11"/>
      <c r="ALP24" s="11"/>
      <c r="ALQ24" s="11"/>
      <c r="ALR24" s="11"/>
      <c r="ALS24" s="11"/>
      <c r="ALT24" s="11"/>
      <c r="ALU24" s="11"/>
      <c r="ALV24" s="11"/>
      <c r="ALW24" s="11"/>
      <c r="ALX24" s="11"/>
      <c r="ALY24" s="11"/>
      <c r="ALZ24" s="11"/>
      <c r="AMA24" s="11"/>
      <c r="AMB24" s="11"/>
    </row>
    <row r="25" customFormat="false" ht="13.8" hidden="false" customHeight="false" outlineLevel="0" collapsed="false">
      <c r="B25" s="8" t="s">
        <v>47</v>
      </c>
      <c r="C25" s="27" t="s">
        <v>57</v>
      </c>
      <c r="D25" s="28" t="n">
        <v>1</v>
      </c>
      <c r="E25" s="11"/>
      <c r="F25" s="28" t="n">
        <v>1.5</v>
      </c>
      <c r="G25" s="11"/>
      <c r="H25" s="7" t="n">
        <f aca="false">Villamos!$F25*Villamos!$D25</f>
        <v>1.5</v>
      </c>
      <c r="I25" s="11"/>
      <c r="K25" s="29" t="str">
        <f aca="false">IF(Villamos!G25&lt;&gt;"","L1","")&amp;IF(Villamos!H25&lt;&gt;"","L2","")&amp;IF(Villamos!I25&lt;&gt;"","L3","")</f>
        <v>L2</v>
      </c>
      <c r="L25" s="8" t="s">
        <v>58</v>
      </c>
      <c r="M25" s="11" t="s">
        <v>21</v>
      </c>
      <c r="N25" s="1" t="s">
        <v>22</v>
      </c>
      <c r="O25" s="0"/>
      <c r="AIT25" s="11"/>
      <c r="AIU25" s="11"/>
      <c r="AIV25" s="11"/>
      <c r="AIW25" s="11"/>
      <c r="AIX25" s="11"/>
      <c r="AIY25" s="11"/>
      <c r="AIZ25" s="11"/>
      <c r="AJA25" s="11"/>
      <c r="AJB25" s="11"/>
      <c r="AJC25" s="11"/>
      <c r="AJD25" s="11"/>
      <c r="AJE25" s="11"/>
      <c r="AJF25" s="11"/>
      <c r="AJG25" s="11"/>
      <c r="AJH25" s="11"/>
      <c r="AJI25" s="11"/>
      <c r="AJJ25" s="11"/>
      <c r="AJK25" s="11"/>
      <c r="AJL25" s="11"/>
      <c r="AJM25" s="11"/>
      <c r="AJN25" s="11"/>
      <c r="AJO25" s="11"/>
      <c r="AJP25" s="11"/>
      <c r="AJQ25" s="11"/>
      <c r="AJR25" s="11"/>
      <c r="AJS25" s="11"/>
      <c r="AJT25" s="11"/>
      <c r="AJU25" s="11"/>
      <c r="AJV25" s="11"/>
      <c r="AJW25" s="11"/>
      <c r="AJX25" s="11"/>
      <c r="AJY25" s="11"/>
      <c r="AJZ25" s="11"/>
      <c r="AKA25" s="11"/>
      <c r="AKB25" s="11"/>
      <c r="AKC25" s="11"/>
      <c r="AKD25" s="11"/>
      <c r="AKE25" s="11"/>
      <c r="AKF25" s="11"/>
      <c r="AKG25" s="11"/>
      <c r="AKH25" s="11"/>
      <c r="AKI25" s="11"/>
      <c r="AKJ25" s="11"/>
      <c r="AKK25" s="11"/>
      <c r="AKL25" s="11"/>
      <c r="AKM25" s="11"/>
      <c r="AKN25" s="11"/>
      <c r="AKO25" s="11"/>
      <c r="AKP25" s="11"/>
      <c r="AKQ25" s="11"/>
      <c r="AKR25" s="11"/>
      <c r="AKS25" s="11"/>
      <c r="AKT25" s="11"/>
      <c r="AKU25" s="11"/>
      <c r="AKV25" s="11"/>
      <c r="AKW25" s="11"/>
      <c r="AKX25" s="11"/>
      <c r="AKY25" s="11"/>
      <c r="AKZ25" s="11"/>
      <c r="ALA25" s="11"/>
      <c r="ALB25" s="11"/>
      <c r="ALC25" s="11"/>
      <c r="ALD25" s="11"/>
      <c r="ALE25" s="11"/>
      <c r="ALF25" s="11"/>
      <c r="ALG25" s="11"/>
      <c r="ALH25" s="11"/>
      <c r="ALI25" s="11"/>
      <c r="ALJ25" s="11"/>
      <c r="ALK25" s="11"/>
      <c r="ALL25" s="11"/>
      <c r="ALM25" s="11"/>
      <c r="ALN25" s="11"/>
      <c r="ALO25" s="11"/>
      <c r="ALP25" s="11"/>
      <c r="ALQ25" s="11"/>
      <c r="ALR25" s="11"/>
      <c r="ALS25" s="11"/>
      <c r="ALT25" s="11"/>
      <c r="ALU25" s="11"/>
      <c r="ALV25" s="11"/>
      <c r="ALW25" s="11"/>
      <c r="ALX25" s="11"/>
      <c r="ALY25" s="11"/>
      <c r="ALZ25" s="11"/>
      <c r="AMA25" s="11"/>
      <c r="AMB25" s="11"/>
    </row>
    <row r="26" customFormat="false" ht="13.8" hidden="false" customHeight="false" outlineLevel="0" collapsed="false">
      <c r="B26" s="8" t="s">
        <v>47</v>
      </c>
      <c r="C26" s="8" t="s">
        <v>59</v>
      </c>
      <c r="D26" s="28" t="n">
        <v>1</v>
      </c>
      <c r="E26" s="31"/>
      <c r="F26" s="30" t="n">
        <v>0.5</v>
      </c>
      <c r="G26" s="11"/>
      <c r="H26" s="32" t="n">
        <f aca="false">Villamos!$F26*Villamos!$D26</f>
        <v>0.5</v>
      </c>
      <c r="I26" s="11"/>
      <c r="K26" s="29" t="str">
        <f aca="false">IF(Villamos!G26&lt;&gt;"","L1","")&amp;IF(Villamos!H26&lt;&gt;"","L2","")&amp;IF(Villamos!I26&lt;&gt;"","L3","")</f>
        <v>L2</v>
      </c>
      <c r="L26" s="8" t="s">
        <v>58</v>
      </c>
      <c r="M26" s="11" t="s">
        <v>21</v>
      </c>
      <c r="N26" s="1" t="s">
        <v>22</v>
      </c>
      <c r="O26" s="0"/>
      <c r="AIT26" s="11"/>
      <c r="AIU26" s="11"/>
      <c r="AIV26" s="11"/>
      <c r="AIW26" s="11"/>
      <c r="AIX26" s="11"/>
      <c r="AIY26" s="11"/>
      <c r="AIZ26" s="11"/>
      <c r="AJA26" s="11"/>
      <c r="AJB26" s="11"/>
      <c r="AJC26" s="11"/>
      <c r="AJD26" s="11"/>
      <c r="AJE26" s="11"/>
      <c r="AJF26" s="11"/>
      <c r="AJG26" s="11"/>
      <c r="AJH26" s="11"/>
      <c r="AJI26" s="11"/>
      <c r="AJJ26" s="11"/>
      <c r="AJK26" s="11"/>
      <c r="AJL26" s="11"/>
      <c r="AJM26" s="11"/>
      <c r="AJN26" s="11"/>
      <c r="AJO26" s="11"/>
      <c r="AJP26" s="11"/>
      <c r="AJQ26" s="11"/>
      <c r="AJR26" s="11"/>
      <c r="AJS26" s="11"/>
      <c r="AJT26" s="11"/>
      <c r="AJU26" s="11"/>
      <c r="AJV26" s="11"/>
      <c r="AJW26" s="11"/>
      <c r="AJX26" s="11"/>
      <c r="AJY26" s="11"/>
      <c r="AJZ26" s="11"/>
      <c r="AKA26" s="11"/>
      <c r="AKB26" s="11"/>
      <c r="AKC26" s="11"/>
      <c r="AKD26" s="11"/>
      <c r="AKE26" s="11"/>
      <c r="AKF26" s="11"/>
      <c r="AKG26" s="11"/>
      <c r="AKH26" s="11"/>
      <c r="AKI26" s="11"/>
      <c r="AKJ26" s="11"/>
      <c r="AKK26" s="11"/>
      <c r="AKL26" s="11"/>
      <c r="AKM26" s="11"/>
      <c r="AKN26" s="11"/>
      <c r="AKO26" s="11"/>
      <c r="AKP26" s="11"/>
      <c r="AKQ26" s="11"/>
      <c r="AKR26" s="11"/>
      <c r="AKS26" s="11"/>
      <c r="AKT26" s="11"/>
      <c r="AKU26" s="11"/>
      <c r="AKV26" s="11"/>
      <c r="AKW26" s="11"/>
      <c r="AKX26" s="11"/>
      <c r="AKY26" s="11"/>
      <c r="AKZ26" s="11"/>
      <c r="ALA26" s="11"/>
      <c r="ALB26" s="11"/>
      <c r="ALC26" s="11"/>
      <c r="ALD26" s="11"/>
      <c r="ALE26" s="11"/>
      <c r="ALF26" s="11"/>
      <c r="ALG26" s="11"/>
      <c r="ALH26" s="11"/>
      <c r="ALI26" s="11"/>
      <c r="ALJ26" s="11"/>
      <c r="ALK26" s="11"/>
      <c r="ALL26" s="11"/>
      <c r="ALM26" s="11"/>
      <c r="ALN26" s="11"/>
      <c r="ALO26" s="11"/>
      <c r="ALP26" s="11"/>
      <c r="ALQ26" s="11"/>
      <c r="ALR26" s="11"/>
      <c r="ALS26" s="11"/>
      <c r="ALT26" s="11"/>
      <c r="ALU26" s="11"/>
      <c r="ALV26" s="11"/>
      <c r="ALW26" s="11"/>
      <c r="ALX26" s="11"/>
      <c r="ALY26" s="11"/>
      <c r="ALZ26" s="11"/>
      <c r="AMA26" s="11"/>
      <c r="AMB26" s="11"/>
    </row>
    <row r="27" customFormat="false" ht="13.8" hidden="false" customHeight="false" outlineLevel="0" collapsed="false">
      <c r="B27" s="27" t="s">
        <v>47</v>
      </c>
      <c r="C27" s="8" t="s">
        <v>60</v>
      </c>
      <c r="D27" s="28" t="n">
        <v>1</v>
      </c>
      <c r="E27" s="31"/>
      <c r="F27" s="30" t="n">
        <v>0.06</v>
      </c>
      <c r="G27" s="11"/>
      <c r="H27" s="0"/>
      <c r="I27" s="32" t="n">
        <f aca="false">Villamos!$F27*Villamos!$D27</f>
        <v>0.06</v>
      </c>
      <c r="K27" s="29" t="str">
        <f aca="false">IF(Villamos!G27&lt;&gt;"","L1","")&amp;IF(Villamos!H27&lt;&gt;"","L2","")&amp;IF(Villamos!I27&lt;&gt;"","L3","")</f>
        <v>L3</v>
      </c>
      <c r="L27" s="8" t="s">
        <v>43</v>
      </c>
      <c r="M27" s="8" t="s">
        <v>21</v>
      </c>
      <c r="N27" s="1" t="s">
        <v>22</v>
      </c>
      <c r="O27" s="0"/>
      <c r="AIT27" s="11"/>
      <c r="AIU27" s="11"/>
      <c r="AIV27" s="11"/>
      <c r="AIW27" s="11"/>
      <c r="AIX27" s="11"/>
      <c r="AIY27" s="11"/>
      <c r="AIZ27" s="11"/>
      <c r="AJA27" s="11"/>
      <c r="AJB27" s="11"/>
      <c r="AJC27" s="11"/>
      <c r="AJD27" s="11"/>
      <c r="AJE27" s="11"/>
      <c r="AJF27" s="11"/>
      <c r="AJG27" s="11"/>
      <c r="AJH27" s="11"/>
      <c r="AJI27" s="11"/>
      <c r="AJJ27" s="11"/>
      <c r="AJK27" s="11"/>
      <c r="AJL27" s="11"/>
      <c r="AJM27" s="11"/>
      <c r="AJN27" s="11"/>
      <c r="AJO27" s="11"/>
      <c r="AJP27" s="11"/>
      <c r="AJQ27" s="11"/>
      <c r="AJR27" s="11"/>
      <c r="AJS27" s="11"/>
      <c r="AJT27" s="11"/>
      <c r="AJU27" s="11"/>
      <c r="AJV27" s="11"/>
      <c r="AJW27" s="11"/>
      <c r="AJX27" s="11"/>
      <c r="AJY27" s="11"/>
      <c r="AJZ27" s="11"/>
      <c r="AKA27" s="11"/>
      <c r="AKB27" s="11"/>
      <c r="AKC27" s="11"/>
      <c r="AKD27" s="11"/>
      <c r="AKE27" s="11"/>
      <c r="AKF27" s="11"/>
      <c r="AKG27" s="11"/>
      <c r="AKH27" s="11"/>
      <c r="AKI27" s="11"/>
      <c r="AKJ27" s="11"/>
      <c r="AKK27" s="11"/>
      <c r="AKL27" s="11"/>
      <c r="AKM27" s="11"/>
      <c r="AKN27" s="11"/>
      <c r="AKO27" s="11"/>
      <c r="AKP27" s="11"/>
      <c r="AKQ27" s="11"/>
      <c r="AKR27" s="11"/>
      <c r="AKS27" s="11"/>
      <c r="AKT27" s="11"/>
      <c r="AKU27" s="11"/>
      <c r="AKV27" s="11"/>
      <c r="AKW27" s="11"/>
      <c r="AKX27" s="11"/>
      <c r="AKY27" s="11"/>
      <c r="AKZ27" s="11"/>
      <c r="ALA27" s="11"/>
      <c r="ALB27" s="11"/>
      <c r="ALC27" s="11"/>
      <c r="ALD27" s="11"/>
      <c r="ALE27" s="11"/>
      <c r="ALF27" s="11"/>
      <c r="ALG27" s="11"/>
      <c r="ALH27" s="11"/>
      <c r="ALI27" s="11"/>
      <c r="ALJ27" s="11"/>
      <c r="ALK27" s="11"/>
      <c r="ALL27" s="11"/>
      <c r="ALM27" s="11"/>
      <c r="ALN27" s="11"/>
      <c r="ALO27" s="11"/>
      <c r="ALP27" s="11"/>
      <c r="ALQ27" s="11"/>
      <c r="ALR27" s="11"/>
      <c r="ALS27" s="11"/>
      <c r="ALT27" s="11"/>
      <c r="ALU27" s="11"/>
      <c r="ALV27" s="11"/>
      <c r="ALW27" s="11"/>
      <c r="ALX27" s="11"/>
      <c r="ALY27" s="11"/>
      <c r="ALZ27" s="11"/>
      <c r="AMA27" s="11"/>
      <c r="AMB27" s="11"/>
    </row>
    <row r="28" customFormat="false" ht="13.8" hidden="false" customHeight="false" outlineLevel="0" collapsed="false">
      <c r="B28" s="27" t="s">
        <v>47</v>
      </c>
      <c r="C28" s="8" t="s">
        <v>61</v>
      </c>
      <c r="D28" s="28" t="n">
        <v>1</v>
      </c>
      <c r="E28" s="31"/>
      <c r="F28" s="30" t="n">
        <v>0.095</v>
      </c>
      <c r="G28" s="11"/>
      <c r="H28" s="11"/>
      <c r="I28" s="7" t="n">
        <f aca="false">Villamos!$F28*Villamos!$D28</f>
        <v>0.095</v>
      </c>
      <c r="K28" s="29" t="str">
        <f aca="false">IF(Villamos!G28&lt;&gt;"","L1","")&amp;IF(Villamos!H28&lt;&gt;"","L2","")&amp;IF(Villamos!I28&lt;&gt;"","L3","")</f>
        <v>L3</v>
      </c>
      <c r="L28" s="8" t="s">
        <v>62</v>
      </c>
      <c r="M28" s="11" t="s">
        <v>63</v>
      </c>
      <c r="N28" s="1" t="s">
        <v>34</v>
      </c>
      <c r="O28" s="0"/>
      <c r="AIT28" s="11"/>
      <c r="AIU28" s="11"/>
      <c r="AIV28" s="11"/>
      <c r="AIW28" s="11"/>
      <c r="AIX28" s="11"/>
      <c r="AIY28" s="11"/>
      <c r="AIZ28" s="11"/>
      <c r="AJA28" s="11"/>
      <c r="AJB28" s="11"/>
      <c r="AJC28" s="11"/>
      <c r="AJD28" s="11"/>
      <c r="AJE28" s="11"/>
      <c r="AJF28" s="11"/>
      <c r="AJG28" s="11"/>
      <c r="AJH28" s="11"/>
      <c r="AJI28" s="11"/>
      <c r="AJJ28" s="11"/>
      <c r="AJK28" s="11"/>
      <c r="AJL28" s="11"/>
      <c r="AJM28" s="11"/>
      <c r="AJN28" s="11"/>
      <c r="AJO28" s="11"/>
      <c r="AJP28" s="11"/>
      <c r="AJQ28" s="11"/>
      <c r="AJR28" s="11"/>
      <c r="AJS28" s="11"/>
      <c r="AJT28" s="11"/>
      <c r="AJU28" s="11"/>
      <c r="AJV28" s="11"/>
      <c r="AJW28" s="11"/>
      <c r="AJX28" s="11"/>
      <c r="AJY28" s="11"/>
      <c r="AJZ28" s="11"/>
      <c r="AKA28" s="11"/>
      <c r="AKB28" s="11"/>
      <c r="AKC28" s="11"/>
      <c r="AKD28" s="11"/>
      <c r="AKE28" s="11"/>
      <c r="AKF28" s="11"/>
      <c r="AKG28" s="11"/>
      <c r="AKH28" s="11"/>
      <c r="AKI28" s="11"/>
      <c r="AKJ28" s="11"/>
      <c r="AKK28" s="11"/>
      <c r="AKL28" s="11"/>
      <c r="AKM28" s="11"/>
      <c r="AKN28" s="11"/>
      <c r="AKO28" s="11"/>
      <c r="AKP28" s="11"/>
      <c r="AKQ28" s="11"/>
      <c r="AKR28" s="11"/>
      <c r="AKS28" s="11"/>
      <c r="AKT28" s="11"/>
      <c r="AKU28" s="11"/>
      <c r="AKV28" s="11"/>
      <c r="AKW28" s="11"/>
      <c r="AKX28" s="11"/>
      <c r="AKY28" s="11"/>
      <c r="AKZ28" s="11"/>
      <c r="ALA28" s="11"/>
      <c r="ALB28" s="11"/>
      <c r="ALC28" s="11"/>
      <c r="ALD28" s="11"/>
      <c r="ALE28" s="11"/>
      <c r="ALF28" s="11"/>
      <c r="ALG28" s="11"/>
      <c r="ALH28" s="11"/>
      <c r="ALI28" s="11"/>
      <c r="ALJ28" s="11"/>
      <c r="ALK28" s="11"/>
      <c r="ALL28" s="11"/>
      <c r="ALM28" s="11"/>
      <c r="ALN28" s="11"/>
      <c r="ALO28" s="11"/>
      <c r="ALP28" s="11"/>
      <c r="ALQ28" s="11"/>
      <c r="ALR28" s="11"/>
      <c r="ALS28" s="11"/>
      <c r="ALT28" s="11"/>
      <c r="ALU28" s="11"/>
      <c r="ALV28" s="11"/>
      <c r="ALW28" s="11"/>
      <c r="ALX28" s="11"/>
      <c r="ALY28" s="11"/>
      <c r="ALZ28" s="11"/>
      <c r="AMA28" s="11"/>
      <c r="AMB28" s="11"/>
    </row>
    <row r="29" customFormat="false" ht="13.8" hidden="false" customHeight="false" outlineLevel="0" collapsed="false">
      <c r="B29" s="27" t="s">
        <v>64</v>
      </c>
      <c r="C29" s="27" t="s">
        <v>35</v>
      </c>
      <c r="D29" s="28" t="n">
        <v>1</v>
      </c>
      <c r="E29" s="4" t="n">
        <f aca="false">3*2000+1*500</f>
        <v>6500</v>
      </c>
      <c r="F29" s="7" t="n">
        <f aca="false">Villamos!D29*160*300*Villamos!E29/1000/1000/1000</f>
        <v>0.312</v>
      </c>
      <c r="G29" s="7" t="n">
        <f aca="false">Villamos!$F29*Villamos!$D29</f>
        <v>0.312</v>
      </c>
      <c r="H29" s="11"/>
      <c r="I29" s="0"/>
      <c r="K29" s="29" t="str">
        <f aca="false">IF(Villamos!G29&lt;&gt;"","L1","")&amp;IF(Villamos!H29&lt;&gt;"","L2","")&amp;IF(Villamos!I29&lt;&gt;"","L3","")</f>
        <v>L1</v>
      </c>
      <c r="L29" s="8" t="s">
        <v>65</v>
      </c>
      <c r="M29" s="8" t="s">
        <v>21</v>
      </c>
      <c r="N29" s="1" t="s">
        <v>22</v>
      </c>
      <c r="O29" s="0"/>
      <c r="AIT29" s="11"/>
      <c r="AIU29" s="11"/>
      <c r="AIV29" s="11"/>
      <c r="AIW29" s="11"/>
      <c r="AIX29" s="11"/>
      <c r="AIY29" s="11"/>
      <c r="AIZ29" s="11"/>
      <c r="AJA29" s="11"/>
      <c r="AJB29" s="11"/>
      <c r="AJC29" s="11"/>
      <c r="AJD29" s="11"/>
      <c r="AJE29" s="11"/>
      <c r="AJF29" s="11"/>
      <c r="AJG29" s="11"/>
      <c r="AJH29" s="11"/>
      <c r="AJI29" s="11"/>
      <c r="AJJ29" s="11"/>
      <c r="AJK29" s="11"/>
      <c r="AJL29" s="11"/>
      <c r="AJM29" s="11"/>
      <c r="AJN29" s="11"/>
      <c r="AJO29" s="11"/>
      <c r="AJP29" s="11"/>
      <c r="AJQ29" s="11"/>
      <c r="AJR29" s="11"/>
      <c r="AJS29" s="11"/>
      <c r="AJT29" s="11"/>
      <c r="AJU29" s="11"/>
      <c r="AJV29" s="11"/>
      <c r="AJW29" s="11"/>
      <c r="AJX29" s="11"/>
      <c r="AJY29" s="11"/>
      <c r="AJZ29" s="11"/>
      <c r="AKA29" s="11"/>
      <c r="AKB29" s="11"/>
      <c r="AKC29" s="11"/>
      <c r="AKD29" s="11"/>
      <c r="AKE29" s="11"/>
      <c r="AKF29" s="11"/>
      <c r="AKG29" s="11"/>
      <c r="AKH29" s="11"/>
      <c r="AKI29" s="11"/>
      <c r="AKJ29" s="11"/>
      <c r="AKK29" s="11"/>
      <c r="AKL29" s="11"/>
      <c r="AKM29" s="11"/>
      <c r="AKN29" s="11"/>
      <c r="AKO29" s="11"/>
      <c r="AKP29" s="11"/>
      <c r="AKQ29" s="11"/>
      <c r="AKR29" s="11"/>
      <c r="AKS29" s="11"/>
      <c r="AKT29" s="11"/>
      <c r="AKU29" s="11"/>
      <c r="AKV29" s="11"/>
      <c r="AKW29" s="11"/>
      <c r="AKX29" s="11"/>
      <c r="AKY29" s="11"/>
      <c r="AKZ29" s="11"/>
      <c r="ALA29" s="11"/>
      <c r="ALB29" s="11"/>
      <c r="ALC29" s="11"/>
      <c r="ALD29" s="11"/>
      <c r="ALE29" s="11"/>
      <c r="ALF29" s="11"/>
      <c r="ALG29" s="11"/>
      <c r="ALH29" s="11"/>
      <c r="ALI29" s="11"/>
      <c r="ALJ29" s="11"/>
      <c r="ALK29" s="11"/>
      <c r="ALL29" s="11"/>
      <c r="ALM29" s="11"/>
      <c r="ALN29" s="11"/>
      <c r="ALO29" s="11"/>
      <c r="ALP29" s="11"/>
      <c r="ALQ29" s="11"/>
      <c r="ALR29" s="11"/>
      <c r="ALS29" s="11"/>
      <c r="ALT29" s="11"/>
      <c r="ALU29" s="11"/>
      <c r="ALV29" s="11"/>
      <c r="ALW29" s="11"/>
      <c r="ALX29" s="11"/>
      <c r="ALY29" s="11"/>
      <c r="ALZ29" s="11"/>
      <c r="AMA29" s="11"/>
      <c r="AMB29" s="11"/>
    </row>
    <row r="30" customFormat="false" ht="13.8" hidden="false" customHeight="false" outlineLevel="0" collapsed="false">
      <c r="B30" s="27" t="s">
        <v>64</v>
      </c>
      <c r="C30" s="8" t="s">
        <v>66</v>
      </c>
      <c r="D30" s="28" t="n">
        <v>1</v>
      </c>
      <c r="E30" s="31"/>
      <c r="F30" s="30" t="n">
        <v>1.5</v>
      </c>
      <c r="G30" s="7" t="n">
        <f aca="false">Villamos!$F30*Villamos!$D30</f>
        <v>1.5</v>
      </c>
      <c r="H30" s="11"/>
      <c r="I30" s="11"/>
      <c r="K30" s="29" t="str">
        <f aca="false">IF(Villamos!G30&lt;&gt;"","L1","")&amp;IF(Villamos!H30&lt;&gt;"","L2","")&amp;IF(Villamos!I30&lt;&gt;"","L3","")</f>
        <v>L1</v>
      </c>
      <c r="L30" s="8" t="s">
        <v>67</v>
      </c>
      <c r="M30" s="11" t="s">
        <v>21</v>
      </c>
      <c r="N30" s="1" t="s">
        <v>22</v>
      </c>
      <c r="O30" s="0"/>
      <c r="AIT30" s="11"/>
      <c r="AIU30" s="11"/>
      <c r="AIV30" s="11"/>
      <c r="AIW30" s="11"/>
      <c r="AIX30" s="11"/>
      <c r="AIY30" s="11"/>
      <c r="AIZ30" s="11"/>
      <c r="AJA30" s="11"/>
      <c r="AJB30" s="11"/>
      <c r="AJC30" s="11"/>
      <c r="AJD30" s="11"/>
      <c r="AJE30" s="11"/>
      <c r="AJF30" s="11"/>
      <c r="AJG30" s="11"/>
      <c r="AJH30" s="11"/>
      <c r="AJI30" s="11"/>
      <c r="AJJ30" s="11"/>
      <c r="AJK30" s="11"/>
      <c r="AJL30" s="11"/>
      <c r="AJM30" s="11"/>
      <c r="AJN30" s="11"/>
      <c r="AJO30" s="11"/>
      <c r="AJP30" s="11"/>
      <c r="AJQ30" s="11"/>
      <c r="AJR30" s="11"/>
      <c r="AJS30" s="11"/>
      <c r="AJT30" s="11"/>
      <c r="AJU30" s="11"/>
      <c r="AJV30" s="11"/>
      <c r="AJW30" s="11"/>
      <c r="AJX30" s="11"/>
      <c r="AJY30" s="11"/>
      <c r="AJZ30" s="11"/>
      <c r="AKA30" s="11"/>
      <c r="AKB30" s="11"/>
      <c r="AKC30" s="11"/>
      <c r="AKD30" s="11"/>
      <c r="AKE30" s="11"/>
      <c r="AKF30" s="11"/>
      <c r="AKG30" s="11"/>
      <c r="AKH30" s="11"/>
      <c r="AKI30" s="11"/>
      <c r="AKJ30" s="11"/>
      <c r="AKK30" s="11"/>
      <c r="AKL30" s="11"/>
      <c r="AKM30" s="11"/>
      <c r="AKN30" s="11"/>
      <c r="AKO30" s="11"/>
      <c r="AKP30" s="11"/>
      <c r="AKQ30" s="11"/>
      <c r="AKR30" s="11"/>
      <c r="AKS30" s="11"/>
      <c r="AKT30" s="11"/>
      <c r="AKU30" s="11"/>
      <c r="AKV30" s="11"/>
      <c r="AKW30" s="11"/>
      <c r="AKX30" s="11"/>
      <c r="AKY30" s="11"/>
      <c r="AKZ30" s="11"/>
      <c r="ALA30" s="11"/>
      <c r="ALB30" s="11"/>
      <c r="ALC30" s="11"/>
      <c r="ALD30" s="11"/>
      <c r="ALE30" s="11"/>
      <c r="ALF30" s="11"/>
      <c r="ALG30" s="11"/>
      <c r="ALH30" s="11"/>
      <c r="ALI30" s="11"/>
      <c r="ALJ30" s="11"/>
      <c r="ALK30" s="11"/>
      <c r="ALL30" s="11"/>
      <c r="ALM30" s="11"/>
      <c r="ALN30" s="11"/>
      <c r="ALO30" s="11"/>
      <c r="ALP30" s="11"/>
      <c r="ALQ30" s="11"/>
      <c r="ALR30" s="11"/>
      <c r="ALS30" s="11"/>
      <c r="ALT30" s="11"/>
      <c r="ALU30" s="11"/>
      <c r="ALV30" s="11"/>
      <c r="ALW30" s="11"/>
      <c r="ALX30" s="11"/>
      <c r="ALY30" s="11"/>
      <c r="ALZ30" s="11"/>
      <c r="AMA30" s="11"/>
      <c r="AMB30" s="11"/>
    </row>
    <row r="31" customFormat="false" ht="13.8" hidden="false" customHeight="false" outlineLevel="0" collapsed="false">
      <c r="B31" s="27" t="s">
        <v>64</v>
      </c>
      <c r="C31" s="8" t="s">
        <v>68</v>
      </c>
      <c r="D31" s="28" t="n">
        <v>3</v>
      </c>
      <c r="E31" s="11"/>
      <c r="F31" s="28" t="n">
        <v>0.04</v>
      </c>
      <c r="G31" s="7" t="n">
        <f aca="false">Villamos!$F31*Villamos!$D31</f>
        <v>0.12</v>
      </c>
      <c r="H31" s="11"/>
      <c r="I31" s="0"/>
      <c r="K31" s="29" t="str">
        <f aca="false">IF(Villamos!G31&lt;&gt;"","L1","")&amp;IF(Villamos!H31&lt;&gt;"","L2","")&amp;IF(Villamos!I31&lt;&gt;"","L3","")</f>
        <v>L1</v>
      </c>
      <c r="L31" s="8" t="s">
        <v>32</v>
      </c>
      <c r="M31" s="8" t="s">
        <v>33</v>
      </c>
      <c r="N31" s="1" t="s">
        <v>34</v>
      </c>
      <c r="O31" s="0"/>
      <c r="AIT31" s="11"/>
      <c r="AIU31" s="11"/>
      <c r="AIV31" s="11"/>
      <c r="AIW31" s="11"/>
      <c r="AIX31" s="11"/>
      <c r="AIY31" s="11"/>
      <c r="AIZ31" s="11"/>
      <c r="AJA31" s="11"/>
      <c r="AJB31" s="11"/>
      <c r="AJC31" s="11"/>
      <c r="AJD31" s="11"/>
      <c r="AJE31" s="11"/>
      <c r="AJF31" s="11"/>
      <c r="AJG31" s="11"/>
      <c r="AJH31" s="11"/>
      <c r="AJI31" s="11"/>
      <c r="AJJ31" s="11"/>
      <c r="AJK31" s="11"/>
      <c r="AJL31" s="11"/>
      <c r="AJM31" s="11"/>
      <c r="AJN31" s="11"/>
      <c r="AJO31" s="11"/>
      <c r="AJP31" s="11"/>
      <c r="AJQ31" s="11"/>
      <c r="AJR31" s="11"/>
      <c r="AJS31" s="11"/>
      <c r="AJT31" s="11"/>
      <c r="AJU31" s="11"/>
      <c r="AJV31" s="11"/>
      <c r="AJW31" s="11"/>
      <c r="AJX31" s="11"/>
      <c r="AJY31" s="11"/>
      <c r="AJZ31" s="11"/>
      <c r="AKA31" s="11"/>
      <c r="AKB31" s="11"/>
      <c r="AKC31" s="11"/>
      <c r="AKD31" s="11"/>
      <c r="AKE31" s="11"/>
      <c r="AKF31" s="11"/>
      <c r="AKG31" s="11"/>
      <c r="AKH31" s="11"/>
      <c r="AKI31" s="11"/>
      <c r="AKJ31" s="11"/>
      <c r="AKK31" s="11"/>
      <c r="AKL31" s="11"/>
      <c r="AKM31" s="11"/>
      <c r="AKN31" s="11"/>
      <c r="AKO31" s="11"/>
      <c r="AKP31" s="11"/>
      <c r="AKQ31" s="11"/>
      <c r="AKR31" s="11"/>
      <c r="AKS31" s="11"/>
      <c r="AKT31" s="11"/>
      <c r="AKU31" s="11"/>
      <c r="AKV31" s="11"/>
      <c r="AKW31" s="11"/>
      <c r="AKX31" s="11"/>
      <c r="AKY31" s="11"/>
      <c r="AKZ31" s="11"/>
      <c r="ALA31" s="11"/>
      <c r="ALB31" s="11"/>
      <c r="ALC31" s="11"/>
      <c r="ALD31" s="11"/>
      <c r="ALE31" s="11"/>
      <c r="ALF31" s="11"/>
      <c r="ALG31" s="11"/>
      <c r="ALH31" s="11"/>
      <c r="ALI31" s="11"/>
      <c r="ALJ31" s="11"/>
      <c r="ALK31" s="11"/>
      <c r="ALL31" s="11"/>
      <c r="ALM31" s="11"/>
      <c r="ALN31" s="11"/>
      <c r="ALO31" s="11"/>
      <c r="ALP31" s="11"/>
      <c r="ALQ31" s="11"/>
      <c r="ALR31" s="11"/>
      <c r="ALS31" s="11"/>
      <c r="ALT31" s="11"/>
      <c r="ALU31" s="11"/>
      <c r="ALV31" s="11"/>
      <c r="ALW31" s="11"/>
      <c r="ALX31" s="11"/>
      <c r="ALY31" s="11"/>
      <c r="ALZ31" s="11"/>
      <c r="AMA31" s="11"/>
      <c r="AMB31" s="11"/>
    </row>
    <row r="32" customFormat="false" ht="13.8" hidden="false" customHeight="false" outlineLevel="0" collapsed="false">
      <c r="B32" s="27" t="s">
        <v>64</v>
      </c>
      <c r="C32" s="27" t="s">
        <v>31</v>
      </c>
      <c r="D32" s="28" t="n">
        <v>1</v>
      </c>
      <c r="E32" s="11"/>
      <c r="F32" s="28" t="n">
        <v>0.018</v>
      </c>
      <c r="G32" s="7" t="n">
        <f aca="false">Villamos!$F32*Villamos!$D32</f>
        <v>0.018</v>
      </c>
      <c r="H32" s="11"/>
      <c r="I32" s="0"/>
      <c r="K32" s="29" t="str">
        <f aca="false">IF(Villamos!G32&lt;&gt;"","L1","")&amp;IF(Villamos!H32&lt;&gt;"","L2","")&amp;IF(Villamos!I32&lt;&gt;"","L3","")</f>
        <v>L1</v>
      </c>
      <c r="L32" s="8" t="s">
        <v>32</v>
      </c>
      <c r="M32" s="8" t="s">
        <v>33</v>
      </c>
      <c r="N32" s="1" t="s">
        <v>34</v>
      </c>
      <c r="O32" s="0"/>
      <c r="AIT32" s="11"/>
      <c r="AIU32" s="11"/>
      <c r="AIV32" s="11"/>
      <c r="AIW32" s="11"/>
      <c r="AIX32" s="11"/>
      <c r="AIY32" s="11"/>
      <c r="AIZ32" s="11"/>
      <c r="AJA32" s="11"/>
      <c r="AJB32" s="11"/>
      <c r="AJC32" s="11"/>
      <c r="AJD32" s="11"/>
      <c r="AJE32" s="11"/>
      <c r="AJF32" s="11"/>
      <c r="AJG32" s="11"/>
      <c r="AJH32" s="11"/>
      <c r="AJI32" s="11"/>
      <c r="AJJ32" s="11"/>
      <c r="AJK32" s="11"/>
      <c r="AJL32" s="11"/>
      <c r="AJM32" s="11"/>
      <c r="AJN32" s="11"/>
      <c r="AJO32" s="11"/>
      <c r="AJP32" s="11"/>
      <c r="AJQ32" s="11"/>
      <c r="AJR32" s="11"/>
      <c r="AJS32" s="11"/>
      <c r="AJT32" s="11"/>
      <c r="AJU32" s="11"/>
      <c r="AJV32" s="11"/>
      <c r="AJW32" s="11"/>
      <c r="AJX32" s="11"/>
      <c r="AJY32" s="11"/>
      <c r="AJZ32" s="11"/>
      <c r="AKA32" s="11"/>
      <c r="AKB32" s="11"/>
      <c r="AKC32" s="11"/>
      <c r="AKD32" s="11"/>
      <c r="AKE32" s="11"/>
      <c r="AKF32" s="11"/>
      <c r="AKG32" s="11"/>
      <c r="AKH32" s="11"/>
      <c r="AKI32" s="11"/>
      <c r="AKJ32" s="11"/>
      <c r="AKK32" s="11"/>
      <c r="AKL32" s="11"/>
      <c r="AKM32" s="11"/>
      <c r="AKN32" s="11"/>
      <c r="AKO32" s="11"/>
      <c r="AKP32" s="11"/>
      <c r="AKQ32" s="11"/>
      <c r="AKR32" s="11"/>
      <c r="AKS32" s="11"/>
      <c r="AKT32" s="11"/>
      <c r="AKU32" s="11"/>
      <c r="AKV32" s="11"/>
      <c r="AKW32" s="11"/>
      <c r="AKX32" s="11"/>
      <c r="AKY32" s="11"/>
      <c r="AKZ32" s="11"/>
      <c r="ALA32" s="11"/>
      <c r="ALB32" s="11"/>
      <c r="ALC32" s="11"/>
      <c r="ALD32" s="11"/>
      <c r="ALE32" s="11"/>
      <c r="ALF32" s="11"/>
      <c r="ALG32" s="11"/>
      <c r="ALH32" s="11"/>
      <c r="ALI32" s="11"/>
      <c r="ALJ32" s="11"/>
      <c r="ALK32" s="11"/>
      <c r="ALL32" s="11"/>
      <c r="ALM32" s="11"/>
      <c r="ALN32" s="11"/>
      <c r="ALO32" s="11"/>
      <c r="ALP32" s="11"/>
      <c r="ALQ32" s="11"/>
      <c r="ALR32" s="11"/>
      <c r="ALS32" s="11"/>
      <c r="ALT32" s="11"/>
      <c r="ALU32" s="11"/>
      <c r="ALV32" s="11"/>
      <c r="ALW32" s="11"/>
      <c r="ALX32" s="11"/>
      <c r="ALY32" s="11"/>
      <c r="ALZ32" s="11"/>
      <c r="AMA32" s="11"/>
      <c r="AMB32" s="11"/>
    </row>
    <row r="33" customFormat="false" ht="13.8" hidden="false" customHeight="false" outlineLevel="0" collapsed="false">
      <c r="B33" s="27" t="s">
        <v>64</v>
      </c>
      <c r="C33" s="8" t="s">
        <v>69</v>
      </c>
      <c r="D33" s="28" t="n">
        <v>1</v>
      </c>
      <c r="E33" s="31"/>
      <c r="F33" s="30" t="n">
        <v>1.5</v>
      </c>
      <c r="G33" s="11"/>
      <c r="H33" s="11"/>
      <c r="I33" s="32" t="n">
        <f aca="false">Villamos!$F33*Villamos!$D33</f>
        <v>1.5</v>
      </c>
      <c r="K33" s="29" t="str">
        <f aca="false">IF(Villamos!G33&lt;&gt;"","L1","")&amp;IF(Villamos!H33&lt;&gt;"","L2","")&amp;IF(Villamos!I33&lt;&gt;"","L3","")</f>
        <v>L3</v>
      </c>
      <c r="L33" s="8" t="s">
        <v>43</v>
      </c>
      <c r="M33" s="11" t="s">
        <v>21</v>
      </c>
      <c r="N33" s="1" t="s">
        <v>22</v>
      </c>
      <c r="O33" s="0"/>
      <c r="AIT33" s="11"/>
      <c r="AIU33" s="11"/>
      <c r="AIV33" s="11"/>
      <c r="AIW33" s="11"/>
      <c r="AIX33" s="11"/>
      <c r="AIY33" s="11"/>
      <c r="AIZ33" s="11"/>
      <c r="AJA33" s="11"/>
      <c r="AJB33" s="11"/>
      <c r="AJC33" s="11"/>
      <c r="AJD33" s="11"/>
      <c r="AJE33" s="11"/>
      <c r="AJF33" s="11"/>
      <c r="AJG33" s="11"/>
      <c r="AJH33" s="11"/>
      <c r="AJI33" s="11"/>
      <c r="AJJ33" s="11"/>
      <c r="AJK33" s="11"/>
      <c r="AJL33" s="11"/>
      <c r="AJM33" s="11"/>
      <c r="AJN33" s="11"/>
      <c r="AJO33" s="11"/>
      <c r="AJP33" s="11"/>
      <c r="AJQ33" s="11"/>
      <c r="AJR33" s="11"/>
      <c r="AJS33" s="11"/>
      <c r="AJT33" s="11"/>
      <c r="AJU33" s="11"/>
      <c r="AJV33" s="11"/>
      <c r="AJW33" s="11"/>
      <c r="AJX33" s="11"/>
      <c r="AJY33" s="11"/>
      <c r="AJZ33" s="11"/>
      <c r="AKA33" s="11"/>
      <c r="AKB33" s="11"/>
      <c r="AKC33" s="11"/>
      <c r="AKD33" s="11"/>
      <c r="AKE33" s="11"/>
      <c r="AKF33" s="11"/>
      <c r="AKG33" s="11"/>
      <c r="AKH33" s="11"/>
      <c r="AKI33" s="11"/>
      <c r="AKJ33" s="11"/>
      <c r="AKK33" s="11"/>
      <c r="AKL33" s="11"/>
      <c r="AKM33" s="11"/>
      <c r="AKN33" s="11"/>
      <c r="AKO33" s="11"/>
      <c r="AKP33" s="11"/>
      <c r="AKQ33" s="11"/>
      <c r="AKR33" s="11"/>
      <c r="AKS33" s="11"/>
      <c r="AKT33" s="11"/>
      <c r="AKU33" s="11"/>
      <c r="AKV33" s="11"/>
      <c r="AKW33" s="11"/>
      <c r="AKX33" s="11"/>
      <c r="AKY33" s="11"/>
      <c r="AKZ33" s="11"/>
      <c r="ALA33" s="11"/>
      <c r="ALB33" s="11"/>
      <c r="ALC33" s="11"/>
      <c r="ALD33" s="11"/>
      <c r="ALE33" s="11"/>
      <c r="ALF33" s="11"/>
      <c r="ALG33" s="11"/>
      <c r="ALH33" s="11"/>
      <c r="ALI33" s="11"/>
      <c r="ALJ33" s="11"/>
      <c r="ALK33" s="11"/>
      <c r="ALL33" s="11"/>
      <c r="ALM33" s="11"/>
      <c r="ALN33" s="11"/>
      <c r="ALO33" s="11"/>
      <c r="ALP33" s="11"/>
      <c r="ALQ33" s="11"/>
      <c r="ALR33" s="11"/>
      <c r="ALS33" s="11"/>
      <c r="ALT33" s="11"/>
      <c r="ALU33" s="11"/>
      <c r="ALV33" s="11"/>
      <c r="ALW33" s="11"/>
      <c r="ALX33" s="11"/>
      <c r="ALY33" s="11"/>
      <c r="ALZ33" s="11"/>
      <c r="AMA33" s="11"/>
      <c r="AMB33" s="11"/>
    </row>
    <row r="34" customFormat="false" ht="13.8" hidden="false" customHeight="false" outlineLevel="0" collapsed="false">
      <c r="B34" s="27" t="s">
        <v>64</v>
      </c>
      <c r="C34" s="8" t="s">
        <v>70</v>
      </c>
      <c r="D34" s="28" t="n">
        <v>1</v>
      </c>
      <c r="E34" s="31"/>
      <c r="F34" s="30" t="n">
        <v>1.5</v>
      </c>
      <c r="G34" s="11"/>
      <c r="H34" s="11"/>
      <c r="I34" s="32" t="n">
        <f aca="false">Villamos!$F34*Villamos!$D34</f>
        <v>1.5</v>
      </c>
      <c r="K34" s="29" t="str">
        <f aca="false">IF(Villamos!G34&lt;&gt;"","L1","")&amp;IF(Villamos!H34&lt;&gt;"","L2","")&amp;IF(Villamos!I34&lt;&gt;"","L3","")</f>
        <v>L3</v>
      </c>
      <c r="L34" s="8" t="s">
        <v>43</v>
      </c>
      <c r="M34" s="11" t="s">
        <v>21</v>
      </c>
      <c r="N34" s="1" t="s">
        <v>22</v>
      </c>
      <c r="O34" s="0"/>
      <c r="AIT34" s="11"/>
      <c r="AIU34" s="11"/>
      <c r="AIV34" s="11"/>
      <c r="AIW34" s="11"/>
      <c r="AIX34" s="11"/>
      <c r="AIY34" s="11"/>
      <c r="AIZ34" s="11"/>
      <c r="AJA34" s="11"/>
      <c r="AJB34" s="11"/>
      <c r="AJC34" s="11"/>
      <c r="AJD34" s="11"/>
      <c r="AJE34" s="11"/>
      <c r="AJF34" s="11"/>
      <c r="AJG34" s="11"/>
      <c r="AJH34" s="11"/>
      <c r="AJI34" s="11"/>
      <c r="AJJ34" s="11"/>
      <c r="AJK34" s="11"/>
      <c r="AJL34" s="11"/>
      <c r="AJM34" s="11"/>
      <c r="AJN34" s="11"/>
      <c r="AJO34" s="11"/>
      <c r="AJP34" s="11"/>
      <c r="AJQ34" s="11"/>
      <c r="AJR34" s="11"/>
      <c r="AJS34" s="11"/>
      <c r="AJT34" s="11"/>
      <c r="AJU34" s="11"/>
      <c r="AJV34" s="11"/>
      <c r="AJW34" s="11"/>
      <c r="AJX34" s="11"/>
      <c r="AJY34" s="11"/>
      <c r="AJZ34" s="11"/>
      <c r="AKA34" s="11"/>
      <c r="AKB34" s="11"/>
      <c r="AKC34" s="11"/>
      <c r="AKD34" s="11"/>
      <c r="AKE34" s="11"/>
      <c r="AKF34" s="11"/>
      <c r="AKG34" s="11"/>
      <c r="AKH34" s="11"/>
      <c r="AKI34" s="11"/>
      <c r="AKJ34" s="11"/>
      <c r="AKK34" s="11"/>
      <c r="AKL34" s="11"/>
      <c r="AKM34" s="11"/>
      <c r="AKN34" s="11"/>
      <c r="AKO34" s="11"/>
      <c r="AKP34" s="11"/>
      <c r="AKQ34" s="11"/>
      <c r="AKR34" s="11"/>
      <c r="AKS34" s="11"/>
      <c r="AKT34" s="11"/>
      <c r="AKU34" s="11"/>
      <c r="AKV34" s="11"/>
      <c r="AKW34" s="11"/>
      <c r="AKX34" s="11"/>
      <c r="AKY34" s="11"/>
      <c r="AKZ34" s="11"/>
      <c r="ALA34" s="11"/>
      <c r="ALB34" s="11"/>
      <c r="ALC34" s="11"/>
      <c r="ALD34" s="11"/>
      <c r="ALE34" s="11"/>
      <c r="ALF34" s="11"/>
      <c r="ALG34" s="11"/>
      <c r="ALH34" s="11"/>
      <c r="ALI34" s="11"/>
      <c r="ALJ34" s="11"/>
      <c r="ALK34" s="11"/>
      <c r="ALL34" s="11"/>
      <c r="ALM34" s="11"/>
      <c r="ALN34" s="11"/>
      <c r="ALO34" s="11"/>
      <c r="ALP34" s="11"/>
      <c r="ALQ34" s="11"/>
      <c r="ALR34" s="11"/>
      <c r="ALS34" s="11"/>
      <c r="ALT34" s="11"/>
      <c r="ALU34" s="11"/>
      <c r="ALV34" s="11"/>
      <c r="ALW34" s="11"/>
      <c r="ALX34" s="11"/>
      <c r="ALY34" s="11"/>
      <c r="ALZ34" s="11"/>
      <c r="AMA34" s="11"/>
      <c r="AMB34" s="11"/>
    </row>
    <row r="35" customFormat="false" ht="13.8" hidden="false" customHeight="false" outlineLevel="0" collapsed="false">
      <c r="B35" s="27" t="s">
        <v>64</v>
      </c>
      <c r="C35" s="8" t="s">
        <v>42</v>
      </c>
      <c r="D35" s="28" t="n">
        <v>4</v>
      </c>
      <c r="E35" s="31"/>
      <c r="F35" s="28" t="n">
        <v>0.1</v>
      </c>
      <c r="G35" s="11"/>
      <c r="H35" s="11"/>
      <c r="I35" s="7" t="n">
        <f aca="false">Villamos!$F35*Villamos!$D35</f>
        <v>0.4</v>
      </c>
      <c r="K35" s="29" t="str">
        <f aca="false">IF(Villamos!G35&lt;&gt;"","L1","")&amp;IF(Villamos!H35&lt;&gt;"","L2","")&amp;IF(Villamos!I35&lt;&gt;"","L3","")</f>
        <v>L3</v>
      </c>
      <c r="L35" s="8" t="s">
        <v>43</v>
      </c>
      <c r="M35" s="8" t="s">
        <v>21</v>
      </c>
      <c r="N35" s="1" t="s">
        <v>22</v>
      </c>
      <c r="O35" s="0"/>
      <c r="AIT35" s="11"/>
      <c r="AIU35" s="11"/>
      <c r="AIV35" s="11"/>
      <c r="AIW35" s="11"/>
      <c r="AIX35" s="11"/>
      <c r="AIY35" s="11"/>
      <c r="AIZ35" s="11"/>
      <c r="AJA35" s="11"/>
      <c r="AJB35" s="11"/>
      <c r="AJC35" s="11"/>
      <c r="AJD35" s="11"/>
      <c r="AJE35" s="11"/>
      <c r="AJF35" s="11"/>
      <c r="AJG35" s="11"/>
      <c r="AJH35" s="11"/>
      <c r="AJI35" s="11"/>
      <c r="AJJ35" s="11"/>
      <c r="AJK35" s="11"/>
      <c r="AJL35" s="11"/>
      <c r="AJM35" s="11"/>
      <c r="AJN35" s="11"/>
      <c r="AJO35" s="11"/>
      <c r="AJP35" s="11"/>
      <c r="AJQ35" s="11"/>
      <c r="AJR35" s="11"/>
      <c r="AJS35" s="11"/>
      <c r="AJT35" s="11"/>
      <c r="AJU35" s="11"/>
      <c r="AJV35" s="11"/>
      <c r="AJW35" s="11"/>
      <c r="AJX35" s="11"/>
      <c r="AJY35" s="11"/>
      <c r="AJZ35" s="11"/>
      <c r="AKA35" s="11"/>
      <c r="AKB35" s="11"/>
      <c r="AKC35" s="11"/>
      <c r="AKD35" s="11"/>
      <c r="AKE35" s="11"/>
      <c r="AKF35" s="11"/>
      <c r="AKG35" s="11"/>
      <c r="AKH35" s="11"/>
      <c r="AKI35" s="11"/>
      <c r="AKJ35" s="11"/>
      <c r="AKK35" s="11"/>
      <c r="AKL35" s="11"/>
      <c r="AKM35" s="11"/>
      <c r="AKN35" s="11"/>
      <c r="AKO35" s="11"/>
      <c r="AKP35" s="11"/>
      <c r="AKQ35" s="11"/>
      <c r="AKR35" s="11"/>
      <c r="AKS35" s="11"/>
      <c r="AKT35" s="11"/>
      <c r="AKU35" s="11"/>
      <c r="AKV35" s="11"/>
      <c r="AKW35" s="11"/>
      <c r="AKX35" s="11"/>
      <c r="AKY35" s="11"/>
      <c r="AKZ35" s="11"/>
      <c r="ALA35" s="11"/>
      <c r="ALB35" s="11"/>
      <c r="ALC35" s="11"/>
      <c r="ALD35" s="11"/>
      <c r="ALE35" s="11"/>
      <c r="ALF35" s="11"/>
      <c r="ALG35" s="11"/>
      <c r="ALH35" s="11"/>
      <c r="ALI35" s="11"/>
      <c r="ALJ35" s="11"/>
      <c r="ALK35" s="11"/>
      <c r="ALL35" s="11"/>
      <c r="ALM35" s="11"/>
      <c r="ALN35" s="11"/>
      <c r="ALO35" s="11"/>
      <c r="ALP35" s="11"/>
      <c r="ALQ35" s="11"/>
      <c r="ALR35" s="11"/>
      <c r="ALS35" s="11"/>
      <c r="ALT35" s="11"/>
      <c r="ALU35" s="11"/>
      <c r="ALV35" s="11"/>
      <c r="ALW35" s="11"/>
      <c r="ALX35" s="11"/>
      <c r="ALY35" s="11"/>
      <c r="ALZ35" s="11"/>
      <c r="AMA35" s="11"/>
      <c r="AMB35" s="11"/>
    </row>
    <row r="36" customFormat="false" ht="13.8" hidden="false" customHeight="false" outlineLevel="0" collapsed="false">
      <c r="B36" s="27" t="s">
        <v>64</v>
      </c>
      <c r="C36" s="27" t="s">
        <v>61</v>
      </c>
      <c r="D36" s="28" t="n">
        <v>1</v>
      </c>
      <c r="E36" s="11"/>
      <c r="F36" s="30" t="n">
        <v>0.095</v>
      </c>
      <c r="G36" s="11"/>
      <c r="H36" s="11"/>
      <c r="I36" s="7" t="n">
        <f aca="false">Villamos!$F36*Villamos!$D36</f>
        <v>0.095</v>
      </c>
      <c r="K36" s="29" t="str">
        <f aca="false">IF(Villamos!G36&lt;&gt;"","L1","")&amp;IF(Villamos!H36&lt;&gt;"","L2","")&amp;IF(Villamos!I36&lt;&gt;"","L3","")</f>
        <v>L3</v>
      </c>
      <c r="L36" s="8" t="s">
        <v>71</v>
      </c>
      <c r="M36" s="11" t="s">
        <v>63</v>
      </c>
      <c r="N36" s="1" t="s">
        <v>34</v>
      </c>
      <c r="O36" s="0"/>
      <c r="AIT36" s="11"/>
      <c r="AIU36" s="11"/>
      <c r="AIV36" s="11"/>
      <c r="AIW36" s="11"/>
      <c r="AIX36" s="11"/>
      <c r="AIY36" s="11"/>
      <c r="AIZ36" s="11"/>
      <c r="AJA36" s="11"/>
      <c r="AJB36" s="11"/>
      <c r="AJC36" s="11"/>
      <c r="AJD36" s="11"/>
      <c r="AJE36" s="11"/>
      <c r="AJF36" s="11"/>
      <c r="AJG36" s="11"/>
      <c r="AJH36" s="11"/>
      <c r="AJI36" s="11"/>
      <c r="AJJ36" s="11"/>
      <c r="AJK36" s="11"/>
      <c r="AJL36" s="11"/>
      <c r="AJM36" s="11"/>
      <c r="AJN36" s="11"/>
      <c r="AJO36" s="11"/>
      <c r="AJP36" s="11"/>
      <c r="AJQ36" s="11"/>
      <c r="AJR36" s="11"/>
      <c r="AJS36" s="11"/>
      <c r="AJT36" s="11"/>
      <c r="AJU36" s="11"/>
      <c r="AJV36" s="11"/>
      <c r="AJW36" s="11"/>
      <c r="AJX36" s="11"/>
      <c r="AJY36" s="11"/>
      <c r="AJZ36" s="11"/>
      <c r="AKA36" s="11"/>
      <c r="AKB36" s="11"/>
      <c r="AKC36" s="11"/>
      <c r="AKD36" s="11"/>
      <c r="AKE36" s="11"/>
      <c r="AKF36" s="11"/>
      <c r="AKG36" s="11"/>
      <c r="AKH36" s="11"/>
      <c r="AKI36" s="11"/>
      <c r="AKJ36" s="11"/>
      <c r="AKK36" s="11"/>
      <c r="AKL36" s="11"/>
      <c r="AKM36" s="11"/>
      <c r="AKN36" s="11"/>
      <c r="AKO36" s="11"/>
      <c r="AKP36" s="11"/>
      <c r="AKQ36" s="11"/>
      <c r="AKR36" s="11"/>
      <c r="AKS36" s="11"/>
      <c r="AKT36" s="11"/>
      <c r="AKU36" s="11"/>
      <c r="AKV36" s="11"/>
      <c r="AKW36" s="11"/>
      <c r="AKX36" s="11"/>
      <c r="AKY36" s="11"/>
      <c r="AKZ36" s="11"/>
      <c r="ALA36" s="11"/>
      <c r="ALB36" s="11"/>
      <c r="ALC36" s="11"/>
      <c r="ALD36" s="11"/>
      <c r="ALE36" s="11"/>
      <c r="ALF36" s="11"/>
      <c r="ALG36" s="11"/>
      <c r="ALH36" s="11"/>
      <c r="ALI36" s="11"/>
      <c r="ALJ36" s="11"/>
      <c r="ALK36" s="11"/>
      <c r="ALL36" s="11"/>
      <c r="ALM36" s="11"/>
      <c r="ALN36" s="11"/>
      <c r="ALO36" s="11"/>
      <c r="ALP36" s="11"/>
      <c r="ALQ36" s="11"/>
      <c r="ALR36" s="11"/>
      <c r="ALS36" s="11"/>
      <c r="ALT36" s="11"/>
      <c r="ALU36" s="11"/>
      <c r="ALV36" s="11"/>
      <c r="ALW36" s="11"/>
      <c r="ALX36" s="11"/>
      <c r="ALY36" s="11"/>
      <c r="ALZ36" s="11"/>
      <c r="AMA36" s="11"/>
      <c r="AMB36" s="11"/>
    </row>
    <row r="37" customFormat="false" ht="13.8" hidden="false" customHeight="false" outlineLevel="0" collapsed="false">
      <c r="B37" s="27" t="s">
        <v>72</v>
      </c>
      <c r="C37" s="27" t="s">
        <v>35</v>
      </c>
      <c r="D37" s="28" t="n">
        <v>1</v>
      </c>
      <c r="E37" s="4" t="n">
        <f aca="false">7*3250+2*1250</f>
        <v>25250</v>
      </c>
      <c r="F37" s="7" t="n">
        <f aca="false">Villamos!D37*160*300*Villamos!E37/1000/1000/1000</f>
        <v>1.212</v>
      </c>
      <c r="G37" s="11"/>
      <c r="H37" s="7" t="n">
        <f aca="false">Villamos!$F37*Villamos!$D37</f>
        <v>1.212</v>
      </c>
      <c r="I37" s="0"/>
      <c r="K37" s="29" t="str">
        <f aca="false">IF(Villamos!G37&lt;&gt;"","L1","")&amp;IF(Villamos!H37&lt;&gt;"","L2","")&amp;IF(Villamos!I37&lt;&gt;"","L3","")</f>
        <v>L2</v>
      </c>
      <c r="L37" s="8" t="s">
        <v>73</v>
      </c>
      <c r="M37" s="8" t="s">
        <v>21</v>
      </c>
      <c r="N37" s="1" t="s">
        <v>22</v>
      </c>
      <c r="O37" s="0"/>
      <c r="AIT37" s="11"/>
      <c r="AIU37" s="11"/>
      <c r="AIV37" s="11"/>
      <c r="AIW37" s="11"/>
      <c r="AIX37" s="11"/>
      <c r="AIY37" s="11"/>
      <c r="AIZ37" s="11"/>
      <c r="AJA37" s="11"/>
      <c r="AJB37" s="11"/>
      <c r="AJC37" s="11"/>
      <c r="AJD37" s="11"/>
      <c r="AJE37" s="11"/>
      <c r="AJF37" s="11"/>
      <c r="AJG37" s="11"/>
      <c r="AJH37" s="11"/>
      <c r="AJI37" s="11"/>
      <c r="AJJ37" s="11"/>
      <c r="AJK37" s="11"/>
      <c r="AJL37" s="11"/>
      <c r="AJM37" s="11"/>
      <c r="AJN37" s="11"/>
      <c r="AJO37" s="11"/>
      <c r="AJP37" s="11"/>
      <c r="AJQ37" s="11"/>
      <c r="AJR37" s="11"/>
      <c r="AJS37" s="11"/>
      <c r="AJT37" s="11"/>
      <c r="AJU37" s="11"/>
      <c r="AJV37" s="11"/>
      <c r="AJW37" s="11"/>
      <c r="AJX37" s="11"/>
      <c r="AJY37" s="11"/>
      <c r="AJZ37" s="11"/>
      <c r="AKA37" s="11"/>
      <c r="AKB37" s="11"/>
      <c r="AKC37" s="11"/>
      <c r="AKD37" s="11"/>
      <c r="AKE37" s="11"/>
      <c r="AKF37" s="11"/>
      <c r="AKG37" s="11"/>
      <c r="AKH37" s="11"/>
      <c r="AKI37" s="11"/>
      <c r="AKJ37" s="11"/>
      <c r="AKK37" s="11"/>
      <c r="AKL37" s="11"/>
      <c r="AKM37" s="11"/>
      <c r="AKN37" s="11"/>
      <c r="AKO37" s="11"/>
      <c r="AKP37" s="11"/>
      <c r="AKQ37" s="11"/>
      <c r="AKR37" s="11"/>
      <c r="AKS37" s="11"/>
      <c r="AKT37" s="11"/>
      <c r="AKU37" s="11"/>
      <c r="AKV37" s="11"/>
      <c r="AKW37" s="11"/>
      <c r="AKX37" s="11"/>
      <c r="AKY37" s="11"/>
      <c r="AKZ37" s="11"/>
      <c r="ALA37" s="11"/>
      <c r="ALB37" s="11"/>
      <c r="ALC37" s="11"/>
      <c r="ALD37" s="11"/>
      <c r="ALE37" s="11"/>
      <c r="ALF37" s="11"/>
      <c r="ALG37" s="11"/>
      <c r="ALH37" s="11"/>
      <c r="ALI37" s="11"/>
      <c r="ALJ37" s="11"/>
      <c r="ALK37" s="11"/>
      <c r="ALL37" s="11"/>
      <c r="ALM37" s="11"/>
      <c r="ALN37" s="11"/>
      <c r="ALO37" s="11"/>
      <c r="ALP37" s="11"/>
      <c r="ALQ37" s="11"/>
      <c r="ALR37" s="11"/>
      <c r="ALS37" s="11"/>
      <c r="ALT37" s="11"/>
      <c r="ALU37" s="11"/>
      <c r="ALV37" s="11"/>
      <c r="ALW37" s="11"/>
      <c r="ALX37" s="11"/>
      <c r="ALY37" s="11"/>
      <c r="ALZ37" s="11"/>
      <c r="AMA37" s="11"/>
      <c r="AMB37" s="11"/>
    </row>
    <row r="38" customFormat="false" ht="13.8" hidden="false" customHeight="false" outlineLevel="0" collapsed="false">
      <c r="B38" s="8" t="s">
        <v>72</v>
      </c>
      <c r="C38" s="27" t="s">
        <v>46</v>
      </c>
      <c r="D38" s="28" t="n">
        <v>2</v>
      </c>
      <c r="E38" s="11"/>
      <c r="F38" s="28" t="n">
        <v>0.018</v>
      </c>
      <c r="G38" s="11"/>
      <c r="H38" s="7" t="n">
        <f aca="false">Villamos!$F38*Villamos!$D38</f>
        <v>0.036</v>
      </c>
      <c r="I38" s="11"/>
      <c r="K38" s="29" t="str">
        <f aca="false">IF(Villamos!G38&lt;&gt;"","L1","")&amp;IF(Villamos!H38&lt;&gt;"","L2","")&amp;IF(Villamos!I38&lt;&gt;"","L3","")</f>
        <v>L2</v>
      </c>
      <c r="L38" s="8" t="s">
        <v>74</v>
      </c>
      <c r="M38" s="8" t="s">
        <v>33</v>
      </c>
      <c r="N38" s="1" t="s">
        <v>34</v>
      </c>
      <c r="O38" s="0"/>
      <c r="AIT38" s="11"/>
      <c r="AIU38" s="11"/>
      <c r="AIV38" s="11"/>
      <c r="AIW38" s="11"/>
      <c r="AIX38" s="11"/>
      <c r="AIY38" s="11"/>
      <c r="AIZ38" s="11"/>
      <c r="AJA38" s="11"/>
      <c r="AJB38" s="11"/>
      <c r="AJC38" s="11"/>
      <c r="AJD38" s="11"/>
      <c r="AJE38" s="11"/>
      <c r="AJF38" s="11"/>
      <c r="AJG38" s="11"/>
      <c r="AJH38" s="11"/>
      <c r="AJI38" s="11"/>
      <c r="AJJ38" s="11"/>
      <c r="AJK38" s="11"/>
      <c r="AJL38" s="11"/>
      <c r="AJM38" s="11"/>
      <c r="AJN38" s="11"/>
      <c r="AJO38" s="11"/>
      <c r="AJP38" s="11"/>
      <c r="AJQ38" s="11"/>
      <c r="AJR38" s="11"/>
      <c r="AJS38" s="11"/>
      <c r="AJT38" s="11"/>
      <c r="AJU38" s="11"/>
      <c r="AJV38" s="11"/>
      <c r="AJW38" s="11"/>
      <c r="AJX38" s="11"/>
      <c r="AJY38" s="11"/>
      <c r="AJZ38" s="11"/>
      <c r="AKA38" s="11"/>
      <c r="AKB38" s="11"/>
      <c r="AKC38" s="11"/>
      <c r="AKD38" s="11"/>
      <c r="AKE38" s="11"/>
      <c r="AKF38" s="11"/>
      <c r="AKG38" s="11"/>
      <c r="AKH38" s="11"/>
      <c r="AKI38" s="11"/>
      <c r="AKJ38" s="11"/>
      <c r="AKK38" s="11"/>
      <c r="AKL38" s="11"/>
      <c r="AKM38" s="11"/>
      <c r="AKN38" s="11"/>
      <c r="AKO38" s="11"/>
      <c r="AKP38" s="11"/>
      <c r="AKQ38" s="11"/>
      <c r="AKR38" s="11"/>
      <c r="AKS38" s="11"/>
      <c r="AKT38" s="11"/>
      <c r="AKU38" s="11"/>
      <c r="AKV38" s="11"/>
      <c r="AKW38" s="11"/>
      <c r="AKX38" s="11"/>
      <c r="AKY38" s="11"/>
      <c r="AKZ38" s="11"/>
      <c r="ALA38" s="11"/>
      <c r="ALB38" s="11"/>
      <c r="ALC38" s="11"/>
      <c r="ALD38" s="11"/>
      <c r="ALE38" s="11"/>
      <c r="ALF38" s="11"/>
      <c r="ALG38" s="11"/>
      <c r="ALH38" s="11"/>
      <c r="ALI38" s="11"/>
      <c r="ALJ38" s="11"/>
      <c r="ALK38" s="11"/>
      <c r="ALL38" s="11"/>
      <c r="ALM38" s="11"/>
      <c r="ALN38" s="11"/>
      <c r="ALO38" s="11"/>
      <c r="ALP38" s="11"/>
      <c r="ALQ38" s="11"/>
      <c r="ALR38" s="11"/>
      <c r="ALS38" s="11"/>
      <c r="ALT38" s="11"/>
      <c r="ALU38" s="11"/>
      <c r="ALV38" s="11"/>
      <c r="ALW38" s="11"/>
      <c r="ALX38" s="11"/>
      <c r="ALY38" s="11"/>
      <c r="ALZ38" s="11"/>
      <c r="AMA38" s="11"/>
      <c r="AMB38" s="11"/>
    </row>
    <row r="39" customFormat="false" ht="13.8" hidden="false" customHeight="false" outlineLevel="0" collapsed="false">
      <c r="B39" s="8" t="s">
        <v>72</v>
      </c>
      <c r="C39" s="8" t="s">
        <v>75</v>
      </c>
      <c r="D39" s="28" t="n">
        <v>2</v>
      </c>
      <c r="E39" s="11"/>
      <c r="F39" s="28" t="n">
        <v>0.004</v>
      </c>
      <c r="G39" s="11"/>
      <c r="H39" s="7" t="n">
        <f aca="false">Villamos!$F39*Villamos!$D39</f>
        <v>0.008</v>
      </c>
      <c r="I39" s="11"/>
      <c r="K39" s="29" t="str">
        <f aca="false">IF(Villamos!G39&lt;&gt;"","L1","")&amp;IF(Villamos!H39&lt;&gt;"","L2","")&amp;IF(Villamos!I39&lt;&gt;"","L3","")</f>
        <v>L2</v>
      </c>
      <c r="L39" s="8" t="s">
        <v>74</v>
      </c>
      <c r="M39" s="8" t="s">
        <v>33</v>
      </c>
      <c r="N39" s="1" t="s">
        <v>34</v>
      </c>
      <c r="O39" s="0"/>
      <c r="AIT39" s="11"/>
      <c r="AIU39" s="11"/>
      <c r="AIV39" s="11"/>
      <c r="AIW39" s="11"/>
      <c r="AIX39" s="11"/>
      <c r="AIY39" s="11"/>
      <c r="AIZ39" s="11"/>
      <c r="AJA39" s="11"/>
      <c r="AJB39" s="11"/>
      <c r="AJC39" s="11"/>
      <c r="AJD39" s="11"/>
      <c r="AJE39" s="11"/>
      <c r="AJF39" s="11"/>
      <c r="AJG39" s="11"/>
      <c r="AJH39" s="11"/>
      <c r="AJI39" s="11"/>
      <c r="AJJ39" s="11"/>
      <c r="AJK39" s="11"/>
      <c r="AJL39" s="11"/>
      <c r="AJM39" s="11"/>
      <c r="AJN39" s="11"/>
      <c r="AJO39" s="11"/>
      <c r="AJP39" s="11"/>
      <c r="AJQ39" s="11"/>
      <c r="AJR39" s="11"/>
      <c r="AJS39" s="11"/>
      <c r="AJT39" s="11"/>
      <c r="AJU39" s="11"/>
      <c r="AJV39" s="11"/>
      <c r="AJW39" s="11"/>
      <c r="AJX39" s="11"/>
      <c r="AJY39" s="11"/>
      <c r="AJZ39" s="11"/>
      <c r="AKA39" s="11"/>
      <c r="AKB39" s="11"/>
      <c r="AKC39" s="11"/>
      <c r="AKD39" s="11"/>
      <c r="AKE39" s="11"/>
      <c r="AKF39" s="11"/>
      <c r="AKG39" s="11"/>
      <c r="AKH39" s="11"/>
      <c r="AKI39" s="11"/>
      <c r="AKJ39" s="11"/>
      <c r="AKK39" s="11"/>
      <c r="AKL39" s="11"/>
      <c r="AKM39" s="11"/>
      <c r="AKN39" s="11"/>
      <c r="AKO39" s="11"/>
      <c r="AKP39" s="11"/>
      <c r="AKQ39" s="11"/>
      <c r="AKR39" s="11"/>
      <c r="AKS39" s="11"/>
      <c r="AKT39" s="11"/>
      <c r="AKU39" s="11"/>
      <c r="AKV39" s="11"/>
      <c r="AKW39" s="11"/>
      <c r="AKX39" s="11"/>
      <c r="AKY39" s="11"/>
      <c r="AKZ39" s="11"/>
      <c r="ALA39" s="11"/>
      <c r="ALB39" s="11"/>
      <c r="ALC39" s="11"/>
      <c r="ALD39" s="11"/>
      <c r="ALE39" s="11"/>
      <c r="ALF39" s="11"/>
      <c r="ALG39" s="11"/>
      <c r="ALH39" s="11"/>
      <c r="ALI39" s="11"/>
      <c r="ALJ39" s="11"/>
      <c r="ALK39" s="11"/>
      <c r="ALL39" s="11"/>
      <c r="ALM39" s="11"/>
      <c r="ALN39" s="11"/>
      <c r="ALO39" s="11"/>
      <c r="ALP39" s="11"/>
      <c r="ALQ39" s="11"/>
      <c r="ALR39" s="11"/>
      <c r="ALS39" s="11"/>
      <c r="ALT39" s="11"/>
      <c r="ALU39" s="11"/>
      <c r="ALV39" s="11"/>
      <c r="ALW39" s="11"/>
      <c r="ALX39" s="11"/>
      <c r="ALY39" s="11"/>
      <c r="ALZ39" s="11"/>
      <c r="AMA39" s="11"/>
      <c r="AMB39" s="11"/>
    </row>
    <row r="40" customFormat="false" ht="13.8" hidden="false" customHeight="false" outlineLevel="0" collapsed="false">
      <c r="B40" s="8" t="s">
        <v>72</v>
      </c>
      <c r="C40" s="27" t="s">
        <v>44</v>
      </c>
      <c r="D40" s="28" t="n">
        <v>3</v>
      </c>
      <c r="E40" s="11"/>
      <c r="F40" s="28" t="n">
        <v>0.0035</v>
      </c>
      <c r="G40" s="11"/>
      <c r="H40" s="7" t="n">
        <f aca="false">Villamos!$F40*Villamos!$D40</f>
        <v>0.0105</v>
      </c>
      <c r="I40" s="11"/>
      <c r="K40" s="29" t="str">
        <f aca="false">IF(Villamos!G40&lt;&gt;"","L1","")&amp;IF(Villamos!H40&lt;&gt;"","L2","")&amp;IF(Villamos!I40&lt;&gt;"","L3","")</f>
        <v>L2</v>
      </c>
      <c r="L40" s="8" t="s">
        <v>74</v>
      </c>
      <c r="M40" s="8" t="s">
        <v>33</v>
      </c>
      <c r="N40" s="1" t="s">
        <v>34</v>
      </c>
      <c r="O40" s="0"/>
      <c r="AIT40" s="11"/>
      <c r="AIU40" s="11"/>
      <c r="AIV40" s="11"/>
      <c r="AIW40" s="11"/>
      <c r="AIX40" s="11"/>
      <c r="AIY40" s="11"/>
      <c r="AIZ40" s="11"/>
      <c r="AJA40" s="11"/>
      <c r="AJB40" s="11"/>
      <c r="AJC40" s="11"/>
      <c r="AJD40" s="11"/>
      <c r="AJE40" s="11"/>
      <c r="AJF40" s="11"/>
      <c r="AJG40" s="11"/>
      <c r="AJH40" s="11"/>
      <c r="AJI40" s="11"/>
      <c r="AJJ40" s="11"/>
      <c r="AJK40" s="11"/>
      <c r="AJL40" s="11"/>
      <c r="AJM40" s="11"/>
      <c r="AJN40" s="11"/>
      <c r="AJO40" s="11"/>
      <c r="AJP40" s="11"/>
      <c r="AJQ40" s="11"/>
      <c r="AJR40" s="11"/>
      <c r="AJS40" s="11"/>
      <c r="AJT40" s="11"/>
      <c r="AJU40" s="11"/>
      <c r="AJV40" s="11"/>
      <c r="AJW40" s="11"/>
      <c r="AJX40" s="11"/>
      <c r="AJY40" s="11"/>
      <c r="AJZ40" s="11"/>
      <c r="AKA40" s="11"/>
      <c r="AKB40" s="11"/>
      <c r="AKC40" s="11"/>
      <c r="AKD40" s="11"/>
      <c r="AKE40" s="11"/>
      <c r="AKF40" s="11"/>
      <c r="AKG40" s="11"/>
      <c r="AKH40" s="11"/>
      <c r="AKI40" s="11"/>
      <c r="AKJ40" s="11"/>
      <c r="AKK40" s="11"/>
      <c r="AKL40" s="11"/>
      <c r="AKM40" s="11"/>
      <c r="AKN40" s="11"/>
      <c r="AKO40" s="11"/>
      <c r="AKP40" s="11"/>
      <c r="AKQ40" s="11"/>
      <c r="AKR40" s="11"/>
      <c r="AKS40" s="11"/>
      <c r="AKT40" s="11"/>
      <c r="AKU40" s="11"/>
      <c r="AKV40" s="11"/>
      <c r="AKW40" s="11"/>
      <c r="AKX40" s="11"/>
      <c r="AKY40" s="11"/>
      <c r="AKZ40" s="11"/>
      <c r="ALA40" s="11"/>
      <c r="ALB40" s="11"/>
      <c r="ALC40" s="11"/>
      <c r="ALD40" s="11"/>
      <c r="ALE40" s="11"/>
      <c r="ALF40" s="11"/>
      <c r="ALG40" s="11"/>
      <c r="ALH40" s="11"/>
      <c r="ALI40" s="11"/>
      <c r="ALJ40" s="11"/>
      <c r="ALK40" s="11"/>
      <c r="ALL40" s="11"/>
      <c r="ALM40" s="11"/>
      <c r="ALN40" s="11"/>
      <c r="ALO40" s="11"/>
      <c r="ALP40" s="11"/>
      <c r="ALQ40" s="11"/>
      <c r="ALR40" s="11"/>
      <c r="ALS40" s="11"/>
      <c r="ALT40" s="11"/>
      <c r="ALU40" s="11"/>
      <c r="ALV40" s="11"/>
      <c r="ALW40" s="11"/>
      <c r="ALX40" s="11"/>
      <c r="ALY40" s="11"/>
      <c r="ALZ40" s="11"/>
      <c r="AMA40" s="11"/>
      <c r="AMB40" s="11"/>
    </row>
    <row r="41" customFormat="false" ht="13.8" hidden="false" customHeight="false" outlineLevel="0" collapsed="false">
      <c r="B41" s="8" t="s">
        <v>72</v>
      </c>
      <c r="C41" s="27" t="s">
        <v>42</v>
      </c>
      <c r="D41" s="28" t="n">
        <v>7</v>
      </c>
      <c r="E41" s="11"/>
      <c r="F41" s="28" t="n">
        <v>0.1</v>
      </c>
      <c r="G41" s="11"/>
      <c r="H41" s="7" t="n">
        <f aca="false">Villamos!$F41*Villamos!$D41</f>
        <v>0.7</v>
      </c>
      <c r="I41" s="11"/>
      <c r="K41" s="29" t="str">
        <f aca="false">IF(Villamos!G41&lt;&gt;"","L1","")&amp;IF(Villamos!H41&lt;&gt;"","L2","")&amp;IF(Villamos!I41&lt;&gt;"","L3","")</f>
        <v>L2</v>
      </c>
      <c r="L41" s="8" t="s">
        <v>76</v>
      </c>
      <c r="M41" s="8" t="s">
        <v>21</v>
      </c>
      <c r="N41" s="1" t="s">
        <v>22</v>
      </c>
      <c r="O41" s="0"/>
      <c r="AIT41" s="11"/>
      <c r="AIU41" s="11"/>
      <c r="AIV41" s="11"/>
      <c r="AIW41" s="11"/>
      <c r="AIX41" s="11"/>
      <c r="AIY41" s="11"/>
      <c r="AIZ41" s="11"/>
      <c r="AJA41" s="11"/>
      <c r="AJB41" s="11"/>
      <c r="AJC41" s="11"/>
      <c r="AJD41" s="11"/>
      <c r="AJE41" s="11"/>
      <c r="AJF41" s="11"/>
      <c r="AJG41" s="11"/>
      <c r="AJH41" s="11"/>
      <c r="AJI41" s="11"/>
      <c r="AJJ41" s="11"/>
      <c r="AJK41" s="11"/>
      <c r="AJL41" s="11"/>
      <c r="AJM41" s="11"/>
      <c r="AJN41" s="11"/>
      <c r="AJO41" s="11"/>
      <c r="AJP41" s="11"/>
      <c r="AJQ41" s="11"/>
      <c r="AJR41" s="11"/>
      <c r="AJS41" s="11"/>
      <c r="AJT41" s="11"/>
      <c r="AJU41" s="11"/>
      <c r="AJV41" s="11"/>
      <c r="AJW41" s="11"/>
      <c r="AJX41" s="11"/>
      <c r="AJY41" s="11"/>
      <c r="AJZ41" s="11"/>
      <c r="AKA41" s="11"/>
      <c r="AKB41" s="11"/>
      <c r="AKC41" s="11"/>
      <c r="AKD41" s="11"/>
      <c r="AKE41" s="11"/>
      <c r="AKF41" s="11"/>
      <c r="AKG41" s="11"/>
      <c r="AKH41" s="11"/>
      <c r="AKI41" s="11"/>
      <c r="AKJ41" s="11"/>
      <c r="AKK41" s="11"/>
      <c r="AKL41" s="11"/>
      <c r="AKM41" s="11"/>
      <c r="AKN41" s="11"/>
      <c r="AKO41" s="11"/>
      <c r="AKP41" s="11"/>
      <c r="AKQ41" s="11"/>
      <c r="AKR41" s="11"/>
      <c r="AKS41" s="11"/>
      <c r="AKT41" s="11"/>
      <c r="AKU41" s="11"/>
      <c r="AKV41" s="11"/>
      <c r="AKW41" s="11"/>
      <c r="AKX41" s="11"/>
      <c r="AKY41" s="11"/>
      <c r="AKZ41" s="11"/>
      <c r="ALA41" s="11"/>
      <c r="ALB41" s="11"/>
      <c r="ALC41" s="11"/>
      <c r="ALD41" s="11"/>
      <c r="ALE41" s="11"/>
      <c r="ALF41" s="11"/>
      <c r="ALG41" s="11"/>
      <c r="ALH41" s="11"/>
      <c r="ALI41" s="11"/>
      <c r="ALJ41" s="11"/>
      <c r="ALK41" s="11"/>
      <c r="ALL41" s="11"/>
      <c r="ALM41" s="11"/>
      <c r="ALN41" s="11"/>
      <c r="ALO41" s="11"/>
      <c r="ALP41" s="11"/>
      <c r="ALQ41" s="11"/>
      <c r="ALR41" s="11"/>
      <c r="ALS41" s="11"/>
      <c r="ALT41" s="11"/>
      <c r="ALU41" s="11"/>
      <c r="ALV41" s="11"/>
      <c r="ALW41" s="11"/>
      <c r="ALX41" s="11"/>
      <c r="ALY41" s="11"/>
      <c r="ALZ41" s="11"/>
      <c r="AMA41" s="11"/>
      <c r="AMB41" s="11"/>
    </row>
    <row r="42" customFormat="false" ht="13.8" hidden="false" customHeight="false" outlineLevel="0" collapsed="false">
      <c r="B42" s="8" t="s">
        <v>72</v>
      </c>
      <c r="C42" s="8" t="s">
        <v>77</v>
      </c>
      <c r="D42" s="28" t="n">
        <v>1</v>
      </c>
      <c r="E42" s="31"/>
      <c r="F42" s="30" t="n">
        <v>0.2</v>
      </c>
      <c r="G42" s="11"/>
      <c r="H42" s="32" t="n">
        <f aca="false">Villamos!$F42*Villamos!$D42</f>
        <v>0.2</v>
      </c>
      <c r="I42" s="32"/>
      <c r="K42" s="29" t="str">
        <f aca="false">IF(Villamos!G42&lt;&gt;"","L1","")&amp;IF(Villamos!H42&lt;&gt;"","L2","")&amp;IF(Villamos!I42&lt;&gt;"","L3","")</f>
        <v>L2</v>
      </c>
      <c r="L42" s="8" t="s">
        <v>76</v>
      </c>
      <c r="M42" s="11" t="s">
        <v>21</v>
      </c>
      <c r="N42" s="1" t="s">
        <v>22</v>
      </c>
      <c r="O42" s="0"/>
      <c r="AIT42" s="11"/>
      <c r="AIU42" s="11"/>
      <c r="AIV42" s="11"/>
      <c r="AIW42" s="11"/>
      <c r="AIX42" s="11"/>
      <c r="AIY42" s="11"/>
      <c r="AIZ42" s="11"/>
      <c r="AJA42" s="11"/>
      <c r="AJB42" s="11"/>
      <c r="AJC42" s="11"/>
      <c r="AJD42" s="11"/>
      <c r="AJE42" s="11"/>
      <c r="AJF42" s="11"/>
      <c r="AJG42" s="11"/>
      <c r="AJH42" s="11"/>
      <c r="AJI42" s="11"/>
      <c r="AJJ42" s="11"/>
      <c r="AJK42" s="11"/>
      <c r="AJL42" s="11"/>
      <c r="AJM42" s="11"/>
      <c r="AJN42" s="11"/>
      <c r="AJO42" s="11"/>
      <c r="AJP42" s="11"/>
      <c r="AJQ42" s="11"/>
      <c r="AJR42" s="11"/>
      <c r="AJS42" s="11"/>
      <c r="AJT42" s="11"/>
      <c r="AJU42" s="11"/>
      <c r="AJV42" s="11"/>
      <c r="AJW42" s="11"/>
      <c r="AJX42" s="11"/>
      <c r="AJY42" s="11"/>
      <c r="AJZ42" s="11"/>
      <c r="AKA42" s="11"/>
      <c r="AKB42" s="11"/>
      <c r="AKC42" s="11"/>
      <c r="AKD42" s="11"/>
      <c r="AKE42" s="11"/>
      <c r="AKF42" s="11"/>
      <c r="AKG42" s="11"/>
      <c r="AKH42" s="11"/>
      <c r="AKI42" s="11"/>
      <c r="AKJ42" s="11"/>
      <c r="AKK42" s="11"/>
      <c r="AKL42" s="11"/>
      <c r="AKM42" s="11"/>
      <c r="AKN42" s="11"/>
      <c r="AKO42" s="11"/>
      <c r="AKP42" s="11"/>
      <c r="AKQ42" s="11"/>
      <c r="AKR42" s="11"/>
      <c r="AKS42" s="11"/>
      <c r="AKT42" s="11"/>
      <c r="AKU42" s="11"/>
      <c r="AKV42" s="11"/>
      <c r="AKW42" s="11"/>
      <c r="AKX42" s="11"/>
      <c r="AKY42" s="11"/>
      <c r="AKZ42" s="11"/>
      <c r="ALA42" s="11"/>
      <c r="ALB42" s="11"/>
      <c r="ALC42" s="11"/>
      <c r="ALD42" s="11"/>
      <c r="ALE42" s="11"/>
      <c r="ALF42" s="11"/>
      <c r="ALG42" s="11"/>
      <c r="ALH42" s="11"/>
      <c r="ALI42" s="11"/>
      <c r="ALJ42" s="11"/>
      <c r="ALK42" s="11"/>
      <c r="ALL42" s="11"/>
      <c r="ALM42" s="11"/>
      <c r="ALN42" s="11"/>
      <c r="ALO42" s="11"/>
      <c r="ALP42" s="11"/>
      <c r="ALQ42" s="11"/>
      <c r="ALR42" s="11"/>
      <c r="ALS42" s="11"/>
      <c r="ALT42" s="11"/>
      <c r="ALU42" s="11"/>
      <c r="ALV42" s="11"/>
      <c r="ALW42" s="11"/>
      <c r="ALX42" s="11"/>
      <c r="ALY42" s="11"/>
      <c r="ALZ42" s="11"/>
      <c r="AMA42" s="11"/>
      <c r="AMB42" s="11"/>
    </row>
    <row r="43" customFormat="false" ht="13.8" hidden="false" customHeight="false" outlineLevel="0" collapsed="false">
      <c r="B43" s="8" t="s">
        <v>72</v>
      </c>
      <c r="C43" s="8" t="s">
        <v>61</v>
      </c>
      <c r="D43" s="28" t="n">
        <v>1</v>
      </c>
      <c r="E43" s="31"/>
      <c r="F43" s="30" t="n">
        <v>0.095</v>
      </c>
      <c r="G43" s="11"/>
      <c r="H43" s="7" t="n">
        <f aca="false">Villamos!$F43*Villamos!$D43</f>
        <v>0.095</v>
      </c>
      <c r="I43" s="32"/>
      <c r="K43" s="29" t="str">
        <f aca="false">IF(Villamos!G43&lt;&gt;"","L1","")&amp;IF(Villamos!H43&lt;&gt;"","L2","")&amp;IF(Villamos!I43&lt;&gt;"","L3","")</f>
        <v>L2</v>
      </c>
      <c r="L43" s="8" t="s">
        <v>78</v>
      </c>
      <c r="M43" s="11" t="s">
        <v>63</v>
      </c>
      <c r="N43" s="1" t="s">
        <v>34</v>
      </c>
      <c r="O43" s="0"/>
      <c r="AIT43" s="11"/>
      <c r="AIU43" s="11"/>
      <c r="AIV43" s="11"/>
      <c r="AIW43" s="11"/>
      <c r="AIX43" s="11"/>
      <c r="AIY43" s="11"/>
      <c r="AIZ43" s="11"/>
      <c r="AJA43" s="11"/>
      <c r="AJB43" s="11"/>
      <c r="AJC43" s="11"/>
      <c r="AJD43" s="11"/>
      <c r="AJE43" s="11"/>
      <c r="AJF43" s="11"/>
      <c r="AJG43" s="11"/>
      <c r="AJH43" s="11"/>
      <c r="AJI43" s="11"/>
      <c r="AJJ43" s="11"/>
      <c r="AJK43" s="11"/>
      <c r="AJL43" s="11"/>
      <c r="AJM43" s="11"/>
      <c r="AJN43" s="11"/>
      <c r="AJO43" s="11"/>
      <c r="AJP43" s="11"/>
      <c r="AJQ43" s="11"/>
      <c r="AJR43" s="11"/>
      <c r="AJS43" s="11"/>
      <c r="AJT43" s="11"/>
      <c r="AJU43" s="11"/>
      <c r="AJV43" s="11"/>
      <c r="AJW43" s="11"/>
      <c r="AJX43" s="11"/>
      <c r="AJY43" s="11"/>
      <c r="AJZ43" s="11"/>
      <c r="AKA43" s="11"/>
      <c r="AKB43" s="11"/>
      <c r="AKC43" s="11"/>
      <c r="AKD43" s="11"/>
      <c r="AKE43" s="11"/>
      <c r="AKF43" s="11"/>
      <c r="AKG43" s="11"/>
      <c r="AKH43" s="11"/>
      <c r="AKI43" s="11"/>
      <c r="AKJ43" s="11"/>
      <c r="AKK43" s="11"/>
      <c r="AKL43" s="11"/>
      <c r="AKM43" s="11"/>
      <c r="AKN43" s="11"/>
      <c r="AKO43" s="11"/>
      <c r="AKP43" s="11"/>
      <c r="AKQ43" s="11"/>
      <c r="AKR43" s="11"/>
      <c r="AKS43" s="11"/>
      <c r="AKT43" s="11"/>
      <c r="AKU43" s="11"/>
      <c r="AKV43" s="11"/>
      <c r="AKW43" s="11"/>
      <c r="AKX43" s="11"/>
      <c r="AKY43" s="11"/>
      <c r="AKZ43" s="11"/>
      <c r="ALA43" s="11"/>
      <c r="ALB43" s="11"/>
      <c r="ALC43" s="11"/>
      <c r="ALD43" s="11"/>
      <c r="ALE43" s="11"/>
      <c r="ALF43" s="11"/>
      <c r="ALG43" s="11"/>
      <c r="ALH43" s="11"/>
      <c r="ALI43" s="11"/>
      <c r="ALJ43" s="11"/>
      <c r="ALK43" s="11"/>
      <c r="ALL43" s="11"/>
      <c r="ALM43" s="11"/>
      <c r="ALN43" s="11"/>
      <c r="ALO43" s="11"/>
      <c r="ALP43" s="11"/>
      <c r="ALQ43" s="11"/>
      <c r="ALR43" s="11"/>
      <c r="ALS43" s="11"/>
      <c r="ALT43" s="11"/>
      <c r="ALU43" s="11"/>
      <c r="ALV43" s="11"/>
      <c r="ALW43" s="11"/>
      <c r="ALX43" s="11"/>
      <c r="ALY43" s="11"/>
      <c r="ALZ43" s="11"/>
      <c r="AMA43" s="11"/>
      <c r="AMB43" s="11"/>
    </row>
    <row r="44" customFormat="false" ht="13.8" hidden="false" customHeight="false" outlineLevel="0" collapsed="false">
      <c r="B44" s="27" t="s">
        <v>79</v>
      </c>
      <c r="C44" s="27" t="s">
        <v>35</v>
      </c>
      <c r="D44" s="28" t="n">
        <v>1</v>
      </c>
      <c r="E44" s="4" t="n">
        <f aca="false">9*4500</f>
        <v>40500</v>
      </c>
      <c r="F44" s="7" t="n">
        <f aca="false">Villamos!D44*160*300*Villamos!E44/1000/1000/1000</f>
        <v>1.944</v>
      </c>
      <c r="G44" s="11"/>
      <c r="H44" s="11"/>
      <c r="I44" s="7" t="n">
        <f aca="false">Villamos!$F44*Villamos!$D44</f>
        <v>1.944</v>
      </c>
      <c r="K44" s="29" t="str">
        <f aca="false">IF(Villamos!G44&lt;&gt;"","L1","")&amp;IF(Villamos!H44&lt;&gt;"","L2","")&amp;IF(Villamos!I44&lt;&gt;"","L3","")</f>
        <v>L3</v>
      </c>
      <c r="L44" s="8" t="s">
        <v>80</v>
      </c>
      <c r="M44" s="8" t="s">
        <v>21</v>
      </c>
      <c r="N44" s="1" t="s">
        <v>22</v>
      </c>
      <c r="O44" s="0"/>
      <c r="AIT44" s="11"/>
      <c r="AIU44" s="11"/>
      <c r="AIV44" s="11"/>
      <c r="AIW44" s="11"/>
      <c r="AIX44" s="11"/>
      <c r="AIY44" s="11"/>
      <c r="AIZ44" s="11"/>
      <c r="AJA44" s="11"/>
      <c r="AJB44" s="11"/>
      <c r="AJC44" s="11"/>
      <c r="AJD44" s="11"/>
      <c r="AJE44" s="11"/>
      <c r="AJF44" s="11"/>
      <c r="AJG44" s="11"/>
      <c r="AJH44" s="11"/>
      <c r="AJI44" s="11"/>
      <c r="AJJ44" s="11"/>
      <c r="AJK44" s="11"/>
      <c r="AJL44" s="11"/>
      <c r="AJM44" s="11"/>
      <c r="AJN44" s="11"/>
      <c r="AJO44" s="11"/>
      <c r="AJP44" s="11"/>
      <c r="AJQ44" s="11"/>
      <c r="AJR44" s="11"/>
      <c r="AJS44" s="11"/>
      <c r="AJT44" s="11"/>
      <c r="AJU44" s="11"/>
      <c r="AJV44" s="11"/>
      <c r="AJW44" s="11"/>
      <c r="AJX44" s="11"/>
      <c r="AJY44" s="11"/>
      <c r="AJZ44" s="11"/>
      <c r="AKA44" s="11"/>
      <c r="AKB44" s="11"/>
      <c r="AKC44" s="11"/>
      <c r="AKD44" s="11"/>
      <c r="AKE44" s="11"/>
      <c r="AKF44" s="11"/>
      <c r="AKG44" s="11"/>
      <c r="AKH44" s="11"/>
      <c r="AKI44" s="11"/>
      <c r="AKJ44" s="11"/>
      <c r="AKK44" s="11"/>
      <c r="AKL44" s="11"/>
      <c r="AKM44" s="11"/>
      <c r="AKN44" s="11"/>
      <c r="AKO44" s="11"/>
      <c r="AKP44" s="11"/>
      <c r="AKQ44" s="11"/>
      <c r="AKR44" s="11"/>
      <c r="AKS44" s="11"/>
      <c r="AKT44" s="11"/>
      <c r="AKU44" s="11"/>
      <c r="AKV44" s="11"/>
      <c r="AKW44" s="11"/>
      <c r="AKX44" s="11"/>
      <c r="AKY44" s="11"/>
      <c r="AKZ44" s="11"/>
      <c r="ALA44" s="11"/>
      <c r="ALB44" s="11"/>
      <c r="ALC44" s="11"/>
      <c r="ALD44" s="11"/>
      <c r="ALE44" s="11"/>
      <c r="ALF44" s="11"/>
      <c r="ALG44" s="11"/>
      <c r="ALH44" s="11"/>
      <c r="ALI44" s="11"/>
      <c r="ALJ44" s="11"/>
      <c r="ALK44" s="11"/>
      <c r="ALL44" s="11"/>
      <c r="ALM44" s="11"/>
      <c r="ALN44" s="11"/>
      <c r="ALO44" s="11"/>
      <c r="ALP44" s="11"/>
      <c r="ALQ44" s="11"/>
      <c r="ALR44" s="11"/>
      <c r="ALS44" s="11"/>
      <c r="ALT44" s="11"/>
      <c r="ALU44" s="11"/>
      <c r="ALV44" s="11"/>
      <c r="ALW44" s="11"/>
      <c r="ALX44" s="11"/>
      <c r="ALY44" s="11"/>
      <c r="ALZ44" s="11"/>
      <c r="AMA44" s="11"/>
      <c r="AMB44" s="11"/>
    </row>
    <row r="45" customFormat="false" ht="13.8" hidden="false" customHeight="false" outlineLevel="0" collapsed="false">
      <c r="B45" s="27" t="s">
        <v>79</v>
      </c>
      <c r="C45" s="27" t="s">
        <v>44</v>
      </c>
      <c r="D45" s="28" t="n">
        <v>3</v>
      </c>
      <c r="E45" s="11"/>
      <c r="F45" s="28" t="n">
        <v>0.0035</v>
      </c>
      <c r="G45" s="0"/>
      <c r="H45" s="7" t="n">
        <f aca="false">Villamos!$F45*Villamos!$D45</f>
        <v>0.0105</v>
      </c>
      <c r="I45" s="11"/>
      <c r="K45" s="29" t="str">
        <f aca="false">IF(Villamos!G45&lt;&gt;"","L1","")&amp;IF(Villamos!H45&lt;&gt;"","L2","")&amp;IF(Villamos!I45&lt;&gt;"","L3","")</f>
        <v>L2</v>
      </c>
      <c r="L45" s="8" t="s">
        <v>74</v>
      </c>
      <c r="M45" s="8" t="s">
        <v>33</v>
      </c>
      <c r="N45" s="1" t="s">
        <v>34</v>
      </c>
      <c r="AIT45" s="11"/>
      <c r="AIU45" s="11"/>
      <c r="AIV45" s="11"/>
      <c r="AIW45" s="11"/>
      <c r="AIX45" s="11"/>
      <c r="AIY45" s="11"/>
      <c r="AIZ45" s="11"/>
      <c r="AJA45" s="11"/>
      <c r="AJB45" s="11"/>
      <c r="AJC45" s="11"/>
      <c r="AJD45" s="11"/>
      <c r="AJE45" s="11"/>
      <c r="AJF45" s="11"/>
      <c r="AJG45" s="11"/>
      <c r="AJH45" s="11"/>
      <c r="AJI45" s="11"/>
      <c r="AJJ45" s="11"/>
      <c r="AJK45" s="11"/>
      <c r="AJL45" s="11"/>
      <c r="AJM45" s="11"/>
      <c r="AJN45" s="11"/>
      <c r="AJO45" s="11"/>
      <c r="AJP45" s="11"/>
      <c r="AJQ45" s="11"/>
      <c r="AJR45" s="11"/>
      <c r="AJS45" s="11"/>
      <c r="AJT45" s="11"/>
      <c r="AJU45" s="11"/>
      <c r="AJV45" s="11"/>
      <c r="AJW45" s="11"/>
      <c r="AJX45" s="11"/>
      <c r="AJY45" s="11"/>
      <c r="AJZ45" s="11"/>
      <c r="AKA45" s="11"/>
      <c r="AKB45" s="11"/>
      <c r="AKC45" s="11"/>
      <c r="AKD45" s="11"/>
      <c r="AKE45" s="11"/>
      <c r="AKF45" s="11"/>
      <c r="AKG45" s="11"/>
      <c r="AKH45" s="11"/>
      <c r="AKI45" s="11"/>
      <c r="AKJ45" s="11"/>
      <c r="AKK45" s="11"/>
      <c r="AKL45" s="11"/>
      <c r="AKM45" s="11"/>
      <c r="AKN45" s="11"/>
      <c r="AKO45" s="11"/>
      <c r="AKP45" s="11"/>
      <c r="AKQ45" s="11"/>
      <c r="AKR45" s="11"/>
      <c r="AKS45" s="11"/>
      <c r="AKT45" s="11"/>
      <c r="AKU45" s="11"/>
      <c r="AKV45" s="11"/>
      <c r="AKW45" s="11"/>
      <c r="AKX45" s="11"/>
      <c r="AKY45" s="11"/>
      <c r="AKZ45" s="11"/>
      <c r="ALA45" s="11"/>
      <c r="ALB45" s="11"/>
      <c r="ALC45" s="11"/>
      <c r="ALD45" s="11"/>
      <c r="ALE45" s="11"/>
      <c r="ALF45" s="11"/>
      <c r="ALG45" s="11"/>
      <c r="ALH45" s="11"/>
      <c r="ALI45" s="11"/>
      <c r="ALJ45" s="11"/>
      <c r="ALK45" s="11"/>
      <c r="ALL45" s="11"/>
      <c r="ALM45" s="11"/>
      <c r="ALN45" s="11"/>
      <c r="ALO45" s="11"/>
      <c r="ALP45" s="11"/>
      <c r="ALQ45" s="11"/>
      <c r="ALR45" s="11"/>
      <c r="ALS45" s="11"/>
      <c r="ALT45" s="11"/>
      <c r="ALU45" s="11"/>
      <c r="ALV45" s="11"/>
      <c r="ALW45" s="11"/>
      <c r="ALX45" s="11"/>
      <c r="ALY45" s="11"/>
      <c r="ALZ45" s="11"/>
      <c r="AMA45" s="11"/>
      <c r="AMB45" s="11"/>
    </row>
    <row r="46" customFormat="false" ht="13.8" hidden="false" customHeight="false" outlineLevel="0" collapsed="false">
      <c r="B46" s="27" t="s">
        <v>79</v>
      </c>
      <c r="C46" s="8" t="s">
        <v>77</v>
      </c>
      <c r="D46" s="28" t="n">
        <v>1</v>
      </c>
      <c r="E46" s="31"/>
      <c r="F46" s="30" t="n">
        <v>0.2</v>
      </c>
      <c r="G46" s="0"/>
      <c r="H46" s="7" t="n">
        <f aca="false">Villamos!$F46*Villamos!$D46</f>
        <v>0.2</v>
      </c>
      <c r="I46" s="32"/>
      <c r="K46" s="29" t="str">
        <f aca="false">IF(Villamos!G46&lt;&gt;"","L1","")&amp;IF(Villamos!H46&lt;&gt;"","L2","")&amp;IF(Villamos!I46&lt;&gt;"","L3","")</f>
        <v>L2</v>
      </c>
      <c r="L46" s="8" t="s">
        <v>76</v>
      </c>
      <c r="M46" s="11" t="s">
        <v>21</v>
      </c>
      <c r="N46" s="1" t="s">
        <v>22</v>
      </c>
      <c r="AIT46" s="11"/>
      <c r="AIU46" s="11"/>
      <c r="AIV46" s="11"/>
      <c r="AIW46" s="11"/>
      <c r="AIX46" s="11"/>
      <c r="AIY46" s="11"/>
      <c r="AIZ46" s="11"/>
      <c r="AJA46" s="11"/>
      <c r="AJB46" s="11"/>
      <c r="AJC46" s="11"/>
      <c r="AJD46" s="11"/>
      <c r="AJE46" s="11"/>
      <c r="AJF46" s="11"/>
      <c r="AJG46" s="11"/>
      <c r="AJH46" s="11"/>
      <c r="AJI46" s="11"/>
      <c r="AJJ46" s="11"/>
      <c r="AJK46" s="11"/>
      <c r="AJL46" s="11"/>
      <c r="AJM46" s="11"/>
      <c r="AJN46" s="11"/>
      <c r="AJO46" s="11"/>
      <c r="AJP46" s="11"/>
      <c r="AJQ46" s="11"/>
      <c r="AJR46" s="11"/>
      <c r="AJS46" s="11"/>
      <c r="AJT46" s="11"/>
      <c r="AJU46" s="11"/>
      <c r="AJV46" s="11"/>
      <c r="AJW46" s="11"/>
      <c r="AJX46" s="11"/>
      <c r="AJY46" s="11"/>
      <c r="AJZ46" s="11"/>
      <c r="AKA46" s="11"/>
      <c r="AKB46" s="11"/>
      <c r="AKC46" s="11"/>
      <c r="AKD46" s="11"/>
      <c r="AKE46" s="11"/>
      <c r="AKF46" s="11"/>
      <c r="AKG46" s="11"/>
      <c r="AKH46" s="11"/>
      <c r="AKI46" s="11"/>
      <c r="AKJ46" s="11"/>
      <c r="AKK46" s="11"/>
      <c r="AKL46" s="11"/>
      <c r="AKM46" s="11"/>
      <c r="AKN46" s="11"/>
      <c r="AKO46" s="11"/>
      <c r="AKP46" s="11"/>
      <c r="AKQ46" s="11"/>
      <c r="AKR46" s="11"/>
      <c r="AKS46" s="11"/>
      <c r="AKT46" s="11"/>
      <c r="AKU46" s="11"/>
      <c r="AKV46" s="11"/>
      <c r="AKW46" s="11"/>
      <c r="AKX46" s="11"/>
      <c r="AKY46" s="11"/>
      <c r="AKZ46" s="11"/>
      <c r="ALA46" s="11"/>
      <c r="ALB46" s="11"/>
      <c r="ALC46" s="11"/>
      <c r="ALD46" s="11"/>
      <c r="ALE46" s="11"/>
      <c r="ALF46" s="11"/>
      <c r="ALG46" s="11"/>
      <c r="ALH46" s="11"/>
      <c r="ALI46" s="11"/>
      <c r="ALJ46" s="11"/>
      <c r="ALK46" s="11"/>
      <c r="ALL46" s="11"/>
      <c r="ALM46" s="11"/>
      <c r="ALN46" s="11"/>
      <c r="ALO46" s="11"/>
      <c r="ALP46" s="11"/>
      <c r="ALQ46" s="11"/>
      <c r="ALR46" s="11"/>
      <c r="ALS46" s="11"/>
      <c r="ALT46" s="11"/>
      <c r="ALU46" s="11"/>
      <c r="ALV46" s="11"/>
      <c r="ALW46" s="11"/>
      <c r="ALX46" s="11"/>
      <c r="ALY46" s="11"/>
      <c r="ALZ46" s="11"/>
      <c r="AMA46" s="11"/>
      <c r="AMB46" s="11"/>
    </row>
    <row r="47" customFormat="false" ht="13.8" hidden="false" customHeight="false" outlineLevel="0" collapsed="false">
      <c r="B47" s="27" t="s">
        <v>79</v>
      </c>
      <c r="C47" s="8" t="s">
        <v>42</v>
      </c>
      <c r="D47" s="28" t="n">
        <v>15</v>
      </c>
      <c r="E47" s="31"/>
      <c r="F47" s="28" t="n">
        <v>0.1</v>
      </c>
      <c r="G47" s="0"/>
      <c r="H47" s="7" t="n">
        <f aca="false">Villamos!$F47*Villamos!$D47</f>
        <v>1.5</v>
      </c>
      <c r="I47" s="32"/>
      <c r="K47" s="29" t="str">
        <f aca="false">IF(Villamos!G47&lt;&gt;"","L1","")&amp;IF(Villamos!H47&lt;&gt;"","L2","")&amp;IF(Villamos!I47&lt;&gt;"","L3","")</f>
        <v>L2</v>
      </c>
      <c r="L47" s="8" t="s">
        <v>76</v>
      </c>
      <c r="M47" s="8" t="s">
        <v>21</v>
      </c>
      <c r="N47" s="1" t="s">
        <v>22</v>
      </c>
      <c r="AIT47" s="11"/>
      <c r="AIU47" s="11"/>
      <c r="AIV47" s="11"/>
      <c r="AIW47" s="11"/>
      <c r="AIX47" s="11"/>
      <c r="AIY47" s="11"/>
      <c r="AIZ47" s="11"/>
      <c r="AJA47" s="11"/>
      <c r="AJB47" s="11"/>
      <c r="AJC47" s="11"/>
      <c r="AJD47" s="11"/>
      <c r="AJE47" s="11"/>
      <c r="AJF47" s="11"/>
      <c r="AJG47" s="11"/>
      <c r="AJH47" s="11"/>
      <c r="AJI47" s="11"/>
      <c r="AJJ47" s="11"/>
      <c r="AJK47" s="11"/>
      <c r="AJL47" s="11"/>
      <c r="AJM47" s="11"/>
      <c r="AJN47" s="11"/>
      <c r="AJO47" s="11"/>
      <c r="AJP47" s="11"/>
      <c r="AJQ47" s="11"/>
      <c r="AJR47" s="11"/>
      <c r="AJS47" s="11"/>
      <c r="AJT47" s="11"/>
      <c r="AJU47" s="11"/>
      <c r="AJV47" s="11"/>
      <c r="AJW47" s="11"/>
      <c r="AJX47" s="11"/>
      <c r="AJY47" s="11"/>
      <c r="AJZ47" s="11"/>
      <c r="AKA47" s="11"/>
      <c r="AKB47" s="11"/>
      <c r="AKC47" s="11"/>
      <c r="AKD47" s="11"/>
      <c r="AKE47" s="11"/>
      <c r="AKF47" s="11"/>
      <c r="AKG47" s="11"/>
      <c r="AKH47" s="11"/>
      <c r="AKI47" s="11"/>
      <c r="AKJ47" s="11"/>
      <c r="AKK47" s="11"/>
      <c r="AKL47" s="11"/>
      <c r="AKM47" s="11"/>
      <c r="AKN47" s="11"/>
      <c r="AKO47" s="11"/>
      <c r="AKP47" s="11"/>
      <c r="AKQ47" s="11"/>
      <c r="AKR47" s="11"/>
      <c r="AKS47" s="11"/>
      <c r="AKT47" s="11"/>
      <c r="AKU47" s="11"/>
      <c r="AKV47" s="11"/>
      <c r="AKW47" s="11"/>
      <c r="AKX47" s="11"/>
      <c r="AKY47" s="11"/>
      <c r="AKZ47" s="11"/>
      <c r="ALA47" s="11"/>
      <c r="ALB47" s="11"/>
      <c r="ALC47" s="11"/>
      <c r="ALD47" s="11"/>
      <c r="ALE47" s="11"/>
      <c r="ALF47" s="11"/>
      <c r="ALG47" s="11"/>
      <c r="ALH47" s="11"/>
      <c r="ALI47" s="11"/>
      <c r="ALJ47" s="11"/>
      <c r="ALK47" s="11"/>
      <c r="ALL47" s="11"/>
      <c r="ALM47" s="11"/>
      <c r="ALN47" s="11"/>
      <c r="ALO47" s="11"/>
      <c r="ALP47" s="11"/>
      <c r="ALQ47" s="11"/>
      <c r="ALR47" s="11"/>
      <c r="ALS47" s="11"/>
      <c r="ALT47" s="11"/>
      <c r="ALU47" s="11"/>
      <c r="ALV47" s="11"/>
      <c r="ALW47" s="11"/>
      <c r="ALX47" s="11"/>
      <c r="ALY47" s="11"/>
      <c r="ALZ47" s="11"/>
      <c r="AMA47" s="11"/>
      <c r="AMB47" s="11"/>
    </row>
    <row r="48" customFormat="false" ht="12.8" hidden="false" customHeight="false" outlineLevel="0" collapsed="false">
      <c r="B48" s="27" t="s">
        <v>79</v>
      </c>
      <c r="C48" s="8" t="s">
        <v>61</v>
      </c>
      <c r="D48" s="28" t="n">
        <v>2</v>
      </c>
      <c r="E48" s="31"/>
      <c r="F48" s="30" t="n">
        <v>0.095</v>
      </c>
      <c r="G48" s="7" t="n">
        <f aca="false">Villamos!$F48*Villamos!$D48</f>
        <v>0.19</v>
      </c>
      <c r="H48" s="32"/>
      <c r="I48" s="32"/>
      <c r="K48" s="29" t="str">
        <f aca="false">IF(Villamos!G48&lt;&gt;"","L1","")&amp;IF(Villamos!H48&lt;&gt;"","L2","")&amp;IF(Villamos!I48&lt;&gt;"","L3","")</f>
        <v>L1</v>
      </c>
      <c r="L48" s="8" t="s">
        <v>81</v>
      </c>
      <c r="M48" s="11" t="s">
        <v>63</v>
      </c>
      <c r="N48" s="1" t="s">
        <v>34</v>
      </c>
      <c r="AIT48" s="11"/>
      <c r="AIU48" s="11"/>
      <c r="AIV48" s="11"/>
      <c r="AIW48" s="11"/>
      <c r="AIX48" s="11"/>
      <c r="AIY48" s="11"/>
      <c r="AIZ48" s="11"/>
      <c r="AJA48" s="11"/>
      <c r="AJB48" s="11"/>
      <c r="AJC48" s="11"/>
      <c r="AJD48" s="11"/>
      <c r="AJE48" s="11"/>
      <c r="AJF48" s="11"/>
      <c r="AJG48" s="11"/>
      <c r="AJH48" s="11"/>
      <c r="AJI48" s="11"/>
      <c r="AJJ48" s="11"/>
      <c r="AJK48" s="11"/>
      <c r="AJL48" s="11"/>
      <c r="AJM48" s="11"/>
      <c r="AJN48" s="11"/>
      <c r="AJO48" s="11"/>
      <c r="AJP48" s="11"/>
      <c r="AJQ48" s="11"/>
      <c r="AJR48" s="11"/>
      <c r="AJS48" s="11"/>
      <c r="AJT48" s="11"/>
      <c r="AJU48" s="11"/>
      <c r="AJV48" s="11"/>
      <c r="AJW48" s="11"/>
      <c r="AJX48" s="11"/>
      <c r="AJY48" s="11"/>
      <c r="AJZ48" s="11"/>
      <c r="AKA48" s="11"/>
      <c r="AKB48" s="11"/>
      <c r="AKC48" s="11"/>
      <c r="AKD48" s="11"/>
      <c r="AKE48" s="11"/>
      <c r="AKF48" s="11"/>
      <c r="AKG48" s="11"/>
      <c r="AKH48" s="11"/>
      <c r="AKI48" s="11"/>
      <c r="AKJ48" s="11"/>
      <c r="AKK48" s="11"/>
      <c r="AKL48" s="11"/>
      <c r="AKM48" s="11"/>
      <c r="AKN48" s="11"/>
      <c r="AKO48" s="11"/>
      <c r="AKP48" s="11"/>
      <c r="AKQ48" s="11"/>
      <c r="AKR48" s="11"/>
      <c r="AKS48" s="11"/>
      <c r="AKT48" s="11"/>
      <c r="AKU48" s="11"/>
      <c r="AKV48" s="11"/>
      <c r="AKW48" s="11"/>
      <c r="AKX48" s="11"/>
      <c r="AKY48" s="11"/>
      <c r="AKZ48" s="11"/>
      <c r="ALA48" s="11"/>
      <c r="ALB48" s="11"/>
      <c r="ALC48" s="11"/>
      <c r="ALD48" s="11"/>
      <c r="ALE48" s="11"/>
      <c r="ALF48" s="11"/>
      <c r="ALG48" s="11"/>
      <c r="ALH48" s="11"/>
      <c r="ALI48" s="11"/>
      <c r="ALJ48" s="11"/>
      <c r="ALK48" s="11"/>
      <c r="ALL48" s="11"/>
      <c r="ALM48" s="11"/>
      <c r="ALN48" s="11"/>
      <c r="ALO48" s="11"/>
      <c r="ALP48" s="11"/>
      <c r="ALQ48" s="11"/>
      <c r="ALR48" s="11"/>
      <c r="ALS48" s="11"/>
      <c r="ALT48" s="11"/>
      <c r="ALU48" s="11"/>
      <c r="ALV48" s="11"/>
      <c r="ALW48" s="11"/>
      <c r="ALX48" s="11"/>
      <c r="ALY48" s="11"/>
      <c r="ALZ48" s="11"/>
      <c r="AMA48" s="11"/>
      <c r="AMB48" s="11"/>
    </row>
    <row r="49" customFormat="false" ht="13.8" hidden="false" customHeight="false" outlineLevel="0" collapsed="false">
      <c r="B49" s="27" t="s">
        <v>79</v>
      </c>
      <c r="C49" s="27" t="s">
        <v>46</v>
      </c>
      <c r="D49" s="28" t="n">
        <v>2</v>
      </c>
      <c r="F49" s="28" t="n">
        <v>0.018</v>
      </c>
      <c r="G49" s="0"/>
      <c r="H49" s="7" t="n">
        <f aca="false">Villamos!$F49*Villamos!$D49</f>
        <v>0.036</v>
      </c>
      <c r="K49" s="29" t="str">
        <f aca="false">IF(Villamos!G49&lt;&gt;"","L1","")&amp;IF(Villamos!H49&lt;&gt;"","L2","")&amp;IF(Villamos!I49&lt;&gt;"","L3","")</f>
        <v>L2</v>
      </c>
      <c r="L49" s="8" t="s">
        <v>74</v>
      </c>
      <c r="M49" s="8" t="s">
        <v>33</v>
      </c>
      <c r="N49" s="1" t="s">
        <v>34</v>
      </c>
      <c r="AIT49" s="11"/>
      <c r="AIU49" s="11"/>
      <c r="AIV49" s="11"/>
      <c r="AIW49" s="11"/>
      <c r="AIX49" s="11"/>
      <c r="AIY49" s="11"/>
      <c r="AIZ49" s="11"/>
      <c r="AJA49" s="11"/>
      <c r="AJB49" s="11"/>
      <c r="AJC49" s="11"/>
      <c r="AJD49" s="11"/>
      <c r="AJE49" s="11"/>
      <c r="AJF49" s="11"/>
      <c r="AJG49" s="11"/>
      <c r="AJH49" s="11"/>
      <c r="AJI49" s="11"/>
      <c r="AJJ49" s="11"/>
      <c r="AJK49" s="11"/>
      <c r="AJL49" s="11"/>
      <c r="AJM49" s="11"/>
      <c r="AJN49" s="11"/>
      <c r="AJO49" s="11"/>
      <c r="AJP49" s="11"/>
      <c r="AJQ49" s="11"/>
      <c r="AJR49" s="11"/>
      <c r="AJS49" s="11"/>
      <c r="AJT49" s="11"/>
      <c r="AJU49" s="11"/>
      <c r="AJV49" s="11"/>
      <c r="AJW49" s="11"/>
      <c r="AJX49" s="11"/>
      <c r="AJY49" s="11"/>
      <c r="AJZ49" s="11"/>
      <c r="AKA49" s="11"/>
      <c r="AKB49" s="11"/>
      <c r="AKC49" s="11"/>
      <c r="AKD49" s="11"/>
      <c r="AKE49" s="11"/>
      <c r="AKF49" s="11"/>
      <c r="AKG49" s="11"/>
      <c r="AKH49" s="11"/>
      <c r="AKI49" s="11"/>
      <c r="AKJ49" s="11"/>
      <c r="AKK49" s="11"/>
      <c r="AKL49" s="11"/>
      <c r="AKM49" s="11"/>
      <c r="AKN49" s="11"/>
      <c r="AKO49" s="11"/>
      <c r="AKP49" s="11"/>
      <c r="AKQ49" s="11"/>
      <c r="AKR49" s="11"/>
      <c r="AKS49" s="11"/>
      <c r="AKT49" s="11"/>
      <c r="AKU49" s="11"/>
      <c r="AKV49" s="11"/>
      <c r="AKW49" s="11"/>
      <c r="AKX49" s="11"/>
      <c r="AKY49" s="11"/>
      <c r="AKZ49" s="11"/>
      <c r="ALA49" s="11"/>
      <c r="ALB49" s="11"/>
      <c r="ALC49" s="11"/>
      <c r="ALD49" s="11"/>
      <c r="ALE49" s="11"/>
      <c r="ALF49" s="11"/>
      <c r="ALG49" s="11"/>
      <c r="ALH49" s="11"/>
      <c r="ALI49" s="11"/>
      <c r="ALJ49" s="11"/>
      <c r="ALK49" s="11"/>
      <c r="ALL49" s="11"/>
      <c r="ALM49" s="11"/>
      <c r="ALN49" s="11"/>
      <c r="ALO49" s="11"/>
      <c r="ALP49" s="11"/>
      <c r="ALQ49" s="11"/>
      <c r="ALR49" s="11"/>
      <c r="ALS49" s="11"/>
      <c r="ALT49" s="11"/>
      <c r="ALU49" s="11"/>
      <c r="ALV49" s="11"/>
      <c r="ALW49" s="11"/>
      <c r="ALX49" s="11"/>
      <c r="ALY49" s="11"/>
      <c r="ALZ49" s="11"/>
      <c r="AMA49" s="11"/>
      <c r="AMB49" s="11"/>
    </row>
    <row r="50" customFormat="false" ht="12.8" hidden="false" customHeight="false" outlineLevel="0" collapsed="false">
      <c r="B50" s="27" t="s">
        <v>82</v>
      </c>
      <c r="C50" s="27" t="s">
        <v>31</v>
      </c>
      <c r="D50" s="28" t="n">
        <v>2</v>
      </c>
      <c r="F50" s="28" t="n">
        <v>0.009</v>
      </c>
      <c r="G50" s="7" t="n">
        <f aca="false">Villamos!$F50*Villamos!$D50</f>
        <v>0.018</v>
      </c>
      <c r="H50" s="7"/>
      <c r="K50" s="29" t="str">
        <f aca="false">IF(Villamos!G50&lt;&gt;"","L1","")&amp;IF(Villamos!H50&lt;&gt;"","L2","")&amp;IF(Villamos!I50&lt;&gt;"","L3","")</f>
        <v>L1</v>
      </c>
      <c r="L50" s="8" t="s">
        <v>83</v>
      </c>
      <c r="M50" s="8" t="s">
        <v>21</v>
      </c>
      <c r="N50" s="1" t="s">
        <v>22</v>
      </c>
      <c r="AIT50" s="11"/>
      <c r="AIU50" s="11"/>
      <c r="AIV50" s="11"/>
      <c r="AIW50" s="11"/>
      <c r="AIX50" s="11"/>
      <c r="AIY50" s="11"/>
      <c r="AIZ50" s="11"/>
      <c r="AJA50" s="11"/>
      <c r="AJB50" s="11"/>
      <c r="AJC50" s="11"/>
      <c r="AJD50" s="11"/>
      <c r="AJE50" s="11"/>
      <c r="AJF50" s="11"/>
      <c r="AJG50" s="11"/>
      <c r="AJH50" s="11"/>
      <c r="AJI50" s="11"/>
      <c r="AJJ50" s="11"/>
      <c r="AJK50" s="11"/>
      <c r="AJL50" s="11"/>
      <c r="AJM50" s="11"/>
      <c r="AJN50" s="11"/>
      <c r="AJO50" s="11"/>
      <c r="AJP50" s="11"/>
      <c r="AJQ50" s="11"/>
      <c r="AJR50" s="11"/>
      <c r="AJS50" s="11"/>
      <c r="AJT50" s="11"/>
      <c r="AJU50" s="11"/>
      <c r="AJV50" s="11"/>
      <c r="AJW50" s="11"/>
      <c r="AJX50" s="11"/>
      <c r="AJY50" s="11"/>
      <c r="AJZ50" s="11"/>
      <c r="AKA50" s="11"/>
      <c r="AKB50" s="11"/>
      <c r="AKC50" s="11"/>
      <c r="AKD50" s="11"/>
      <c r="AKE50" s="11"/>
      <c r="AKF50" s="11"/>
      <c r="AKG50" s="11"/>
      <c r="AKH50" s="11"/>
      <c r="AKI50" s="11"/>
      <c r="AKJ50" s="11"/>
      <c r="AKK50" s="11"/>
      <c r="AKL50" s="11"/>
      <c r="AKM50" s="11"/>
      <c r="AKN50" s="11"/>
      <c r="AKO50" s="11"/>
      <c r="AKP50" s="11"/>
      <c r="AKQ50" s="11"/>
      <c r="AKR50" s="11"/>
      <c r="AKS50" s="11"/>
      <c r="AKT50" s="11"/>
      <c r="AKU50" s="11"/>
      <c r="AKV50" s="11"/>
      <c r="AKW50" s="11"/>
      <c r="AKX50" s="11"/>
      <c r="AKY50" s="11"/>
      <c r="AKZ50" s="11"/>
      <c r="ALA50" s="11"/>
      <c r="ALB50" s="11"/>
      <c r="ALC50" s="11"/>
      <c r="ALD50" s="11"/>
      <c r="ALE50" s="11"/>
      <c r="ALF50" s="11"/>
      <c r="ALG50" s="11"/>
      <c r="ALH50" s="11"/>
      <c r="ALI50" s="11"/>
      <c r="ALJ50" s="11"/>
      <c r="ALK50" s="11"/>
      <c r="ALL50" s="11"/>
      <c r="ALM50" s="11"/>
      <c r="ALN50" s="11"/>
      <c r="ALO50" s="11"/>
      <c r="ALP50" s="11"/>
      <c r="ALQ50" s="11"/>
      <c r="ALR50" s="11"/>
      <c r="ALS50" s="11"/>
      <c r="ALT50" s="11"/>
      <c r="ALU50" s="11"/>
      <c r="ALV50" s="11"/>
      <c r="ALW50" s="11"/>
      <c r="ALX50" s="11"/>
      <c r="ALY50" s="11"/>
      <c r="ALZ50" s="11"/>
      <c r="AMA50" s="11"/>
      <c r="AMB50" s="11"/>
    </row>
    <row r="51" customFormat="false" ht="12.8" hidden="false" customHeight="false" outlineLevel="0" collapsed="false">
      <c r="B51" s="8" t="s">
        <v>82</v>
      </c>
      <c r="C51" s="27" t="s">
        <v>42</v>
      </c>
      <c r="D51" s="28" t="n">
        <v>1</v>
      </c>
      <c r="F51" s="28" t="n">
        <v>0.1</v>
      </c>
      <c r="G51" s="7" t="n">
        <f aca="false">Villamos!$F51*Villamos!$D51</f>
        <v>0.1</v>
      </c>
      <c r="H51" s="7"/>
      <c r="K51" s="29" t="str">
        <f aca="false">IF(Villamos!G51&lt;&gt;"","L1","")&amp;IF(Villamos!H51&lt;&gt;"","L2","")&amp;IF(Villamos!I51&lt;&gt;"","L3","")</f>
        <v>L1</v>
      </c>
      <c r="L51" s="8" t="s">
        <v>83</v>
      </c>
      <c r="M51" s="8" t="s">
        <v>21</v>
      </c>
      <c r="N51" s="1" t="s">
        <v>22</v>
      </c>
      <c r="AIT51" s="11"/>
      <c r="AIU51" s="11"/>
      <c r="AIV51" s="11"/>
      <c r="AIW51" s="11"/>
      <c r="AIX51" s="11"/>
      <c r="AIY51" s="11"/>
      <c r="AIZ51" s="11"/>
      <c r="AJA51" s="11"/>
      <c r="AJB51" s="11"/>
      <c r="AJC51" s="11"/>
      <c r="AJD51" s="11"/>
      <c r="AJE51" s="11"/>
      <c r="AJF51" s="11"/>
      <c r="AJG51" s="11"/>
      <c r="AJH51" s="11"/>
      <c r="AJI51" s="11"/>
      <c r="AJJ51" s="11"/>
      <c r="AJK51" s="11"/>
      <c r="AJL51" s="11"/>
      <c r="AJM51" s="11"/>
      <c r="AJN51" s="11"/>
      <c r="AJO51" s="11"/>
      <c r="AJP51" s="11"/>
      <c r="AJQ51" s="11"/>
      <c r="AJR51" s="11"/>
      <c r="AJS51" s="11"/>
      <c r="AJT51" s="11"/>
      <c r="AJU51" s="11"/>
      <c r="AJV51" s="11"/>
      <c r="AJW51" s="11"/>
      <c r="AJX51" s="11"/>
      <c r="AJY51" s="11"/>
      <c r="AJZ51" s="11"/>
      <c r="AKA51" s="11"/>
      <c r="AKB51" s="11"/>
      <c r="AKC51" s="11"/>
      <c r="AKD51" s="11"/>
      <c r="AKE51" s="11"/>
      <c r="AKF51" s="11"/>
      <c r="AKG51" s="11"/>
      <c r="AKH51" s="11"/>
      <c r="AKI51" s="11"/>
      <c r="AKJ51" s="11"/>
      <c r="AKK51" s="11"/>
      <c r="AKL51" s="11"/>
      <c r="AKM51" s="11"/>
      <c r="AKN51" s="11"/>
      <c r="AKO51" s="11"/>
      <c r="AKP51" s="11"/>
      <c r="AKQ51" s="11"/>
      <c r="AKR51" s="11"/>
      <c r="AKS51" s="11"/>
      <c r="AKT51" s="11"/>
      <c r="AKU51" s="11"/>
      <c r="AKV51" s="11"/>
      <c r="AKW51" s="11"/>
      <c r="AKX51" s="11"/>
      <c r="AKY51" s="11"/>
      <c r="AKZ51" s="11"/>
      <c r="ALA51" s="11"/>
      <c r="ALB51" s="11"/>
      <c r="ALC51" s="11"/>
      <c r="ALD51" s="11"/>
      <c r="ALE51" s="11"/>
      <c r="ALF51" s="11"/>
      <c r="ALG51" s="11"/>
      <c r="ALH51" s="11"/>
      <c r="ALI51" s="11"/>
      <c r="ALJ51" s="11"/>
      <c r="ALK51" s="11"/>
      <c r="ALL51" s="11"/>
      <c r="ALM51" s="11"/>
      <c r="ALN51" s="11"/>
      <c r="ALO51" s="11"/>
      <c r="ALP51" s="11"/>
      <c r="ALQ51" s="11"/>
      <c r="ALR51" s="11"/>
      <c r="ALS51" s="11"/>
      <c r="ALT51" s="11"/>
      <c r="ALU51" s="11"/>
      <c r="ALV51" s="11"/>
      <c r="ALW51" s="11"/>
      <c r="ALX51" s="11"/>
      <c r="ALY51" s="11"/>
      <c r="ALZ51" s="11"/>
      <c r="AMA51" s="11"/>
      <c r="AMB51" s="11"/>
    </row>
  </sheetData>
  <autoFilter ref="B5:N51"/>
  <dataValidations count="1">
    <dataValidation allowBlank="true" operator="equal" showDropDown="false" showErrorMessage="true" showInputMessage="true" sqref="B6:B51" type="list">
      <formula1>hely</formula1>
      <formula2>0</formula2>
    </dataValidation>
  </dataValidations>
  <printOptions headings="false" gridLines="false" gridLinesSet="true" horizontalCentered="false" verticalCentered="false"/>
  <pageMargins left="0" right="0" top="0.39375" bottom="0.39375" header="0" footer="0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22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pane xSplit="2" ySplit="2" topLeftCell="C3" activePane="bottomRight" state="frozen"/>
      <selection pane="topLeft" activeCell="A1" activeCellId="0" sqref="A1"/>
      <selection pane="topRight" activeCell="C1" activeCellId="0" sqref="C1"/>
      <selection pane="bottomLeft" activeCell="A3" activeCellId="0" sqref="A3"/>
      <selection pane="bottomRight" activeCell="D29" activeCellId="0" sqref="D29"/>
    </sheetView>
  </sheetViews>
  <sheetFormatPr defaultRowHeight="13.8"/>
  <cols>
    <col collapsed="false" hidden="false" max="1025" min="1" style="0" width="12.9209302325581"/>
  </cols>
  <sheetData>
    <row r="1" customFormat="false" ht="13.8" hidden="false" customHeight="false" outlineLevel="0" collapsed="false">
      <c r="C1" s="0" t="n">
        <v>3000</v>
      </c>
      <c r="D1" s="0" t="n">
        <v>3000</v>
      </c>
      <c r="E1" s="0" t="n">
        <v>3000</v>
      </c>
      <c r="F1" s="0" t="n">
        <v>3000</v>
      </c>
      <c r="G1" s="0" t="n">
        <v>3000</v>
      </c>
      <c r="H1" s="0" t="n">
        <v>3000</v>
      </c>
      <c r="I1" s="0" t="n">
        <v>3000</v>
      </c>
      <c r="J1" s="0" t="n">
        <v>3000</v>
      </c>
      <c r="K1" s="0" t="n">
        <v>3000</v>
      </c>
      <c r="L1" s="0" t="n">
        <v>1500</v>
      </c>
      <c r="M1" s="33"/>
    </row>
    <row r="2" customFormat="false" ht="13.8" hidden="false" customHeight="false" outlineLevel="0" collapsed="false">
      <c r="B2" s="0" t="s">
        <v>84</v>
      </c>
      <c r="C2" s="0" t="n">
        <f aca="false">'Lapos cső'!C1-'Lapos cső'!C3</f>
        <v>80</v>
      </c>
      <c r="D2" s="0" t="n">
        <f aca="false">'Lapos cső'!D1-'Lapos cső'!D3</f>
        <v>91</v>
      </c>
      <c r="E2" s="0" t="n">
        <f aca="false">'Lapos cső'!E1-'Lapos cső'!E3</f>
        <v>92</v>
      </c>
      <c r="F2" s="0" t="n">
        <f aca="false">'Lapos cső'!F1-'Lapos cső'!F3</f>
        <v>12</v>
      </c>
      <c r="G2" s="0" t="n">
        <f aca="false">'Lapos cső'!G1-'Lapos cső'!G3</f>
        <v>50</v>
      </c>
      <c r="H2" s="0" t="n">
        <f aca="false">'Lapos cső'!H1-'Lapos cső'!H3</f>
        <v>0</v>
      </c>
      <c r="I2" s="0" t="n">
        <f aca="false">'Lapos cső'!I1-'Lapos cső'!I3</f>
        <v>52</v>
      </c>
      <c r="J2" s="0" t="n">
        <f aca="false">'Lapos cső'!J1-'Lapos cső'!J3</f>
        <v>525</v>
      </c>
      <c r="K2" s="0" t="n">
        <f aca="false">'Lapos cső'!K1-'Lapos cső'!K3</f>
        <v>1065</v>
      </c>
      <c r="L2" s="0" t="n">
        <f aca="false">'Lapos cső'!L1-'Lapos cső'!L3</f>
        <v>47</v>
      </c>
      <c r="M2" s="33" t="n">
        <f aca="false">SUM('Lapos cső'!C2:J2)</f>
        <v>902</v>
      </c>
    </row>
    <row r="3" customFormat="false" ht="13.8" hidden="false" customHeight="false" outlineLevel="0" collapsed="false">
      <c r="B3" s="0" t="n">
        <f aca="false">SUM('Lapos cső'!B4:B22)</f>
        <v>26486</v>
      </c>
      <c r="C3" s="34" t="n">
        <f aca="false">SUM('Lapos cső'!C4:C22)</f>
        <v>2920</v>
      </c>
      <c r="D3" s="34" t="n">
        <f aca="false">SUM('Lapos cső'!D4:D22)</f>
        <v>2909</v>
      </c>
      <c r="E3" s="34" t="n">
        <f aca="false">SUM('Lapos cső'!E4:E22)</f>
        <v>2908</v>
      </c>
      <c r="F3" s="34" t="n">
        <f aca="false">SUM('Lapos cső'!F4:F22)</f>
        <v>2988</v>
      </c>
      <c r="G3" s="34" t="n">
        <f aca="false">SUM('Lapos cső'!G4:G22)</f>
        <v>2950</v>
      </c>
      <c r="H3" s="34" t="n">
        <f aca="false">SUM('Lapos cső'!H4:H22)</f>
        <v>3000</v>
      </c>
      <c r="I3" s="34" t="n">
        <f aca="false">SUM('Lapos cső'!I4:I22)</f>
        <v>2948</v>
      </c>
      <c r="J3" s="34" t="n">
        <f aca="false">SUM('Lapos cső'!J4:J22)</f>
        <v>2475</v>
      </c>
      <c r="K3" s="34" t="n">
        <f aca="false">SUM('Lapos cső'!K4:K22)</f>
        <v>1935</v>
      </c>
      <c r="L3" s="35" t="n">
        <f aca="false">SUM('Lapos cső'!L4:L22)</f>
        <v>1453</v>
      </c>
    </row>
    <row r="4" customFormat="false" ht="13.8" hidden="false" customHeight="false" outlineLevel="0" collapsed="false">
      <c r="A4" s="0" t="n">
        <v>1</v>
      </c>
      <c r="B4" s="0" t="n">
        <v>1160</v>
      </c>
      <c r="C4" s="0" t="n">
        <v>1160</v>
      </c>
    </row>
    <row r="5" customFormat="false" ht="13.8" hidden="false" customHeight="false" outlineLevel="0" collapsed="false">
      <c r="A5" s="0" t="n">
        <v>2</v>
      </c>
      <c r="B5" s="0" t="n">
        <v>1760</v>
      </c>
      <c r="C5" s="0" t="n">
        <v>1760</v>
      </c>
    </row>
    <row r="6" customFormat="false" ht="13.8" hidden="false" customHeight="false" outlineLevel="0" collapsed="false">
      <c r="A6" s="0" t="n">
        <v>3</v>
      </c>
      <c r="B6" s="0" t="n">
        <v>579</v>
      </c>
      <c r="D6" s="0" t="n">
        <v>579</v>
      </c>
    </row>
    <row r="7" customFormat="false" ht="13.8" hidden="false" customHeight="false" outlineLevel="0" collapsed="false">
      <c r="A7" s="0" t="n">
        <v>4</v>
      </c>
      <c r="B7" s="0" t="n">
        <v>2225</v>
      </c>
      <c r="E7" s="0" t="n">
        <v>2225</v>
      </c>
    </row>
    <row r="8" customFormat="false" ht="13.8" hidden="false" customHeight="false" outlineLevel="0" collapsed="false">
      <c r="A8" s="0" t="n">
        <v>5</v>
      </c>
      <c r="B8" s="0" t="n">
        <v>420</v>
      </c>
      <c r="F8" s="0" t="n">
        <v>420</v>
      </c>
    </row>
    <row r="9" customFormat="false" ht="13.8" hidden="false" customHeight="false" outlineLevel="0" collapsed="false">
      <c r="A9" s="0" t="n">
        <v>6</v>
      </c>
      <c r="B9" s="0" t="n">
        <v>683</v>
      </c>
      <c r="E9" s="0" t="n">
        <v>683</v>
      </c>
    </row>
    <row r="10" customFormat="false" ht="13.8" hidden="false" customHeight="false" outlineLevel="0" collapsed="false">
      <c r="A10" s="0" t="n">
        <v>7</v>
      </c>
      <c r="B10" s="0" t="n">
        <v>1914</v>
      </c>
      <c r="F10" s="0" t="n">
        <v>1914</v>
      </c>
    </row>
    <row r="11" customFormat="false" ht="13.8" hidden="false" customHeight="false" outlineLevel="0" collapsed="false">
      <c r="A11" s="0" t="n">
        <v>8</v>
      </c>
      <c r="B11" s="0" t="n">
        <v>269</v>
      </c>
      <c r="L11" s="0" t="n">
        <v>269</v>
      </c>
    </row>
    <row r="12" customFormat="false" ht="13.8" hidden="false" customHeight="false" outlineLevel="0" collapsed="false">
      <c r="A12" s="0" t="n">
        <v>9</v>
      </c>
      <c r="B12" s="0" t="n">
        <v>654</v>
      </c>
      <c r="F12" s="0" t="n">
        <v>654</v>
      </c>
    </row>
    <row r="13" customFormat="false" ht="13.8" hidden="false" customHeight="false" outlineLevel="0" collapsed="false">
      <c r="A13" s="0" t="n">
        <v>10</v>
      </c>
      <c r="B13" s="0" t="n">
        <v>1184</v>
      </c>
      <c r="L13" s="0" t="n">
        <v>1184</v>
      </c>
    </row>
    <row r="14" customFormat="false" ht="13.8" hidden="false" customHeight="false" outlineLevel="0" collapsed="false">
      <c r="A14" s="0" t="n">
        <v>11</v>
      </c>
      <c r="B14" s="0" t="n">
        <v>1225</v>
      </c>
      <c r="G14" s="0" t="n">
        <v>1225</v>
      </c>
    </row>
    <row r="15" customFormat="false" ht="13.8" hidden="false" customHeight="false" outlineLevel="0" collapsed="false">
      <c r="A15" s="0" t="n">
        <v>12</v>
      </c>
      <c r="B15" s="0" t="n">
        <v>3000</v>
      </c>
      <c r="H15" s="0" t="n">
        <v>3000</v>
      </c>
    </row>
    <row r="16" customFormat="false" ht="13.8" hidden="false" customHeight="false" outlineLevel="0" collapsed="false">
      <c r="A16" s="0" t="n">
        <v>13</v>
      </c>
      <c r="B16" s="0" t="n">
        <v>465</v>
      </c>
      <c r="G16" s="0" t="n">
        <v>465</v>
      </c>
    </row>
    <row r="17" customFormat="false" ht="13.8" hidden="false" customHeight="false" outlineLevel="0" collapsed="false">
      <c r="A17" s="0" t="n">
        <v>14</v>
      </c>
      <c r="B17" s="0" t="n">
        <v>1260</v>
      </c>
      <c r="G17" s="0" t="n">
        <v>1260</v>
      </c>
    </row>
    <row r="18" customFormat="false" ht="13.8" hidden="false" customHeight="false" outlineLevel="0" collapsed="false">
      <c r="A18" s="0" t="n">
        <v>15</v>
      </c>
      <c r="B18" s="0" t="n">
        <v>360</v>
      </c>
      <c r="I18" s="0" t="n">
        <v>360</v>
      </c>
    </row>
    <row r="19" customFormat="false" ht="13.8" hidden="false" customHeight="false" outlineLevel="0" collapsed="false">
      <c r="A19" s="0" t="n">
        <v>16</v>
      </c>
      <c r="B19" s="0" t="n">
        <v>2588</v>
      </c>
      <c r="I19" s="0" t="n">
        <v>2588</v>
      </c>
    </row>
    <row r="20" customFormat="false" ht="13.8" hidden="false" customHeight="false" outlineLevel="0" collapsed="false">
      <c r="A20" s="0" t="n">
        <v>17</v>
      </c>
      <c r="B20" s="0" t="n">
        <v>2475</v>
      </c>
      <c r="J20" s="0" t="n">
        <v>2475</v>
      </c>
    </row>
    <row r="21" customFormat="false" ht="13.8" hidden="false" customHeight="false" outlineLevel="0" collapsed="false">
      <c r="A21" s="0" t="n">
        <v>18</v>
      </c>
      <c r="B21" s="0" t="n">
        <v>2330</v>
      </c>
      <c r="D21" s="0" t="n">
        <v>2330</v>
      </c>
    </row>
    <row r="22" customFormat="false" ht="13.8" hidden="false" customHeight="false" outlineLevel="0" collapsed="false">
      <c r="A22" s="0" t="n">
        <v>19</v>
      </c>
      <c r="B22" s="0" t="n">
        <v>1935</v>
      </c>
      <c r="K22" s="0" t="n">
        <v>1935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H12" activeCellId="0" sqref="H12"/>
    </sheetView>
  </sheetViews>
  <sheetFormatPr defaultRowHeight="13.8"/>
  <cols>
    <col collapsed="false" hidden="false" max="2" min="1" style="0" width="27.5674418604651"/>
    <col collapsed="false" hidden="false" max="1025" min="3" style="0" width="10.093023255814"/>
  </cols>
  <sheetData>
    <row r="1" customFormat="false" ht="13.8" hidden="false" customHeight="false" outlineLevel="0" collapsed="false">
      <c r="A1" s="0" t="s">
        <v>85</v>
      </c>
      <c r="B1" s="0" t="s">
        <v>16</v>
      </c>
    </row>
    <row r="2" customFormat="false" ht="13.8" hidden="false" customHeight="false" outlineLevel="0" collapsed="false">
      <c r="A2" s="0" t="s">
        <v>86</v>
      </c>
      <c r="B2" s="0" t="s">
        <v>23</v>
      </c>
    </row>
    <row r="3" customFormat="false" ht="13.8" hidden="false" customHeight="false" outlineLevel="0" collapsed="false">
      <c r="A3" s="0" t="s">
        <v>87</v>
      </c>
      <c r="B3" s="0" t="s">
        <v>47</v>
      </c>
    </row>
    <row r="4" customFormat="false" ht="13.8" hidden="false" customHeight="false" outlineLevel="0" collapsed="false">
      <c r="A4" s="0" t="s">
        <v>88</v>
      </c>
      <c r="B4" s="0" t="s">
        <v>41</v>
      </c>
    </row>
    <row r="5" customFormat="false" ht="13.8" hidden="false" customHeight="false" outlineLevel="0" collapsed="false">
      <c r="A5" s="0" t="s">
        <v>42</v>
      </c>
      <c r="B5" s="0" t="s">
        <v>64</v>
      </c>
    </row>
    <row r="6" customFormat="false" ht="13.8" hidden="false" customHeight="false" outlineLevel="0" collapsed="false">
      <c r="A6" s="0" t="s">
        <v>0</v>
      </c>
      <c r="B6" s="0" t="s">
        <v>72</v>
      </c>
    </row>
    <row r="7" customFormat="false" ht="13.8" hidden="false" customHeight="false" outlineLevel="0" collapsed="false">
      <c r="B7" s="0" t="s">
        <v>79</v>
      </c>
    </row>
    <row r="8" customFormat="false" ht="13.8" hidden="false" customHeight="false" outlineLevel="0" collapsed="false">
      <c r="B8" s="0" t="s">
        <v>82</v>
      </c>
    </row>
    <row r="9" customFormat="false" ht="13.8" hidden="false" customHeight="false" outlineLevel="0" collapsed="false">
      <c r="B9" s="0" t="s">
        <v>18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3139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2018-01-05T18:17:30Z</dcterms:created>
  <dc:creator>Cserhalmi György</dc:creator>
  <dc:description/>
  <dc:language>en-US</dc:language>
  <cp:lastModifiedBy/>
  <cp:lastPrinted>2018-01-10T12:42:39Z</cp:lastPrinted>
  <dcterms:modified xsi:type="dcterms:W3CDTF">2018-02-10T20:51:03Z</dcterms:modified>
  <cp:revision>188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