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ri.mihaly\Desktop\"/>
    </mc:Choice>
  </mc:AlternateContent>
  <xr:revisionPtr revIDLastSave="0" documentId="13_ncr:1_{8392ACD4-BEB9-41F4-A23B-5071FC15AC71}" xr6:coauthVersionLast="36" xr6:coauthVersionMax="36" xr10:uidLastSave="{00000000-0000-0000-0000-000000000000}"/>
  <bookViews>
    <workbookView xWindow="0" yWindow="0" windowWidth="17970" windowHeight="5955" firstSheet="3" activeTab="3" xr2:uid="{AA50EB3B-CC96-4139-B306-E9F988DA33AC}"/>
  </bookViews>
  <sheets>
    <sheet name="Eredeti nyers adat" sheetId="1" r:id="rId1"/>
    <sheet name="Eredeti formázva" sheetId="3" r:id="rId2"/>
    <sheet name="Htc+0420" sheetId="2" r:id="rId3"/>
    <sheet name="mrcnn+mrcnn" sheetId="4" r:id="rId4"/>
    <sheet name="mrcnn+0420" sheetId="5" r:id="rId5"/>
    <sheet name="Összehasonlítás" sheetId="6" r:id="rId6"/>
    <sheet name="Munka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6" l="1"/>
  <c r="G55" i="6" s="1"/>
  <c r="F54" i="6"/>
  <c r="G54" i="6" s="1"/>
  <c r="F52" i="6"/>
  <c r="G52" i="6" s="1"/>
  <c r="F51" i="6"/>
  <c r="G51" i="6" s="1"/>
  <c r="F49" i="6"/>
  <c r="G49" i="6" s="1"/>
  <c r="F48" i="6"/>
  <c r="G48" i="6" s="1"/>
  <c r="F46" i="6"/>
  <c r="G46" i="6" s="1"/>
  <c r="F45" i="6"/>
  <c r="G45" i="6" s="1"/>
  <c r="F43" i="6"/>
  <c r="G43" i="6" s="1"/>
  <c r="F42" i="6"/>
  <c r="G42" i="6" s="1"/>
  <c r="F40" i="6"/>
  <c r="G40" i="6" s="1"/>
  <c r="F39" i="6"/>
  <c r="G39" i="6" s="1"/>
  <c r="F37" i="6"/>
  <c r="G37" i="6" s="1"/>
  <c r="F36" i="6"/>
  <c r="G36" i="6" s="1"/>
  <c r="F34" i="6"/>
  <c r="G34" i="6" s="1"/>
  <c r="F33" i="6"/>
  <c r="G33" i="6" s="1"/>
  <c r="F31" i="6"/>
  <c r="G31" i="6" s="1"/>
  <c r="F30" i="6"/>
  <c r="G30" i="6" s="1"/>
  <c r="F28" i="6"/>
  <c r="G28" i="6" s="1"/>
  <c r="F27" i="6"/>
  <c r="G27" i="6" s="1"/>
  <c r="F16" i="6"/>
  <c r="G16" i="6" s="1"/>
  <c r="F15" i="6"/>
  <c r="G15" i="6" s="1"/>
  <c r="F19" i="6"/>
  <c r="G19" i="6" s="1"/>
  <c r="F18" i="6"/>
  <c r="G18" i="6" s="1"/>
  <c r="F22" i="6"/>
  <c r="G22" i="6" s="1"/>
  <c r="F21" i="6"/>
  <c r="G21" i="6" s="1"/>
  <c r="F25" i="6"/>
  <c r="G25" i="6" s="1"/>
  <c r="F24" i="6"/>
  <c r="G24" i="6" s="1"/>
  <c r="F13" i="6"/>
  <c r="G13" i="6" s="1"/>
  <c r="F12" i="6"/>
  <c r="G12" i="6" s="1"/>
  <c r="F10" i="6"/>
  <c r="G10" i="6" s="1"/>
  <c r="G9" i="6"/>
  <c r="F9" i="6"/>
  <c r="F7" i="6"/>
  <c r="G7" i="6" s="1"/>
  <c r="F6" i="6"/>
  <c r="G6" i="6" s="1"/>
  <c r="G4" i="6"/>
  <c r="F4" i="6"/>
  <c r="F3" i="6"/>
  <c r="G3" i="6" s="1"/>
  <c r="E55" i="6"/>
  <c r="E54" i="6"/>
  <c r="E52" i="6"/>
  <c r="E51" i="6"/>
  <c r="E49" i="6"/>
  <c r="E48" i="6"/>
  <c r="E46" i="6"/>
  <c r="E45" i="6"/>
  <c r="E43" i="6"/>
  <c r="E42" i="6"/>
  <c r="E40" i="6"/>
  <c r="E39" i="6"/>
  <c r="E37" i="6"/>
  <c r="E36" i="6"/>
  <c r="E34" i="6"/>
  <c r="E33" i="6"/>
  <c r="E31" i="6"/>
  <c r="E30" i="6"/>
  <c r="E28" i="6"/>
  <c r="E27" i="6"/>
  <c r="E25" i="6"/>
  <c r="E24" i="6"/>
  <c r="E22" i="6"/>
  <c r="E21" i="6"/>
  <c r="E19" i="6"/>
  <c r="E18" i="6"/>
  <c r="E16" i="6"/>
  <c r="E15" i="6"/>
  <c r="E13" i="6"/>
  <c r="E12" i="6"/>
  <c r="E10" i="6"/>
  <c r="E9" i="6"/>
  <c r="E7" i="6"/>
  <c r="E6" i="6"/>
  <c r="E4" i="6"/>
  <c r="E3" i="6"/>
  <c r="D55" i="6"/>
  <c r="D54" i="6"/>
  <c r="D52" i="6"/>
  <c r="D51" i="6"/>
  <c r="D49" i="6"/>
  <c r="D48" i="6"/>
  <c r="D46" i="6"/>
  <c r="D45" i="6"/>
  <c r="D43" i="6"/>
  <c r="D42" i="6"/>
  <c r="D40" i="6"/>
  <c r="D39" i="6"/>
  <c r="D37" i="6"/>
  <c r="D36" i="6"/>
  <c r="D34" i="6"/>
  <c r="D33" i="6"/>
  <c r="D31" i="6"/>
  <c r="D30" i="6"/>
  <c r="D28" i="6"/>
  <c r="D27" i="6"/>
  <c r="D25" i="6"/>
  <c r="D24" i="6"/>
  <c r="D22" i="6"/>
  <c r="D21" i="6"/>
  <c r="D19" i="6"/>
  <c r="D18" i="6"/>
  <c r="D16" i="6"/>
  <c r="D15" i="6"/>
  <c r="D13" i="6"/>
  <c r="D12" i="6"/>
  <c r="D10" i="6"/>
  <c r="D9" i="6"/>
  <c r="D7" i="6"/>
  <c r="D6" i="6"/>
  <c r="D4" i="6"/>
  <c r="D3" i="6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D2" i="3"/>
  <c r="C2" i="3"/>
  <c r="AA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</calcChain>
</file>

<file path=xl/sharedStrings.xml><?xml version="1.0" encoding="utf-8"?>
<sst xmlns="http://schemas.openxmlformats.org/spreadsheetml/2006/main" count="188" uniqueCount="33">
  <si>
    <t>Atlagos suly</t>
  </si>
  <si>
    <t>0 - 25</t>
  </si>
  <si>
    <t>25 -30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</si>
  <si>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</si>
  <si>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</si>
  <si>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</si>
  <si>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</si>
  <si>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</si>
  <si>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</si>
  <si>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</si>
  <si>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</si>
  <si>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</si>
  <si>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</si>
  <si>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</si>
  <si>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</si>
  <si>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</si>
  <si>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>95 - 100</t>
  </si>
  <si>
    <t>100 - 105</t>
  </si>
  <si>
    <t>105 - 110</t>
  </si>
  <si>
    <t>110 - 115</t>
  </si>
  <si>
    <t>115 - 120</t>
  </si>
  <si>
    <t>120 - 125</t>
  </si>
  <si>
    <t>125 - 130</t>
  </si>
  <si>
    <t>130 - 135</t>
  </si>
  <si>
    <t>135 - 140</t>
  </si>
  <si>
    <t>140+</t>
  </si>
  <si>
    <t>eredeti</t>
  </si>
  <si>
    <t>htc+0420</t>
  </si>
  <si>
    <t>mrcnn+mrcnn</t>
  </si>
  <si>
    <t>Különbség (kg)</t>
  </si>
  <si>
    <t>Különbség (%)</t>
  </si>
  <si>
    <t>True positive (%)</t>
  </si>
  <si>
    <t>True positive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</si>
</sst>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4" fontId="2" fillId="0" borderId="1" xfId="0" applyNumberFormat="1" applyFont="1" applyBorder="1" applyAlignment="1">
      <alignment horizontal="right" wrapText="1"/>
    </xf>
    <xf numFmtId="2" fontId="0" fillId="0" borderId="0" xfId="0" applyNumberFormat="1"/>
    <xf numFmtId="14" fontId="0" fillId="0" borderId="0" xfId="0" applyNumberFormat="1" applyBorder="1"/>
    <xf numFmtId="2" fontId="0" fillId="0" borderId="0" xfId="0" applyNumberFormat="1" applyBorder="1"/>
    <xf numFmtId="0" fontId="0" fillId="0" borderId="0" xfId="0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2" fontId="0" fillId="0" borderId="3" xfId="0" applyNumberFormat="1" applyBorder="1"/>
    <xf numFmtId="0" fontId="0" fillId="0" borderId="3" xfId="0" applyBorder="1"/>
    <xf numFmtId="2" fontId="0" fillId="0" borderId="2" xfId="0" applyNumberFormat="1" applyBorder="1"/>
    <xf numFmtId="10" fontId="0" fillId="0" borderId="0" xfId="1" applyNumberFormat="1" applyFont="1" applyBorder="1"/>
    <xf numFmtId="10" fontId="0" fillId="0" borderId="3" xfId="1" applyNumberFormat="1" applyFont="1" applyBorder="1"/>
    <xf numFmtId="10" fontId="0" fillId="0" borderId="0" xfId="1" applyNumberFormat="1" applyFont="1"/>
    <xf numFmtId="10" fontId="0" fillId="0" borderId="2" xfId="1" applyNumberFormat="1" applyFont="1" applyBorder="1"/>
    <xf numFmtId="9" fontId="0" fillId="0" borderId="0" xfId="0" applyNumberFormat="1" applyBorder="1"/>
    <xf numFmtId="9" fontId="0" fillId="0" borderId="3" xfId="0" applyNumberFormat="1" applyBorder="1"/>
    <xf numFmtId="9" fontId="0" fillId="0" borderId="0" xfId="0" applyNumberFormat="1"/>
    <xf numFmtId="9" fontId="0" fillId="0" borderId="2" xfId="0" applyNumberFormat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EAE6-480B-4687-9976-742AFDEE6B13}">
  <dimension ref="A1:P18"/>
  <sheetViews>
    <sheetView workbookViewId="0">
      <selection activeCell="B13" sqref="B13:O13"/>
    </sheetView>
  </sheetViews>
  <sheetFormatPr defaultRowHeight="15" x14ac:dyDescent="0.25"/>
  <cols>
    <col min="1" max="1" width="10.140625" bestFit="1" customWidth="1"/>
    <col min="2" max="2" width="11.5703125" bestFit="1" customWidth="1"/>
  </cols>
  <sheetData>
    <row r="1" spans="1:16" ht="15.75" thickBot="1" x14ac:dyDescent="0.3">
      <c r="A1" s="2">
        <v>43959</v>
      </c>
      <c r="B1" s="3">
        <v>39</v>
      </c>
      <c r="C1" s="3">
        <v>36.5</v>
      </c>
      <c r="D1" s="3">
        <v>46.5</v>
      </c>
      <c r="E1" s="3">
        <v>50.5</v>
      </c>
      <c r="F1" s="3">
        <v>28.5</v>
      </c>
      <c r="G1" s="3">
        <v>45.5</v>
      </c>
      <c r="H1" s="3">
        <v>45</v>
      </c>
      <c r="I1" s="3">
        <v>40</v>
      </c>
      <c r="J1" s="3">
        <v>45.5</v>
      </c>
      <c r="K1" s="3">
        <v>44.5</v>
      </c>
      <c r="L1" s="3">
        <v>46.5</v>
      </c>
      <c r="M1" s="3">
        <v>49</v>
      </c>
      <c r="N1" s="3">
        <v>44.5</v>
      </c>
      <c r="O1" s="3">
        <v>49.5</v>
      </c>
      <c r="P1" s="3">
        <v>43.5</v>
      </c>
    </row>
    <row r="2" spans="1:16" ht="15.75" thickBot="1" x14ac:dyDescent="0.3">
      <c r="A2" s="2">
        <v>43963</v>
      </c>
      <c r="B2" s="3">
        <v>43</v>
      </c>
      <c r="C2" s="3">
        <v>41</v>
      </c>
      <c r="D2" s="3">
        <v>53.5</v>
      </c>
      <c r="E2" s="3">
        <v>58</v>
      </c>
      <c r="F2" s="3">
        <v>33</v>
      </c>
      <c r="G2" s="3">
        <v>50.5</v>
      </c>
      <c r="H2" s="3">
        <v>51.5</v>
      </c>
      <c r="I2" s="3">
        <v>49</v>
      </c>
      <c r="J2" s="3">
        <v>49.5</v>
      </c>
      <c r="K2" s="3">
        <v>53</v>
      </c>
      <c r="L2" s="3">
        <v>47.5</v>
      </c>
      <c r="M2" s="3">
        <v>51.5</v>
      </c>
      <c r="N2" s="3">
        <v>57.5</v>
      </c>
      <c r="O2" s="3">
        <v>49.5</v>
      </c>
      <c r="P2" s="3">
        <v>55</v>
      </c>
    </row>
    <row r="3" spans="1:16" ht="15.75" thickBot="1" x14ac:dyDescent="0.3">
      <c r="A3" s="2">
        <v>43966</v>
      </c>
      <c r="B3" s="3">
        <v>46</v>
      </c>
      <c r="C3" s="3">
        <v>43.5</v>
      </c>
      <c r="D3" s="3">
        <v>56</v>
      </c>
      <c r="E3" s="3">
        <v>62</v>
      </c>
      <c r="F3" s="3">
        <v>35</v>
      </c>
      <c r="G3" s="3">
        <v>53.5</v>
      </c>
      <c r="H3" s="3">
        <v>59.5</v>
      </c>
      <c r="I3" s="3">
        <v>54</v>
      </c>
      <c r="J3" s="3">
        <v>55</v>
      </c>
      <c r="K3" s="3">
        <v>58.5</v>
      </c>
      <c r="L3" s="3">
        <v>54</v>
      </c>
      <c r="M3" s="3">
        <v>54</v>
      </c>
      <c r="N3" s="3">
        <v>56</v>
      </c>
      <c r="O3" s="3">
        <v>50</v>
      </c>
      <c r="P3" s="3">
        <v>55</v>
      </c>
    </row>
    <row r="4" spans="1:16" ht="15.75" thickBot="1" x14ac:dyDescent="0.3">
      <c r="A4" s="2">
        <v>43971</v>
      </c>
      <c r="B4" s="3">
        <v>50</v>
      </c>
      <c r="C4" s="3">
        <v>49.5</v>
      </c>
      <c r="D4" s="3">
        <v>60.5</v>
      </c>
      <c r="E4" s="3">
        <v>70.5</v>
      </c>
      <c r="F4" s="3">
        <v>39.5</v>
      </c>
      <c r="G4" s="3">
        <v>60</v>
      </c>
      <c r="H4" s="3">
        <v>62</v>
      </c>
      <c r="I4" s="3">
        <v>61.5</v>
      </c>
      <c r="J4" s="3">
        <v>62</v>
      </c>
      <c r="K4" s="3">
        <v>68</v>
      </c>
      <c r="L4" s="3">
        <v>66</v>
      </c>
      <c r="M4" s="3">
        <v>60</v>
      </c>
      <c r="N4" s="3">
        <v>58.5</v>
      </c>
      <c r="O4" s="3">
        <v>64</v>
      </c>
      <c r="P4" s="3">
        <v>58.5</v>
      </c>
    </row>
    <row r="5" spans="1:16" ht="15.75" thickBot="1" x14ac:dyDescent="0.3">
      <c r="A5" s="2">
        <v>43974</v>
      </c>
      <c r="B5" s="3">
        <v>52</v>
      </c>
      <c r="C5" s="3">
        <v>51</v>
      </c>
      <c r="D5" s="3">
        <v>63</v>
      </c>
      <c r="E5" s="3">
        <v>74</v>
      </c>
      <c r="F5" s="3">
        <v>42</v>
      </c>
      <c r="G5" s="3">
        <v>57</v>
      </c>
      <c r="H5" s="3">
        <v>61.5</v>
      </c>
      <c r="I5" s="3">
        <v>61.5</v>
      </c>
      <c r="J5" s="3">
        <v>71</v>
      </c>
      <c r="K5" s="3">
        <v>65.5</v>
      </c>
      <c r="L5" s="3">
        <v>63</v>
      </c>
      <c r="M5" s="3">
        <v>64</v>
      </c>
      <c r="N5" s="3">
        <v>68.5</v>
      </c>
      <c r="O5" s="3">
        <v>67.5</v>
      </c>
      <c r="P5" s="3">
        <v>61.5</v>
      </c>
    </row>
    <row r="6" spans="1:16" ht="15.75" thickBot="1" x14ac:dyDescent="0.3">
      <c r="A6" s="2">
        <v>43977</v>
      </c>
      <c r="B6" s="3">
        <v>56.5</v>
      </c>
      <c r="C6" s="3">
        <v>54.5</v>
      </c>
      <c r="D6" s="3">
        <v>67.5</v>
      </c>
      <c r="E6" s="3">
        <v>76</v>
      </c>
      <c r="F6" s="3">
        <v>44.5</v>
      </c>
      <c r="G6" s="3">
        <v>71</v>
      </c>
      <c r="H6" s="3">
        <v>65.5</v>
      </c>
      <c r="I6" s="3">
        <v>69</v>
      </c>
      <c r="J6" s="3">
        <v>72.5</v>
      </c>
      <c r="K6" s="3">
        <v>66</v>
      </c>
      <c r="L6" s="3">
        <v>64</v>
      </c>
      <c r="M6" s="3">
        <v>64</v>
      </c>
      <c r="N6" s="3">
        <v>67.5</v>
      </c>
      <c r="O6" s="3">
        <v>75.5</v>
      </c>
      <c r="P6" s="3">
        <v>73</v>
      </c>
    </row>
    <row r="7" spans="1:16" ht="15.75" thickBot="1" x14ac:dyDescent="0.3">
      <c r="A7" s="2">
        <v>43980</v>
      </c>
      <c r="B7" s="3">
        <v>57</v>
      </c>
      <c r="C7" s="3">
        <v>57</v>
      </c>
      <c r="D7" s="3">
        <v>68</v>
      </c>
      <c r="E7" s="3">
        <v>79.5</v>
      </c>
      <c r="F7" s="3">
        <v>47</v>
      </c>
      <c r="G7" s="3">
        <v>75.5</v>
      </c>
      <c r="H7" s="3">
        <v>67.5</v>
      </c>
      <c r="I7" s="3">
        <v>67.5</v>
      </c>
      <c r="J7" s="3">
        <v>68.5</v>
      </c>
      <c r="K7" s="3">
        <v>73</v>
      </c>
      <c r="L7" s="3">
        <v>70</v>
      </c>
      <c r="M7" s="3">
        <v>76.5</v>
      </c>
      <c r="N7" s="3">
        <v>67.5</v>
      </c>
      <c r="O7" s="3">
        <v>68</v>
      </c>
      <c r="P7" s="3">
        <v>68.5</v>
      </c>
    </row>
    <row r="8" spans="1:16" ht="15.75" thickBot="1" x14ac:dyDescent="0.3">
      <c r="A8" s="2">
        <v>43984</v>
      </c>
      <c r="B8" s="3">
        <v>65.5</v>
      </c>
      <c r="C8" s="3">
        <v>64</v>
      </c>
      <c r="D8" s="3">
        <v>77</v>
      </c>
      <c r="E8" s="3">
        <v>91</v>
      </c>
      <c r="F8" s="3">
        <v>56.5</v>
      </c>
      <c r="G8" s="3">
        <v>80</v>
      </c>
      <c r="H8" s="3">
        <v>75.5</v>
      </c>
      <c r="I8" s="3">
        <v>75.5</v>
      </c>
      <c r="J8" s="3">
        <v>78.5</v>
      </c>
      <c r="K8" s="3">
        <v>78</v>
      </c>
      <c r="L8" s="3">
        <v>76.5</v>
      </c>
      <c r="M8" s="3">
        <v>84</v>
      </c>
      <c r="N8" s="3">
        <v>86</v>
      </c>
      <c r="O8" s="3">
        <v>84</v>
      </c>
      <c r="P8" s="3">
        <v>77</v>
      </c>
    </row>
    <row r="9" spans="1:16" ht="15.75" thickBot="1" x14ac:dyDescent="0.3">
      <c r="A9" s="2">
        <v>43987</v>
      </c>
      <c r="B9" s="3">
        <v>69.5</v>
      </c>
      <c r="C9" s="3">
        <v>67</v>
      </c>
      <c r="D9" s="3">
        <v>80.5</v>
      </c>
      <c r="E9" s="3">
        <v>94</v>
      </c>
      <c r="F9" s="3">
        <v>60</v>
      </c>
      <c r="G9" s="3">
        <v>77.5</v>
      </c>
      <c r="H9" s="3">
        <v>86.5</v>
      </c>
      <c r="I9" s="3">
        <v>82</v>
      </c>
      <c r="J9" s="3">
        <v>79</v>
      </c>
      <c r="K9" s="3">
        <v>87.5</v>
      </c>
      <c r="L9" s="3">
        <v>84</v>
      </c>
      <c r="M9" s="3">
        <v>81.5</v>
      </c>
      <c r="N9" s="3">
        <v>89</v>
      </c>
      <c r="O9" s="3">
        <v>81</v>
      </c>
      <c r="P9" s="3">
        <v>79</v>
      </c>
    </row>
    <row r="10" spans="1:16" ht="15.75" thickBot="1" x14ac:dyDescent="0.3">
      <c r="A10" s="2">
        <v>43991</v>
      </c>
      <c r="B10" s="3">
        <v>72.5</v>
      </c>
      <c r="C10" s="3">
        <v>71.5</v>
      </c>
      <c r="D10" s="3">
        <v>84.5</v>
      </c>
      <c r="E10" s="3">
        <v>100</v>
      </c>
      <c r="F10" s="3">
        <v>66.5</v>
      </c>
      <c r="G10" s="3">
        <v>90</v>
      </c>
      <c r="H10" s="3">
        <v>94</v>
      </c>
      <c r="I10" s="3">
        <v>88.5</v>
      </c>
      <c r="J10" s="3">
        <v>83</v>
      </c>
      <c r="K10" s="3">
        <v>88</v>
      </c>
      <c r="L10" s="3">
        <v>83</v>
      </c>
      <c r="M10" s="3">
        <v>82.5</v>
      </c>
      <c r="N10" s="3">
        <v>92.5</v>
      </c>
      <c r="O10" s="3">
        <v>92.5</v>
      </c>
      <c r="P10" s="3">
        <v>87</v>
      </c>
    </row>
    <row r="11" spans="1:16" ht="15.75" thickBot="1" x14ac:dyDescent="0.3">
      <c r="A11" s="2">
        <v>43994</v>
      </c>
      <c r="B11" s="3">
        <v>75</v>
      </c>
      <c r="C11" s="3">
        <v>75.5</v>
      </c>
      <c r="D11" s="3">
        <v>89.5</v>
      </c>
      <c r="E11" s="3">
        <v>100.5</v>
      </c>
      <c r="F11" s="3">
        <v>70.5</v>
      </c>
      <c r="G11" s="3">
        <v>87.5</v>
      </c>
      <c r="H11" s="3">
        <v>89</v>
      </c>
      <c r="I11" s="3">
        <v>92.5</v>
      </c>
      <c r="J11" s="3">
        <v>95</v>
      </c>
      <c r="K11" s="3">
        <v>91</v>
      </c>
      <c r="L11" s="3">
        <v>81</v>
      </c>
      <c r="M11" s="3">
        <v>97.5</v>
      </c>
      <c r="N11" s="3">
        <v>88</v>
      </c>
      <c r="O11" s="3">
        <v>96.5</v>
      </c>
      <c r="P11" s="3">
        <v>95</v>
      </c>
    </row>
    <row r="12" spans="1:16" ht="15.75" thickBot="1" x14ac:dyDescent="0.3">
      <c r="A12" s="2">
        <v>43998</v>
      </c>
      <c r="B12" s="3">
        <v>82</v>
      </c>
      <c r="C12" s="3">
        <v>79.5</v>
      </c>
      <c r="D12" s="3">
        <v>95</v>
      </c>
      <c r="E12" s="3">
        <v>106</v>
      </c>
      <c r="F12" s="3">
        <v>75.5</v>
      </c>
      <c r="G12" s="3">
        <v>97.5</v>
      </c>
      <c r="H12" s="3">
        <v>93.5</v>
      </c>
      <c r="I12" s="3">
        <v>97</v>
      </c>
      <c r="J12" s="3">
        <v>101.5</v>
      </c>
      <c r="K12" s="3">
        <v>92.5</v>
      </c>
      <c r="L12" s="3">
        <v>99.5</v>
      </c>
      <c r="M12" s="3">
        <v>94.5</v>
      </c>
      <c r="N12" s="3">
        <v>102</v>
      </c>
      <c r="O12" s="3">
        <v>102</v>
      </c>
      <c r="P12" s="3"/>
    </row>
    <row r="13" spans="1:16" ht="15.75" thickBot="1" x14ac:dyDescent="0.3">
      <c r="A13" s="2">
        <v>44001</v>
      </c>
      <c r="B13" s="3">
        <v>83</v>
      </c>
      <c r="C13" s="3">
        <v>82.5</v>
      </c>
      <c r="D13" s="3">
        <v>98.5</v>
      </c>
      <c r="E13" s="3">
        <v>110.5</v>
      </c>
      <c r="F13" s="3">
        <v>77</v>
      </c>
      <c r="G13" s="3">
        <v>105.5</v>
      </c>
      <c r="H13" s="3">
        <v>105.5</v>
      </c>
      <c r="I13" s="3">
        <v>102.5</v>
      </c>
      <c r="J13" s="3">
        <v>96.5</v>
      </c>
      <c r="K13" s="3">
        <v>100</v>
      </c>
      <c r="L13" s="3">
        <v>101</v>
      </c>
      <c r="M13" s="3">
        <v>98.5</v>
      </c>
      <c r="N13" s="3">
        <v>103.5</v>
      </c>
      <c r="O13" s="3">
        <v>92</v>
      </c>
      <c r="P13" s="3"/>
    </row>
    <row r="14" spans="1:16" ht="15.75" thickBot="1" x14ac:dyDescent="0.3">
      <c r="A14" s="2">
        <v>44005</v>
      </c>
      <c r="B14" s="3">
        <v>92</v>
      </c>
      <c r="C14" s="3">
        <v>89</v>
      </c>
      <c r="D14" s="3">
        <v>98.5</v>
      </c>
      <c r="E14" s="3">
        <v>119</v>
      </c>
      <c r="F14" s="3">
        <v>85.5</v>
      </c>
      <c r="G14" s="3">
        <v>98</v>
      </c>
      <c r="H14" s="3">
        <v>104</v>
      </c>
      <c r="I14" s="3">
        <v>107</v>
      </c>
      <c r="J14" s="3">
        <v>110</v>
      </c>
      <c r="K14" s="3">
        <v>112.5</v>
      </c>
      <c r="L14" s="3">
        <v>97.5</v>
      </c>
      <c r="M14" s="3">
        <v>106.5</v>
      </c>
      <c r="N14" s="3">
        <v>100</v>
      </c>
      <c r="O14" s="3">
        <v>110</v>
      </c>
      <c r="P14" s="3"/>
    </row>
    <row r="15" spans="1:16" ht="15.75" thickBot="1" x14ac:dyDescent="0.3">
      <c r="A15" s="2">
        <v>44006</v>
      </c>
      <c r="B15" s="3">
        <v>91</v>
      </c>
      <c r="C15" s="3">
        <v>91</v>
      </c>
      <c r="D15" s="3">
        <v>105</v>
      </c>
      <c r="E15" s="3">
        <v>116.5</v>
      </c>
      <c r="F15" s="3">
        <v>86.5</v>
      </c>
      <c r="G15" s="3">
        <v>107</v>
      </c>
      <c r="H15" s="3">
        <v>109</v>
      </c>
      <c r="I15" s="3">
        <v>108</v>
      </c>
      <c r="J15" s="3">
        <v>111</v>
      </c>
      <c r="K15" s="3">
        <v>102</v>
      </c>
      <c r="L15" s="3">
        <v>112</v>
      </c>
      <c r="M15" s="3">
        <v>108</v>
      </c>
      <c r="N15" s="3">
        <v>108</v>
      </c>
      <c r="O15" s="3">
        <v>98.5</v>
      </c>
      <c r="P15" s="3"/>
    </row>
    <row r="16" spans="1:16" ht="15.75" thickBot="1" x14ac:dyDescent="0.3">
      <c r="A16" s="2">
        <v>44012</v>
      </c>
      <c r="B16" s="3">
        <v>99</v>
      </c>
      <c r="C16" s="3">
        <v>99</v>
      </c>
      <c r="D16" s="3">
        <v>114</v>
      </c>
      <c r="E16" s="3">
        <v>125.5</v>
      </c>
      <c r="F16" s="3">
        <v>95.5</v>
      </c>
      <c r="G16" s="3">
        <v>106</v>
      </c>
      <c r="H16" s="3">
        <v>117</v>
      </c>
      <c r="I16" s="3">
        <v>116</v>
      </c>
      <c r="J16" s="3">
        <v>117</v>
      </c>
      <c r="K16" s="3">
        <v>116</v>
      </c>
      <c r="L16" s="3">
        <v>121</v>
      </c>
      <c r="M16" s="3">
        <v>118</v>
      </c>
      <c r="N16" s="3">
        <v>110</v>
      </c>
      <c r="O16" s="3">
        <v>117</v>
      </c>
      <c r="P16" s="3"/>
    </row>
    <row r="17" spans="1:16" ht="15.75" thickBot="1" x14ac:dyDescent="0.3">
      <c r="A17" s="2">
        <v>44015</v>
      </c>
      <c r="B17" s="3">
        <v>102.5</v>
      </c>
      <c r="C17" s="3">
        <v>101</v>
      </c>
      <c r="D17" s="3">
        <v>115.5</v>
      </c>
      <c r="E17" s="3">
        <v>129</v>
      </c>
      <c r="F17" s="3">
        <v>102</v>
      </c>
      <c r="G17" s="3">
        <v>111</v>
      </c>
      <c r="H17" s="3">
        <v>121</v>
      </c>
      <c r="I17" s="3">
        <v>119.5</v>
      </c>
      <c r="J17" s="3">
        <v>117</v>
      </c>
      <c r="K17" s="3">
        <v>118</v>
      </c>
      <c r="L17" s="3">
        <v>121.5</v>
      </c>
      <c r="M17" s="3">
        <v>109</v>
      </c>
      <c r="N17" s="3">
        <v>118</v>
      </c>
      <c r="O17" s="3">
        <v>118.5</v>
      </c>
      <c r="P17" s="3"/>
    </row>
    <row r="18" spans="1:16" ht="15.75" thickBot="1" x14ac:dyDescent="0.3">
      <c r="A18" s="2">
        <v>44020</v>
      </c>
      <c r="B18" s="3">
        <v>107.5</v>
      </c>
      <c r="C18" s="3">
        <v>106</v>
      </c>
      <c r="D18" s="3">
        <v>118.5</v>
      </c>
      <c r="E18" s="3">
        <v>131.5</v>
      </c>
      <c r="F18" s="3">
        <v>103</v>
      </c>
      <c r="G18" s="3">
        <v>125</v>
      </c>
      <c r="H18" s="3">
        <v>123.5</v>
      </c>
      <c r="I18" s="3">
        <v>124.5</v>
      </c>
      <c r="J18" s="3">
        <v>125.5</v>
      </c>
      <c r="K18" s="3">
        <v>130.5</v>
      </c>
      <c r="L18" s="3">
        <v>116</v>
      </c>
      <c r="M18" s="3">
        <v>115</v>
      </c>
      <c r="N18" s="3">
        <v>128</v>
      </c>
      <c r="O18" s="3">
        <v>123</v>
      </c>
      <c r="P1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223B-770A-446E-8D0C-87DA70BD634B}">
  <dimension ref="A1:AA22"/>
  <sheetViews>
    <sheetView workbookViewId="0">
      <selection sqref="A1:A19"/>
    </sheetView>
  </sheetViews>
  <sheetFormatPr defaultRowHeight="15" x14ac:dyDescent="0.25"/>
  <cols>
    <col min="1" max="1" width="10.140625" bestFit="1" customWidth="1"/>
    <col min="2" max="2" width="12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>
        <v>43959</v>
      </c>
      <c r="B2" s="3">
        <f>AVERAGE('Eredeti nyers adat'!B1:P1)</f>
        <v>43.633333333333333</v>
      </c>
      <c r="C2">
        <f>COUNTIFS('Eredeti nyers adat'!$B1:$P1,"&lt;"&amp;C$22)</f>
        <v>0</v>
      </c>
      <c r="D2">
        <f>COUNTIFS('Eredeti nyers adat'!$B1:$P1,"&gt;="&amp;C$22,'Eredeti nyers adat'!$B1:$P1,"&lt;"&amp;D$22)</f>
        <v>1</v>
      </c>
      <c r="E2">
        <f>COUNTIFS('Eredeti nyers adat'!$B1:$P1,"&gt;="&amp;D$22,'Eredeti nyers adat'!$B1:$P1,"&lt;"&amp;E$22)</f>
        <v>0</v>
      </c>
      <c r="F2">
        <f>COUNTIFS('Eredeti nyers adat'!$B1:$P1,"&gt;="&amp;E$22,'Eredeti nyers adat'!$B1:$P1,"&lt;"&amp;F$22)</f>
        <v>2</v>
      </c>
      <c r="G2">
        <f>COUNTIFS('Eredeti nyers adat'!$B1:$P1,"&gt;="&amp;F$22,'Eredeti nyers adat'!$B1:$P1,"&lt;"&amp;G$22)</f>
        <v>4</v>
      </c>
      <c r="H2">
        <f>COUNTIFS('Eredeti nyers adat'!$B1:$P1,"&gt;="&amp;G$22,'Eredeti nyers adat'!$B1:$P1,"&lt;"&amp;H$22)</f>
        <v>7</v>
      </c>
      <c r="I2">
        <f>COUNTIFS('Eredeti nyers adat'!$B1:$P1,"&gt;="&amp;H$22,'Eredeti nyers adat'!$B1:$P1,"&lt;"&amp;I$22)</f>
        <v>1</v>
      </c>
      <c r="J2">
        <f>COUNTIFS('Eredeti nyers adat'!$B1:$P1,"&gt;="&amp;I$22,'Eredeti nyers adat'!$B1:$P1,"&lt;"&amp;J$22)</f>
        <v>0</v>
      </c>
      <c r="K2">
        <f>COUNTIFS('Eredeti nyers adat'!$B1:$P1,"&gt;="&amp;J$22,'Eredeti nyers adat'!$B1:$P1,"&lt;"&amp;K$22)</f>
        <v>0</v>
      </c>
      <c r="L2">
        <f>COUNTIFS('Eredeti nyers adat'!$B1:$P1,"&gt;="&amp;K$22,'Eredeti nyers adat'!$B1:$P1,"&lt;"&amp;L$22)</f>
        <v>0</v>
      </c>
      <c r="M2">
        <f>COUNTIFS('Eredeti nyers adat'!$B1:$P1,"&gt;="&amp;L$22,'Eredeti nyers adat'!$B1:$P1,"&lt;"&amp;M$22)</f>
        <v>0</v>
      </c>
      <c r="N2">
        <f>COUNTIFS('Eredeti nyers adat'!$B1:$P1,"&gt;="&amp;M$22,'Eredeti nyers adat'!$B1:$P1,"&lt;"&amp;N$22)</f>
        <v>0</v>
      </c>
      <c r="O2">
        <f>COUNTIFS('Eredeti nyers adat'!$B1:$P1,"&gt;="&amp;N$22,'Eredeti nyers adat'!$B1:$P1,"&lt;"&amp;O$22)</f>
        <v>0</v>
      </c>
      <c r="P2">
        <f>COUNTIFS('Eredeti nyers adat'!$B1:$P1,"&gt;="&amp;O$22,'Eredeti nyers adat'!$B1:$P1,"&lt;"&amp;P$22)</f>
        <v>0</v>
      </c>
      <c r="Q2">
        <f>COUNTIFS('Eredeti nyers adat'!$B1:$P1,"&gt;="&amp;P$22,'Eredeti nyers adat'!$B1:$P1,"&lt;"&amp;Q$22)</f>
        <v>0</v>
      </c>
      <c r="R2">
        <f>COUNTIFS('Eredeti nyers adat'!$B1:$P1,"&gt;="&amp;Q$22,'Eredeti nyers adat'!$B1:$P1,"&lt;"&amp;R$22)</f>
        <v>0</v>
      </c>
      <c r="S2">
        <f>COUNTIFS('Eredeti nyers adat'!$B1:$P1,"&gt;="&amp;R$22,'Eredeti nyers adat'!$B1:$P1,"&lt;"&amp;S$22)</f>
        <v>0</v>
      </c>
      <c r="T2">
        <f>COUNTIFS('Eredeti nyers adat'!$B1:$P1,"&gt;="&amp;S$22,'Eredeti nyers adat'!$B1:$P1,"&lt;"&amp;T$22)</f>
        <v>0</v>
      </c>
      <c r="U2">
        <f>COUNTIFS('Eredeti nyers adat'!$B1:$P1,"&gt;="&amp;T$22,'Eredeti nyers adat'!$B1:$P1,"&lt;"&amp;U$22)</f>
        <v>0</v>
      </c>
      <c r="V2">
        <f>COUNTIFS('Eredeti nyers adat'!$B1:$P1,"&gt;="&amp;U$22,'Eredeti nyers adat'!$B1:$P1,"&lt;"&amp;V$22)</f>
        <v>0</v>
      </c>
      <c r="W2">
        <f>COUNTIFS('Eredeti nyers adat'!$B1:$P1,"&gt;="&amp;V$22,'Eredeti nyers adat'!$B1:$P1,"&lt;"&amp;W$22)</f>
        <v>0</v>
      </c>
      <c r="X2">
        <f>COUNTIFS('Eredeti nyers adat'!$B1:$P1,"&gt;="&amp;W$22,'Eredeti nyers adat'!$B1:$P1,"&lt;"&amp;X$22)</f>
        <v>0</v>
      </c>
      <c r="Y2">
        <f>COUNTIFS('Eredeti nyers adat'!$B1:$P1,"&gt;="&amp;X$22,'Eredeti nyers adat'!$B1:$P1,"&lt;"&amp;Y$22)</f>
        <v>0</v>
      </c>
      <c r="Z2">
        <f>COUNTIFS('Eredeti nyers adat'!$B1:$P1,"&gt;="&amp;Y$22,'Eredeti nyers adat'!$B1:$P1,"&lt;"&amp;Z$22)</f>
        <v>0</v>
      </c>
      <c r="AA2">
        <f>COUNTIFS('Eredeti nyers adat'!$B1:$P1,"&gt;="&amp;Z$22)</f>
        <v>0</v>
      </c>
    </row>
    <row r="3" spans="1:27" x14ac:dyDescent="0.25">
      <c r="A3" s="1">
        <v>43963</v>
      </c>
      <c r="B3" s="3">
        <f>AVERAGE('Eredeti nyers adat'!B2:P2)</f>
        <v>49.533333333333331</v>
      </c>
      <c r="C3">
        <f>COUNTIFS('Eredeti nyers adat'!$B2:$P2,"&lt;"&amp;C$22)</f>
        <v>0</v>
      </c>
      <c r="D3">
        <f>COUNTIFS('Eredeti nyers adat'!$B2:$P2,"&gt;="&amp;C$22,'Eredeti nyers adat'!$B2:$P2,"&lt;"&amp;D$22)</f>
        <v>0</v>
      </c>
      <c r="E3">
        <f>COUNTIFS('Eredeti nyers adat'!$B2:$P2,"&gt;="&amp;D$22,'Eredeti nyers adat'!$B2:$P2,"&lt;"&amp;E$22)</f>
        <v>1</v>
      </c>
      <c r="F3">
        <f>COUNTIFS('Eredeti nyers adat'!$B2:$P2,"&gt;="&amp;E$22,'Eredeti nyers adat'!$B2:$P2,"&lt;"&amp;F$22)</f>
        <v>0</v>
      </c>
      <c r="G3">
        <f>COUNTIFS('Eredeti nyers adat'!$B2:$P2,"&gt;="&amp;F$22,'Eredeti nyers adat'!$B2:$P2,"&lt;"&amp;G$22)</f>
        <v>2</v>
      </c>
      <c r="H3">
        <f>COUNTIFS('Eredeti nyers adat'!$B2:$P2,"&gt;="&amp;G$22,'Eredeti nyers adat'!$B2:$P2,"&lt;"&amp;H$22)</f>
        <v>4</v>
      </c>
      <c r="I3">
        <f>COUNTIFS('Eredeti nyers adat'!$B2:$P2,"&gt;="&amp;H$22,'Eredeti nyers adat'!$B2:$P2,"&lt;"&amp;I$22)</f>
        <v>5</v>
      </c>
      <c r="J3">
        <f>COUNTIFS('Eredeti nyers adat'!$B2:$P2,"&gt;="&amp;I$22,'Eredeti nyers adat'!$B2:$P2,"&lt;"&amp;J$22)</f>
        <v>3</v>
      </c>
      <c r="K3">
        <f>COUNTIFS('Eredeti nyers adat'!$B2:$P2,"&gt;="&amp;J$22,'Eredeti nyers adat'!$B2:$P2,"&lt;"&amp;K$22)</f>
        <v>0</v>
      </c>
      <c r="L3">
        <f>COUNTIFS('Eredeti nyers adat'!$B2:$P2,"&gt;="&amp;K$22,'Eredeti nyers adat'!$B2:$P2,"&lt;"&amp;L$22)</f>
        <v>0</v>
      </c>
      <c r="M3">
        <f>COUNTIFS('Eredeti nyers adat'!$B2:$P2,"&gt;="&amp;L$22,'Eredeti nyers adat'!$B2:$P2,"&lt;"&amp;M$22)</f>
        <v>0</v>
      </c>
      <c r="N3">
        <f>COUNTIFS('Eredeti nyers adat'!$B2:$P2,"&gt;="&amp;M$22,'Eredeti nyers adat'!$B2:$P2,"&lt;"&amp;N$22)</f>
        <v>0</v>
      </c>
      <c r="O3">
        <f>COUNTIFS('Eredeti nyers adat'!$B2:$P2,"&gt;="&amp;N$22,'Eredeti nyers adat'!$B2:$P2,"&lt;"&amp;O$22)</f>
        <v>0</v>
      </c>
      <c r="P3">
        <f>COUNTIFS('Eredeti nyers adat'!$B2:$P2,"&gt;="&amp;O$22,'Eredeti nyers adat'!$B2:$P2,"&lt;"&amp;P$22)</f>
        <v>0</v>
      </c>
      <c r="Q3">
        <f>COUNTIFS('Eredeti nyers adat'!$B2:$P2,"&gt;="&amp;P$22,'Eredeti nyers adat'!$B2:$P2,"&lt;"&amp;Q$22)</f>
        <v>0</v>
      </c>
      <c r="R3">
        <f>COUNTIFS('Eredeti nyers adat'!$B2:$P2,"&gt;="&amp;Q$22,'Eredeti nyers adat'!$B2:$P2,"&lt;"&amp;R$22)</f>
        <v>0</v>
      </c>
      <c r="S3">
        <f>COUNTIFS('Eredeti nyers adat'!$B2:$P2,"&gt;="&amp;R$22,'Eredeti nyers adat'!$B2:$P2,"&lt;"&amp;S$22)</f>
        <v>0</v>
      </c>
      <c r="T3">
        <f>COUNTIFS('Eredeti nyers adat'!$B2:$P2,"&gt;="&amp;S$22,'Eredeti nyers adat'!$B2:$P2,"&lt;"&amp;T$22)</f>
        <v>0</v>
      </c>
      <c r="U3">
        <f>COUNTIFS('Eredeti nyers adat'!$B2:$P2,"&gt;="&amp;T$22,'Eredeti nyers adat'!$B2:$P2,"&lt;"&amp;U$22)</f>
        <v>0</v>
      </c>
      <c r="V3">
        <f>COUNTIFS('Eredeti nyers adat'!$B2:$P2,"&gt;="&amp;U$22,'Eredeti nyers adat'!$B2:$P2,"&lt;"&amp;V$22)</f>
        <v>0</v>
      </c>
      <c r="W3">
        <f>COUNTIFS('Eredeti nyers adat'!$B2:$P2,"&gt;="&amp;V$22,'Eredeti nyers adat'!$B2:$P2,"&lt;"&amp;W$22)</f>
        <v>0</v>
      </c>
      <c r="X3">
        <f>COUNTIFS('Eredeti nyers adat'!$B2:$P2,"&gt;="&amp;W$22,'Eredeti nyers adat'!$B2:$P2,"&lt;"&amp;X$22)</f>
        <v>0</v>
      </c>
      <c r="Y3">
        <f>COUNTIFS('Eredeti nyers adat'!$B2:$P2,"&gt;="&amp;X$22,'Eredeti nyers adat'!$B2:$P2,"&lt;"&amp;Y$22)</f>
        <v>0</v>
      </c>
      <c r="Z3">
        <f>COUNTIFS('Eredeti nyers adat'!$B2:$P2,"&gt;="&amp;Y$22,'Eredeti nyers adat'!$B2:$P2,"&lt;"&amp;Z$22)</f>
        <v>0</v>
      </c>
      <c r="AA3">
        <f>COUNTIFS('Eredeti nyers adat'!$B2:$P2,"&gt;="&amp;Z$22)</f>
        <v>0</v>
      </c>
    </row>
    <row r="4" spans="1:27" x14ac:dyDescent="0.25">
      <c r="A4" s="1">
        <v>43966</v>
      </c>
      <c r="B4" s="3">
        <f>AVERAGE('Eredeti nyers adat'!B3:P3)</f>
        <v>52.8</v>
      </c>
      <c r="C4">
        <f>COUNTIFS('Eredeti nyers adat'!$B3:$P3,"&lt;"&amp;C$22)</f>
        <v>0</v>
      </c>
      <c r="D4">
        <f>COUNTIFS('Eredeti nyers adat'!$B3:$P3,"&gt;="&amp;C$22,'Eredeti nyers adat'!$B3:$P3,"&lt;"&amp;D$22)</f>
        <v>0</v>
      </c>
      <c r="E4">
        <f>COUNTIFS('Eredeti nyers adat'!$B3:$P3,"&gt;="&amp;D$22,'Eredeti nyers adat'!$B3:$P3,"&lt;"&amp;E$22)</f>
        <v>0</v>
      </c>
      <c r="F4">
        <f>COUNTIFS('Eredeti nyers adat'!$B3:$P3,"&gt;="&amp;E$22,'Eredeti nyers adat'!$B3:$P3,"&lt;"&amp;F$22)</f>
        <v>1</v>
      </c>
      <c r="G4">
        <f>COUNTIFS('Eredeti nyers adat'!$B3:$P3,"&gt;="&amp;F$22,'Eredeti nyers adat'!$B3:$P3,"&lt;"&amp;G$22)</f>
        <v>1</v>
      </c>
      <c r="H4">
        <f>COUNTIFS('Eredeti nyers adat'!$B3:$P3,"&gt;="&amp;G$22,'Eredeti nyers adat'!$B3:$P3,"&lt;"&amp;H$22)</f>
        <v>1</v>
      </c>
      <c r="I4">
        <f>COUNTIFS('Eredeti nyers adat'!$B3:$P3,"&gt;="&amp;H$22,'Eredeti nyers adat'!$B3:$P3,"&lt;"&amp;I$22)</f>
        <v>5</v>
      </c>
      <c r="J4">
        <f>COUNTIFS('Eredeti nyers adat'!$B3:$P3,"&gt;="&amp;I$22,'Eredeti nyers adat'!$B3:$P3,"&lt;"&amp;J$22)</f>
        <v>6</v>
      </c>
      <c r="K4">
        <f>COUNTIFS('Eredeti nyers adat'!$B3:$P3,"&gt;="&amp;J$22,'Eredeti nyers adat'!$B3:$P3,"&lt;"&amp;K$22)</f>
        <v>1</v>
      </c>
      <c r="L4">
        <f>COUNTIFS('Eredeti nyers adat'!$B3:$P3,"&gt;="&amp;K$22,'Eredeti nyers adat'!$B3:$P3,"&lt;"&amp;L$22)</f>
        <v>0</v>
      </c>
      <c r="M4">
        <f>COUNTIFS('Eredeti nyers adat'!$B3:$P3,"&gt;="&amp;L$22,'Eredeti nyers adat'!$B3:$P3,"&lt;"&amp;M$22)</f>
        <v>0</v>
      </c>
      <c r="N4">
        <f>COUNTIFS('Eredeti nyers adat'!$B3:$P3,"&gt;="&amp;M$22,'Eredeti nyers adat'!$B3:$P3,"&lt;"&amp;N$22)</f>
        <v>0</v>
      </c>
      <c r="O4">
        <f>COUNTIFS('Eredeti nyers adat'!$B3:$P3,"&gt;="&amp;N$22,'Eredeti nyers adat'!$B3:$P3,"&lt;"&amp;O$22)</f>
        <v>0</v>
      </c>
      <c r="P4">
        <f>COUNTIFS('Eredeti nyers adat'!$B3:$P3,"&gt;="&amp;O$22,'Eredeti nyers adat'!$B3:$P3,"&lt;"&amp;P$22)</f>
        <v>0</v>
      </c>
      <c r="Q4">
        <f>COUNTIFS('Eredeti nyers adat'!$B3:$P3,"&gt;="&amp;P$22,'Eredeti nyers adat'!$B3:$P3,"&lt;"&amp;Q$22)</f>
        <v>0</v>
      </c>
      <c r="R4">
        <f>COUNTIFS('Eredeti nyers adat'!$B3:$P3,"&gt;="&amp;Q$22,'Eredeti nyers adat'!$B3:$P3,"&lt;"&amp;R$22)</f>
        <v>0</v>
      </c>
      <c r="S4">
        <f>COUNTIFS('Eredeti nyers adat'!$B3:$P3,"&gt;="&amp;R$22,'Eredeti nyers adat'!$B3:$P3,"&lt;"&amp;S$22)</f>
        <v>0</v>
      </c>
      <c r="T4">
        <f>COUNTIFS('Eredeti nyers adat'!$B3:$P3,"&gt;="&amp;S$22,'Eredeti nyers adat'!$B3:$P3,"&lt;"&amp;T$22)</f>
        <v>0</v>
      </c>
      <c r="U4">
        <f>COUNTIFS('Eredeti nyers adat'!$B3:$P3,"&gt;="&amp;T$22,'Eredeti nyers adat'!$B3:$P3,"&lt;"&amp;U$22)</f>
        <v>0</v>
      </c>
      <c r="V4">
        <f>COUNTIFS('Eredeti nyers adat'!$B3:$P3,"&gt;="&amp;U$22,'Eredeti nyers adat'!$B3:$P3,"&lt;"&amp;V$22)</f>
        <v>0</v>
      </c>
      <c r="W4">
        <f>COUNTIFS('Eredeti nyers adat'!$B3:$P3,"&gt;="&amp;V$22,'Eredeti nyers adat'!$B3:$P3,"&lt;"&amp;W$22)</f>
        <v>0</v>
      </c>
      <c r="X4">
        <f>COUNTIFS('Eredeti nyers adat'!$B3:$P3,"&gt;="&amp;W$22,'Eredeti nyers adat'!$B3:$P3,"&lt;"&amp;X$22)</f>
        <v>0</v>
      </c>
      <c r="Y4">
        <f>COUNTIFS('Eredeti nyers adat'!$B3:$P3,"&gt;="&amp;X$22,'Eredeti nyers adat'!$B3:$P3,"&lt;"&amp;Y$22)</f>
        <v>0</v>
      </c>
      <c r="Z4">
        <f>COUNTIFS('Eredeti nyers adat'!$B3:$P3,"&gt;="&amp;Y$22,'Eredeti nyers adat'!$B3:$P3,"&lt;"&amp;Z$22)</f>
        <v>0</v>
      </c>
      <c r="AA4">
        <f>COUNTIFS('Eredeti nyers adat'!$B3:$P3,"&gt;="&amp;Z$22)</f>
        <v>0</v>
      </c>
    </row>
    <row r="5" spans="1:27" x14ac:dyDescent="0.25">
      <c r="A5" s="1">
        <v>43971</v>
      </c>
      <c r="B5" s="3">
        <f>AVERAGE('Eredeti nyers adat'!B4:P4)</f>
        <v>59.366666666666667</v>
      </c>
      <c r="C5">
        <f>COUNTIFS('Eredeti nyers adat'!$B4:$P4,"&lt;"&amp;C$22)</f>
        <v>0</v>
      </c>
      <c r="D5">
        <f>COUNTIFS('Eredeti nyers adat'!$B4:$P4,"&gt;="&amp;C$22,'Eredeti nyers adat'!$B4:$P4,"&lt;"&amp;D$22)</f>
        <v>0</v>
      </c>
      <c r="E5">
        <f>COUNTIFS('Eredeti nyers adat'!$B4:$P4,"&gt;="&amp;D$22,'Eredeti nyers adat'!$B4:$P4,"&lt;"&amp;E$22)</f>
        <v>0</v>
      </c>
      <c r="F5">
        <f>COUNTIFS('Eredeti nyers adat'!$B4:$P4,"&gt;="&amp;E$22,'Eredeti nyers adat'!$B4:$P4,"&lt;"&amp;F$22)</f>
        <v>1</v>
      </c>
      <c r="G5">
        <f>COUNTIFS('Eredeti nyers adat'!$B4:$P4,"&gt;="&amp;F$22,'Eredeti nyers adat'!$B4:$P4,"&lt;"&amp;G$22)</f>
        <v>0</v>
      </c>
      <c r="H5">
        <f>COUNTIFS('Eredeti nyers adat'!$B4:$P4,"&gt;="&amp;G$22,'Eredeti nyers adat'!$B4:$P4,"&lt;"&amp;H$22)</f>
        <v>1</v>
      </c>
      <c r="I5">
        <f>COUNTIFS('Eredeti nyers adat'!$B4:$P4,"&gt;="&amp;H$22,'Eredeti nyers adat'!$B4:$P4,"&lt;"&amp;I$22)</f>
        <v>1</v>
      </c>
      <c r="J5">
        <f>COUNTIFS('Eredeti nyers adat'!$B4:$P4,"&gt;="&amp;I$22,'Eredeti nyers adat'!$B4:$P4,"&lt;"&amp;J$22)</f>
        <v>2</v>
      </c>
      <c r="K5">
        <f>COUNTIFS('Eredeti nyers adat'!$B4:$P4,"&gt;="&amp;J$22,'Eredeti nyers adat'!$B4:$P4,"&lt;"&amp;K$22)</f>
        <v>7</v>
      </c>
      <c r="L5">
        <f>COUNTIFS('Eredeti nyers adat'!$B4:$P4,"&gt;="&amp;K$22,'Eredeti nyers adat'!$B4:$P4,"&lt;"&amp;L$22)</f>
        <v>2</v>
      </c>
      <c r="M5">
        <f>COUNTIFS('Eredeti nyers adat'!$B4:$P4,"&gt;="&amp;L$22,'Eredeti nyers adat'!$B4:$P4,"&lt;"&amp;M$22)</f>
        <v>1</v>
      </c>
      <c r="N5">
        <f>COUNTIFS('Eredeti nyers adat'!$B4:$P4,"&gt;="&amp;M$22,'Eredeti nyers adat'!$B4:$P4,"&lt;"&amp;N$22)</f>
        <v>0</v>
      </c>
      <c r="O5">
        <f>COUNTIFS('Eredeti nyers adat'!$B4:$P4,"&gt;="&amp;N$22,'Eredeti nyers adat'!$B4:$P4,"&lt;"&amp;O$22)</f>
        <v>0</v>
      </c>
      <c r="P5">
        <f>COUNTIFS('Eredeti nyers adat'!$B4:$P4,"&gt;="&amp;O$22,'Eredeti nyers adat'!$B4:$P4,"&lt;"&amp;P$22)</f>
        <v>0</v>
      </c>
      <c r="Q5">
        <f>COUNTIFS('Eredeti nyers adat'!$B4:$P4,"&gt;="&amp;P$22,'Eredeti nyers adat'!$B4:$P4,"&lt;"&amp;Q$22)</f>
        <v>0</v>
      </c>
      <c r="R5">
        <f>COUNTIFS('Eredeti nyers adat'!$B4:$P4,"&gt;="&amp;Q$22,'Eredeti nyers adat'!$B4:$P4,"&lt;"&amp;R$22)</f>
        <v>0</v>
      </c>
      <c r="S5">
        <f>COUNTIFS('Eredeti nyers adat'!$B4:$P4,"&gt;="&amp;R$22,'Eredeti nyers adat'!$B4:$P4,"&lt;"&amp;S$22)</f>
        <v>0</v>
      </c>
      <c r="T5">
        <f>COUNTIFS('Eredeti nyers adat'!$B4:$P4,"&gt;="&amp;S$22,'Eredeti nyers adat'!$B4:$P4,"&lt;"&amp;T$22)</f>
        <v>0</v>
      </c>
      <c r="U5">
        <f>COUNTIFS('Eredeti nyers adat'!$B4:$P4,"&gt;="&amp;T$22,'Eredeti nyers adat'!$B4:$P4,"&lt;"&amp;U$22)</f>
        <v>0</v>
      </c>
      <c r="V5">
        <f>COUNTIFS('Eredeti nyers adat'!$B4:$P4,"&gt;="&amp;U$22,'Eredeti nyers adat'!$B4:$P4,"&lt;"&amp;V$22)</f>
        <v>0</v>
      </c>
      <c r="W5">
        <f>COUNTIFS('Eredeti nyers adat'!$B4:$P4,"&gt;="&amp;V$22,'Eredeti nyers adat'!$B4:$P4,"&lt;"&amp;W$22)</f>
        <v>0</v>
      </c>
      <c r="X5">
        <f>COUNTIFS('Eredeti nyers adat'!$B4:$P4,"&gt;="&amp;W$22,'Eredeti nyers adat'!$B4:$P4,"&lt;"&amp;X$22)</f>
        <v>0</v>
      </c>
      <c r="Y5">
        <f>COUNTIFS('Eredeti nyers adat'!$B4:$P4,"&gt;="&amp;X$22,'Eredeti nyers adat'!$B4:$P4,"&lt;"&amp;Y$22)</f>
        <v>0</v>
      </c>
      <c r="Z5">
        <f>COUNTIFS('Eredeti nyers adat'!$B4:$P4,"&gt;="&amp;Y$22,'Eredeti nyers adat'!$B4:$P4,"&lt;"&amp;Z$22)</f>
        <v>0</v>
      </c>
      <c r="AA5">
        <f>COUNTIFS('Eredeti nyers adat'!$B4:$P4,"&gt;="&amp;Z$22)</f>
        <v>0</v>
      </c>
    </row>
    <row r="6" spans="1:27" x14ac:dyDescent="0.25">
      <c r="A6" s="1">
        <v>43974</v>
      </c>
      <c r="B6" s="3">
        <f>AVERAGE('Eredeti nyers adat'!B5:P5)</f>
        <v>61.533333333333331</v>
      </c>
      <c r="C6">
        <f>COUNTIFS('Eredeti nyers adat'!$B5:$P5,"&lt;"&amp;C$22)</f>
        <v>0</v>
      </c>
      <c r="D6">
        <f>COUNTIFS('Eredeti nyers adat'!$B5:$P5,"&gt;="&amp;C$22,'Eredeti nyers adat'!$B5:$P5,"&lt;"&amp;D$22)</f>
        <v>0</v>
      </c>
      <c r="E6">
        <f>COUNTIFS('Eredeti nyers adat'!$B5:$P5,"&gt;="&amp;D$22,'Eredeti nyers adat'!$B5:$P5,"&lt;"&amp;E$22)</f>
        <v>0</v>
      </c>
      <c r="F6">
        <f>COUNTIFS('Eredeti nyers adat'!$B5:$P5,"&gt;="&amp;E$22,'Eredeti nyers adat'!$B5:$P5,"&lt;"&amp;F$22)</f>
        <v>0</v>
      </c>
      <c r="G6">
        <f>COUNTIFS('Eredeti nyers adat'!$B5:$P5,"&gt;="&amp;F$22,'Eredeti nyers adat'!$B5:$P5,"&lt;"&amp;G$22)</f>
        <v>1</v>
      </c>
      <c r="H6">
        <f>COUNTIFS('Eredeti nyers adat'!$B5:$P5,"&gt;="&amp;G$22,'Eredeti nyers adat'!$B5:$P5,"&lt;"&amp;H$22)</f>
        <v>0</v>
      </c>
      <c r="I6">
        <f>COUNTIFS('Eredeti nyers adat'!$B5:$P5,"&gt;="&amp;H$22,'Eredeti nyers adat'!$B5:$P5,"&lt;"&amp;I$22)</f>
        <v>2</v>
      </c>
      <c r="J6">
        <f>COUNTIFS('Eredeti nyers adat'!$B5:$P5,"&gt;="&amp;I$22,'Eredeti nyers adat'!$B5:$P5,"&lt;"&amp;J$22)</f>
        <v>1</v>
      </c>
      <c r="K6">
        <f>COUNTIFS('Eredeti nyers adat'!$B5:$P5,"&gt;="&amp;J$22,'Eredeti nyers adat'!$B5:$P5,"&lt;"&amp;K$22)</f>
        <v>6</v>
      </c>
      <c r="L6">
        <f>COUNTIFS('Eredeti nyers adat'!$B5:$P5,"&gt;="&amp;K$22,'Eredeti nyers adat'!$B5:$P5,"&lt;"&amp;L$22)</f>
        <v>3</v>
      </c>
      <c r="M6">
        <f>COUNTIFS('Eredeti nyers adat'!$B5:$P5,"&gt;="&amp;L$22,'Eredeti nyers adat'!$B5:$P5,"&lt;"&amp;M$22)</f>
        <v>2</v>
      </c>
      <c r="N6">
        <f>COUNTIFS('Eredeti nyers adat'!$B5:$P5,"&gt;="&amp;M$22,'Eredeti nyers adat'!$B5:$P5,"&lt;"&amp;N$22)</f>
        <v>0</v>
      </c>
      <c r="O6">
        <f>COUNTIFS('Eredeti nyers adat'!$B5:$P5,"&gt;="&amp;N$22,'Eredeti nyers adat'!$B5:$P5,"&lt;"&amp;O$22)</f>
        <v>0</v>
      </c>
      <c r="P6">
        <f>COUNTIFS('Eredeti nyers adat'!$B5:$P5,"&gt;="&amp;O$22,'Eredeti nyers adat'!$B5:$P5,"&lt;"&amp;P$22)</f>
        <v>0</v>
      </c>
      <c r="Q6">
        <f>COUNTIFS('Eredeti nyers adat'!$B5:$P5,"&gt;="&amp;P$22,'Eredeti nyers adat'!$B5:$P5,"&lt;"&amp;Q$22)</f>
        <v>0</v>
      </c>
      <c r="R6">
        <f>COUNTIFS('Eredeti nyers adat'!$B5:$P5,"&gt;="&amp;Q$22,'Eredeti nyers adat'!$B5:$P5,"&lt;"&amp;R$22)</f>
        <v>0</v>
      </c>
      <c r="S6">
        <f>COUNTIFS('Eredeti nyers adat'!$B5:$P5,"&gt;="&amp;R$22,'Eredeti nyers adat'!$B5:$P5,"&lt;"&amp;S$22)</f>
        <v>0</v>
      </c>
      <c r="T6">
        <f>COUNTIFS('Eredeti nyers adat'!$B5:$P5,"&gt;="&amp;S$22,'Eredeti nyers adat'!$B5:$P5,"&lt;"&amp;T$22)</f>
        <v>0</v>
      </c>
      <c r="U6">
        <f>COUNTIFS('Eredeti nyers adat'!$B5:$P5,"&gt;="&amp;T$22,'Eredeti nyers adat'!$B5:$P5,"&lt;"&amp;U$22)</f>
        <v>0</v>
      </c>
      <c r="V6">
        <f>COUNTIFS('Eredeti nyers adat'!$B5:$P5,"&gt;="&amp;U$22,'Eredeti nyers adat'!$B5:$P5,"&lt;"&amp;V$22)</f>
        <v>0</v>
      </c>
      <c r="W6">
        <f>COUNTIFS('Eredeti nyers adat'!$B5:$P5,"&gt;="&amp;V$22,'Eredeti nyers adat'!$B5:$P5,"&lt;"&amp;W$22)</f>
        <v>0</v>
      </c>
      <c r="X6">
        <f>COUNTIFS('Eredeti nyers adat'!$B5:$P5,"&gt;="&amp;W$22,'Eredeti nyers adat'!$B5:$P5,"&lt;"&amp;X$22)</f>
        <v>0</v>
      </c>
      <c r="Y6">
        <f>COUNTIFS('Eredeti nyers adat'!$B5:$P5,"&gt;="&amp;X$22,'Eredeti nyers adat'!$B5:$P5,"&lt;"&amp;Y$22)</f>
        <v>0</v>
      </c>
      <c r="Z6">
        <f>COUNTIFS('Eredeti nyers adat'!$B5:$P5,"&gt;="&amp;Y$22,'Eredeti nyers adat'!$B5:$P5,"&lt;"&amp;Z$22)</f>
        <v>0</v>
      </c>
      <c r="AA6">
        <f>COUNTIFS('Eredeti nyers adat'!$B5:$P5,"&gt;="&amp;Z$22)</f>
        <v>0</v>
      </c>
    </row>
    <row r="7" spans="1:27" x14ac:dyDescent="0.25">
      <c r="A7" s="1">
        <v>43977</v>
      </c>
      <c r="B7" s="3">
        <f>AVERAGE('Eredeti nyers adat'!B6:P6)</f>
        <v>65.8</v>
      </c>
      <c r="C7">
        <f>COUNTIFS('Eredeti nyers adat'!$B6:$P6,"&lt;"&amp;C$22)</f>
        <v>0</v>
      </c>
      <c r="D7">
        <f>COUNTIFS('Eredeti nyers adat'!$B6:$P6,"&gt;="&amp;C$22,'Eredeti nyers adat'!$B6:$P6,"&lt;"&amp;D$22)</f>
        <v>0</v>
      </c>
      <c r="E7">
        <f>COUNTIFS('Eredeti nyers adat'!$B6:$P6,"&gt;="&amp;D$22,'Eredeti nyers adat'!$B6:$P6,"&lt;"&amp;E$22)</f>
        <v>0</v>
      </c>
      <c r="F7">
        <f>COUNTIFS('Eredeti nyers adat'!$B6:$P6,"&gt;="&amp;E$22,'Eredeti nyers adat'!$B6:$P6,"&lt;"&amp;F$22)</f>
        <v>0</v>
      </c>
      <c r="G7">
        <f>COUNTIFS('Eredeti nyers adat'!$B6:$P6,"&gt;="&amp;F$22,'Eredeti nyers adat'!$B6:$P6,"&lt;"&amp;G$22)</f>
        <v>1</v>
      </c>
      <c r="H7">
        <f>COUNTIFS('Eredeti nyers adat'!$B6:$P6,"&gt;="&amp;G$22,'Eredeti nyers adat'!$B6:$P6,"&lt;"&amp;H$22)</f>
        <v>0</v>
      </c>
      <c r="I7">
        <f>COUNTIFS('Eredeti nyers adat'!$B6:$P6,"&gt;="&amp;H$22,'Eredeti nyers adat'!$B6:$P6,"&lt;"&amp;I$22)</f>
        <v>1</v>
      </c>
      <c r="J7">
        <f>COUNTIFS('Eredeti nyers adat'!$B6:$P6,"&gt;="&amp;I$22,'Eredeti nyers adat'!$B6:$P6,"&lt;"&amp;J$22)</f>
        <v>1</v>
      </c>
      <c r="K7">
        <f>COUNTIFS('Eredeti nyers adat'!$B6:$P6,"&gt;="&amp;J$22,'Eredeti nyers adat'!$B6:$P6,"&lt;"&amp;K$22)</f>
        <v>2</v>
      </c>
      <c r="L7">
        <f>COUNTIFS('Eredeti nyers adat'!$B6:$P6,"&gt;="&amp;K$22,'Eredeti nyers adat'!$B6:$P6,"&lt;"&amp;L$22)</f>
        <v>5</v>
      </c>
      <c r="M7">
        <f>COUNTIFS('Eredeti nyers adat'!$B6:$P6,"&gt;="&amp;L$22,'Eredeti nyers adat'!$B6:$P6,"&lt;"&amp;M$22)</f>
        <v>3</v>
      </c>
      <c r="N7">
        <f>COUNTIFS('Eredeti nyers adat'!$B6:$P6,"&gt;="&amp;M$22,'Eredeti nyers adat'!$B6:$P6,"&lt;"&amp;N$22)</f>
        <v>2</v>
      </c>
      <c r="O7">
        <f>COUNTIFS('Eredeti nyers adat'!$B6:$P6,"&gt;="&amp;N$22,'Eredeti nyers adat'!$B6:$P6,"&lt;"&amp;O$22)</f>
        <v>0</v>
      </c>
      <c r="P7">
        <f>COUNTIFS('Eredeti nyers adat'!$B6:$P6,"&gt;="&amp;O$22,'Eredeti nyers adat'!$B6:$P6,"&lt;"&amp;P$22)</f>
        <v>0</v>
      </c>
      <c r="Q7">
        <f>COUNTIFS('Eredeti nyers adat'!$B6:$P6,"&gt;="&amp;P$22,'Eredeti nyers adat'!$B6:$P6,"&lt;"&amp;Q$22)</f>
        <v>0</v>
      </c>
      <c r="R7">
        <f>COUNTIFS('Eredeti nyers adat'!$B6:$P6,"&gt;="&amp;Q$22,'Eredeti nyers adat'!$B6:$P6,"&lt;"&amp;R$22)</f>
        <v>0</v>
      </c>
      <c r="S7">
        <f>COUNTIFS('Eredeti nyers adat'!$B6:$P6,"&gt;="&amp;R$22,'Eredeti nyers adat'!$B6:$P6,"&lt;"&amp;S$22)</f>
        <v>0</v>
      </c>
      <c r="T7">
        <f>COUNTIFS('Eredeti nyers adat'!$B6:$P6,"&gt;="&amp;S$22,'Eredeti nyers adat'!$B6:$P6,"&lt;"&amp;T$22)</f>
        <v>0</v>
      </c>
      <c r="U7">
        <f>COUNTIFS('Eredeti nyers adat'!$B6:$P6,"&gt;="&amp;T$22,'Eredeti nyers adat'!$B6:$P6,"&lt;"&amp;U$22)</f>
        <v>0</v>
      </c>
      <c r="V7">
        <f>COUNTIFS('Eredeti nyers adat'!$B6:$P6,"&gt;="&amp;U$22,'Eredeti nyers adat'!$B6:$P6,"&lt;"&amp;V$22)</f>
        <v>0</v>
      </c>
      <c r="W7">
        <f>COUNTIFS('Eredeti nyers adat'!$B6:$P6,"&gt;="&amp;V$22,'Eredeti nyers adat'!$B6:$P6,"&lt;"&amp;W$22)</f>
        <v>0</v>
      </c>
      <c r="X7">
        <f>COUNTIFS('Eredeti nyers adat'!$B6:$P6,"&gt;="&amp;W$22,'Eredeti nyers adat'!$B6:$P6,"&lt;"&amp;X$22)</f>
        <v>0</v>
      </c>
      <c r="Y7">
        <f>COUNTIFS('Eredeti nyers adat'!$B6:$P6,"&gt;="&amp;X$22,'Eredeti nyers adat'!$B6:$P6,"&lt;"&amp;Y$22)</f>
        <v>0</v>
      </c>
      <c r="Z7">
        <f>COUNTIFS('Eredeti nyers adat'!$B6:$P6,"&gt;="&amp;Y$22,'Eredeti nyers adat'!$B6:$P6,"&lt;"&amp;Z$22)</f>
        <v>0</v>
      </c>
      <c r="AA7">
        <f>COUNTIFS('Eredeti nyers adat'!$B6:$P6,"&gt;="&amp;Z$22)</f>
        <v>0</v>
      </c>
    </row>
    <row r="8" spans="1:27" x14ac:dyDescent="0.25">
      <c r="A8" s="1">
        <v>43980</v>
      </c>
      <c r="B8" s="3">
        <f>AVERAGE('Eredeti nyers adat'!B7:P7)</f>
        <v>67.400000000000006</v>
      </c>
      <c r="C8">
        <f>COUNTIFS('Eredeti nyers adat'!$B7:$P7,"&lt;"&amp;C$22)</f>
        <v>0</v>
      </c>
      <c r="D8">
        <f>COUNTIFS('Eredeti nyers adat'!$B7:$P7,"&gt;="&amp;C$22,'Eredeti nyers adat'!$B7:$P7,"&lt;"&amp;D$22)</f>
        <v>0</v>
      </c>
      <c r="E8">
        <f>COUNTIFS('Eredeti nyers adat'!$B7:$P7,"&gt;="&amp;D$22,'Eredeti nyers adat'!$B7:$P7,"&lt;"&amp;E$22)</f>
        <v>0</v>
      </c>
      <c r="F8">
        <f>COUNTIFS('Eredeti nyers adat'!$B7:$P7,"&gt;="&amp;E$22,'Eredeti nyers adat'!$B7:$P7,"&lt;"&amp;F$22)</f>
        <v>0</v>
      </c>
      <c r="G8">
        <f>COUNTIFS('Eredeti nyers adat'!$B7:$P7,"&gt;="&amp;F$22,'Eredeti nyers adat'!$B7:$P7,"&lt;"&amp;G$22)</f>
        <v>0</v>
      </c>
      <c r="H8">
        <f>COUNTIFS('Eredeti nyers adat'!$B7:$P7,"&gt;="&amp;G$22,'Eredeti nyers adat'!$B7:$P7,"&lt;"&amp;H$22)</f>
        <v>1</v>
      </c>
      <c r="I8">
        <f>COUNTIFS('Eredeti nyers adat'!$B7:$P7,"&gt;="&amp;H$22,'Eredeti nyers adat'!$B7:$P7,"&lt;"&amp;I$22)</f>
        <v>0</v>
      </c>
      <c r="J8">
        <f>COUNTIFS('Eredeti nyers adat'!$B7:$P7,"&gt;="&amp;I$22,'Eredeti nyers adat'!$B7:$P7,"&lt;"&amp;J$22)</f>
        <v>2</v>
      </c>
      <c r="K8">
        <f>COUNTIFS('Eredeti nyers adat'!$B7:$P7,"&gt;="&amp;J$22,'Eredeti nyers adat'!$B7:$P7,"&lt;"&amp;K$22)</f>
        <v>0</v>
      </c>
      <c r="L8">
        <f>COUNTIFS('Eredeti nyers adat'!$B7:$P7,"&gt;="&amp;K$22,'Eredeti nyers adat'!$B7:$P7,"&lt;"&amp;L$22)</f>
        <v>7</v>
      </c>
      <c r="M8">
        <f>COUNTIFS('Eredeti nyers adat'!$B7:$P7,"&gt;="&amp;L$22,'Eredeti nyers adat'!$B7:$P7,"&lt;"&amp;M$22)</f>
        <v>2</v>
      </c>
      <c r="N8">
        <f>COUNTIFS('Eredeti nyers adat'!$B7:$P7,"&gt;="&amp;M$22,'Eredeti nyers adat'!$B7:$P7,"&lt;"&amp;N$22)</f>
        <v>3</v>
      </c>
      <c r="O8">
        <f>COUNTIFS('Eredeti nyers adat'!$B7:$P7,"&gt;="&amp;N$22,'Eredeti nyers adat'!$B7:$P7,"&lt;"&amp;O$22)</f>
        <v>0</v>
      </c>
      <c r="P8">
        <f>COUNTIFS('Eredeti nyers adat'!$B7:$P7,"&gt;="&amp;O$22,'Eredeti nyers adat'!$B7:$P7,"&lt;"&amp;P$22)</f>
        <v>0</v>
      </c>
      <c r="Q8">
        <f>COUNTIFS('Eredeti nyers adat'!$B7:$P7,"&gt;="&amp;P$22,'Eredeti nyers adat'!$B7:$P7,"&lt;"&amp;Q$22)</f>
        <v>0</v>
      </c>
      <c r="R8">
        <f>COUNTIFS('Eredeti nyers adat'!$B7:$P7,"&gt;="&amp;Q$22,'Eredeti nyers adat'!$B7:$P7,"&lt;"&amp;R$22)</f>
        <v>0</v>
      </c>
      <c r="S8">
        <f>COUNTIFS('Eredeti nyers adat'!$B7:$P7,"&gt;="&amp;R$22,'Eredeti nyers adat'!$B7:$P7,"&lt;"&amp;S$22)</f>
        <v>0</v>
      </c>
      <c r="T8">
        <f>COUNTIFS('Eredeti nyers adat'!$B7:$P7,"&gt;="&amp;S$22,'Eredeti nyers adat'!$B7:$P7,"&lt;"&amp;T$22)</f>
        <v>0</v>
      </c>
      <c r="U8">
        <f>COUNTIFS('Eredeti nyers adat'!$B7:$P7,"&gt;="&amp;T$22,'Eredeti nyers adat'!$B7:$P7,"&lt;"&amp;U$22)</f>
        <v>0</v>
      </c>
      <c r="V8">
        <f>COUNTIFS('Eredeti nyers adat'!$B7:$P7,"&gt;="&amp;U$22,'Eredeti nyers adat'!$B7:$P7,"&lt;"&amp;V$22)</f>
        <v>0</v>
      </c>
      <c r="W8">
        <f>COUNTIFS('Eredeti nyers adat'!$B7:$P7,"&gt;="&amp;V$22,'Eredeti nyers adat'!$B7:$P7,"&lt;"&amp;W$22)</f>
        <v>0</v>
      </c>
      <c r="X8">
        <f>COUNTIFS('Eredeti nyers adat'!$B7:$P7,"&gt;="&amp;W$22,'Eredeti nyers adat'!$B7:$P7,"&lt;"&amp;X$22)</f>
        <v>0</v>
      </c>
      <c r="Y8">
        <f>COUNTIFS('Eredeti nyers adat'!$B7:$P7,"&gt;="&amp;X$22,'Eredeti nyers adat'!$B7:$P7,"&lt;"&amp;Y$22)</f>
        <v>0</v>
      </c>
      <c r="Z8">
        <f>COUNTIFS('Eredeti nyers adat'!$B7:$P7,"&gt;="&amp;Y$22,'Eredeti nyers adat'!$B7:$P7,"&lt;"&amp;Z$22)</f>
        <v>0</v>
      </c>
      <c r="AA8">
        <f>COUNTIFS('Eredeti nyers adat'!$B7:$P7,"&gt;="&amp;Z$22)</f>
        <v>0</v>
      </c>
    </row>
    <row r="9" spans="1:27" x14ac:dyDescent="0.25">
      <c r="A9" s="1">
        <v>43984</v>
      </c>
      <c r="B9" s="3">
        <f>AVERAGE('Eredeti nyers adat'!B8:P8)</f>
        <v>76.599999999999994</v>
      </c>
      <c r="C9">
        <f>COUNTIFS('Eredeti nyers adat'!$B8:$P8,"&lt;"&amp;C$22)</f>
        <v>0</v>
      </c>
      <c r="D9">
        <f>COUNTIFS('Eredeti nyers adat'!$B8:$P8,"&gt;="&amp;C$22,'Eredeti nyers adat'!$B8:$P8,"&lt;"&amp;D$22)</f>
        <v>0</v>
      </c>
      <c r="E9">
        <f>COUNTIFS('Eredeti nyers adat'!$B8:$P8,"&gt;="&amp;D$22,'Eredeti nyers adat'!$B8:$P8,"&lt;"&amp;E$22)</f>
        <v>0</v>
      </c>
      <c r="F9">
        <f>COUNTIFS('Eredeti nyers adat'!$B8:$P8,"&gt;="&amp;E$22,'Eredeti nyers adat'!$B8:$P8,"&lt;"&amp;F$22)</f>
        <v>0</v>
      </c>
      <c r="G9">
        <f>COUNTIFS('Eredeti nyers adat'!$B8:$P8,"&gt;="&amp;F$22,'Eredeti nyers adat'!$B8:$P8,"&lt;"&amp;G$22)</f>
        <v>0</v>
      </c>
      <c r="H9">
        <f>COUNTIFS('Eredeti nyers adat'!$B8:$P8,"&gt;="&amp;G$22,'Eredeti nyers adat'!$B8:$P8,"&lt;"&amp;H$22)</f>
        <v>0</v>
      </c>
      <c r="I9">
        <f>COUNTIFS('Eredeti nyers adat'!$B8:$P8,"&gt;="&amp;H$22,'Eredeti nyers adat'!$B8:$P8,"&lt;"&amp;I$22)</f>
        <v>0</v>
      </c>
      <c r="J9">
        <f>COUNTIFS('Eredeti nyers adat'!$B8:$P8,"&gt;="&amp;I$22,'Eredeti nyers adat'!$B8:$P8,"&lt;"&amp;J$22)</f>
        <v>1</v>
      </c>
      <c r="K9">
        <f>COUNTIFS('Eredeti nyers adat'!$B8:$P8,"&gt;="&amp;J$22,'Eredeti nyers adat'!$B8:$P8,"&lt;"&amp;K$22)</f>
        <v>1</v>
      </c>
      <c r="L9">
        <f>COUNTIFS('Eredeti nyers adat'!$B8:$P8,"&gt;="&amp;K$22,'Eredeti nyers adat'!$B8:$P8,"&lt;"&amp;L$22)</f>
        <v>1</v>
      </c>
      <c r="M9">
        <f>COUNTIFS('Eredeti nyers adat'!$B8:$P8,"&gt;="&amp;L$22,'Eredeti nyers adat'!$B8:$P8,"&lt;"&amp;M$22)</f>
        <v>0</v>
      </c>
      <c r="N9">
        <f>COUNTIFS('Eredeti nyers adat'!$B8:$P8,"&gt;="&amp;M$22,'Eredeti nyers adat'!$B8:$P8,"&lt;"&amp;N$22)</f>
        <v>7</v>
      </c>
      <c r="O9">
        <f>COUNTIFS('Eredeti nyers adat'!$B8:$P8,"&gt;="&amp;N$22,'Eredeti nyers adat'!$B8:$P8,"&lt;"&amp;O$22)</f>
        <v>3</v>
      </c>
      <c r="P9">
        <f>COUNTIFS('Eredeti nyers adat'!$B8:$P8,"&gt;="&amp;O$22,'Eredeti nyers adat'!$B8:$P8,"&lt;"&amp;P$22)</f>
        <v>1</v>
      </c>
      <c r="Q9">
        <f>COUNTIFS('Eredeti nyers adat'!$B8:$P8,"&gt;="&amp;P$22,'Eredeti nyers adat'!$B8:$P8,"&lt;"&amp;Q$22)</f>
        <v>1</v>
      </c>
      <c r="R9">
        <f>COUNTIFS('Eredeti nyers adat'!$B8:$P8,"&gt;="&amp;Q$22,'Eredeti nyers adat'!$B8:$P8,"&lt;"&amp;R$22)</f>
        <v>0</v>
      </c>
      <c r="S9">
        <f>COUNTIFS('Eredeti nyers adat'!$B8:$P8,"&gt;="&amp;R$22,'Eredeti nyers adat'!$B8:$P8,"&lt;"&amp;S$22)</f>
        <v>0</v>
      </c>
      <c r="T9">
        <f>COUNTIFS('Eredeti nyers adat'!$B8:$P8,"&gt;="&amp;S$22,'Eredeti nyers adat'!$B8:$P8,"&lt;"&amp;T$22)</f>
        <v>0</v>
      </c>
      <c r="U9">
        <f>COUNTIFS('Eredeti nyers adat'!$B8:$P8,"&gt;="&amp;T$22,'Eredeti nyers adat'!$B8:$P8,"&lt;"&amp;U$22)</f>
        <v>0</v>
      </c>
      <c r="V9">
        <f>COUNTIFS('Eredeti nyers adat'!$B8:$P8,"&gt;="&amp;U$22,'Eredeti nyers adat'!$B8:$P8,"&lt;"&amp;V$22)</f>
        <v>0</v>
      </c>
      <c r="W9">
        <f>COUNTIFS('Eredeti nyers adat'!$B8:$P8,"&gt;="&amp;V$22,'Eredeti nyers adat'!$B8:$P8,"&lt;"&amp;W$22)</f>
        <v>0</v>
      </c>
      <c r="X9">
        <f>COUNTIFS('Eredeti nyers adat'!$B8:$P8,"&gt;="&amp;W$22,'Eredeti nyers adat'!$B8:$P8,"&lt;"&amp;X$22)</f>
        <v>0</v>
      </c>
      <c r="Y9">
        <f>COUNTIFS('Eredeti nyers adat'!$B8:$P8,"&gt;="&amp;X$22,'Eredeti nyers adat'!$B8:$P8,"&lt;"&amp;Y$22)</f>
        <v>0</v>
      </c>
      <c r="Z9">
        <f>COUNTIFS('Eredeti nyers adat'!$B8:$P8,"&gt;="&amp;Y$22,'Eredeti nyers adat'!$B8:$P8,"&lt;"&amp;Z$22)</f>
        <v>0</v>
      </c>
      <c r="AA9">
        <f>COUNTIFS('Eredeti nyers adat'!$B8:$P8,"&gt;="&amp;Z$22)</f>
        <v>0</v>
      </c>
    </row>
    <row r="10" spans="1:27" x14ac:dyDescent="0.25">
      <c r="A10" s="1">
        <v>43987</v>
      </c>
      <c r="B10" s="3">
        <f>AVERAGE('Eredeti nyers adat'!B9:P9)</f>
        <v>79.86666666666666</v>
      </c>
      <c r="C10">
        <f>COUNTIFS('Eredeti nyers adat'!$B9:$P9,"&lt;"&amp;C$22)</f>
        <v>0</v>
      </c>
      <c r="D10">
        <f>COUNTIFS('Eredeti nyers adat'!$B9:$P9,"&gt;="&amp;C$22,'Eredeti nyers adat'!$B9:$P9,"&lt;"&amp;D$22)</f>
        <v>0</v>
      </c>
      <c r="E10">
        <f>COUNTIFS('Eredeti nyers adat'!$B9:$P9,"&gt;="&amp;D$22,'Eredeti nyers adat'!$B9:$P9,"&lt;"&amp;E$22)</f>
        <v>0</v>
      </c>
      <c r="F10">
        <f>COUNTIFS('Eredeti nyers adat'!$B9:$P9,"&gt;="&amp;E$22,'Eredeti nyers adat'!$B9:$P9,"&lt;"&amp;F$22)</f>
        <v>0</v>
      </c>
      <c r="G10">
        <f>COUNTIFS('Eredeti nyers adat'!$B9:$P9,"&gt;="&amp;F$22,'Eredeti nyers adat'!$B9:$P9,"&lt;"&amp;G$22)</f>
        <v>0</v>
      </c>
      <c r="H10">
        <f>COUNTIFS('Eredeti nyers adat'!$B9:$P9,"&gt;="&amp;G$22,'Eredeti nyers adat'!$B9:$P9,"&lt;"&amp;H$22)</f>
        <v>0</v>
      </c>
      <c r="I10">
        <f>COUNTIFS('Eredeti nyers adat'!$B9:$P9,"&gt;="&amp;H$22,'Eredeti nyers adat'!$B9:$P9,"&lt;"&amp;I$22)</f>
        <v>0</v>
      </c>
      <c r="J10">
        <f>COUNTIFS('Eredeti nyers adat'!$B9:$P9,"&gt;="&amp;I$22,'Eredeti nyers adat'!$B9:$P9,"&lt;"&amp;J$22)</f>
        <v>0</v>
      </c>
      <c r="K10">
        <f>COUNTIFS('Eredeti nyers adat'!$B9:$P9,"&gt;="&amp;J$22,'Eredeti nyers adat'!$B9:$P9,"&lt;"&amp;K$22)</f>
        <v>1</v>
      </c>
      <c r="L10">
        <f>COUNTIFS('Eredeti nyers adat'!$B9:$P9,"&gt;="&amp;K$22,'Eredeti nyers adat'!$B9:$P9,"&lt;"&amp;L$22)</f>
        <v>2</v>
      </c>
      <c r="M10">
        <f>COUNTIFS('Eredeti nyers adat'!$B9:$P9,"&gt;="&amp;L$22,'Eredeti nyers adat'!$B9:$P9,"&lt;"&amp;M$22)</f>
        <v>0</v>
      </c>
      <c r="N10">
        <f>COUNTIFS('Eredeti nyers adat'!$B9:$P9,"&gt;="&amp;M$22,'Eredeti nyers adat'!$B9:$P9,"&lt;"&amp;N$22)</f>
        <v>3</v>
      </c>
      <c r="O10">
        <f>COUNTIFS('Eredeti nyers adat'!$B9:$P9,"&gt;="&amp;N$22,'Eredeti nyers adat'!$B9:$P9,"&lt;"&amp;O$22)</f>
        <v>5</v>
      </c>
      <c r="P10">
        <f>COUNTIFS('Eredeti nyers adat'!$B9:$P9,"&gt;="&amp;O$22,'Eredeti nyers adat'!$B9:$P9,"&lt;"&amp;P$22)</f>
        <v>3</v>
      </c>
      <c r="Q10">
        <f>COUNTIFS('Eredeti nyers adat'!$B9:$P9,"&gt;="&amp;P$22,'Eredeti nyers adat'!$B9:$P9,"&lt;"&amp;Q$22)</f>
        <v>1</v>
      </c>
      <c r="R10">
        <f>COUNTIFS('Eredeti nyers adat'!$B9:$P9,"&gt;="&amp;Q$22,'Eredeti nyers adat'!$B9:$P9,"&lt;"&amp;R$22)</f>
        <v>0</v>
      </c>
      <c r="S10">
        <f>COUNTIFS('Eredeti nyers adat'!$B9:$P9,"&gt;="&amp;R$22,'Eredeti nyers adat'!$B9:$P9,"&lt;"&amp;S$22)</f>
        <v>0</v>
      </c>
      <c r="T10">
        <f>COUNTIFS('Eredeti nyers adat'!$B9:$P9,"&gt;="&amp;S$22,'Eredeti nyers adat'!$B9:$P9,"&lt;"&amp;T$22)</f>
        <v>0</v>
      </c>
      <c r="U10">
        <f>COUNTIFS('Eredeti nyers adat'!$B9:$P9,"&gt;="&amp;T$22,'Eredeti nyers adat'!$B9:$P9,"&lt;"&amp;U$22)</f>
        <v>0</v>
      </c>
      <c r="V10">
        <f>COUNTIFS('Eredeti nyers adat'!$B9:$P9,"&gt;="&amp;U$22,'Eredeti nyers adat'!$B9:$P9,"&lt;"&amp;V$22)</f>
        <v>0</v>
      </c>
      <c r="W10">
        <f>COUNTIFS('Eredeti nyers adat'!$B9:$P9,"&gt;="&amp;V$22,'Eredeti nyers adat'!$B9:$P9,"&lt;"&amp;W$22)</f>
        <v>0</v>
      </c>
      <c r="X10">
        <f>COUNTIFS('Eredeti nyers adat'!$B9:$P9,"&gt;="&amp;W$22,'Eredeti nyers adat'!$B9:$P9,"&lt;"&amp;X$22)</f>
        <v>0</v>
      </c>
      <c r="Y10">
        <f>COUNTIFS('Eredeti nyers adat'!$B9:$P9,"&gt;="&amp;X$22,'Eredeti nyers adat'!$B9:$P9,"&lt;"&amp;Y$22)</f>
        <v>0</v>
      </c>
      <c r="Z10">
        <f>COUNTIFS('Eredeti nyers adat'!$B9:$P9,"&gt;="&amp;Y$22,'Eredeti nyers adat'!$B9:$P9,"&lt;"&amp;Z$22)</f>
        <v>0</v>
      </c>
      <c r="AA10">
        <f>COUNTIFS('Eredeti nyers adat'!$B9:$P9,"&gt;="&amp;Z$22)</f>
        <v>0</v>
      </c>
    </row>
    <row r="11" spans="1:27" x14ac:dyDescent="0.25">
      <c r="A11" s="1">
        <v>43991</v>
      </c>
      <c r="B11" s="3">
        <f>AVERAGE('Eredeti nyers adat'!B10:P10)</f>
        <v>85.066666666666663</v>
      </c>
      <c r="C11">
        <f>COUNTIFS('Eredeti nyers adat'!$B10:$P10,"&lt;"&amp;C$22)</f>
        <v>0</v>
      </c>
      <c r="D11">
        <f>COUNTIFS('Eredeti nyers adat'!$B10:$P10,"&gt;="&amp;C$22,'Eredeti nyers adat'!$B10:$P10,"&lt;"&amp;D$22)</f>
        <v>0</v>
      </c>
      <c r="E11">
        <f>COUNTIFS('Eredeti nyers adat'!$B10:$P10,"&gt;="&amp;D$22,'Eredeti nyers adat'!$B10:$P10,"&lt;"&amp;E$22)</f>
        <v>0</v>
      </c>
      <c r="F11">
        <f>COUNTIFS('Eredeti nyers adat'!$B10:$P10,"&gt;="&amp;E$22,'Eredeti nyers adat'!$B10:$P10,"&lt;"&amp;F$22)</f>
        <v>0</v>
      </c>
      <c r="G11">
        <f>COUNTIFS('Eredeti nyers adat'!$B10:$P10,"&gt;="&amp;F$22,'Eredeti nyers adat'!$B10:$P10,"&lt;"&amp;G$22)</f>
        <v>0</v>
      </c>
      <c r="H11">
        <f>COUNTIFS('Eredeti nyers adat'!$B10:$P10,"&gt;="&amp;G$22,'Eredeti nyers adat'!$B10:$P10,"&lt;"&amp;H$22)</f>
        <v>0</v>
      </c>
      <c r="I11">
        <f>COUNTIFS('Eredeti nyers adat'!$B10:$P10,"&gt;="&amp;H$22,'Eredeti nyers adat'!$B10:$P10,"&lt;"&amp;I$22)</f>
        <v>0</v>
      </c>
      <c r="J11">
        <f>COUNTIFS('Eredeti nyers adat'!$B10:$P10,"&gt;="&amp;I$22,'Eredeti nyers adat'!$B10:$P10,"&lt;"&amp;J$22)</f>
        <v>0</v>
      </c>
      <c r="K11">
        <f>COUNTIFS('Eredeti nyers adat'!$B10:$P10,"&gt;="&amp;J$22,'Eredeti nyers adat'!$B10:$P10,"&lt;"&amp;K$22)</f>
        <v>0</v>
      </c>
      <c r="L11">
        <f>COUNTIFS('Eredeti nyers adat'!$B10:$P10,"&gt;="&amp;K$22,'Eredeti nyers adat'!$B10:$P10,"&lt;"&amp;L$22)</f>
        <v>1</v>
      </c>
      <c r="M11">
        <f>COUNTIFS('Eredeti nyers adat'!$B10:$P10,"&gt;="&amp;L$22,'Eredeti nyers adat'!$B10:$P10,"&lt;"&amp;M$22)</f>
        <v>2</v>
      </c>
      <c r="N11">
        <f>COUNTIFS('Eredeti nyers adat'!$B10:$P10,"&gt;="&amp;M$22,'Eredeti nyers adat'!$B10:$P10,"&lt;"&amp;N$22)</f>
        <v>0</v>
      </c>
      <c r="O11">
        <f>COUNTIFS('Eredeti nyers adat'!$B10:$P10,"&gt;="&amp;N$22,'Eredeti nyers adat'!$B10:$P10,"&lt;"&amp;O$22)</f>
        <v>4</v>
      </c>
      <c r="P11">
        <f>COUNTIFS('Eredeti nyers adat'!$B10:$P10,"&gt;="&amp;O$22,'Eredeti nyers adat'!$B10:$P10,"&lt;"&amp;P$22)</f>
        <v>3</v>
      </c>
      <c r="Q11">
        <f>COUNTIFS('Eredeti nyers adat'!$B10:$P10,"&gt;="&amp;P$22,'Eredeti nyers adat'!$B10:$P10,"&lt;"&amp;Q$22)</f>
        <v>4</v>
      </c>
      <c r="R11">
        <f>COUNTIFS('Eredeti nyers adat'!$B10:$P10,"&gt;="&amp;Q$22,'Eredeti nyers adat'!$B10:$P10,"&lt;"&amp;R$22)</f>
        <v>0</v>
      </c>
      <c r="S11">
        <f>COUNTIFS('Eredeti nyers adat'!$B10:$P10,"&gt;="&amp;R$22,'Eredeti nyers adat'!$B10:$P10,"&lt;"&amp;S$22)</f>
        <v>1</v>
      </c>
      <c r="T11">
        <f>COUNTIFS('Eredeti nyers adat'!$B10:$P10,"&gt;="&amp;S$22,'Eredeti nyers adat'!$B10:$P10,"&lt;"&amp;T$22)</f>
        <v>0</v>
      </c>
      <c r="U11">
        <f>COUNTIFS('Eredeti nyers adat'!$B10:$P10,"&gt;="&amp;T$22,'Eredeti nyers adat'!$B10:$P10,"&lt;"&amp;U$22)</f>
        <v>0</v>
      </c>
      <c r="V11">
        <f>COUNTIFS('Eredeti nyers adat'!$B10:$P10,"&gt;="&amp;U$22,'Eredeti nyers adat'!$B10:$P10,"&lt;"&amp;V$22)</f>
        <v>0</v>
      </c>
      <c r="W11">
        <f>COUNTIFS('Eredeti nyers adat'!$B10:$P10,"&gt;="&amp;V$22,'Eredeti nyers adat'!$B10:$P10,"&lt;"&amp;W$22)</f>
        <v>0</v>
      </c>
      <c r="X11">
        <f>COUNTIFS('Eredeti nyers adat'!$B10:$P10,"&gt;="&amp;W$22,'Eredeti nyers adat'!$B10:$P10,"&lt;"&amp;X$22)</f>
        <v>0</v>
      </c>
      <c r="Y11">
        <f>COUNTIFS('Eredeti nyers adat'!$B10:$P10,"&gt;="&amp;X$22,'Eredeti nyers adat'!$B10:$P10,"&lt;"&amp;Y$22)</f>
        <v>0</v>
      </c>
      <c r="Z11">
        <f>COUNTIFS('Eredeti nyers adat'!$B10:$P10,"&gt;="&amp;Y$22,'Eredeti nyers adat'!$B10:$P10,"&lt;"&amp;Z$22)</f>
        <v>0</v>
      </c>
      <c r="AA11">
        <f>COUNTIFS('Eredeti nyers adat'!$B10:$P10,"&gt;="&amp;Z$22)</f>
        <v>0</v>
      </c>
    </row>
    <row r="12" spans="1:27" x14ac:dyDescent="0.25">
      <c r="A12" s="1">
        <v>43994</v>
      </c>
      <c r="B12" s="3">
        <f>AVERAGE('Eredeti nyers adat'!B11:P11)</f>
        <v>88.266666666666666</v>
      </c>
      <c r="C12">
        <f>COUNTIFS('Eredeti nyers adat'!$B11:$P11,"&lt;"&amp;C$22)</f>
        <v>0</v>
      </c>
      <c r="D12">
        <f>COUNTIFS('Eredeti nyers adat'!$B11:$P11,"&gt;="&amp;C$22,'Eredeti nyers adat'!$B11:$P11,"&lt;"&amp;D$22)</f>
        <v>0</v>
      </c>
      <c r="E12">
        <f>COUNTIFS('Eredeti nyers adat'!$B11:$P11,"&gt;="&amp;D$22,'Eredeti nyers adat'!$B11:$P11,"&lt;"&amp;E$22)</f>
        <v>0</v>
      </c>
      <c r="F12">
        <f>COUNTIFS('Eredeti nyers adat'!$B11:$P11,"&gt;="&amp;E$22,'Eredeti nyers adat'!$B11:$P11,"&lt;"&amp;F$22)</f>
        <v>0</v>
      </c>
      <c r="G12">
        <f>COUNTIFS('Eredeti nyers adat'!$B11:$P11,"&gt;="&amp;F$22,'Eredeti nyers adat'!$B11:$P11,"&lt;"&amp;G$22)</f>
        <v>0</v>
      </c>
      <c r="H12">
        <f>COUNTIFS('Eredeti nyers adat'!$B11:$P11,"&gt;="&amp;G$22,'Eredeti nyers adat'!$B11:$P11,"&lt;"&amp;H$22)</f>
        <v>0</v>
      </c>
      <c r="I12">
        <f>COUNTIFS('Eredeti nyers adat'!$B11:$P11,"&gt;="&amp;H$22,'Eredeti nyers adat'!$B11:$P11,"&lt;"&amp;I$22)</f>
        <v>0</v>
      </c>
      <c r="J12">
        <f>COUNTIFS('Eredeti nyers adat'!$B11:$P11,"&gt;="&amp;I$22,'Eredeti nyers adat'!$B11:$P11,"&lt;"&amp;J$22)</f>
        <v>0</v>
      </c>
      <c r="K12">
        <f>COUNTIFS('Eredeti nyers adat'!$B11:$P11,"&gt;="&amp;J$22,'Eredeti nyers adat'!$B11:$P11,"&lt;"&amp;K$22)</f>
        <v>0</v>
      </c>
      <c r="L12">
        <f>COUNTIFS('Eredeti nyers adat'!$B11:$P11,"&gt;="&amp;K$22,'Eredeti nyers adat'!$B11:$P11,"&lt;"&amp;L$22)</f>
        <v>0</v>
      </c>
      <c r="M12">
        <f>COUNTIFS('Eredeti nyers adat'!$B11:$P11,"&gt;="&amp;L$22,'Eredeti nyers adat'!$B11:$P11,"&lt;"&amp;M$22)</f>
        <v>1</v>
      </c>
      <c r="N12">
        <f>COUNTIFS('Eredeti nyers adat'!$B11:$P11,"&gt;="&amp;M$22,'Eredeti nyers adat'!$B11:$P11,"&lt;"&amp;N$22)</f>
        <v>2</v>
      </c>
      <c r="O12">
        <f>COUNTIFS('Eredeti nyers adat'!$B11:$P11,"&gt;="&amp;N$22,'Eredeti nyers adat'!$B11:$P11,"&lt;"&amp;O$22)</f>
        <v>1</v>
      </c>
      <c r="P12">
        <f>COUNTIFS('Eredeti nyers adat'!$B11:$P11,"&gt;="&amp;O$22,'Eredeti nyers adat'!$B11:$P11,"&lt;"&amp;P$22)</f>
        <v>4</v>
      </c>
      <c r="Q12">
        <f>COUNTIFS('Eredeti nyers adat'!$B11:$P11,"&gt;="&amp;P$22,'Eredeti nyers adat'!$B11:$P11,"&lt;"&amp;Q$22)</f>
        <v>2</v>
      </c>
      <c r="R12">
        <f>COUNTIFS('Eredeti nyers adat'!$B11:$P11,"&gt;="&amp;Q$22,'Eredeti nyers adat'!$B11:$P11,"&lt;"&amp;R$22)</f>
        <v>4</v>
      </c>
      <c r="S12">
        <f>COUNTIFS('Eredeti nyers adat'!$B11:$P11,"&gt;="&amp;R$22,'Eredeti nyers adat'!$B11:$P11,"&lt;"&amp;S$22)</f>
        <v>1</v>
      </c>
      <c r="T12">
        <f>COUNTIFS('Eredeti nyers adat'!$B11:$P11,"&gt;="&amp;S$22,'Eredeti nyers adat'!$B11:$P11,"&lt;"&amp;T$22)</f>
        <v>0</v>
      </c>
      <c r="U12">
        <f>COUNTIFS('Eredeti nyers adat'!$B11:$P11,"&gt;="&amp;T$22,'Eredeti nyers adat'!$B11:$P11,"&lt;"&amp;U$22)</f>
        <v>0</v>
      </c>
      <c r="V12">
        <f>COUNTIFS('Eredeti nyers adat'!$B11:$P11,"&gt;="&amp;U$22,'Eredeti nyers adat'!$B11:$P11,"&lt;"&amp;V$22)</f>
        <v>0</v>
      </c>
      <c r="W12">
        <f>COUNTIFS('Eredeti nyers adat'!$B11:$P11,"&gt;="&amp;V$22,'Eredeti nyers adat'!$B11:$P11,"&lt;"&amp;W$22)</f>
        <v>0</v>
      </c>
      <c r="X12">
        <f>COUNTIFS('Eredeti nyers adat'!$B11:$P11,"&gt;="&amp;W$22,'Eredeti nyers adat'!$B11:$P11,"&lt;"&amp;X$22)</f>
        <v>0</v>
      </c>
      <c r="Y12">
        <f>COUNTIFS('Eredeti nyers adat'!$B11:$P11,"&gt;="&amp;X$22,'Eredeti nyers adat'!$B11:$P11,"&lt;"&amp;Y$22)</f>
        <v>0</v>
      </c>
      <c r="Z12">
        <f>COUNTIFS('Eredeti nyers adat'!$B11:$P11,"&gt;="&amp;Y$22,'Eredeti nyers adat'!$B11:$P11,"&lt;"&amp;Z$22)</f>
        <v>0</v>
      </c>
      <c r="AA12">
        <f>COUNTIFS('Eredeti nyers adat'!$B11:$P11,"&gt;="&amp;Z$22)</f>
        <v>0</v>
      </c>
    </row>
    <row r="13" spans="1:27" x14ac:dyDescent="0.25">
      <c r="A13" s="1">
        <v>43998</v>
      </c>
      <c r="B13" s="3">
        <f>AVERAGE('Eredeti nyers adat'!B12:P12)</f>
        <v>94.142857142857139</v>
      </c>
      <c r="C13">
        <f>COUNTIFS('Eredeti nyers adat'!$B12:$P12,"&lt;"&amp;C$22)</f>
        <v>0</v>
      </c>
      <c r="D13">
        <f>COUNTIFS('Eredeti nyers adat'!$B12:$P12,"&gt;="&amp;C$22,'Eredeti nyers adat'!$B12:$P12,"&lt;"&amp;D$22)</f>
        <v>0</v>
      </c>
      <c r="E13">
        <f>COUNTIFS('Eredeti nyers adat'!$B12:$P12,"&gt;="&amp;D$22,'Eredeti nyers adat'!$B12:$P12,"&lt;"&amp;E$22)</f>
        <v>0</v>
      </c>
      <c r="F13">
        <f>COUNTIFS('Eredeti nyers adat'!$B12:$P12,"&gt;="&amp;E$22,'Eredeti nyers adat'!$B12:$P12,"&lt;"&amp;F$22)</f>
        <v>0</v>
      </c>
      <c r="G13">
        <f>COUNTIFS('Eredeti nyers adat'!$B12:$P12,"&gt;="&amp;F$22,'Eredeti nyers adat'!$B12:$P12,"&lt;"&amp;G$22)</f>
        <v>0</v>
      </c>
      <c r="H13">
        <f>COUNTIFS('Eredeti nyers adat'!$B12:$P12,"&gt;="&amp;G$22,'Eredeti nyers adat'!$B12:$P12,"&lt;"&amp;H$22)</f>
        <v>0</v>
      </c>
      <c r="I13">
        <f>COUNTIFS('Eredeti nyers adat'!$B12:$P12,"&gt;="&amp;H$22,'Eredeti nyers adat'!$B12:$P12,"&lt;"&amp;I$22)</f>
        <v>0</v>
      </c>
      <c r="J13">
        <f>COUNTIFS('Eredeti nyers adat'!$B12:$P12,"&gt;="&amp;I$22,'Eredeti nyers adat'!$B12:$P12,"&lt;"&amp;J$22)</f>
        <v>0</v>
      </c>
      <c r="K13">
        <f>COUNTIFS('Eredeti nyers adat'!$B12:$P12,"&gt;="&amp;J$22,'Eredeti nyers adat'!$B12:$P12,"&lt;"&amp;K$22)</f>
        <v>0</v>
      </c>
      <c r="L13">
        <f>COUNTIFS('Eredeti nyers adat'!$B12:$P12,"&gt;="&amp;K$22,'Eredeti nyers adat'!$B12:$P12,"&lt;"&amp;L$22)</f>
        <v>0</v>
      </c>
      <c r="M13">
        <f>COUNTIFS('Eredeti nyers adat'!$B12:$P12,"&gt;="&amp;L$22,'Eredeti nyers adat'!$B12:$P12,"&lt;"&amp;M$22)</f>
        <v>0</v>
      </c>
      <c r="N13">
        <f>COUNTIFS('Eredeti nyers adat'!$B12:$P12,"&gt;="&amp;M$22,'Eredeti nyers adat'!$B12:$P12,"&lt;"&amp;N$22)</f>
        <v>2</v>
      </c>
      <c r="O13">
        <f>COUNTIFS('Eredeti nyers adat'!$B12:$P12,"&gt;="&amp;N$22,'Eredeti nyers adat'!$B12:$P12,"&lt;"&amp;O$22)</f>
        <v>1</v>
      </c>
      <c r="P13">
        <f>COUNTIFS('Eredeti nyers adat'!$B12:$P12,"&gt;="&amp;O$22,'Eredeti nyers adat'!$B12:$P12,"&lt;"&amp;P$22)</f>
        <v>0</v>
      </c>
      <c r="Q13">
        <f>COUNTIFS('Eredeti nyers adat'!$B12:$P12,"&gt;="&amp;P$22,'Eredeti nyers adat'!$B12:$P12,"&lt;"&amp;Q$22)</f>
        <v>3</v>
      </c>
      <c r="R13">
        <f>COUNTIFS('Eredeti nyers adat'!$B12:$P12,"&gt;="&amp;Q$22,'Eredeti nyers adat'!$B12:$P12,"&lt;"&amp;R$22)</f>
        <v>4</v>
      </c>
      <c r="S13">
        <f>COUNTIFS('Eredeti nyers adat'!$B12:$P12,"&gt;="&amp;R$22,'Eredeti nyers adat'!$B12:$P12,"&lt;"&amp;S$22)</f>
        <v>3</v>
      </c>
      <c r="T13">
        <f>COUNTIFS('Eredeti nyers adat'!$B12:$P12,"&gt;="&amp;S$22,'Eredeti nyers adat'!$B12:$P12,"&lt;"&amp;T$22)</f>
        <v>1</v>
      </c>
      <c r="U13">
        <f>COUNTIFS('Eredeti nyers adat'!$B12:$P12,"&gt;="&amp;T$22,'Eredeti nyers adat'!$B12:$P12,"&lt;"&amp;U$22)</f>
        <v>0</v>
      </c>
      <c r="V13">
        <f>COUNTIFS('Eredeti nyers adat'!$B12:$P12,"&gt;="&amp;U$22,'Eredeti nyers adat'!$B12:$P12,"&lt;"&amp;V$22)</f>
        <v>0</v>
      </c>
      <c r="W13">
        <f>COUNTIFS('Eredeti nyers adat'!$B12:$P12,"&gt;="&amp;V$22,'Eredeti nyers adat'!$B12:$P12,"&lt;"&amp;W$22)</f>
        <v>0</v>
      </c>
      <c r="X13">
        <f>COUNTIFS('Eredeti nyers adat'!$B12:$P12,"&gt;="&amp;W$22,'Eredeti nyers adat'!$B12:$P12,"&lt;"&amp;X$22)</f>
        <v>0</v>
      </c>
      <c r="Y13">
        <f>COUNTIFS('Eredeti nyers adat'!$B12:$P12,"&gt;="&amp;X$22,'Eredeti nyers adat'!$B12:$P12,"&lt;"&amp;Y$22)</f>
        <v>0</v>
      </c>
      <c r="Z13">
        <f>COUNTIFS('Eredeti nyers adat'!$B12:$P12,"&gt;="&amp;Y$22,'Eredeti nyers adat'!$B12:$P12,"&lt;"&amp;Z$22)</f>
        <v>0</v>
      </c>
      <c r="AA13">
        <f>COUNTIFS('Eredeti nyers adat'!$B12:$P12,"&gt;="&amp;Z$22)</f>
        <v>0</v>
      </c>
    </row>
    <row r="14" spans="1:27" x14ac:dyDescent="0.25">
      <c r="A14" s="1">
        <v>44001</v>
      </c>
      <c r="B14" s="3">
        <f>AVERAGE('Eredeti nyers adat'!B13:P13)</f>
        <v>96.892857142857139</v>
      </c>
      <c r="C14">
        <f>COUNTIFS('Eredeti nyers adat'!$B13:$P13,"&lt;"&amp;C$22)</f>
        <v>0</v>
      </c>
      <c r="D14">
        <f>COUNTIFS('Eredeti nyers adat'!$B13:$P13,"&gt;="&amp;C$22,'Eredeti nyers adat'!$B13:$P13,"&lt;"&amp;D$22)</f>
        <v>0</v>
      </c>
      <c r="E14">
        <f>COUNTIFS('Eredeti nyers adat'!$B13:$P13,"&gt;="&amp;D$22,'Eredeti nyers adat'!$B13:$P13,"&lt;"&amp;E$22)</f>
        <v>0</v>
      </c>
      <c r="F14">
        <f>COUNTIFS('Eredeti nyers adat'!$B13:$P13,"&gt;="&amp;E$22,'Eredeti nyers adat'!$B13:$P13,"&lt;"&amp;F$22)</f>
        <v>0</v>
      </c>
      <c r="G14">
        <f>COUNTIFS('Eredeti nyers adat'!$B13:$P13,"&gt;="&amp;F$22,'Eredeti nyers adat'!$B13:$P13,"&lt;"&amp;G$22)</f>
        <v>0</v>
      </c>
      <c r="H14">
        <f>COUNTIFS('Eredeti nyers adat'!$B13:$P13,"&gt;="&amp;G$22,'Eredeti nyers adat'!$B13:$P13,"&lt;"&amp;H$22)</f>
        <v>0</v>
      </c>
      <c r="I14">
        <f>COUNTIFS('Eredeti nyers adat'!$B13:$P13,"&gt;="&amp;H$22,'Eredeti nyers adat'!$B13:$P13,"&lt;"&amp;I$22)</f>
        <v>0</v>
      </c>
      <c r="J14">
        <f>COUNTIFS('Eredeti nyers adat'!$B13:$P13,"&gt;="&amp;I$22,'Eredeti nyers adat'!$B13:$P13,"&lt;"&amp;J$22)</f>
        <v>0</v>
      </c>
      <c r="K14">
        <f>COUNTIFS('Eredeti nyers adat'!$B13:$P13,"&gt;="&amp;J$22,'Eredeti nyers adat'!$B13:$P13,"&lt;"&amp;K$22)</f>
        <v>0</v>
      </c>
      <c r="L14">
        <f>COUNTIFS('Eredeti nyers adat'!$B13:$P13,"&gt;="&amp;K$22,'Eredeti nyers adat'!$B13:$P13,"&lt;"&amp;L$22)</f>
        <v>0</v>
      </c>
      <c r="M14">
        <f>COUNTIFS('Eredeti nyers adat'!$B13:$P13,"&gt;="&amp;L$22,'Eredeti nyers adat'!$B13:$P13,"&lt;"&amp;M$22)</f>
        <v>0</v>
      </c>
      <c r="N14">
        <f>COUNTIFS('Eredeti nyers adat'!$B13:$P13,"&gt;="&amp;M$22,'Eredeti nyers adat'!$B13:$P13,"&lt;"&amp;N$22)</f>
        <v>1</v>
      </c>
      <c r="O14">
        <f>COUNTIFS('Eredeti nyers adat'!$B13:$P13,"&gt;="&amp;N$22,'Eredeti nyers adat'!$B13:$P13,"&lt;"&amp;O$22)</f>
        <v>2</v>
      </c>
      <c r="P14">
        <f>COUNTIFS('Eredeti nyers adat'!$B13:$P13,"&gt;="&amp;O$22,'Eredeti nyers adat'!$B13:$P13,"&lt;"&amp;P$22)</f>
        <v>0</v>
      </c>
      <c r="Q14">
        <f>COUNTIFS('Eredeti nyers adat'!$B13:$P13,"&gt;="&amp;P$22,'Eredeti nyers adat'!$B13:$P13,"&lt;"&amp;Q$22)</f>
        <v>1</v>
      </c>
      <c r="R14">
        <f>COUNTIFS('Eredeti nyers adat'!$B13:$P13,"&gt;="&amp;Q$22,'Eredeti nyers adat'!$B13:$P13,"&lt;"&amp;R$22)</f>
        <v>3</v>
      </c>
      <c r="S14">
        <f>COUNTIFS('Eredeti nyers adat'!$B13:$P13,"&gt;="&amp;R$22,'Eredeti nyers adat'!$B13:$P13,"&lt;"&amp;S$22)</f>
        <v>4</v>
      </c>
      <c r="T14">
        <f>COUNTIFS('Eredeti nyers adat'!$B13:$P13,"&gt;="&amp;S$22,'Eredeti nyers adat'!$B13:$P13,"&lt;"&amp;T$22)</f>
        <v>2</v>
      </c>
      <c r="U14">
        <f>COUNTIFS('Eredeti nyers adat'!$B13:$P13,"&gt;="&amp;T$22,'Eredeti nyers adat'!$B13:$P13,"&lt;"&amp;U$22)</f>
        <v>1</v>
      </c>
      <c r="V14">
        <f>COUNTIFS('Eredeti nyers adat'!$B13:$P13,"&gt;="&amp;U$22,'Eredeti nyers adat'!$B13:$P13,"&lt;"&amp;V$22)</f>
        <v>0</v>
      </c>
      <c r="W14">
        <f>COUNTIFS('Eredeti nyers adat'!$B13:$P13,"&gt;="&amp;V$22,'Eredeti nyers adat'!$B13:$P13,"&lt;"&amp;W$22)</f>
        <v>0</v>
      </c>
      <c r="X14">
        <f>COUNTIFS('Eredeti nyers adat'!$B13:$P13,"&gt;="&amp;W$22,'Eredeti nyers adat'!$B13:$P13,"&lt;"&amp;X$22)</f>
        <v>0</v>
      </c>
      <c r="Y14">
        <f>COUNTIFS('Eredeti nyers adat'!$B13:$P13,"&gt;="&amp;X$22,'Eredeti nyers adat'!$B13:$P13,"&lt;"&amp;Y$22)</f>
        <v>0</v>
      </c>
      <c r="Z14">
        <f>COUNTIFS('Eredeti nyers adat'!$B13:$P13,"&gt;="&amp;Y$22,'Eredeti nyers adat'!$B13:$P13,"&lt;"&amp;Z$22)</f>
        <v>0</v>
      </c>
      <c r="AA14">
        <f>COUNTIFS('Eredeti nyers adat'!$B13:$P13,"&gt;="&amp;Z$22)</f>
        <v>0</v>
      </c>
    </row>
    <row r="15" spans="1:27" x14ac:dyDescent="0.25">
      <c r="A15" s="1">
        <v>44005</v>
      </c>
      <c r="B15" s="3">
        <f>AVERAGE('Eredeti nyers adat'!B14:P14)</f>
        <v>102.10714285714286</v>
      </c>
      <c r="C15">
        <f>COUNTIFS('Eredeti nyers adat'!$B14:$P14,"&lt;"&amp;C$22)</f>
        <v>0</v>
      </c>
      <c r="D15">
        <f>COUNTIFS('Eredeti nyers adat'!$B14:$P14,"&gt;="&amp;C$22,'Eredeti nyers adat'!$B14:$P14,"&lt;"&amp;D$22)</f>
        <v>0</v>
      </c>
      <c r="E15">
        <f>COUNTIFS('Eredeti nyers adat'!$B14:$P14,"&gt;="&amp;D$22,'Eredeti nyers adat'!$B14:$P14,"&lt;"&amp;E$22)</f>
        <v>0</v>
      </c>
      <c r="F15">
        <f>COUNTIFS('Eredeti nyers adat'!$B14:$P14,"&gt;="&amp;E$22,'Eredeti nyers adat'!$B14:$P14,"&lt;"&amp;F$22)</f>
        <v>0</v>
      </c>
      <c r="G15">
        <f>COUNTIFS('Eredeti nyers adat'!$B14:$P14,"&gt;="&amp;F$22,'Eredeti nyers adat'!$B14:$P14,"&lt;"&amp;G$22)</f>
        <v>0</v>
      </c>
      <c r="H15">
        <f>COUNTIFS('Eredeti nyers adat'!$B14:$P14,"&gt;="&amp;G$22,'Eredeti nyers adat'!$B14:$P14,"&lt;"&amp;H$22)</f>
        <v>0</v>
      </c>
      <c r="I15">
        <f>COUNTIFS('Eredeti nyers adat'!$B14:$P14,"&gt;="&amp;H$22,'Eredeti nyers adat'!$B14:$P14,"&lt;"&amp;I$22)</f>
        <v>0</v>
      </c>
      <c r="J15">
        <f>COUNTIFS('Eredeti nyers adat'!$B14:$P14,"&gt;="&amp;I$22,'Eredeti nyers adat'!$B14:$P14,"&lt;"&amp;J$22)</f>
        <v>0</v>
      </c>
      <c r="K15">
        <f>COUNTIFS('Eredeti nyers adat'!$B14:$P14,"&gt;="&amp;J$22,'Eredeti nyers adat'!$B14:$P14,"&lt;"&amp;K$22)</f>
        <v>0</v>
      </c>
      <c r="L15">
        <f>COUNTIFS('Eredeti nyers adat'!$B14:$P14,"&gt;="&amp;K$22,'Eredeti nyers adat'!$B14:$P14,"&lt;"&amp;L$22)</f>
        <v>0</v>
      </c>
      <c r="M15">
        <f>COUNTIFS('Eredeti nyers adat'!$B14:$P14,"&gt;="&amp;L$22,'Eredeti nyers adat'!$B14:$P14,"&lt;"&amp;M$22)</f>
        <v>0</v>
      </c>
      <c r="N15">
        <f>COUNTIFS('Eredeti nyers adat'!$B14:$P14,"&gt;="&amp;M$22,'Eredeti nyers adat'!$B14:$P14,"&lt;"&amp;N$22)</f>
        <v>0</v>
      </c>
      <c r="O15">
        <f>COUNTIFS('Eredeti nyers adat'!$B14:$P14,"&gt;="&amp;N$22,'Eredeti nyers adat'!$B14:$P14,"&lt;"&amp;O$22)</f>
        <v>0</v>
      </c>
      <c r="P15">
        <f>COUNTIFS('Eredeti nyers adat'!$B14:$P14,"&gt;="&amp;O$22,'Eredeti nyers adat'!$B14:$P14,"&lt;"&amp;P$22)</f>
        <v>2</v>
      </c>
      <c r="Q15">
        <f>COUNTIFS('Eredeti nyers adat'!$B14:$P14,"&gt;="&amp;P$22,'Eredeti nyers adat'!$B14:$P14,"&lt;"&amp;Q$22)</f>
        <v>1</v>
      </c>
      <c r="R15">
        <f>COUNTIFS('Eredeti nyers adat'!$B14:$P14,"&gt;="&amp;Q$22,'Eredeti nyers adat'!$B14:$P14,"&lt;"&amp;R$22)</f>
        <v>3</v>
      </c>
      <c r="S15">
        <f>COUNTIFS('Eredeti nyers adat'!$B14:$P14,"&gt;="&amp;R$22,'Eredeti nyers adat'!$B14:$P14,"&lt;"&amp;S$22)</f>
        <v>2</v>
      </c>
      <c r="T15">
        <f>COUNTIFS('Eredeti nyers adat'!$B14:$P14,"&gt;="&amp;S$22,'Eredeti nyers adat'!$B14:$P14,"&lt;"&amp;T$22)</f>
        <v>2</v>
      </c>
      <c r="U15">
        <f>COUNTIFS('Eredeti nyers adat'!$B14:$P14,"&gt;="&amp;T$22,'Eredeti nyers adat'!$B14:$P14,"&lt;"&amp;U$22)</f>
        <v>3</v>
      </c>
      <c r="V15">
        <f>COUNTIFS('Eredeti nyers adat'!$B14:$P14,"&gt;="&amp;U$22,'Eredeti nyers adat'!$B14:$P14,"&lt;"&amp;V$22)</f>
        <v>1</v>
      </c>
      <c r="W15">
        <f>COUNTIFS('Eredeti nyers adat'!$B14:$P14,"&gt;="&amp;V$22,'Eredeti nyers adat'!$B14:$P14,"&lt;"&amp;W$22)</f>
        <v>0</v>
      </c>
      <c r="X15">
        <f>COUNTIFS('Eredeti nyers adat'!$B14:$P14,"&gt;="&amp;W$22,'Eredeti nyers adat'!$B14:$P14,"&lt;"&amp;X$22)</f>
        <v>0</v>
      </c>
      <c r="Y15">
        <f>COUNTIFS('Eredeti nyers adat'!$B14:$P14,"&gt;="&amp;X$22,'Eredeti nyers adat'!$B14:$P14,"&lt;"&amp;Y$22)</f>
        <v>0</v>
      </c>
      <c r="Z15">
        <f>COUNTIFS('Eredeti nyers adat'!$B14:$P14,"&gt;="&amp;Y$22,'Eredeti nyers adat'!$B14:$P14,"&lt;"&amp;Z$22)</f>
        <v>0</v>
      </c>
      <c r="AA15">
        <f>COUNTIFS('Eredeti nyers adat'!$B14:$P14,"&gt;="&amp;Z$22)</f>
        <v>0</v>
      </c>
    </row>
    <row r="16" spans="1:27" x14ac:dyDescent="0.25">
      <c r="A16" s="1">
        <v>44006</v>
      </c>
      <c r="B16" s="3">
        <f>AVERAGE('Eredeti nyers adat'!B15:P15)</f>
        <v>103.82142857142857</v>
      </c>
      <c r="C16">
        <f>COUNTIFS('Eredeti nyers adat'!$B15:$P15,"&lt;"&amp;C$22)</f>
        <v>0</v>
      </c>
      <c r="D16">
        <f>COUNTIFS('Eredeti nyers adat'!$B15:$P15,"&gt;="&amp;C$22,'Eredeti nyers adat'!$B15:$P15,"&lt;"&amp;D$22)</f>
        <v>0</v>
      </c>
      <c r="E16">
        <f>COUNTIFS('Eredeti nyers adat'!$B15:$P15,"&gt;="&amp;D$22,'Eredeti nyers adat'!$B15:$P15,"&lt;"&amp;E$22)</f>
        <v>0</v>
      </c>
      <c r="F16">
        <f>COUNTIFS('Eredeti nyers adat'!$B15:$P15,"&gt;="&amp;E$22,'Eredeti nyers adat'!$B15:$P15,"&lt;"&amp;F$22)</f>
        <v>0</v>
      </c>
      <c r="G16">
        <f>COUNTIFS('Eredeti nyers adat'!$B15:$P15,"&gt;="&amp;F$22,'Eredeti nyers adat'!$B15:$P15,"&lt;"&amp;G$22)</f>
        <v>0</v>
      </c>
      <c r="H16">
        <f>COUNTIFS('Eredeti nyers adat'!$B15:$P15,"&gt;="&amp;G$22,'Eredeti nyers adat'!$B15:$P15,"&lt;"&amp;H$22)</f>
        <v>0</v>
      </c>
      <c r="I16">
        <f>COUNTIFS('Eredeti nyers adat'!$B15:$P15,"&gt;="&amp;H$22,'Eredeti nyers adat'!$B15:$P15,"&lt;"&amp;I$22)</f>
        <v>0</v>
      </c>
      <c r="J16">
        <f>COUNTIFS('Eredeti nyers adat'!$B15:$P15,"&gt;="&amp;I$22,'Eredeti nyers adat'!$B15:$P15,"&lt;"&amp;J$22)</f>
        <v>0</v>
      </c>
      <c r="K16">
        <f>COUNTIFS('Eredeti nyers adat'!$B15:$P15,"&gt;="&amp;J$22,'Eredeti nyers adat'!$B15:$P15,"&lt;"&amp;K$22)</f>
        <v>0</v>
      </c>
      <c r="L16">
        <f>COUNTIFS('Eredeti nyers adat'!$B15:$P15,"&gt;="&amp;K$22,'Eredeti nyers adat'!$B15:$P15,"&lt;"&amp;L$22)</f>
        <v>0</v>
      </c>
      <c r="M16">
        <f>COUNTIFS('Eredeti nyers adat'!$B15:$P15,"&gt;="&amp;L$22,'Eredeti nyers adat'!$B15:$P15,"&lt;"&amp;M$22)</f>
        <v>0</v>
      </c>
      <c r="N16">
        <f>COUNTIFS('Eredeti nyers adat'!$B15:$P15,"&gt;="&amp;M$22,'Eredeti nyers adat'!$B15:$P15,"&lt;"&amp;N$22)</f>
        <v>0</v>
      </c>
      <c r="O16">
        <f>COUNTIFS('Eredeti nyers adat'!$B15:$P15,"&gt;="&amp;N$22,'Eredeti nyers adat'!$B15:$P15,"&lt;"&amp;O$22)</f>
        <v>0</v>
      </c>
      <c r="P16">
        <f>COUNTIFS('Eredeti nyers adat'!$B15:$P15,"&gt;="&amp;O$22,'Eredeti nyers adat'!$B15:$P15,"&lt;"&amp;P$22)</f>
        <v>1</v>
      </c>
      <c r="Q16">
        <f>COUNTIFS('Eredeti nyers adat'!$B15:$P15,"&gt;="&amp;P$22,'Eredeti nyers adat'!$B15:$P15,"&lt;"&amp;Q$22)</f>
        <v>2</v>
      </c>
      <c r="R16">
        <f>COUNTIFS('Eredeti nyers adat'!$B15:$P15,"&gt;="&amp;Q$22,'Eredeti nyers adat'!$B15:$P15,"&lt;"&amp;R$22)</f>
        <v>1</v>
      </c>
      <c r="S16">
        <f>COUNTIFS('Eredeti nyers adat'!$B15:$P15,"&gt;="&amp;R$22,'Eredeti nyers adat'!$B15:$P15,"&lt;"&amp;S$22)</f>
        <v>1</v>
      </c>
      <c r="T16">
        <f>COUNTIFS('Eredeti nyers adat'!$B15:$P15,"&gt;="&amp;S$22,'Eredeti nyers adat'!$B15:$P15,"&lt;"&amp;T$22)</f>
        <v>6</v>
      </c>
      <c r="U16">
        <f>COUNTIFS('Eredeti nyers adat'!$B15:$P15,"&gt;="&amp;T$22,'Eredeti nyers adat'!$B15:$P15,"&lt;"&amp;U$22)</f>
        <v>2</v>
      </c>
      <c r="V16">
        <f>COUNTIFS('Eredeti nyers adat'!$B15:$P15,"&gt;="&amp;U$22,'Eredeti nyers adat'!$B15:$P15,"&lt;"&amp;V$22)</f>
        <v>1</v>
      </c>
      <c r="W16">
        <f>COUNTIFS('Eredeti nyers adat'!$B15:$P15,"&gt;="&amp;V$22,'Eredeti nyers adat'!$B15:$P15,"&lt;"&amp;W$22)</f>
        <v>0</v>
      </c>
      <c r="X16">
        <f>COUNTIFS('Eredeti nyers adat'!$B15:$P15,"&gt;="&amp;W$22,'Eredeti nyers adat'!$B15:$P15,"&lt;"&amp;X$22)</f>
        <v>0</v>
      </c>
      <c r="Y16">
        <f>COUNTIFS('Eredeti nyers adat'!$B15:$P15,"&gt;="&amp;X$22,'Eredeti nyers adat'!$B15:$P15,"&lt;"&amp;Y$22)</f>
        <v>0</v>
      </c>
      <c r="Z16">
        <f>COUNTIFS('Eredeti nyers adat'!$B15:$P15,"&gt;="&amp;Y$22,'Eredeti nyers adat'!$B15:$P15,"&lt;"&amp;Z$22)</f>
        <v>0</v>
      </c>
      <c r="AA16">
        <f>COUNTIFS('Eredeti nyers adat'!$B15:$P15,"&gt;="&amp;Z$22)</f>
        <v>0</v>
      </c>
    </row>
    <row r="17" spans="1:27" x14ac:dyDescent="0.25">
      <c r="A17" s="1">
        <v>44012</v>
      </c>
      <c r="B17" s="3">
        <f>AVERAGE('Eredeti nyers adat'!B16:P16)</f>
        <v>112.21428571428571</v>
      </c>
      <c r="C17">
        <f>COUNTIFS('Eredeti nyers adat'!$B16:$P16,"&lt;"&amp;C$22)</f>
        <v>0</v>
      </c>
      <c r="D17">
        <f>COUNTIFS('Eredeti nyers adat'!$B16:$P16,"&gt;="&amp;C$22,'Eredeti nyers adat'!$B16:$P16,"&lt;"&amp;D$22)</f>
        <v>0</v>
      </c>
      <c r="E17">
        <f>COUNTIFS('Eredeti nyers adat'!$B16:$P16,"&gt;="&amp;D$22,'Eredeti nyers adat'!$B16:$P16,"&lt;"&amp;E$22)</f>
        <v>0</v>
      </c>
      <c r="F17">
        <f>COUNTIFS('Eredeti nyers adat'!$B16:$P16,"&gt;="&amp;E$22,'Eredeti nyers adat'!$B16:$P16,"&lt;"&amp;F$22)</f>
        <v>0</v>
      </c>
      <c r="G17">
        <f>COUNTIFS('Eredeti nyers adat'!$B16:$P16,"&gt;="&amp;F$22,'Eredeti nyers adat'!$B16:$P16,"&lt;"&amp;G$22)</f>
        <v>0</v>
      </c>
      <c r="H17">
        <f>COUNTIFS('Eredeti nyers adat'!$B16:$P16,"&gt;="&amp;G$22,'Eredeti nyers adat'!$B16:$P16,"&lt;"&amp;H$22)</f>
        <v>0</v>
      </c>
      <c r="I17">
        <f>COUNTIFS('Eredeti nyers adat'!$B16:$P16,"&gt;="&amp;H$22,'Eredeti nyers adat'!$B16:$P16,"&lt;"&amp;I$22)</f>
        <v>0</v>
      </c>
      <c r="J17">
        <f>COUNTIFS('Eredeti nyers adat'!$B16:$P16,"&gt;="&amp;I$22,'Eredeti nyers adat'!$B16:$P16,"&lt;"&amp;J$22)</f>
        <v>0</v>
      </c>
      <c r="K17">
        <f>COUNTIFS('Eredeti nyers adat'!$B16:$P16,"&gt;="&amp;J$22,'Eredeti nyers adat'!$B16:$P16,"&lt;"&amp;K$22)</f>
        <v>0</v>
      </c>
      <c r="L17">
        <f>COUNTIFS('Eredeti nyers adat'!$B16:$P16,"&gt;="&amp;K$22,'Eredeti nyers adat'!$B16:$P16,"&lt;"&amp;L$22)</f>
        <v>0</v>
      </c>
      <c r="M17">
        <f>COUNTIFS('Eredeti nyers adat'!$B16:$P16,"&gt;="&amp;L$22,'Eredeti nyers adat'!$B16:$P16,"&lt;"&amp;M$22)</f>
        <v>0</v>
      </c>
      <c r="N17">
        <f>COUNTIFS('Eredeti nyers adat'!$B16:$P16,"&gt;="&amp;M$22,'Eredeti nyers adat'!$B16:$P16,"&lt;"&amp;N$22)</f>
        <v>0</v>
      </c>
      <c r="O17">
        <f>COUNTIFS('Eredeti nyers adat'!$B16:$P16,"&gt;="&amp;N$22,'Eredeti nyers adat'!$B16:$P16,"&lt;"&amp;O$22)</f>
        <v>0</v>
      </c>
      <c r="P17">
        <f>COUNTIFS('Eredeti nyers adat'!$B16:$P16,"&gt;="&amp;O$22,'Eredeti nyers adat'!$B16:$P16,"&lt;"&amp;P$22)</f>
        <v>0</v>
      </c>
      <c r="Q17">
        <f>COUNTIFS('Eredeti nyers adat'!$B16:$P16,"&gt;="&amp;P$22,'Eredeti nyers adat'!$B16:$P16,"&lt;"&amp;Q$22)</f>
        <v>0</v>
      </c>
      <c r="R17">
        <f>COUNTIFS('Eredeti nyers adat'!$B16:$P16,"&gt;="&amp;Q$22,'Eredeti nyers adat'!$B16:$P16,"&lt;"&amp;R$22)</f>
        <v>3</v>
      </c>
      <c r="S17">
        <f>COUNTIFS('Eredeti nyers adat'!$B16:$P16,"&gt;="&amp;R$22,'Eredeti nyers adat'!$B16:$P16,"&lt;"&amp;S$22)</f>
        <v>0</v>
      </c>
      <c r="T17">
        <f>COUNTIFS('Eredeti nyers adat'!$B16:$P16,"&gt;="&amp;S$22,'Eredeti nyers adat'!$B16:$P16,"&lt;"&amp;T$22)</f>
        <v>1</v>
      </c>
      <c r="U17">
        <f>COUNTIFS('Eredeti nyers adat'!$B16:$P16,"&gt;="&amp;T$22,'Eredeti nyers adat'!$B16:$P16,"&lt;"&amp;U$22)</f>
        <v>2</v>
      </c>
      <c r="V17">
        <f>COUNTIFS('Eredeti nyers adat'!$B16:$P16,"&gt;="&amp;U$22,'Eredeti nyers adat'!$B16:$P16,"&lt;"&amp;V$22)</f>
        <v>6</v>
      </c>
      <c r="W17">
        <f>COUNTIFS('Eredeti nyers adat'!$B16:$P16,"&gt;="&amp;V$22,'Eredeti nyers adat'!$B16:$P16,"&lt;"&amp;W$22)</f>
        <v>1</v>
      </c>
      <c r="X17">
        <f>COUNTIFS('Eredeti nyers adat'!$B16:$P16,"&gt;="&amp;W$22,'Eredeti nyers adat'!$B16:$P16,"&lt;"&amp;X$22)</f>
        <v>1</v>
      </c>
      <c r="Y17">
        <f>COUNTIFS('Eredeti nyers adat'!$B16:$P16,"&gt;="&amp;X$22,'Eredeti nyers adat'!$B16:$P16,"&lt;"&amp;Y$22)</f>
        <v>0</v>
      </c>
      <c r="Z17">
        <f>COUNTIFS('Eredeti nyers adat'!$B16:$P16,"&gt;="&amp;Y$22,'Eredeti nyers adat'!$B16:$P16,"&lt;"&amp;Z$22)</f>
        <v>0</v>
      </c>
      <c r="AA17">
        <f>COUNTIFS('Eredeti nyers adat'!$B16:$P16,"&gt;="&amp;Z$22)</f>
        <v>0</v>
      </c>
    </row>
    <row r="18" spans="1:27" x14ac:dyDescent="0.25">
      <c r="A18" s="1">
        <v>44015</v>
      </c>
      <c r="B18" s="3">
        <f>AVERAGE('Eredeti nyers adat'!B17:P17)</f>
        <v>114.53571428571429</v>
      </c>
      <c r="C18">
        <f>COUNTIFS('Eredeti nyers adat'!$B17:$P17,"&lt;"&amp;C$22)</f>
        <v>0</v>
      </c>
      <c r="D18">
        <f>COUNTIFS('Eredeti nyers adat'!$B17:$P17,"&gt;="&amp;C$22,'Eredeti nyers adat'!$B17:$P17,"&lt;"&amp;D$22)</f>
        <v>0</v>
      </c>
      <c r="E18">
        <f>COUNTIFS('Eredeti nyers adat'!$B17:$P17,"&gt;="&amp;D$22,'Eredeti nyers adat'!$B17:$P17,"&lt;"&amp;E$22)</f>
        <v>0</v>
      </c>
      <c r="F18">
        <f>COUNTIFS('Eredeti nyers adat'!$B17:$P17,"&gt;="&amp;E$22,'Eredeti nyers adat'!$B17:$P17,"&lt;"&amp;F$22)</f>
        <v>0</v>
      </c>
      <c r="G18">
        <f>COUNTIFS('Eredeti nyers adat'!$B17:$P17,"&gt;="&amp;F$22,'Eredeti nyers adat'!$B17:$P17,"&lt;"&amp;G$22)</f>
        <v>0</v>
      </c>
      <c r="H18">
        <f>COUNTIFS('Eredeti nyers adat'!$B17:$P17,"&gt;="&amp;G$22,'Eredeti nyers adat'!$B17:$P17,"&lt;"&amp;H$22)</f>
        <v>0</v>
      </c>
      <c r="I18">
        <f>COUNTIFS('Eredeti nyers adat'!$B17:$P17,"&gt;="&amp;H$22,'Eredeti nyers adat'!$B17:$P17,"&lt;"&amp;I$22)</f>
        <v>0</v>
      </c>
      <c r="J18">
        <f>COUNTIFS('Eredeti nyers adat'!$B17:$P17,"&gt;="&amp;I$22,'Eredeti nyers adat'!$B17:$P17,"&lt;"&amp;J$22)</f>
        <v>0</v>
      </c>
      <c r="K18">
        <f>COUNTIFS('Eredeti nyers adat'!$B17:$P17,"&gt;="&amp;J$22,'Eredeti nyers adat'!$B17:$P17,"&lt;"&amp;K$22)</f>
        <v>0</v>
      </c>
      <c r="L18">
        <f>COUNTIFS('Eredeti nyers adat'!$B17:$P17,"&gt;="&amp;K$22,'Eredeti nyers adat'!$B17:$P17,"&lt;"&amp;L$22)</f>
        <v>0</v>
      </c>
      <c r="M18">
        <f>COUNTIFS('Eredeti nyers adat'!$B17:$P17,"&gt;="&amp;L$22,'Eredeti nyers adat'!$B17:$P17,"&lt;"&amp;M$22)</f>
        <v>0</v>
      </c>
      <c r="N18">
        <f>COUNTIFS('Eredeti nyers adat'!$B17:$P17,"&gt;="&amp;M$22,'Eredeti nyers adat'!$B17:$P17,"&lt;"&amp;N$22)</f>
        <v>0</v>
      </c>
      <c r="O18">
        <f>COUNTIFS('Eredeti nyers adat'!$B17:$P17,"&gt;="&amp;N$22,'Eredeti nyers adat'!$B17:$P17,"&lt;"&amp;O$22)</f>
        <v>0</v>
      </c>
      <c r="P18">
        <f>COUNTIFS('Eredeti nyers adat'!$B17:$P17,"&gt;="&amp;O$22,'Eredeti nyers adat'!$B17:$P17,"&lt;"&amp;P$22)</f>
        <v>0</v>
      </c>
      <c r="Q18">
        <f>COUNTIFS('Eredeti nyers adat'!$B17:$P17,"&gt;="&amp;P$22,'Eredeti nyers adat'!$B17:$P17,"&lt;"&amp;Q$22)</f>
        <v>0</v>
      </c>
      <c r="R18">
        <f>COUNTIFS('Eredeti nyers adat'!$B17:$P17,"&gt;="&amp;Q$22,'Eredeti nyers adat'!$B17:$P17,"&lt;"&amp;R$22)</f>
        <v>0</v>
      </c>
      <c r="S18">
        <f>COUNTIFS('Eredeti nyers adat'!$B17:$P17,"&gt;="&amp;R$22,'Eredeti nyers adat'!$B17:$P17,"&lt;"&amp;S$22)</f>
        <v>3</v>
      </c>
      <c r="T18">
        <f>COUNTIFS('Eredeti nyers adat'!$B17:$P17,"&gt;="&amp;S$22,'Eredeti nyers adat'!$B17:$P17,"&lt;"&amp;T$22)</f>
        <v>1</v>
      </c>
      <c r="U18">
        <f>COUNTIFS('Eredeti nyers adat'!$B17:$P17,"&gt;="&amp;T$22,'Eredeti nyers adat'!$B17:$P17,"&lt;"&amp;U$22)</f>
        <v>1</v>
      </c>
      <c r="V18">
        <f>COUNTIFS('Eredeti nyers adat'!$B17:$P17,"&gt;="&amp;U$22,'Eredeti nyers adat'!$B17:$P17,"&lt;"&amp;V$22)</f>
        <v>6</v>
      </c>
      <c r="W18">
        <f>COUNTIFS('Eredeti nyers adat'!$B17:$P17,"&gt;="&amp;V$22,'Eredeti nyers adat'!$B17:$P17,"&lt;"&amp;W$22)</f>
        <v>2</v>
      </c>
      <c r="X18">
        <f>COUNTIFS('Eredeti nyers adat'!$B17:$P17,"&gt;="&amp;W$22,'Eredeti nyers adat'!$B17:$P17,"&lt;"&amp;X$22)</f>
        <v>1</v>
      </c>
      <c r="Y18">
        <f>COUNTIFS('Eredeti nyers adat'!$B17:$P17,"&gt;="&amp;X$22,'Eredeti nyers adat'!$B17:$P17,"&lt;"&amp;Y$22)</f>
        <v>0</v>
      </c>
      <c r="Z18">
        <f>COUNTIFS('Eredeti nyers adat'!$B17:$P17,"&gt;="&amp;Y$22,'Eredeti nyers adat'!$B17:$P17,"&lt;"&amp;Z$22)</f>
        <v>0</v>
      </c>
      <c r="AA18">
        <f>COUNTIFS('Eredeti nyers adat'!$B17:$P17,"&gt;="&amp;Z$22)</f>
        <v>0</v>
      </c>
    </row>
    <row r="19" spans="1:27" x14ac:dyDescent="0.25">
      <c r="A19" s="1">
        <v>44020</v>
      </c>
      <c r="B19" s="3">
        <f>AVERAGE('Eredeti nyers adat'!B18:P18)</f>
        <v>119.82142857142857</v>
      </c>
      <c r="C19">
        <f>COUNTIFS('Eredeti nyers adat'!$B18:$P18,"&lt;"&amp;C$22)</f>
        <v>0</v>
      </c>
      <c r="D19">
        <f>COUNTIFS('Eredeti nyers adat'!$B18:$P18,"&gt;="&amp;C$22,'Eredeti nyers adat'!$B18:$P18,"&lt;"&amp;D$22)</f>
        <v>0</v>
      </c>
      <c r="E19">
        <f>COUNTIFS('Eredeti nyers adat'!$B18:$P18,"&gt;="&amp;D$22,'Eredeti nyers adat'!$B18:$P18,"&lt;"&amp;E$22)</f>
        <v>0</v>
      </c>
      <c r="F19">
        <f>COUNTIFS('Eredeti nyers adat'!$B18:$P18,"&gt;="&amp;E$22,'Eredeti nyers adat'!$B18:$P18,"&lt;"&amp;F$22)</f>
        <v>0</v>
      </c>
      <c r="G19">
        <f>COUNTIFS('Eredeti nyers adat'!$B18:$P18,"&gt;="&amp;F$22,'Eredeti nyers adat'!$B18:$P18,"&lt;"&amp;G$22)</f>
        <v>0</v>
      </c>
      <c r="H19">
        <f>COUNTIFS('Eredeti nyers adat'!$B18:$P18,"&gt;="&amp;G$22,'Eredeti nyers adat'!$B18:$P18,"&lt;"&amp;H$22)</f>
        <v>0</v>
      </c>
      <c r="I19">
        <f>COUNTIFS('Eredeti nyers adat'!$B18:$P18,"&gt;="&amp;H$22,'Eredeti nyers adat'!$B18:$P18,"&lt;"&amp;I$22)</f>
        <v>0</v>
      </c>
      <c r="J19">
        <f>COUNTIFS('Eredeti nyers adat'!$B18:$P18,"&gt;="&amp;I$22,'Eredeti nyers adat'!$B18:$P18,"&lt;"&amp;J$22)</f>
        <v>0</v>
      </c>
      <c r="K19">
        <f>COUNTIFS('Eredeti nyers adat'!$B18:$P18,"&gt;="&amp;J$22,'Eredeti nyers adat'!$B18:$P18,"&lt;"&amp;K$22)</f>
        <v>0</v>
      </c>
      <c r="L19">
        <f>COUNTIFS('Eredeti nyers adat'!$B18:$P18,"&gt;="&amp;K$22,'Eredeti nyers adat'!$B18:$P18,"&lt;"&amp;L$22)</f>
        <v>0</v>
      </c>
      <c r="M19">
        <f>COUNTIFS('Eredeti nyers adat'!$B18:$P18,"&gt;="&amp;L$22,'Eredeti nyers adat'!$B18:$P18,"&lt;"&amp;M$22)</f>
        <v>0</v>
      </c>
      <c r="N19">
        <f>COUNTIFS('Eredeti nyers adat'!$B18:$P18,"&gt;="&amp;M$22,'Eredeti nyers adat'!$B18:$P18,"&lt;"&amp;N$22)</f>
        <v>0</v>
      </c>
      <c r="O19">
        <f>COUNTIFS('Eredeti nyers adat'!$B18:$P18,"&gt;="&amp;N$22,'Eredeti nyers adat'!$B18:$P18,"&lt;"&amp;O$22)</f>
        <v>0</v>
      </c>
      <c r="P19">
        <f>COUNTIFS('Eredeti nyers adat'!$B18:$P18,"&gt;="&amp;O$22,'Eredeti nyers adat'!$B18:$P18,"&lt;"&amp;P$22)</f>
        <v>0</v>
      </c>
      <c r="Q19">
        <f>COUNTIFS('Eredeti nyers adat'!$B18:$P18,"&gt;="&amp;P$22,'Eredeti nyers adat'!$B18:$P18,"&lt;"&amp;Q$22)</f>
        <v>0</v>
      </c>
      <c r="R19">
        <f>COUNTIFS('Eredeti nyers adat'!$B18:$P18,"&gt;="&amp;Q$22,'Eredeti nyers adat'!$B18:$P18,"&lt;"&amp;R$22)</f>
        <v>0</v>
      </c>
      <c r="S19">
        <f>COUNTIFS('Eredeti nyers adat'!$B18:$P18,"&gt;="&amp;R$22,'Eredeti nyers adat'!$B18:$P18,"&lt;"&amp;S$22)</f>
        <v>1</v>
      </c>
      <c r="T19">
        <f>COUNTIFS('Eredeti nyers adat'!$B18:$P18,"&gt;="&amp;S$22,'Eredeti nyers adat'!$B18:$P18,"&lt;"&amp;T$22)</f>
        <v>2</v>
      </c>
      <c r="U19">
        <f>COUNTIFS('Eredeti nyers adat'!$B18:$P18,"&gt;="&amp;T$22,'Eredeti nyers adat'!$B18:$P18,"&lt;"&amp;U$22)</f>
        <v>0</v>
      </c>
      <c r="V19">
        <f>COUNTIFS('Eredeti nyers adat'!$B18:$P18,"&gt;="&amp;U$22,'Eredeti nyers adat'!$B18:$P18,"&lt;"&amp;V$22)</f>
        <v>3</v>
      </c>
      <c r="W19">
        <f>COUNTIFS('Eredeti nyers adat'!$B18:$P18,"&gt;="&amp;V$22,'Eredeti nyers adat'!$B18:$P18,"&lt;"&amp;W$22)</f>
        <v>3</v>
      </c>
      <c r="X19">
        <f>COUNTIFS('Eredeti nyers adat'!$B18:$P18,"&gt;="&amp;W$22,'Eredeti nyers adat'!$B18:$P18,"&lt;"&amp;X$22)</f>
        <v>3</v>
      </c>
      <c r="Y19">
        <f>COUNTIFS('Eredeti nyers adat'!$B18:$P18,"&gt;="&amp;X$22,'Eredeti nyers adat'!$B18:$P18,"&lt;"&amp;Y$22)</f>
        <v>2</v>
      </c>
      <c r="Z19">
        <f>COUNTIFS('Eredeti nyers adat'!$B18:$P18,"&gt;="&amp;Y$22,'Eredeti nyers adat'!$B18:$P18,"&lt;"&amp;Z$22)</f>
        <v>0</v>
      </c>
      <c r="AA19">
        <f>COUNTIFS('Eredeti nyers adat'!$B18:$P18,"&gt;="&amp;Z$22)</f>
        <v>0</v>
      </c>
    </row>
    <row r="22" spans="1:27" x14ac:dyDescent="0.25">
      <c r="C22">
        <v>25</v>
      </c>
      <c r="D22">
        <v>30</v>
      </c>
      <c r="E22">
        <v>35</v>
      </c>
      <c r="F22">
        <v>40</v>
      </c>
      <c r="G22">
        <v>45</v>
      </c>
      <c r="H22">
        <v>50</v>
      </c>
      <c r="I22">
        <v>55</v>
      </c>
      <c r="J22">
        <v>60</v>
      </c>
      <c r="K22">
        <v>65</v>
      </c>
      <c r="L22">
        <v>70</v>
      </c>
      <c r="M22">
        <v>75</v>
      </c>
      <c r="N22">
        <v>80</v>
      </c>
      <c r="O22">
        <v>85</v>
      </c>
      <c r="P22">
        <v>90</v>
      </c>
      <c r="Q22">
        <v>95</v>
      </c>
      <c r="R22">
        <v>100</v>
      </c>
      <c r="S22">
        <v>105</v>
      </c>
      <c r="T22">
        <v>110</v>
      </c>
      <c r="U22">
        <v>115</v>
      </c>
      <c r="V22">
        <v>120</v>
      </c>
      <c r="W22">
        <v>125</v>
      </c>
      <c r="X22">
        <v>130</v>
      </c>
      <c r="Y22">
        <v>135</v>
      </c>
      <c r="Z22">
        <v>140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BF2B-F27F-46A1-81AD-41E54C5BAE1F}">
  <dimension ref="A1:AA19"/>
  <sheetViews>
    <sheetView workbookViewId="0">
      <selection sqref="A1:AA19"/>
    </sheetView>
  </sheetViews>
  <sheetFormatPr defaultRowHeight="15" x14ac:dyDescent="0.25"/>
  <cols>
    <col min="1" max="1" width="10.14062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>
        <v>43959</v>
      </c>
      <c r="B2">
        <v>46.96</v>
      </c>
      <c r="C2">
        <v>0</v>
      </c>
      <c r="D2">
        <v>0</v>
      </c>
      <c r="E2">
        <v>0</v>
      </c>
      <c r="F2">
        <v>2</v>
      </c>
      <c r="G2">
        <v>3</v>
      </c>
      <c r="H2">
        <v>6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43963</v>
      </c>
      <c r="B3">
        <v>49.72</v>
      </c>
      <c r="C3">
        <v>0</v>
      </c>
      <c r="D3">
        <v>0</v>
      </c>
      <c r="E3">
        <v>1</v>
      </c>
      <c r="F3">
        <v>1</v>
      </c>
      <c r="G3">
        <v>1</v>
      </c>
      <c r="H3">
        <v>3</v>
      </c>
      <c r="I3">
        <v>5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43966</v>
      </c>
      <c r="B4">
        <v>52.15</v>
      </c>
      <c r="C4">
        <v>0</v>
      </c>
      <c r="D4">
        <v>0</v>
      </c>
      <c r="E4">
        <v>1</v>
      </c>
      <c r="F4">
        <v>0</v>
      </c>
      <c r="G4">
        <v>2</v>
      </c>
      <c r="H4">
        <v>1</v>
      </c>
      <c r="I4">
        <v>4</v>
      </c>
      <c r="J4">
        <v>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43971</v>
      </c>
      <c r="B5">
        <v>56.54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2</v>
      </c>
      <c r="J5">
        <v>4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43974</v>
      </c>
      <c r="B6">
        <v>61.89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43977</v>
      </c>
      <c r="B7">
        <v>63.48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3</v>
      </c>
      <c r="L7">
        <v>5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43980</v>
      </c>
      <c r="B8">
        <v>68.94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2</v>
      </c>
      <c r="L8">
        <v>3</v>
      </c>
      <c r="M8">
        <v>5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43984</v>
      </c>
      <c r="B9">
        <v>71.27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1</v>
      </c>
      <c r="M9">
        <v>3</v>
      </c>
      <c r="N9">
        <v>4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43987</v>
      </c>
      <c r="B10">
        <v>75.38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1</v>
      </c>
      <c r="M10">
        <v>1</v>
      </c>
      <c r="N10">
        <v>3</v>
      </c>
      <c r="O10">
        <v>3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43991</v>
      </c>
      <c r="B11">
        <v>81.349999999999994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1</v>
      </c>
      <c r="N11">
        <v>1</v>
      </c>
      <c r="O11">
        <v>4</v>
      </c>
      <c r="P11">
        <v>4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43994</v>
      </c>
      <c r="B12">
        <v>84.13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1</v>
      </c>
      <c r="N12">
        <v>2</v>
      </c>
      <c r="O12">
        <v>2</v>
      </c>
      <c r="P12">
        <v>4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43998</v>
      </c>
      <c r="B13">
        <v>85.93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44001</v>
      </c>
      <c r="B14">
        <v>90.67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1</v>
      </c>
      <c r="Q14">
        <v>2</v>
      </c>
      <c r="R14">
        <v>3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44005</v>
      </c>
      <c r="B15">
        <v>95.24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2</v>
      </c>
      <c r="Q15">
        <v>1</v>
      </c>
      <c r="R15">
        <v>3</v>
      </c>
      <c r="S15">
        <v>3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44006</v>
      </c>
      <c r="B16">
        <v>97.48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2</v>
      </c>
      <c r="Q16">
        <v>1</v>
      </c>
      <c r="R16">
        <v>2</v>
      </c>
      <c r="S16">
        <v>3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44012</v>
      </c>
      <c r="B17">
        <v>101.67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3</v>
      </c>
      <c r="R17">
        <v>2</v>
      </c>
      <c r="S17">
        <v>2</v>
      </c>
      <c r="T17">
        <v>3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44015</v>
      </c>
      <c r="B18">
        <v>104.09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3</v>
      </c>
      <c r="R18">
        <v>1</v>
      </c>
      <c r="S18">
        <v>1</v>
      </c>
      <c r="T18">
        <v>3</v>
      </c>
      <c r="U18">
        <v>4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44020</v>
      </c>
      <c r="B19">
        <v>108.54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  <c r="S19">
        <v>2</v>
      </c>
      <c r="T19">
        <v>1</v>
      </c>
      <c r="U19">
        <v>3</v>
      </c>
      <c r="V19">
        <v>4</v>
      </c>
      <c r="W19">
        <v>1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0597-79AE-4AA8-927E-952140B9A1CF}">
  <dimension ref="A1:AA19"/>
  <sheetViews>
    <sheetView tabSelected="1" workbookViewId="0">
      <selection sqref="A1:AA19"/>
    </sheetView>
  </sheetViews>
  <sheetFormatPr defaultRowHeight="15" x14ac:dyDescent="0.25"/>
  <cols>
    <col min="1" max="1" width="10.140625" bestFit="1" customWidth="1"/>
    <col min="2" max="2" width="11.570312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>
        <v>43959</v>
      </c>
      <c r="B2">
        <v>44.99</v>
      </c>
      <c r="C2">
        <v>0</v>
      </c>
      <c r="D2">
        <v>0</v>
      </c>
      <c r="E2">
        <v>1</v>
      </c>
      <c r="F2">
        <v>2</v>
      </c>
      <c r="G2">
        <v>3</v>
      </c>
      <c r="H2">
        <v>6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43963</v>
      </c>
      <c r="B3">
        <v>48.84</v>
      </c>
      <c r="C3">
        <v>0</v>
      </c>
      <c r="D3">
        <v>0</v>
      </c>
      <c r="E3">
        <v>1</v>
      </c>
      <c r="F3">
        <v>1</v>
      </c>
      <c r="G3">
        <v>2</v>
      </c>
      <c r="H3">
        <v>3</v>
      </c>
      <c r="I3">
        <v>5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43966</v>
      </c>
      <c r="B4">
        <v>51.68</v>
      </c>
      <c r="C4">
        <v>0</v>
      </c>
      <c r="D4">
        <v>0</v>
      </c>
      <c r="E4">
        <v>1</v>
      </c>
      <c r="F4">
        <v>1</v>
      </c>
      <c r="G4">
        <v>0</v>
      </c>
      <c r="H4">
        <v>2</v>
      </c>
      <c r="I4">
        <v>6</v>
      </c>
      <c r="J4">
        <v>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43971</v>
      </c>
      <c r="B5">
        <v>56.31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4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43974</v>
      </c>
      <c r="B6">
        <v>61.21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43977</v>
      </c>
      <c r="B7">
        <v>63.05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2</v>
      </c>
      <c r="K7">
        <v>2</v>
      </c>
      <c r="L7">
        <v>5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43980</v>
      </c>
      <c r="B8">
        <v>68.27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2</v>
      </c>
      <c r="K8">
        <v>1</v>
      </c>
      <c r="L8">
        <v>2</v>
      </c>
      <c r="M8">
        <v>4</v>
      </c>
      <c r="N8">
        <v>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43984</v>
      </c>
      <c r="B9">
        <v>72.94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2</v>
      </c>
      <c r="M9">
        <v>3</v>
      </c>
      <c r="N9">
        <v>3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43987</v>
      </c>
      <c r="B10">
        <v>76.86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1</v>
      </c>
      <c r="N10">
        <v>3</v>
      </c>
      <c r="O10">
        <v>4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43991</v>
      </c>
      <c r="B11">
        <v>82.79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1</v>
      </c>
      <c r="N11">
        <v>0</v>
      </c>
      <c r="O11">
        <v>4</v>
      </c>
      <c r="P11">
        <v>3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43994</v>
      </c>
      <c r="B12">
        <v>86.39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1</v>
      </c>
      <c r="N12">
        <v>1</v>
      </c>
      <c r="O12">
        <v>1</v>
      </c>
      <c r="P12">
        <v>3</v>
      </c>
      <c r="Q12">
        <v>4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43998</v>
      </c>
      <c r="B13">
        <v>90.33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2</v>
      </c>
      <c r="P13">
        <v>1</v>
      </c>
      <c r="Q13">
        <v>2</v>
      </c>
      <c r="R13">
        <v>3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44001</v>
      </c>
      <c r="B14">
        <v>93.68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  <c r="P14">
        <v>0</v>
      </c>
      <c r="Q14">
        <v>2</v>
      </c>
      <c r="R14">
        <v>3</v>
      </c>
      <c r="S14">
        <v>3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44005</v>
      </c>
      <c r="B15">
        <v>98.58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</v>
      </c>
      <c r="R15">
        <v>1</v>
      </c>
      <c r="S15">
        <v>4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44006</v>
      </c>
      <c r="B16">
        <v>99.66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1</v>
      </c>
      <c r="R16">
        <v>2</v>
      </c>
      <c r="S16">
        <v>3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44012</v>
      </c>
      <c r="B17">
        <v>103.28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1</v>
      </c>
      <c r="S17">
        <v>1</v>
      </c>
      <c r="T17">
        <v>4</v>
      </c>
      <c r="U17">
        <v>3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44015</v>
      </c>
      <c r="B18">
        <v>105.27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</v>
      </c>
      <c r="S18">
        <v>2</v>
      </c>
      <c r="T18">
        <v>3</v>
      </c>
      <c r="U18">
        <v>3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44020</v>
      </c>
      <c r="B19">
        <v>109.58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3</v>
      </c>
      <c r="T19">
        <v>1</v>
      </c>
      <c r="U19">
        <v>3</v>
      </c>
      <c r="V19">
        <v>4</v>
      </c>
      <c r="W19">
        <v>1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244F-5A7B-46BF-A8D2-264E5C1005BC}">
  <dimension ref="A1:AA19"/>
  <sheetViews>
    <sheetView workbookViewId="0">
      <selection activeCell="B2" sqref="B2:AA2"/>
    </sheetView>
  </sheetViews>
  <sheetFormatPr defaultRowHeight="15" x14ac:dyDescent="0.25"/>
  <cols>
    <col min="1" max="1" width="10.14062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s="1">
        <v>43959</v>
      </c>
      <c r="B2">
        <v>40.26</v>
      </c>
      <c r="C2">
        <v>0</v>
      </c>
      <c r="D2">
        <v>1</v>
      </c>
      <c r="E2">
        <v>2</v>
      </c>
      <c r="F2">
        <v>3</v>
      </c>
      <c r="G2">
        <v>7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43963</v>
      </c>
      <c r="B3">
        <v>43.55</v>
      </c>
      <c r="C3">
        <v>0</v>
      </c>
      <c r="D3">
        <v>1</v>
      </c>
      <c r="E3">
        <v>1</v>
      </c>
      <c r="F3">
        <v>2</v>
      </c>
      <c r="G3">
        <v>3</v>
      </c>
      <c r="H3">
        <v>6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43966</v>
      </c>
      <c r="B4">
        <v>46.39</v>
      </c>
      <c r="C4">
        <v>0</v>
      </c>
      <c r="D4">
        <v>0</v>
      </c>
      <c r="E4">
        <v>1</v>
      </c>
      <c r="F4">
        <v>2</v>
      </c>
      <c r="G4">
        <v>1</v>
      </c>
      <c r="H4">
        <v>7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43971</v>
      </c>
      <c r="B5">
        <v>50.77</v>
      </c>
      <c r="C5">
        <v>0</v>
      </c>
      <c r="D5">
        <v>0</v>
      </c>
      <c r="E5">
        <v>1</v>
      </c>
      <c r="F5">
        <v>1</v>
      </c>
      <c r="G5">
        <v>1</v>
      </c>
      <c r="H5">
        <v>2</v>
      </c>
      <c r="I5">
        <v>5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43974</v>
      </c>
      <c r="B6">
        <v>54.64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  <c r="I6">
        <v>2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43977</v>
      </c>
      <c r="B7">
        <v>56.37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1</v>
      </c>
      <c r="J7">
        <v>4</v>
      </c>
      <c r="K7">
        <v>4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43980</v>
      </c>
      <c r="B8">
        <v>60.44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2</v>
      </c>
      <c r="J8">
        <v>1</v>
      </c>
      <c r="K8">
        <v>5</v>
      </c>
      <c r="L8">
        <v>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43984</v>
      </c>
      <c r="B9">
        <v>65.05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1</v>
      </c>
      <c r="K9">
        <v>2</v>
      </c>
      <c r="L9">
        <v>5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43987</v>
      </c>
      <c r="B10">
        <v>67.69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1</v>
      </c>
      <c r="L10">
        <v>2</v>
      </c>
      <c r="M10">
        <v>5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43991</v>
      </c>
      <c r="B11">
        <v>73.22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3</v>
      </c>
      <c r="N11">
        <v>5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43994</v>
      </c>
      <c r="B12">
        <v>76.349999999999994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2</v>
      </c>
      <c r="N12">
        <v>3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43998</v>
      </c>
      <c r="B13">
        <v>80.03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1</v>
      </c>
      <c r="N13">
        <v>2</v>
      </c>
      <c r="O13">
        <v>3</v>
      </c>
      <c r="P13">
        <v>3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44001</v>
      </c>
      <c r="B14">
        <v>82.56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44005</v>
      </c>
      <c r="B15">
        <v>87.26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1</v>
      </c>
      <c r="P15">
        <v>2</v>
      </c>
      <c r="Q15">
        <v>4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44006</v>
      </c>
      <c r="B16">
        <v>88.13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1</v>
      </c>
      <c r="P16">
        <v>2</v>
      </c>
      <c r="Q16">
        <v>3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44012</v>
      </c>
      <c r="B17">
        <v>91.97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1</v>
      </c>
      <c r="Q17">
        <v>3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44015</v>
      </c>
      <c r="B18">
        <v>93.98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2</v>
      </c>
      <c r="Q18">
        <v>1</v>
      </c>
      <c r="R18">
        <v>4</v>
      </c>
      <c r="S18">
        <v>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44020</v>
      </c>
      <c r="B19">
        <v>98.24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3</v>
      </c>
      <c r="Q19">
        <v>1</v>
      </c>
      <c r="R19">
        <v>1</v>
      </c>
      <c r="S19">
        <v>4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C834-75B8-4C58-95D5-137EDB147F55}">
  <dimension ref="A1:BN77"/>
  <sheetViews>
    <sheetView topLeftCell="A36" workbookViewId="0">
      <selection activeCell="E43" sqref="E43"/>
    </sheetView>
  </sheetViews>
  <sheetFormatPr defaultRowHeight="15" x14ac:dyDescent="0.25"/>
  <cols>
    <col min="1" max="1" width="10.140625" bestFit="1" customWidth="1"/>
    <col min="2" max="2" width="13.28515625" bestFit="1" customWidth="1"/>
    <col min="3" max="3" width="11.5703125" bestFit="1" customWidth="1"/>
    <col min="4" max="4" width="14.28515625" bestFit="1" customWidth="1"/>
    <col min="5" max="5" width="14.28515625" customWidth="1"/>
    <col min="6" max="6" width="16.85546875" bestFit="1" customWidth="1"/>
    <col min="7" max="7" width="16.140625" bestFit="1" customWidth="1"/>
    <col min="32" max="66" width="9.140625" style="6"/>
  </cols>
  <sheetData>
    <row r="1" spans="1:66" s="8" customFormat="1" ht="15.75" thickBot="1" x14ac:dyDescent="0.3">
      <c r="C1" s="8" t="s">
        <v>0</v>
      </c>
      <c r="D1" s="8" t="s">
        <v>29</v>
      </c>
      <c r="E1" s="8" t="s">
        <v>30</v>
      </c>
      <c r="F1" s="8" t="s">
        <v>32</v>
      </c>
      <c r="G1" s="8" t="s">
        <v>31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s="6" customFormat="1" x14ac:dyDescent="0.25">
      <c r="A2" s="4">
        <v>43959</v>
      </c>
      <c r="B2" s="4" t="s">
        <v>26</v>
      </c>
      <c r="C2" s="5">
        <v>43.633333333333333</v>
      </c>
      <c r="D2" s="5"/>
      <c r="E2" s="5"/>
      <c r="F2" s="5"/>
      <c r="G2" s="17"/>
      <c r="H2" s="6">
        <v>0</v>
      </c>
      <c r="I2" s="6">
        <v>1</v>
      </c>
      <c r="J2" s="6">
        <v>0</v>
      </c>
      <c r="K2" s="6">
        <v>2</v>
      </c>
      <c r="L2" s="6">
        <v>4</v>
      </c>
      <c r="M2" s="6">
        <v>7</v>
      </c>
      <c r="N2" s="6">
        <v>1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</row>
    <row r="3" spans="1:66" s="6" customFormat="1" x14ac:dyDescent="0.25">
      <c r="A3" s="4"/>
      <c r="B3" s="4" t="s">
        <v>27</v>
      </c>
      <c r="C3" s="6">
        <v>46.96</v>
      </c>
      <c r="D3" s="5">
        <f>C2-C3</f>
        <v>-3.326666666666668</v>
      </c>
      <c r="E3" s="13">
        <f>ABS(D3)/C2</f>
        <v>7.6241405653170391E-2</v>
      </c>
      <c r="F3" s="6">
        <f>MIN(H2:H3)+MIN(I2:I3)+MIN(J2:J3)+MIN(K2:K3)+MIN(L2:L3)+MIN(M2:M3)+MIN(N2:N3)+MIN(O2:O3)+MIN(P2:P3)+MIN(Q2:Q3)+MIN(R2:R3)+MIN(S2:S3)+MIN(T2:T3)+MIN(U2:U3)+MIN(V2:V3)+MIN(W2:W3)+MIN(X2:X3)+MIN(Y2:Y3)+MIN(Z2:Z3)+MIN(AA2:AA3)+MIN(AB2:AB3)+MIN(AC2:AC3)+MIN(AD2:AD3)+MIN(AE2:AE3)+MIN(AF2:AF3)</f>
        <v>12</v>
      </c>
      <c r="G3" s="17">
        <f>F3/SUM(H2:AF2)</f>
        <v>0.8</v>
      </c>
      <c r="H3" s="6">
        <v>0</v>
      </c>
      <c r="I3" s="6">
        <v>0</v>
      </c>
      <c r="J3" s="6">
        <v>0</v>
      </c>
      <c r="K3" s="6">
        <v>2</v>
      </c>
      <c r="L3" s="6">
        <v>3</v>
      </c>
      <c r="M3" s="6">
        <v>6</v>
      </c>
      <c r="N3" s="6">
        <v>3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66" s="6" customFormat="1" ht="15.75" thickBot="1" x14ac:dyDescent="0.3">
      <c r="A4" s="4"/>
      <c r="B4" s="4" t="s">
        <v>28</v>
      </c>
      <c r="C4" s="6">
        <v>44.99</v>
      </c>
      <c r="D4" s="5">
        <f>C2-C4</f>
        <v>-1.3566666666666691</v>
      </c>
      <c r="E4" s="16">
        <f>ABS(D4)/C2</f>
        <v>3.1092436974789972E-2</v>
      </c>
      <c r="F4" s="6">
        <f>MIN(H2,H4)+MIN(I2,I4)+MIN(J2,J4)+MIN(K2,K4)+MIN(L2,L4)+MIN(M2,M4)+MIN(N2,N4)+MIN(O2,O4)+MIN(P2,P4)+MIN(Q2,Q4)+MIN(R2,R4)+MIN(S2,S4)+MIN(T2,T4)+MIN(U2,U4)+MIN(V2,V4)+MIN(W2,W4)+MIN(X2,X4)+MIN(Y2,Y4)+MIN(Z2,Z4)+MIN(AA2,AA4)+MIN(AB2,AB4)+MIN(AC2,AC4)+MIN(AD2,AD4)+MIN(AE2,AE4)+MIN(AF2,AF4)</f>
        <v>12</v>
      </c>
      <c r="G4" s="17">
        <f>F4/SUM(H2:AF2)</f>
        <v>0.8</v>
      </c>
      <c r="H4" s="6">
        <v>0</v>
      </c>
      <c r="I4" s="6">
        <v>0</v>
      </c>
      <c r="J4" s="6">
        <v>1</v>
      </c>
      <c r="K4" s="6">
        <v>2</v>
      </c>
      <c r="L4" s="6">
        <v>3</v>
      </c>
      <c r="M4" s="6">
        <v>6</v>
      </c>
      <c r="N4" s="6">
        <v>3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66" s="11" customFormat="1" x14ac:dyDescent="0.25">
      <c r="A5" s="9">
        <v>43963</v>
      </c>
      <c r="B5" s="9" t="s">
        <v>26</v>
      </c>
      <c r="C5" s="10">
        <v>49.533333333333331</v>
      </c>
      <c r="D5" s="10"/>
      <c r="E5" s="14"/>
      <c r="F5" s="10"/>
      <c r="G5" s="18"/>
      <c r="H5" s="11">
        <v>0</v>
      </c>
      <c r="I5" s="11">
        <v>0</v>
      </c>
      <c r="J5" s="11">
        <v>1</v>
      </c>
      <c r="K5" s="11">
        <v>0</v>
      </c>
      <c r="L5" s="11">
        <v>2</v>
      </c>
      <c r="M5" s="11">
        <v>4</v>
      </c>
      <c r="N5" s="11">
        <v>5</v>
      </c>
      <c r="O5" s="11">
        <v>3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1:66" s="6" customFormat="1" x14ac:dyDescent="0.25">
      <c r="A6" s="4"/>
      <c r="B6" s="4" t="s">
        <v>27</v>
      </c>
      <c r="C6" s="6">
        <v>49.72</v>
      </c>
      <c r="D6" s="5">
        <f>C5-C6</f>
        <v>-0.18666666666666742</v>
      </c>
      <c r="E6" s="13">
        <f>ABS(D6)/C5</f>
        <v>3.7685060565276064E-3</v>
      </c>
      <c r="F6" s="6">
        <f>MIN(H5:H6)+MIN(I5:I6)+MIN(J5:J6)+MIN(K5:K6)+MIN(L5:L6)+MIN(M5:M6)+MIN(N5:N6)+MIN(O5:O6)+MIN(P5:P6)+MIN(Q5:Q6)+MIN(R5:R6)+MIN(S5:S6)+MIN(T5:T6)+MIN(U5:U6)+MIN(V5:V6)+MIN(W5:W6)+MIN(X5:X6)+MIN(Y5:Y6)+MIN(Z5:Z6)+MIN(AA5:AA6)+MIN(AB5:AB6)+MIN(AC5:AC6)+MIN(AD5:AD6)+MIN(AE5:AE6)+MIN(AF5:AF6)</f>
        <v>13</v>
      </c>
      <c r="G6" s="17">
        <f>F6/SUM(H5:AF5)</f>
        <v>0.8666666666666667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3</v>
      </c>
      <c r="N6" s="6">
        <v>5</v>
      </c>
      <c r="O6" s="6">
        <v>4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66" s="6" customFormat="1" ht="15.75" thickBot="1" x14ac:dyDescent="0.3">
      <c r="A7" s="4"/>
      <c r="B7" s="4" t="s">
        <v>28</v>
      </c>
      <c r="C7">
        <v>48.84</v>
      </c>
      <c r="D7" s="5">
        <f>C5-C7</f>
        <v>0.69333333333332803</v>
      </c>
      <c r="E7" s="16">
        <f>ABS(D7)/C5</f>
        <v>1.3997308209959517E-2</v>
      </c>
      <c r="F7" s="6">
        <f>MIN(H5,H7)+MIN(I5,I7)+MIN(J5,J7)+MIN(K5,K7)+MIN(L5,L7)+MIN(M5,M7)+MIN(N5,N7)+MIN(O5,O7)+MIN(P5,P7)+MIN(Q5,Q7)+MIN(R5,R7)+MIN(S5,S7)+MIN(T5,T7)+MIN(U5,U7)+MIN(V5,V7)+MIN(W5,W7)+MIN(X5,X7)+MIN(Y5,Y7)+MIN(Z5,Z7)+MIN(AA5,AA7)+MIN(AB5,AB7)+MIN(AC5,AC7)+MIN(AD5,AD7)+MIN(AE5,AE7)+MIN(AF5,AF7)</f>
        <v>14</v>
      </c>
      <c r="G7" s="17">
        <f>F7/SUM(H5:AF5)</f>
        <v>0.93333333333333335</v>
      </c>
      <c r="H7">
        <v>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6">
        <v>0</v>
      </c>
    </row>
    <row r="8" spans="1:66" s="11" customFormat="1" x14ac:dyDescent="0.25">
      <c r="A8" s="9">
        <v>43966</v>
      </c>
      <c r="B8" s="9" t="s">
        <v>26</v>
      </c>
      <c r="C8" s="10">
        <v>52.8</v>
      </c>
      <c r="D8" s="10"/>
      <c r="E8" s="14"/>
      <c r="F8" s="10"/>
      <c r="G8" s="18"/>
      <c r="H8" s="11">
        <v>0</v>
      </c>
      <c r="I8" s="11">
        <v>0</v>
      </c>
      <c r="J8" s="11">
        <v>0</v>
      </c>
      <c r="K8" s="11">
        <v>1</v>
      </c>
      <c r="L8" s="11">
        <v>1</v>
      </c>
      <c r="M8" s="11">
        <v>1</v>
      </c>
      <c r="N8" s="11">
        <v>5</v>
      </c>
      <c r="O8" s="11">
        <v>6</v>
      </c>
      <c r="P8" s="11">
        <v>1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 spans="1:66" s="6" customFormat="1" x14ac:dyDescent="0.25">
      <c r="A9" s="4"/>
      <c r="B9" s="4" t="s">
        <v>27</v>
      </c>
      <c r="C9">
        <v>52.15</v>
      </c>
      <c r="D9" s="5">
        <f>C8-C9</f>
        <v>0.64999999999999858</v>
      </c>
      <c r="E9" s="13">
        <f>ABS(D9)/C8</f>
        <v>1.2310606060606034E-2</v>
      </c>
      <c r="F9" s="6">
        <f>MIN(H8:H9)+MIN(I8:I9)+MIN(J8:J9)+MIN(K8:K9)+MIN(L8:L9)+MIN(M8:M9)+MIN(N8:N9)+MIN(O8:O9)+MIN(P8:P9)+MIN(Q8:Q9)+MIN(R8:R9)+MIN(S8:S9)+MIN(T8:T9)+MIN(U8:U9)+MIN(V8:V9)+MIN(W8:W9)+MIN(X8:X9)+MIN(Y8:Y9)+MIN(Z8:Z9)+MIN(AA8:AA9)+MIN(AB8:AB9)+MIN(AC8:AC9)+MIN(AD8:AD9)+MIN(AE8:AE9)+MIN(AF8:AF9)</f>
        <v>13</v>
      </c>
      <c r="G9" s="17">
        <f>F9/SUM(H8:AF8)</f>
        <v>0.8666666666666667</v>
      </c>
      <c r="H9">
        <v>0</v>
      </c>
      <c r="I9">
        <v>0</v>
      </c>
      <c r="J9">
        <v>1</v>
      </c>
      <c r="K9">
        <v>0</v>
      </c>
      <c r="L9">
        <v>2</v>
      </c>
      <c r="M9">
        <v>1</v>
      </c>
      <c r="N9">
        <v>4</v>
      </c>
      <c r="O9">
        <v>6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6">
        <v>0</v>
      </c>
    </row>
    <row r="10" spans="1:66" s="6" customFormat="1" ht="15.75" thickBot="1" x14ac:dyDescent="0.3">
      <c r="A10" s="4"/>
      <c r="B10" s="4" t="s">
        <v>28</v>
      </c>
      <c r="C10">
        <v>51.68</v>
      </c>
      <c r="D10" s="5">
        <f>C8-C10</f>
        <v>1.1199999999999974</v>
      </c>
      <c r="E10" s="16">
        <f>ABS(D10)/C8</f>
        <v>2.1212121212121165E-2</v>
      </c>
      <c r="F10" s="6">
        <f>MIN(H8,H10)+MIN(I8,I10)+MIN(J8,J10)+MIN(K8,K10)+MIN(L8,L10)+MIN(M8,M10)+MIN(N8,N10)+MIN(O8,O10)+MIN(P8,P10)+MIN(Q8,Q10)+MIN(R8,R10)+MIN(S8,S10)+MIN(T8,T10)+MIN(U8,U10)+MIN(V8,V10)+MIN(W8,W10)+MIN(X8,X10)+MIN(Y8,Y10)+MIN(Z8,Z10)+MIN(AA8,AA10)+MIN(AB8,AB10)+MIN(AC8,AC10)+MIN(AD8,AD10)+MIN(AE8,AE10)+MIN(AF8,AF10)</f>
        <v>12</v>
      </c>
      <c r="G10" s="17">
        <f>F10/SUM(H8:AF8)</f>
        <v>0.8</v>
      </c>
      <c r="H10">
        <v>0</v>
      </c>
      <c r="I10">
        <v>0</v>
      </c>
      <c r="J10">
        <v>1</v>
      </c>
      <c r="K10">
        <v>1</v>
      </c>
      <c r="L10">
        <v>0</v>
      </c>
      <c r="M10">
        <v>2</v>
      </c>
      <c r="N10">
        <v>6</v>
      </c>
      <c r="O10">
        <v>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6">
        <v>0</v>
      </c>
    </row>
    <row r="11" spans="1:66" s="11" customFormat="1" x14ac:dyDescent="0.25">
      <c r="A11" s="9">
        <v>43971</v>
      </c>
      <c r="B11" s="9" t="s">
        <v>26</v>
      </c>
      <c r="C11" s="10">
        <v>59.366666666666667</v>
      </c>
      <c r="D11" s="10"/>
      <c r="E11" s="14"/>
      <c r="F11" s="10"/>
      <c r="G11" s="18"/>
      <c r="H11" s="11">
        <v>0</v>
      </c>
      <c r="I11" s="11">
        <v>0</v>
      </c>
      <c r="J11" s="11">
        <v>0</v>
      </c>
      <c r="K11" s="11">
        <v>1</v>
      </c>
      <c r="L11" s="11">
        <v>0</v>
      </c>
      <c r="M11" s="11">
        <v>1</v>
      </c>
      <c r="N11" s="11">
        <v>1</v>
      </c>
      <c r="O11" s="11">
        <v>2</v>
      </c>
      <c r="P11" s="11">
        <v>7</v>
      </c>
      <c r="Q11" s="11">
        <v>2</v>
      </c>
      <c r="R11" s="11">
        <v>1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</row>
    <row r="12" spans="1:66" s="6" customFormat="1" x14ac:dyDescent="0.25">
      <c r="A12" s="4"/>
      <c r="B12" s="4" t="s">
        <v>27</v>
      </c>
      <c r="C12">
        <v>56.54</v>
      </c>
      <c r="D12" s="5">
        <f>C11-C12</f>
        <v>2.826666666666668</v>
      </c>
      <c r="E12" s="13">
        <f>ABS(D12)/C11</f>
        <v>4.7613700168444718E-2</v>
      </c>
      <c r="F12" s="6">
        <f>MIN(H11:H12)+MIN(I11:I12)+MIN(J11:J12)+MIN(K11:K12)+MIN(L11:L12)+MIN(M11:M12)+MIN(N11:N12)+MIN(O11:O12)+MIN(P11:P12)+MIN(Q11:Q12)+MIN(R11:R12)+MIN(S11:S12)+MIN(T11:T12)+MIN(U11:U12)+MIN(V11:V12)+MIN(W11:W12)+MIN(X11:X12)+MIN(Y11:Y12)+MIN(Z11:Z12)+MIN(AA11:AA12)+MIN(AB11:AB12)+MIN(AC11:AC12)+MIN(AD11:AD12)+MIN(AE11:AE12)+MIN(AF11:AF12)</f>
        <v>11</v>
      </c>
      <c r="G12" s="17">
        <f>F12/SUM(H11:AF11)</f>
        <v>0.73333333333333328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2</v>
      </c>
      <c r="O12">
        <v>4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6">
        <v>0</v>
      </c>
    </row>
    <row r="13" spans="1:66" s="6" customFormat="1" ht="15.75" thickBot="1" x14ac:dyDescent="0.3">
      <c r="A13" s="4"/>
      <c r="B13" s="4" t="s">
        <v>28</v>
      </c>
      <c r="C13">
        <v>56.31</v>
      </c>
      <c r="D13" s="5">
        <f>C11-C13</f>
        <v>3.0566666666666649</v>
      </c>
      <c r="E13" s="16">
        <f>ABS(D13)/C11</f>
        <v>5.1487928130263864E-2</v>
      </c>
      <c r="F13" s="6">
        <f>MIN(H11,H13)+MIN(I11,I13)+MIN(J11,J13)+MIN(K11,K13)+MIN(L11,L13)+MIN(M11,M13)+MIN(N11,N13)+MIN(O11,O13)+MIN(P11,P13)+MIN(Q11,Q13)+MIN(R11,R13)+MIN(S11,S13)+MIN(T11,T13)+MIN(U11,U13)+MIN(V11,V13)+MIN(W11,W13)+MIN(X11,X13)+MIN(Y11,Y13)+MIN(Z11,Z13)+MIN(AA11,AA13)+MIN(AB11,AB13)+MIN(AC11,AC13)+MIN(AD11,AD13)+MIN(AE11,AE13)+MIN(AF11,AF13)</f>
        <v>11</v>
      </c>
      <c r="G13" s="17">
        <f>F13/SUM(H11:AF11)</f>
        <v>0.73333333333333328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2</v>
      </c>
      <c r="O13">
        <v>4</v>
      </c>
      <c r="P13">
        <v>4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6">
        <v>0</v>
      </c>
    </row>
    <row r="14" spans="1:66" s="11" customFormat="1" x14ac:dyDescent="0.25">
      <c r="A14" s="9">
        <v>43974</v>
      </c>
      <c r="B14" s="9" t="s">
        <v>26</v>
      </c>
      <c r="C14" s="10">
        <v>61.533333333333331</v>
      </c>
      <c r="D14" s="10"/>
      <c r="E14" s="14"/>
      <c r="F14" s="10"/>
      <c r="G14" s="18"/>
      <c r="H14" s="11">
        <v>0</v>
      </c>
      <c r="I14" s="11">
        <v>0</v>
      </c>
      <c r="J14" s="11">
        <v>0</v>
      </c>
      <c r="K14" s="11">
        <v>0</v>
      </c>
      <c r="L14" s="11">
        <v>1</v>
      </c>
      <c r="M14" s="11">
        <v>0</v>
      </c>
      <c r="N14" s="11">
        <v>2</v>
      </c>
      <c r="O14" s="11">
        <v>1</v>
      </c>
      <c r="P14" s="11">
        <v>6</v>
      </c>
      <c r="Q14" s="11">
        <v>3</v>
      </c>
      <c r="R14" s="11">
        <v>2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 spans="1:66" s="6" customFormat="1" x14ac:dyDescent="0.25">
      <c r="A15" s="4"/>
      <c r="B15" s="4" t="s">
        <v>27</v>
      </c>
      <c r="C15">
        <v>61.89</v>
      </c>
      <c r="D15" s="5">
        <f>C14-C15</f>
        <v>-0.35666666666666913</v>
      </c>
      <c r="E15" s="13">
        <f>ABS(D15)/C14</f>
        <v>5.7963163596966814E-3</v>
      </c>
      <c r="F15" s="6">
        <f>MIN(H14:H15)+MIN(I14:I15)+MIN(J14:J15)+MIN(K14:K15)+MIN(L14:L15)+MIN(M14:M15)+MIN(N14:N15)+MIN(O14:O15)+MIN(P14:P15)+MIN(Q14:Q15)+MIN(R14:R15)+MIN(S14:S15)+MIN(T14:T15)+MIN(U14:U15)+MIN(V14:V15)+MIN(W14:W15)+MIN(X14:X15)+MIN(Y14:Y15)+MIN(Z14:Z15)+MIN(AA14:AA15)+MIN(AB14:AB15)+MIN(AC14:AC15)+MIN(AD14:AD15)+MIN(AE14:AE15)+MIN(AF14:AF15)</f>
        <v>12</v>
      </c>
      <c r="G15" s="17">
        <f>F15/SUM(H14:AF14)</f>
        <v>0.8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2</v>
      </c>
      <c r="P15">
        <v>4</v>
      </c>
      <c r="Q15">
        <v>4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6">
        <v>0</v>
      </c>
    </row>
    <row r="16" spans="1:66" s="8" customFormat="1" ht="15.75" thickBot="1" x14ac:dyDescent="0.3">
      <c r="A16" s="7"/>
      <c r="B16" s="7" t="s">
        <v>28</v>
      </c>
      <c r="C16" s="8">
        <v>61.21</v>
      </c>
      <c r="D16" s="12">
        <f>C14-C16</f>
        <v>0.32333333333333059</v>
      </c>
      <c r="E16" s="16">
        <f>ABS(D16)/C14</f>
        <v>5.2546045503791541E-3</v>
      </c>
      <c r="F16" s="8">
        <f>MIN(H14,H16)+MIN(I14,I16)+MIN(J14,J16)+MIN(K14,K16)+MIN(L14,L16)+MIN(M14,M16)+MIN(N14,N16)+MIN(O14,O16)+MIN(P14,P16)+MIN(Q14,Q16)+MIN(R14,R16)+MIN(S14,S16)+MIN(T14,T16)+MIN(U14,U16)+MIN(V14,V16)+MIN(W14,W16)+MIN(X14,X16)+MIN(Y14,Y16)+MIN(Z14,Z16)+MIN(AA14,AA16)+MIN(AB14,AB16)+MIN(AC14,AC16)+MIN(AD14,AD16)+MIN(AE14,AE16)+MIN(AF14,AF16)</f>
        <v>13</v>
      </c>
      <c r="G16" s="20">
        <f>F16/SUM(H14:AF14)</f>
        <v>0.8666666666666667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1</v>
      </c>
      <c r="N16" s="8">
        <v>1</v>
      </c>
      <c r="O16" s="8">
        <v>2</v>
      </c>
      <c r="P16" s="8">
        <v>5</v>
      </c>
      <c r="Q16" s="8">
        <v>3</v>
      </c>
      <c r="R16" s="8">
        <v>2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</row>
    <row r="17" spans="1:66" x14ac:dyDescent="0.25">
      <c r="A17" s="1">
        <v>43977</v>
      </c>
      <c r="B17" s="4" t="s">
        <v>26</v>
      </c>
      <c r="C17" s="3">
        <v>65.8</v>
      </c>
      <c r="D17" s="3"/>
      <c r="E17" s="15"/>
      <c r="F17" s="3"/>
      <c r="G17" s="19"/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2</v>
      </c>
      <c r="Q17">
        <v>5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6">
        <v>0</v>
      </c>
    </row>
    <row r="18" spans="1:66" x14ac:dyDescent="0.25">
      <c r="A18" s="1"/>
      <c r="B18" s="4" t="s">
        <v>27</v>
      </c>
      <c r="C18">
        <v>63.48</v>
      </c>
      <c r="D18" s="5">
        <f>C17-C18</f>
        <v>2.3200000000000003</v>
      </c>
      <c r="E18" s="13">
        <f>ABS(D18)/C17</f>
        <v>3.5258358662613988E-2</v>
      </c>
      <c r="F18" s="6">
        <f>MIN(H17:H18)+MIN(I17:I18)+MIN(J17:J18)+MIN(K17:K18)+MIN(L17:L18)+MIN(M17:M18)+MIN(N17:N18)+MIN(O17:O18)+MIN(P17:P18)+MIN(Q17:Q18)+MIN(R17:R18)+MIN(S17:S18)+MIN(T17:T18)+MIN(U17:U18)+MIN(V17:V18)+MIN(W17:W18)+MIN(X17:X18)+MIN(Y17:Y18)+MIN(Z17:Z18)+MIN(AA17:AA18)+MIN(AB17:AB18)+MIN(AC17:AC18)+MIN(AD17:AD18)+MIN(AE17:AE18)+MIN(AF17:AF18)</f>
        <v>13</v>
      </c>
      <c r="G18" s="17">
        <f>F18/SUM(H17:AF17)</f>
        <v>0.8666666666666667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3</v>
      </c>
      <c r="Q18">
        <v>5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6">
        <v>0</v>
      </c>
    </row>
    <row r="19" spans="1:66" s="8" customFormat="1" ht="15.75" thickBot="1" x14ac:dyDescent="0.3">
      <c r="A19" s="7"/>
      <c r="B19" s="7" t="s">
        <v>28</v>
      </c>
      <c r="C19" s="8">
        <v>63.05</v>
      </c>
      <c r="D19" s="12">
        <f>C17-C19</f>
        <v>2.75</v>
      </c>
      <c r="E19" s="16">
        <f>ABS(D19)/C17</f>
        <v>4.1793313069908813E-2</v>
      </c>
      <c r="F19" s="8">
        <f>MIN(H17,H19)+MIN(I17,I19)+MIN(J17,J19)+MIN(K17,K19)+MIN(L17,L19)+MIN(M17,M19)+MIN(N17,N19)+MIN(O17,O19)+MIN(P17,P19)+MIN(Q17,Q19)+MIN(R17,R19)+MIN(S17,S19)+MIN(T17,T19)+MIN(U17,U19)+MIN(V17,V19)+MIN(W17,W19)+MIN(X17,X19)+MIN(Y17,Y19)+MIN(Z17,Z19)+MIN(AA17,AA19)+MIN(AB17,AB19)+MIN(AC17,AC19)+MIN(AD17,AD19)+MIN(AE17,AE19)+MIN(AF17,AF19)</f>
        <v>12</v>
      </c>
      <c r="G19" s="20">
        <f>F19/SUM(H17:AF17)</f>
        <v>0.8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1</v>
      </c>
      <c r="N19" s="8">
        <v>1</v>
      </c>
      <c r="O19" s="8">
        <v>2</v>
      </c>
      <c r="P19" s="8">
        <v>2</v>
      </c>
      <c r="Q19" s="8">
        <v>5</v>
      </c>
      <c r="R19" s="8">
        <v>2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</row>
    <row r="20" spans="1:66" x14ac:dyDescent="0.25">
      <c r="A20" s="1">
        <v>43980</v>
      </c>
      <c r="B20" s="4" t="s">
        <v>26</v>
      </c>
      <c r="C20" s="3">
        <v>67.400000000000006</v>
      </c>
      <c r="D20" s="3"/>
      <c r="E20" s="15"/>
      <c r="F20" s="3"/>
      <c r="G20" s="19"/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0</v>
      </c>
      <c r="Q20">
        <v>7</v>
      </c>
      <c r="R20">
        <v>2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6">
        <v>0</v>
      </c>
    </row>
    <row r="21" spans="1:66" x14ac:dyDescent="0.25">
      <c r="A21" s="1"/>
      <c r="B21" s="4" t="s">
        <v>27</v>
      </c>
      <c r="C21">
        <v>68.94</v>
      </c>
      <c r="D21" s="5">
        <f>C20-C21</f>
        <v>-1.539999999999992</v>
      </c>
      <c r="E21" s="13">
        <f>ABS(D21)/C20</f>
        <v>2.2848664688427181E-2</v>
      </c>
      <c r="F21" s="6">
        <f>MIN(H20:H21)+MIN(I20:I21)+MIN(J20:J21)+MIN(K20:K21)+MIN(L20:L21)+MIN(M20:M21)+MIN(N20:N21)+MIN(O20:O21)+MIN(P20:P21)+MIN(Q20:Q21)+MIN(R20:R21)+MIN(S20:S21)+MIN(T20:T21)+MIN(U20:U21)+MIN(V20:V21)+MIN(W20:W21)+MIN(X20:X21)+MIN(Y20:Y21)+MIN(Z20:Z21)+MIN(AA20:AA21)+MIN(AB20:AB21)+MIN(AC20:AC21)+MIN(AD20:AD21)+MIN(AE20:AE21)+MIN(AF20:AF21)</f>
        <v>9</v>
      </c>
      <c r="G21" s="17">
        <f>F21/SUM(H20:AF20)</f>
        <v>0.6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2</v>
      </c>
      <c r="Q21">
        <v>3</v>
      </c>
      <c r="R21">
        <v>5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6">
        <v>0</v>
      </c>
    </row>
    <row r="22" spans="1:66" s="8" customFormat="1" ht="15.75" thickBot="1" x14ac:dyDescent="0.3">
      <c r="A22" s="7"/>
      <c r="B22" s="7" t="s">
        <v>28</v>
      </c>
      <c r="C22" s="8">
        <v>68.27</v>
      </c>
      <c r="D22" s="12">
        <f>C20-C22</f>
        <v>-0.86999999999999034</v>
      </c>
      <c r="E22" s="16">
        <f>ABS(D22)/C20</f>
        <v>1.2908011869436057E-2</v>
      </c>
      <c r="F22" s="8">
        <f>MIN(H20,H22)+MIN(I20,I22)+MIN(J20,J22)+MIN(K20,K22)+MIN(L20,L22)+MIN(M20,M22)+MIN(N20,N22)+MIN(O20,O22)+MIN(P20,P22)+MIN(Q20,Q22)+MIN(R20,R22)+MIN(S20,S22)+MIN(T20,T22)+MIN(U20,U22)+MIN(V20,V22)+MIN(W20,W22)+MIN(X20,X22)+MIN(Y20,Y22)+MIN(Z20,Z22)+MIN(AA20,AA22)+MIN(AB20,AB22)+MIN(AC20,AC22)+MIN(AD20,AD22)+MIN(AE20,AE22)+MIN(AF20,AF22)</f>
        <v>9</v>
      </c>
      <c r="G22" s="20">
        <f>F22/SUM(H20:AF20)</f>
        <v>0.6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1</v>
      </c>
      <c r="O22" s="8">
        <v>2</v>
      </c>
      <c r="P22" s="8">
        <v>1</v>
      </c>
      <c r="Q22" s="8">
        <v>2</v>
      </c>
      <c r="R22" s="8">
        <v>4</v>
      </c>
      <c r="S22" s="8">
        <v>2</v>
      </c>
      <c r="T22" s="8">
        <v>1</v>
      </c>
      <c r="U22" s="8">
        <v>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</row>
    <row r="23" spans="1:66" x14ac:dyDescent="0.25">
      <c r="A23" s="1">
        <v>43984</v>
      </c>
      <c r="B23" s="4" t="s">
        <v>26</v>
      </c>
      <c r="C23" s="3">
        <v>76.599999999999994</v>
      </c>
      <c r="D23" s="3"/>
      <c r="E23" s="15"/>
      <c r="F23" s="3"/>
      <c r="G23" s="19"/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7</v>
      </c>
      <c r="T23">
        <v>3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6">
        <v>0</v>
      </c>
    </row>
    <row r="24" spans="1:66" x14ac:dyDescent="0.25">
      <c r="A24" s="1"/>
      <c r="B24" s="4" t="s">
        <v>27</v>
      </c>
      <c r="C24">
        <v>71.27</v>
      </c>
      <c r="D24" s="5">
        <f>C23-C24</f>
        <v>5.3299999999999983</v>
      </c>
      <c r="E24" s="13">
        <f>ABS(D24)/C23</f>
        <v>6.9582245430809389E-2</v>
      </c>
      <c r="F24" s="6">
        <f>MIN(H23:H24)+MIN(I23:I24)+MIN(J23:J24)+MIN(K23:K24)+MIN(L23:L24)+MIN(M23:M24)+MIN(N23:N24)+MIN(O23:O24)+MIN(P23:P24)+MIN(Q23:Q24)+MIN(R23:R24)+MIN(S23:S24)+MIN(T23:T24)+MIN(U23:U24)+MIN(V23:V24)+MIN(W23:W24)+MIN(X23:X24)+MIN(Y23:Y24)+MIN(Z23:Z24)+MIN(AA23:AA24)+MIN(AB23:AB24)+MIN(AC23:AC24)+MIN(AD23:AD24)+MIN(AE23:AE24)+MIN(AF23:AF24)</f>
        <v>10</v>
      </c>
      <c r="G24" s="17">
        <f>F24/SUM(H23:AF23)</f>
        <v>0.66666666666666663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1</v>
      </c>
      <c r="Q24">
        <v>1</v>
      </c>
      <c r="R24">
        <v>3</v>
      </c>
      <c r="S24">
        <v>4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6">
        <v>0</v>
      </c>
    </row>
    <row r="25" spans="1:66" s="8" customFormat="1" ht="15.75" thickBot="1" x14ac:dyDescent="0.3">
      <c r="A25" s="7"/>
      <c r="B25" s="7" t="s">
        <v>28</v>
      </c>
      <c r="C25" s="8">
        <v>72.94</v>
      </c>
      <c r="D25" s="12">
        <f>C23-C25</f>
        <v>3.6599999999999966</v>
      </c>
      <c r="E25" s="16">
        <f>ABS(D25)/C23</f>
        <v>4.7780678851174894E-2</v>
      </c>
      <c r="F25" s="8">
        <f>MIN(H23,H25)+MIN(I23,I25)+MIN(J23,J25)+MIN(K23,K25)+MIN(L23,L25)+MIN(M23,M25)+MIN(N23,N25)+MIN(O23,O25)+MIN(P23,P25)+MIN(Q23,Q25)+MIN(R23,R25)+MIN(S23,S25)+MIN(T23,T25)+MIN(U23,U25)+MIN(V23,V25)+MIN(W23,W25)+MIN(X23,X25)+MIN(Y23,Y25)+MIN(Z23,Z25)+MIN(AA23,AA25)+MIN(AB23,AB25)+MIN(AC23,AC25)+MIN(AD23,AD25)+MIN(AE23,AE25)+MIN(AF23,AF25)</f>
        <v>9</v>
      </c>
      <c r="G25" s="20">
        <f>F25/SUM(H23:AF23)</f>
        <v>0.6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2</v>
      </c>
      <c r="O25" s="8">
        <v>0</v>
      </c>
      <c r="P25" s="8">
        <v>1</v>
      </c>
      <c r="Q25" s="8">
        <v>2</v>
      </c>
      <c r="R25" s="8">
        <v>3</v>
      </c>
      <c r="S25" s="8">
        <v>3</v>
      </c>
      <c r="T25" s="8">
        <v>2</v>
      </c>
      <c r="U25" s="8">
        <v>1</v>
      </c>
      <c r="V25" s="8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</row>
    <row r="26" spans="1:66" x14ac:dyDescent="0.25">
      <c r="A26" s="1">
        <v>43987</v>
      </c>
      <c r="B26" s="4" t="s">
        <v>26</v>
      </c>
      <c r="C26" s="3">
        <v>79.86666666666666</v>
      </c>
      <c r="D26" s="3"/>
      <c r="E26" s="15"/>
      <c r="F26" s="3"/>
      <c r="G26" s="19"/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</v>
      </c>
      <c r="S26">
        <v>3</v>
      </c>
      <c r="T26">
        <v>5</v>
      </c>
      <c r="U26">
        <v>3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6">
        <v>0</v>
      </c>
    </row>
    <row r="27" spans="1:66" x14ac:dyDescent="0.25">
      <c r="A27" s="1"/>
      <c r="B27" s="4" t="s">
        <v>27</v>
      </c>
      <c r="C27">
        <v>75.38</v>
      </c>
      <c r="D27" s="5">
        <f>C26-C27</f>
        <v>4.4866666666666646</v>
      </c>
      <c r="E27" s="13">
        <f>ABS(D27)/C26</f>
        <v>5.6176961602671098E-2</v>
      </c>
      <c r="F27" s="6">
        <f>MIN(H26:H27)+MIN(I26:I27)+MIN(J26:J27)+MIN(K26:K27)+MIN(L26:L27)+MIN(M26:M27)+MIN(N26:N27)+MIN(O26:O27)+MIN(P26:P27)+MIN(Q26:Q27)+MIN(R26:R27)+MIN(S26:S27)+MIN(T26:T27)+MIN(U26:U27)+MIN(V26:V27)+MIN(W26:W27)+MIN(X26:X27)+MIN(Y26:Y27)+MIN(Z26:Z27)+MIN(AA26:AA27)+MIN(AB26:AB27)+MIN(AC26:AC27)+MIN(AD26:AD27)+MIN(AE26:AE27)+MIN(AF26:AF27)</f>
        <v>11</v>
      </c>
      <c r="G27" s="17">
        <f>F27/SUM(H26:AF26)</f>
        <v>0.73333333333333328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1</v>
      </c>
      <c r="R27">
        <v>1</v>
      </c>
      <c r="S27">
        <v>3</v>
      </c>
      <c r="T27">
        <v>3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6">
        <v>0</v>
      </c>
    </row>
    <row r="28" spans="1:66" s="8" customFormat="1" ht="15.75" thickBot="1" x14ac:dyDescent="0.3">
      <c r="A28" s="7"/>
      <c r="B28" s="7" t="s">
        <v>28</v>
      </c>
      <c r="C28" s="8">
        <v>76.86</v>
      </c>
      <c r="D28" s="12">
        <f>C26-C28</f>
        <v>3.0066666666666606</v>
      </c>
      <c r="E28" s="16">
        <f>ABS(D28)/C26</f>
        <v>3.7646076794657687E-2</v>
      </c>
      <c r="F28" s="8">
        <f>MIN(H26,H28)+MIN(I26,I28)+MIN(J26,J28)+MIN(K26,K28)+MIN(L26,L28)+MIN(M26,M28)+MIN(N26,N28)+MIN(O26,O28)+MIN(P26,P28)+MIN(Q26,Q28)+MIN(R26,R28)+MIN(S26,S28)+MIN(T26,T28)+MIN(U26,U28)+MIN(V26,V28)+MIN(W26,W28)+MIN(X26,X28)+MIN(Y26,Y28)+MIN(Z26,Z28)+MIN(AA26,AA28)+MIN(AB26,AB28)+MIN(AC26,AC28)+MIN(AD26,AD28)+MIN(AE26,AE28)+MIN(AF26,AF28)</f>
        <v>11</v>
      </c>
      <c r="G28" s="20">
        <f>F28/SUM(H26:AF26)</f>
        <v>0.73333333333333328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2</v>
      </c>
      <c r="P28" s="8">
        <v>1</v>
      </c>
      <c r="Q28" s="8">
        <v>1</v>
      </c>
      <c r="R28" s="8">
        <v>1</v>
      </c>
      <c r="S28" s="8">
        <v>3</v>
      </c>
      <c r="T28" s="8">
        <v>4</v>
      </c>
      <c r="U28" s="8">
        <v>2</v>
      </c>
      <c r="V28" s="8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</row>
    <row r="29" spans="1:66" x14ac:dyDescent="0.25">
      <c r="A29" s="1">
        <v>43991</v>
      </c>
      <c r="B29" s="4" t="s">
        <v>26</v>
      </c>
      <c r="C29" s="3">
        <v>85.066666666666663</v>
      </c>
      <c r="D29" s="3"/>
      <c r="E29" s="15"/>
      <c r="F29" s="3"/>
      <c r="G29" s="19"/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0</v>
      </c>
      <c r="T29">
        <v>4</v>
      </c>
      <c r="U29">
        <v>3</v>
      </c>
      <c r="V29">
        <v>4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6">
        <v>0</v>
      </c>
    </row>
    <row r="30" spans="1:66" x14ac:dyDescent="0.25">
      <c r="A30" s="1"/>
      <c r="B30" s="4" t="s">
        <v>27</v>
      </c>
      <c r="C30">
        <v>81.349999999999994</v>
      </c>
      <c r="D30" s="5">
        <f>C29-C30</f>
        <v>3.7166666666666686</v>
      </c>
      <c r="E30" s="13">
        <f>ABS(D30)/C29</f>
        <v>4.3691222570532942E-2</v>
      </c>
      <c r="F30" s="6">
        <f>MIN(H29:H30)+MIN(I29:I30)+MIN(J29:J30)+MIN(K29:K30)+MIN(L29:L30)+MIN(M29:M30)+MIN(N29:N30)+MIN(O29:O30)+MIN(P29:P30)+MIN(Q29:Q30)+MIN(R29:R30)+MIN(S29:S30)+MIN(T29:T30)+MIN(U29:U30)+MIN(V29:V30)+MIN(W29:W30)+MIN(X29:X30)+MIN(Y29:Y30)+MIN(Z29:Z30)+MIN(AA29:AA30)+MIN(AB29:AB30)+MIN(AC29:AC30)+MIN(AD29:AD30)+MIN(AE29:AE30)+MIN(AF29:AF30)</f>
        <v>10</v>
      </c>
      <c r="G30" s="17">
        <f>F30/SUM(H29:AF29)</f>
        <v>0.66666666666666663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1</v>
      </c>
      <c r="S30">
        <v>1</v>
      </c>
      <c r="T30">
        <v>4</v>
      </c>
      <c r="U30">
        <v>4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6">
        <v>0</v>
      </c>
    </row>
    <row r="31" spans="1:66" s="8" customFormat="1" ht="15.75" thickBot="1" x14ac:dyDescent="0.3">
      <c r="A31" s="7"/>
      <c r="B31" s="7" t="s">
        <v>28</v>
      </c>
      <c r="C31" s="8">
        <v>82.79</v>
      </c>
      <c r="D31" s="12">
        <f>C29-C31</f>
        <v>2.2766666666666566</v>
      </c>
      <c r="E31" s="16">
        <f>ABS(D31)/C29</f>
        <v>2.6763322884012421E-2</v>
      </c>
      <c r="F31" s="8">
        <f>MIN(H29,H31)+MIN(I29,I31)+MIN(J29,J31)+MIN(K29,K31)+MIN(L29,L31)+MIN(M29,M31)+MIN(N29,N31)+MIN(O29,O31)+MIN(P29,P31)+MIN(Q29,Q31)+MIN(R29,R31)+MIN(S29,S31)+MIN(T29,T31)+MIN(U29,U31)+MIN(V29,V31)+MIN(W29,W31)+MIN(X29,X31)+MIN(Y29,Y31)+MIN(Z29,Z31)+MIN(AA29,AA31)+MIN(AB29,AB31)+MIN(AC29,AC31)+MIN(AD29,AD31)+MIN(AE29,AE31)+MIN(AF29,AF31)</f>
        <v>12</v>
      </c>
      <c r="G31" s="20">
        <f>F31/SUM(H29:AF29)</f>
        <v>0.8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8">
        <v>2</v>
      </c>
      <c r="R31" s="8">
        <v>1</v>
      </c>
      <c r="S31" s="8">
        <v>0</v>
      </c>
      <c r="T31" s="8">
        <v>4</v>
      </c>
      <c r="U31" s="8">
        <v>3</v>
      </c>
      <c r="V31" s="8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</row>
    <row r="32" spans="1:66" x14ac:dyDescent="0.25">
      <c r="A32" s="1">
        <v>43994</v>
      </c>
      <c r="B32" s="4" t="s">
        <v>26</v>
      </c>
      <c r="C32" s="3">
        <v>88.266666666666666</v>
      </c>
      <c r="D32" s="3"/>
      <c r="E32" s="15"/>
      <c r="F32" s="3"/>
      <c r="G32" s="19"/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1</v>
      </c>
      <c r="U32">
        <v>4</v>
      </c>
      <c r="V32">
        <v>2</v>
      </c>
      <c r="W32">
        <v>4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6">
        <v>0</v>
      </c>
    </row>
    <row r="33" spans="1:66" x14ac:dyDescent="0.25">
      <c r="A33" s="1"/>
      <c r="B33" s="4" t="s">
        <v>27</v>
      </c>
      <c r="C33">
        <v>84.13</v>
      </c>
      <c r="D33" s="5">
        <f>C32-C33</f>
        <v>4.1366666666666703</v>
      </c>
      <c r="E33" s="13">
        <f>ABS(D33)/C32</f>
        <v>4.6865558912386751E-2</v>
      </c>
      <c r="F33" s="6">
        <f>MIN(H32:H33)+MIN(I32:I33)+MIN(J32:J33)+MIN(K32:K33)+MIN(L32:L33)+MIN(M32:M33)+MIN(N32:N33)+MIN(O32:O33)+MIN(P32:P33)+MIN(Q32:Q33)+MIN(R32:R33)+MIN(S32:S33)+MIN(T32:T33)+MIN(U32:U33)+MIN(V32:V33)+MIN(W32:W33)+MIN(X32:X33)+MIN(Y32:Y33)+MIN(Z32:Z33)+MIN(AA32:AA33)+MIN(AB32:AB33)+MIN(AC32:AC33)+MIN(AD32:AD33)+MIN(AE32:AE33)+MIN(AF32:AF33)</f>
        <v>12</v>
      </c>
      <c r="G33" s="17">
        <f>F33/SUM(H32:AF32)</f>
        <v>0.8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1</v>
      </c>
      <c r="S33">
        <v>2</v>
      </c>
      <c r="T33">
        <v>2</v>
      </c>
      <c r="U33">
        <v>4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6">
        <v>0</v>
      </c>
    </row>
    <row r="34" spans="1:66" s="8" customFormat="1" ht="15.75" thickBot="1" x14ac:dyDescent="0.3">
      <c r="A34" s="7"/>
      <c r="B34" s="7" t="s">
        <v>28</v>
      </c>
      <c r="C34" s="8">
        <v>86.39</v>
      </c>
      <c r="D34" s="12">
        <f>C32-C34</f>
        <v>1.8766666666666652</v>
      </c>
      <c r="E34" s="16">
        <f>ABS(D34)/C32</f>
        <v>2.1261329305135936E-2</v>
      </c>
      <c r="F34" s="8">
        <f>MIN(H32,H34)+MIN(I32,I34)+MIN(J32,J34)+MIN(K32,K34)+MIN(L32,L34)+MIN(M32,M34)+MIN(N32,N34)+MIN(O32,O34)+MIN(P32,P34)+MIN(Q32,Q34)+MIN(R32,R34)+MIN(S32,S34)+MIN(T32,T34)+MIN(U32,U34)+MIN(V32,V34)+MIN(W32,W34)+MIN(X32,X34)+MIN(Y32,Y34)+MIN(Z32,Z34)+MIN(AA32,AA34)+MIN(AB32,AB34)+MIN(AC32,AC34)+MIN(AD32,AD34)+MIN(AE32,AE34)+MIN(AF32,AF34)</f>
        <v>11</v>
      </c>
      <c r="G34" s="20">
        <f>F34/SUM(H32:AF32)</f>
        <v>0.73333333333333328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2</v>
      </c>
      <c r="R34" s="8">
        <v>1</v>
      </c>
      <c r="S34" s="8">
        <v>1</v>
      </c>
      <c r="T34" s="8">
        <v>1</v>
      </c>
      <c r="U34" s="8">
        <v>3</v>
      </c>
      <c r="V34" s="8">
        <v>4</v>
      </c>
      <c r="W34" s="8">
        <v>2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spans="1:66" x14ac:dyDescent="0.25">
      <c r="A35" s="1">
        <v>43998</v>
      </c>
      <c r="B35" s="4" t="s">
        <v>26</v>
      </c>
      <c r="C35" s="3">
        <v>94.142857142857139</v>
      </c>
      <c r="D35" s="3"/>
      <c r="E35" s="15"/>
      <c r="F35" s="3"/>
      <c r="G35" s="19"/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0</v>
      </c>
      <c r="V35">
        <v>3</v>
      </c>
      <c r="W35">
        <v>4</v>
      </c>
      <c r="X35">
        <v>3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6">
        <v>0</v>
      </c>
    </row>
    <row r="36" spans="1:66" x14ac:dyDescent="0.25">
      <c r="A36" s="1"/>
      <c r="B36" s="4" t="s">
        <v>27</v>
      </c>
      <c r="C36">
        <v>85.93</v>
      </c>
      <c r="D36" s="5">
        <f>C35-C36</f>
        <v>8.212857142857132</v>
      </c>
      <c r="E36" s="13">
        <f>ABS(D36)/C35</f>
        <v>8.7238239757207778E-2</v>
      </c>
      <c r="F36" s="6">
        <f>MIN(H35:H36)+MIN(I35:I36)+MIN(J35:J36)+MIN(K35:K36)+MIN(L35:L36)+MIN(M35:M36)+MIN(N35:N36)+MIN(O35:O36)+MIN(P35:P36)+MIN(Q35:Q36)+MIN(R35:R36)+MIN(S35:S36)+MIN(T35:T36)+MIN(U35:U36)+MIN(V35:V36)+MIN(W35:W36)+MIN(X35:X36)+MIN(Y35:Y36)+MIN(Z35:Z36)+MIN(AA35:AA36)+MIN(AB35:AB36)+MIN(AC35:AC36)+MIN(AD35:AD36)+MIN(AE35:AE36)+MIN(AF35:AF36)</f>
        <v>9</v>
      </c>
      <c r="G36" s="17">
        <f>F36/SUM(H35:AF35)</f>
        <v>0.6428571428571429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1</v>
      </c>
      <c r="U36">
        <v>2</v>
      </c>
      <c r="V36">
        <v>2</v>
      </c>
      <c r="W36">
        <v>2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6">
        <v>0</v>
      </c>
    </row>
    <row r="37" spans="1:66" s="8" customFormat="1" ht="15.75" thickBot="1" x14ac:dyDescent="0.3">
      <c r="A37" s="7"/>
      <c r="B37" s="7" t="s">
        <v>28</v>
      </c>
      <c r="C37" s="8">
        <v>90.33</v>
      </c>
      <c r="D37" s="12">
        <f>C35-C37</f>
        <v>3.8128571428571405</v>
      </c>
      <c r="E37" s="16">
        <f>ABS(D37)/C35</f>
        <v>4.0500758725341403E-2</v>
      </c>
      <c r="F37" s="8">
        <f>MIN(H35,H37)+MIN(I35,I37)+MIN(J35,J37)+MIN(K35,K37)+MIN(L35,L37)+MIN(M35,M37)+MIN(N35,N37)+MIN(O35,O37)+MIN(P35,P37)+MIN(Q35,Q37)+MIN(R35,R37)+MIN(S35,S37)+MIN(T35,T37)+MIN(U35,U37)+MIN(V35,V37)+MIN(W35,W37)+MIN(X35,X37)+MIN(Y35,Y37)+MIN(Z35,Z37)+MIN(AA35,AA37)+MIN(AB35,AB37)+MIN(AC35,AC37)+MIN(AD35,AD37)+MIN(AE35,AE37)+MIN(AF35,AF37)</f>
        <v>11</v>
      </c>
      <c r="G37" s="20">
        <f>F37/SUM(H35:AF35)</f>
        <v>0.7857142857142857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2</v>
      </c>
      <c r="T37" s="8">
        <v>2</v>
      </c>
      <c r="U37" s="8">
        <v>1</v>
      </c>
      <c r="V37" s="8">
        <v>2</v>
      </c>
      <c r="W37" s="8">
        <v>3</v>
      </c>
      <c r="X37" s="8">
        <v>2</v>
      </c>
      <c r="Y37" s="8">
        <v>1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 spans="1:66" x14ac:dyDescent="0.25">
      <c r="A38" s="1">
        <v>44001</v>
      </c>
      <c r="B38" s="4" t="s">
        <v>26</v>
      </c>
      <c r="C38" s="3">
        <v>96.892857142857139</v>
      </c>
      <c r="D38" s="3"/>
      <c r="E38" s="15"/>
      <c r="F38" s="3"/>
      <c r="G38" s="19"/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0</v>
      </c>
      <c r="V38">
        <v>1</v>
      </c>
      <c r="W38">
        <v>3</v>
      </c>
      <c r="X38">
        <v>4</v>
      </c>
      <c r="Y38">
        <v>2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 s="6">
        <v>0</v>
      </c>
    </row>
    <row r="39" spans="1:66" x14ac:dyDescent="0.25">
      <c r="A39" s="1"/>
      <c r="B39" s="4" t="s">
        <v>27</v>
      </c>
      <c r="C39">
        <v>90.67</v>
      </c>
      <c r="D39" s="5">
        <f>C38-C39</f>
        <v>6.2228571428571371</v>
      </c>
      <c r="E39" s="13">
        <f>ABS(D39)/C38</f>
        <v>6.4224106155547314E-2</v>
      </c>
      <c r="F39" s="6">
        <f>MIN(H38:H39)+MIN(I38:I39)+MIN(J38:J39)+MIN(K38:K39)+MIN(L38:L39)+MIN(M38:M39)+MIN(N38:N39)+MIN(O38:O39)+MIN(P38:P39)+MIN(Q38:Q39)+MIN(R38:R39)+MIN(S38:S39)+MIN(T38:T39)+MIN(U38:U39)+MIN(V38:V39)+MIN(W38:W39)+MIN(X38:X39)+MIN(Y38:Y39)+MIN(Z38:Z39)+MIN(AA38:AA39)+MIN(AB38:AB39)+MIN(AC38:AC39)+MIN(AD38:AD39)+MIN(AE38:AE39)+MIN(AF38:AF39)</f>
        <v>10</v>
      </c>
      <c r="G39" s="17">
        <f>F39/SUM(H38:AF38)</f>
        <v>0.7142857142857143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2</v>
      </c>
      <c r="U39">
        <v>1</v>
      </c>
      <c r="V39">
        <v>2</v>
      </c>
      <c r="W39">
        <v>3</v>
      </c>
      <c r="X39">
        <v>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6">
        <v>0</v>
      </c>
    </row>
    <row r="40" spans="1:66" s="8" customFormat="1" ht="15.75" thickBot="1" x14ac:dyDescent="0.3">
      <c r="A40" s="7"/>
      <c r="B40" s="7" t="s">
        <v>28</v>
      </c>
      <c r="C40" s="8">
        <v>93.68</v>
      </c>
      <c r="D40" s="12">
        <f>C38-C40</f>
        <v>3.212857142857132</v>
      </c>
      <c r="E40" s="16">
        <f>ABS(D40)/C38</f>
        <v>3.3158864725396128E-2</v>
      </c>
      <c r="F40" s="8">
        <f>MIN(H38,H40)+MIN(I38,I40)+MIN(J38,J40)+MIN(K38,K40)+MIN(L38,L40)+MIN(M38,M40)+MIN(N38,N40)+MIN(O38,O40)+MIN(P38,P40)+MIN(Q38,Q40)+MIN(R38,R40)+MIN(S38,S40)+MIN(T38,T40)+MIN(U38,U40)+MIN(V38,V40)+MIN(W38,W40)+MIN(X38,X40)+MIN(Y38,Y40)+MIN(Z38,Z40)+MIN(AA38,AA40)+MIN(AB38,AB40)+MIN(AC38,AC40)+MIN(AD38,AD40)+MIN(AE38,AE40)+MIN(AF38,AF40)</f>
        <v>12</v>
      </c>
      <c r="G40" s="20">
        <f>F40/SUM(H38:AF38)</f>
        <v>0.8571428571428571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1</v>
      </c>
      <c r="T40" s="8">
        <v>2</v>
      </c>
      <c r="U40" s="8">
        <v>0</v>
      </c>
      <c r="V40" s="8">
        <v>2</v>
      </c>
      <c r="W40" s="8">
        <v>3</v>
      </c>
      <c r="X40" s="8">
        <v>3</v>
      </c>
      <c r="Y40" s="8">
        <v>1</v>
      </c>
      <c r="Z40" s="8">
        <v>1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</row>
    <row r="41" spans="1:66" x14ac:dyDescent="0.25">
      <c r="A41" s="1">
        <v>44005</v>
      </c>
      <c r="B41" s="4" t="s">
        <v>26</v>
      </c>
      <c r="C41" s="3">
        <v>102.10714285714286</v>
      </c>
      <c r="D41" s="3"/>
      <c r="E41" s="15"/>
      <c r="F41" s="3"/>
      <c r="G41" s="19"/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1</v>
      </c>
      <c r="W41">
        <v>3</v>
      </c>
      <c r="X41">
        <v>2</v>
      </c>
      <c r="Y41">
        <v>2</v>
      </c>
      <c r="Z41">
        <v>3</v>
      </c>
      <c r="AA41">
        <v>1</v>
      </c>
      <c r="AB41">
        <v>0</v>
      </c>
      <c r="AC41">
        <v>0</v>
      </c>
      <c r="AD41">
        <v>0</v>
      </c>
      <c r="AE41">
        <v>0</v>
      </c>
      <c r="AF41" s="6">
        <v>0</v>
      </c>
    </row>
    <row r="42" spans="1:66" x14ac:dyDescent="0.25">
      <c r="A42" s="1"/>
      <c r="B42" s="4" t="s">
        <v>27</v>
      </c>
      <c r="C42">
        <v>95.24</v>
      </c>
      <c r="D42" s="5">
        <f>C41-C42</f>
        <v>6.8671428571428663</v>
      </c>
      <c r="E42" s="13">
        <f>ABS(D42)/C41</f>
        <v>6.7254284714935386E-2</v>
      </c>
      <c r="F42" s="6">
        <f>MIN(H41:H42)+MIN(I41:I42)+MIN(J41:J42)+MIN(K41:K42)+MIN(L41:L42)+MIN(M41:M42)+MIN(N41:N42)+MIN(O41:O42)+MIN(P41:P42)+MIN(Q41:Q42)+MIN(R41:R42)+MIN(S41:S42)+MIN(T41:T42)+MIN(U41:U42)+MIN(V41:V42)+MIN(W41:W42)+MIN(X41:X42)+MIN(Y41:Y42)+MIN(Z41:Z42)+MIN(AA41:AA42)+MIN(AB41:AB42)+MIN(AC41:AC42)+MIN(AD41:AD42)+MIN(AE41:AE42)+MIN(AF41:AF42)</f>
        <v>10</v>
      </c>
      <c r="G42" s="17">
        <f>F42/SUM(H41:AF41)</f>
        <v>0.7142857142857143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2</v>
      </c>
      <c r="U42">
        <v>2</v>
      </c>
      <c r="V42">
        <v>1</v>
      </c>
      <c r="W42">
        <v>3</v>
      </c>
      <c r="X42">
        <v>3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 s="6">
        <v>0</v>
      </c>
    </row>
    <row r="43" spans="1:66" s="8" customFormat="1" ht="15.75" thickBot="1" x14ac:dyDescent="0.3">
      <c r="A43" s="7"/>
      <c r="B43" s="7" t="s">
        <v>28</v>
      </c>
      <c r="C43" s="8">
        <v>98.58</v>
      </c>
      <c r="D43" s="12">
        <f>C41-C43</f>
        <v>3.5271428571428629</v>
      </c>
      <c r="E43" s="16">
        <f>ABS(D43)/C41</f>
        <v>3.4543546694648535E-2</v>
      </c>
      <c r="F43" s="8">
        <f>MIN(H41,H43)+MIN(I41,I43)+MIN(J41,J43)+MIN(K41,K43)+MIN(L41,L43)+MIN(M41,M43)+MIN(N41,N43)+MIN(O41,O43)+MIN(P41,P43)+MIN(Q41,Q43)+MIN(R41,R43)+MIN(S41,S43)+MIN(T41,T43)+MIN(U41,U43)+MIN(V41,V43)+MIN(W41,W43)+MIN(X41,X43)+MIN(Y41,Y43)+MIN(Z41,Z43)+MIN(AA41,AA43)+MIN(AB41,AB43)+MIN(AC41,AC43)+MIN(AD41,AD43)+MIN(AE41,AE43)+MIN(AF41,AF43)</f>
        <v>8</v>
      </c>
      <c r="G43" s="20">
        <f>F43/SUM(H41:AF41)</f>
        <v>0.5714285714285714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8">
        <v>1</v>
      </c>
      <c r="U43" s="8">
        <v>1</v>
      </c>
      <c r="V43" s="8">
        <v>2</v>
      </c>
      <c r="W43" s="8">
        <v>1</v>
      </c>
      <c r="X43" s="8">
        <v>4</v>
      </c>
      <c r="Y43" s="8">
        <v>3</v>
      </c>
      <c r="Z43" s="8">
        <v>1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</row>
    <row r="44" spans="1:66" x14ac:dyDescent="0.25">
      <c r="A44" s="1">
        <v>44006</v>
      </c>
      <c r="B44" s="4" t="s">
        <v>26</v>
      </c>
      <c r="C44" s="3">
        <v>103.82142857142857</v>
      </c>
      <c r="D44" s="3"/>
      <c r="E44" s="15"/>
      <c r="F44" s="3"/>
      <c r="G44" s="19"/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2</v>
      </c>
      <c r="W44">
        <v>1</v>
      </c>
      <c r="X44">
        <v>1</v>
      </c>
      <c r="Y44">
        <v>6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0</v>
      </c>
      <c r="AF44" s="6">
        <v>0</v>
      </c>
    </row>
    <row r="45" spans="1:66" x14ac:dyDescent="0.25">
      <c r="A45" s="1"/>
      <c r="B45" s="4" t="s">
        <v>27</v>
      </c>
      <c r="C45">
        <v>97.48</v>
      </c>
      <c r="D45" s="5">
        <f>C44-C45</f>
        <v>6.3414285714285654</v>
      </c>
      <c r="E45" s="13">
        <f>ABS(D45)/C44</f>
        <v>6.1080151358789074E-2</v>
      </c>
      <c r="F45" s="6">
        <f>MIN(H44:H45)+MIN(I44:I45)+MIN(J44:J45)+MIN(K44:K45)+MIN(L44:L45)+MIN(M44:M45)+MIN(N44:N45)+MIN(O44:O45)+MIN(P44:P45)+MIN(Q44:Q45)+MIN(R44:R45)+MIN(S44:S45)+MIN(T44:T45)+MIN(U44:U45)+MIN(V44:V45)+MIN(W44:W45)+MIN(X44:X45)+MIN(Y44:Y45)+MIN(Z44:Z45)+MIN(AA44:AA45)+MIN(AB44:AB45)+MIN(AC44:AC45)+MIN(AD44:AD45)+MIN(AE44:AE45)+MIN(AF44:AF45)</f>
        <v>8</v>
      </c>
      <c r="G45" s="17">
        <f>F45/SUM(H44:AF44)</f>
        <v>0.5714285714285714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2</v>
      </c>
      <c r="V45">
        <v>1</v>
      </c>
      <c r="W45">
        <v>2</v>
      </c>
      <c r="X45">
        <v>3</v>
      </c>
      <c r="Y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 s="6">
        <v>0</v>
      </c>
    </row>
    <row r="46" spans="1:66" s="8" customFormat="1" ht="15.75" thickBot="1" x14ac:dyDescent="0.3">
      <c r="A46" s="7"/>
      <c r="B46" s="7" t="s">
        <v>28</v>
      </c>
      <c r="C46" s="8">
        <v>99.66</v>
      </c>
      <c r="D46" s="12">
        <f>C44-C46</f>
        <v>4.1614285714285728</v>
      </c>
      <c r="E46" s="16">
        <f>ABS(D46)/C44</f>
        <v>4.00825593395253E-2</v>
      </c>
      <c r="F46" s="8">
        <f>MIN(H44,H46)+MIN(I44,I46)+MIN(J44,J46)+MIN(K44,K46)+MIN(L44,L46)+MIN(M44,M46)+MIN(N44,N46)+MIN(O44,O46)+MIN(P44,P46)+MIN(Q44,Q46)+MIN(R44,R46)+MIN(S44,S46)+MIN(T44,T46)+MIN(U44,U46)+MIN(V44,V46)+MIN(W44,W46)+MIN(X44,X46)+MIN(Y44,Y46)+MIN(Z44,Z46)+MIN(AA44,AA46)+MIN(AB44,AB46)+MIN(AC44,AC46)+MIN(AD44,AD46)+MIN(AE44,AE46)+MIN(AF44,AF46)</f>
        <v>9</v>
      </c>
      <c r="G46" s="20">
        <f>F46/SUM(H44:AF44)</f>
        <v>0.6428571428571429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</v>
      </c>
      <c r="U46" s="8">
        <v>2</v>
      </c>
      <c r="V46" s="8">
        <v>1</v>
      </c>
      <c r="W46" s="8">
        <v>2</v>
      </c>
      <c r="X46" s="8">
        <v>3</v>
      </c>
      <c r="Y46" s="8">
        <v>3</v>
      </c>
      <c r="Z46" s="8">
        <v>2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</row>
    <row r="47" spans="1:66" x14ac:dyDescent="0.25">
      <c r="A47" s="1">
        <v>44012</v>
      </c>
      <c r="B47" s="4" t="s">
        <v>26</v>
      </c>
      <c r="C47" s="3">
        <v>112.21428571428571</v>
      </c>
      <c r="D47" s="3"/>
      <c r="E47" s="15"/>
      <c r="F47" s="3"/>
      <c r="G47" s="19"/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1</v>
      </c>
      <c r="Z47">
        <v>2</v>
      </c>
      <c r="AA47">
        <v>6</v>
      </c>
      <c r="AB47">
        <v>1</v>
      </c>
      <c r="AC47">
        <v>1</v>
      </c>
      <c r="AD47">
        <v>0</v>
      </c>
      <c r="AE47">
        <v>0</v>
      </c>
      <c r="AF47" s="6">
        <v>0</v>
      </c>
    </row>
    <row r="48" spans="1:66" x14ac:dyDescent="0.25">
      <c r="A48" s="1"/>
      <c r="B48" s="4" t="s">
        <v>27</v>
      </c>
      <c r="C48">
        <v>101.67</v>
      </c>
      <c r="D48" s="5">
        <f>C47-C48</f>
        <v>10.544285714285706</v>
      </c>
      <c r="E48" s="13">
        <f>ABS(D48)/C47</f>
        <v>9.3965626989178805E-2</v>
      </c>
      <c r="F48" s="6">
        <f>MIN(H47:H48)+MIN(I47:I48)+MIN(J47:J48)+MIN(K47:K48)+MIN(L47:L48)+MIN(M47:M48)+MIN(N47:N48)+MIN(O47:O48)+MIN(P47:P48)+MIN(Q47:Q48)+MIN(R47:R48)+MIN(S47:S48)+MIN(T47:T48)+MIN(U47:U48)+MIN(V47:V48)+MIN(W47:W48)+MIN(X47:X48)+MIN(Y47:Y48)+MIN(Z47:Z48)+MIN(AA47:AA48)+MIN(AB47:AB48)+MIN(AC47:AC48)+MIN(AD47:AD48)+MIN(AE47:AE48)+MIN(AF47:AF48)</f>
        <v>6</v>
      </c>
      <c r="G48" s="17">
        <f>F48/SUM(H47:AF47)</f>
        <v>0.42857142857142855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3</v>
      </c>
      <c r="W48">
        <v>2</v>
      </c>
      <c r="X48">
        <v>2</v>
      </c>
      <c r="Y48">
        <v>3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 s="6">
        <v>0</v>
      </c>
    </row>
    <row r="49" spans="1:66" s="8" customFormat="1" ht="15.75" thickBot="1" x14ac:dyDescent="0.3">
      <c r="A49" s="7"/>
      <c r="B49" s="7" t="s">
        <v>28</v>
      </c>
      <c r="C49" s="8">
        <v>103.28</v>
      </c>
      <c r="D49" s="12">
        <f>C47-C49</f>
        <v>8.9342857142857071</v>
      </c>
      <c r="E49" s="16">
        <f>ABS(D49)/C47</f>
        <v>7.9618077657542904E-2</v>
      </c>
      <c r="F49" s="8">
        <f>MIN(H47,H49)+MIN(I47,I49)+MIN(J47,J49)+MIN(K47,K49)+MIN(L47,L49)+MIN(M47,M49)+MIN(N47,N49)+MIN(O47,O49)+MIN(P47,P49)+MIN(Q47,Q49)+MIN(R47,R49)+MIN(S47,S49)+MIN(T47,T49)+MIN(U47,U49)+MIN(V47,V49)+MIN(W47,W49)+MIN(X47,X49)+MIN(Y47,Y49)+MIN(Z47,Z49)+MIN(AA47,AA49)+MIN(AB47,AB49)+MIN(AC47,AC49)+MIN(AD47,AD49)+MIN(AE47,AE49)+MIN(AF47,AF49)</f>
        <v>5</v>
      </c>
      <c r="G49" s="20">
        <f>F49/SUM(H47:AF47)</f>
        <v>0.35714285714285715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</v>
      </c>
      <c r="V49" s="8">
        <v>3</v>
      </c>
      <c r="W49" s="8">
        <v>1</v>
      </c>
      <c r="X49" s="8">
        <v>1</v>
      </c>
      <c r="Y49" s="8">
        <v>4</v>
      </c>
      <c r="Z49" s="8">
        <v>3</v>
      </c>
      <c r="AA49" s="8">
        <v>1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spans="1:66" x14ac:dyDescent="0.25">
      <c r="A50" s="1">
        <v>44015</v>
      </c>
      <c r="B50" s="4" t="s">
        <v>26</v>
      </c>
      <c r="C50" s="3">
        <v>114.53571428571429</v>
      </c>
      <c r="D50" s="3"/>
      <c r="E50" s="15"/>
      <c r="F50" s="3"/>
      <c r="G50" s="19"/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1</v>
      </c>
      <c r="Z50">
        <v>1</v>
      </c>
      <c r="AA50">
        <v>6</v>
      </c>
      <c r="AB50">
        <v>2</v>
      </c>
      <c r="AC50">
        <v>1</v>
      </c>
      <c r="AD50">
        <v>0</v>
      </c>
      <c r="AE50">
        <v>0</v>
      </c>
      <c r="AF50" s="6">
        <v>0</v>
      </c>
    </row>
    <row r="51" spans="1:66" x14ac:dyDescent="0.25">
      <c r="A51" s="1"/>
      <c r="B51" s="4" t="s">
        <v>27</v>
      </c>
      <c r="C51">
        <v>104.09</v>
      </c>
      <c r="D51" s="5">
        <f>C50-C51</f>
        <v>10.445714285714288</v>
      </c>
      <c r="E51" s="13">
        <f>ABS(D51)/C50</f>
        <v>9.1200498908637379E-2</v>
      </c>
      <c r="F51" s="6">
        <f>MIN(H50:H51)+MIN(I50:I51)+MIN(J50:J51)+MIN(K50:K51)+MIN(L50:L51)+MIN(M50:M51)+MIN(N50:N51)+MIN(O50:O51)+MIN(P50:P51)+MIN(Q50:Q51)+MIN(R50:R51)+MIN(S50:S51)+MIN(T50:T51)+MIN(U50:U51)+MIN(V50:V51)+MIN(W50:W51)+MIN(X50:X51)+MIN(Y50:Y51)+MIN(Z50:Z51)+MIN(AA50:AA51)+MIN(AB50:AB51)+MIN(AC50:AC51)+MIN(AD50:AD51)+MIN(AE50:AE51)+MIN(AF50:AF51)</f>
        <v>4</v>
      </c>
      <c r="G51" s="17">
        <f>F51/SUM(H50:AF50)</f>
        <v>0.2857142857142857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3</v>
      </c>
      <c r="W51">
        <v>1</v>
      </c>
      <c r="X51">
        <v>1</v>
      </c>
      <c r="Y51">
        <v>3</v>
      </c>
      <c r="Z51">
        <v>4</v>
      </c>
      <c r="AA51">
        <v>1</v>
      </c>
      <c r="AB51">
        <v>0</v>
      </c>
      <c r="AC51">
        <v>0</v>
      </c>
      <c r="AD51">
        <v>0</v>
      </c>
      <c r="AE51">
        <v>0</v>
      </c>
      <c r="AF51" s="6">
        <v>0</v>
      </c>
    </row>
    <row r="52" spans="1:66" s="8" customFormat="1" ht="15.75" thickBot="1" x14ac:dyDescent="0.3">
      <c r="A52" s="7"/>
      <c r="B52" s="7" t="s">
        <v>28</v>
      </c>
      <c r="C52" s="8">
        <v>105.27</v>
      </c>
      <c r="D52" s="12">
        <f>C50-C52</f>
        <v>9.2657142857142958</v>
      </c>
      <c r="E52" s="16">
        <f>ABS(D52)/C50</f>
        <v>8.0898035547240496E-2</v>
      </c>
      <c r="F52" s="8">
        <f>MIN(H50,H52)+MIN(I50,I52)+MIN(J50,J52)+MIN(K50,K52)+MIN(L50,L52)+MIN(M50,M52)+MIN(N50,N52)+MIN(O50,O52)+MIN(P50,P52)+MIN(Q50,Q52)+MIN(R50,R52)+MIN(S50,S52)+MIN(T50,T52)+MIN(U50,U52)+MIN(V50,V52)+MIN(W50,W52)+MIN(X50,X52)+MIN(Y50,Y52)+MIN(Z50,Z52)+MIN(AA50,AA52)+MIN(AB50,AB52)+MIN(AC50,AC52)+MIN(AD50,AD52)+MIN(AE50,AE52)+MIN(AF50,AF52)</f>
        <v>6</v>
      </c>
      <c r="G52" s="20">
        <f>F52/SUM(H50:AF50)</f>
        <v>0.42857142857142855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1</v>
      </c>
      <c r="V52" s="8">
        <v>1</v>
      </c>
      <c r="W52" s="8">
        <v>2</v>
      </c>
      <c r="X52" s="8">
        <v>2</v>
      </c>
      <c r="Y52" s="8">
        <v>3</v>
      </c>
      <c r="Z52" s="8">
        <v>3</v>
      </c>
      <c r="AA52" s="8">
        <v>2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</row>
    <row r="53" spans="1:66" x14ac:dyDescent="0.25">
      <c r="A53" s="1">
        <v>44020</v>
      </c>
      <c r="B53" s="4" t="s">
        <v>26</v>
      </c>
      <c r="C53" s="3">
        <v>119.82142857142857</v>
      </c>
      <c r="D53" s="3"/>
      <c r="E53" s="15"/>
      <c r="F53" s="3"/>
      <c r="G53" s="19"/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</v>
      </c>
      <c r="Z53">
        <v>0</v>
      </c>
      <c r="AA53">
        <v>3</v>
      </c>
      <c r="AB53">
        <v>3</v>
      </c>
      <c r="AC53">
        <v>3</v>
      </c>
      <c r="AD53">
        <v>2</v>
      </c>
      <c r="AE53">
        <v>0</v>
      </c>
      <c r="AF53" s="6">
        <v>0</v>
      </c>
    </row>
    <row r="54" spans="1:66" x14ac:dyDescent="0.25">
      <c r="B54" s="4" t="s">
        <v>27</v>
      </c>
      <c r="C54">
        <v>108.54</v>
      </c>
      <c r="D54" s="5">
        <f>C53-C54</f>
        <v>11.281428571428563</v>
      </c>
      <c r="E54" s="13">
        <f>ABS(D54)/C53</f>
        <v>9.4152011922503664E-2</v>
      </c>
      <c r="F54" s="6">
        <f>MIN(H53:H54)+MIN(I53:I54)+MIN(J53:J54)+MIN(K53:K54)+MIN(L53:L54)+MIN(M53:M54)+MIN(N53:N54)+MIN(O53:O54)+MIN(P53:P54)+MIN(Q53:Q54)+MIN(R53:R54)+MIN(S53:S54)+MIN(T53:T54)+MIN(U53:U54)+MIN(V53:V54)+MIN(W53:W54)+MIN(X53:X54)+MIN(Y53:Y54)+MIN(Z53:Z54)+MIN(AA53:AA54)+MIN(AB53:AB54)+MIN(AC53:AC54)+MIN(AD53:AD54)+MIN(AE53:AE54)+MIN(AF53:AF54)</f>
        <v>6</v>
      </c>
      <c r="G54" s="17">
        <f>F54/SUM(H53:AF53)</f>
        <v>0.42857142857142855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2</v>
      </c>
      <c r="X54">
        <v>2</v>
      </c>
      <c r="Y54">
        <v>1</v>
      </c>
      <c r="Z54">
        <v>3</v>
      </c>
      <c r="AA54">
        <v>4</v>
      </c>
      <c r="AB54">
        <v>1</v>
      </c>
      <c r="AC54">
        <v>0</v>
      </c>
      <c r="AD54">
        <v>0</v>
      </c>
      <c r="AE54">
        <v>0</v>
      </c>
      <c r="AF54" s="6">
        <v>0</v>
      </c>
    </row>
    <row r="55" spans="1:66" s="8" customFormat="1" ht="15.75" thickBot="1" x14ac:dyDescent="0.3">
      <c r="B55" s="7" t="s">
        <v>28</v>
      </c>
      <c r="C55" s="8">
        <v>109.58</v>
      </c>
      <c r="D55" s="12">
        <f>C53-C55</f>
        <v>10.241428571428571</v>
      </c>
      <c r="E55" s="16">
        <f>ABS(D55)/C53</f>
        <v>8.5472429210134121E-2</v>
      </c>
      <c r="F55" s="8">
        <f>MIN(H53,H55)+MIN(I53,I55)+MIN(J53,J55)+MIN(K53,K55)+MIN(L53,L55)+MIN(M53,M55)+MIN(N53,N55)+MIN(O53,O55)+MIN(P53,P55)+MIN(Q53,Q55)+MIN(R53,R55)+MIN(S53,S55)+MIN(T53,T55)+MIN(U53,U55)+MIN(V53,V55)+MIN(W53,W55)+MIN(X53,X55)+MIN(Y53,Y55)+MIN(Z53,Z55)+MIN(AA53,AA55)+MIN(AB53,AB55)+MIN(AC53,AC55)+MIN(AD53,AD55)+MIN(AE53,AE55)+MIN(AF53,AF55)</f>
        <v>6</v>
      </c>
      <c r="G55" s="20">
        <f>F55/SUM(H53:AF53)</f>
        <v>0.42857142857142855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1</v>
      </c>
      <c r="W55" s="8">
        <v>1</v>
      </c>
      <c r="X55" s="8">
        <v>3</v>
      </c>
      <c r="Y55" s="8">
        <v>1</v>
      </c>
      <c r="Z55" s="8">
        <v>3</v>
      </c>
      <c r="AA55" s="8">
        <v>4</v>
      </c>
      <c r="AB55" s="8">
        <v>1</v>
      </c>
      <c r="AC55" s="8">
        <v>0</v>
      </c>
      <c r="AD55" s="8">
        <v>0</v>
      </c>
      <c r="AE55" s="8">
        <v>0</v>
      </c>
      <c r="AF55" s="8">
        <v>0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60" spans="1:66" x14ac:dyDescent="0.25">
      <c r="A60" s="1"/>
    </row>
    <row r="61" spans="1:66" x14ac:dyDescent="0.25">
      <c r="A61" s="1"/>
    </row>
    <row r="62" spans="1:66" x14ac:dyDescent="0.25">
      <c r="A62" s="1"/>
    </row>
    <row r="63" spans="1:66" x14ac:dyDescent="0.25">
      <c r="A63" s="1"/>
    </row>
    <row r="64" spans="1:66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AC57-F7D8-4D99-B344-4467602DF647}">
  <dimension ref="A1:P18"/>
  <sheetViews>
    <sheetView workbookViewId="0">
      <selection activeCell="B3" sqref="B3:P3"/>
    </sheetView>
  </sheetViews>
  <sheetFormatPr defaultRowHeight="15" x14ac:dyDescent="0.25"/>
  <cols>
    <col min="1" max="1" width="10.140625" bestFit="1" customWidth="1"/>
  </cols>
  <sheetData>
    <row r="1" spans="1:16" ht="15.75" thickBot="1" x14ac:dyDescent="0.3">
      <c r="A1" s="2">
        <v>43959</v>
      </c>
      <c r="B1" s="3">
        <v>28.5</v>
      </c>
      <c r="C1" s="3">
        <v>36.5</v>
      </c>
      <c r="D1" s="3">
        <v>39</v>
      </c>
      <c r="E1" s="3">
        <v>40</v>
      </c>
      <c r="F1" s="3">
        <v>43.5</v>
      </c>
      <c r="G1" s="3">
        <v>44.5</v>
      </c>
      <c r="H1" s="3">
        <v>44.5</v>
      </c>
      <c r="I1" s="3">
        <v>45</v>
      </c>
      <c r="J1" s="3">
        <v>45.5</v>
      </c>
      <c r="K1" s="3">
        <v>45.5</v>
      </c>
      <c r="L1" s="3">
        <v>46.5</v>
      </c>
      <c r="M1" s="3">
        <v>46.5</v>
      </c>
      <c r="N1" s="3">
        <v>49</v>
      </c>
      <c r="O1" s="3">
        <v>49.5</v>
      </c>
      <c r="P1" s="3">
        <v>50.5</v>
      </c>
    </row>
    <row r="2" spans="1:16" ht="15.75" thickBot="1" x14ac:dyDescent="0.3">
      <c r="A2" s="2">
        <v>43963</v>
      </c>
      <c r="B2" s="3">
        <v>33</v>
      </c>
      <c r="C2" s="3">
        <v>41</v>
      </c>
      <c r="D2" s="3">
        <v>43</v>
      </c>
      <c r="E2" s="3">
        <v>47.5</v>
      </c>
      <c r="F2" s="3">
        <v>49</v>
      </c>
      <c r="G2" s="3">
        <v>49.5</v>
      </c>
      <c r="H2" s="3">
        <v>49.5</v>
      </c>
      <c r="I2" s="3">
        <v>50.5</v>
      </c>
      <c r="J2" s="3">
        <v>51.5</v>
      </c>
      <c r="K2" s="3">
        <v>51.5</v>
      </c>
      <c r="L2" s="3">
        <v>53</v>
      </c>
      <c r="M2" s="3">
        <v>53.5</v>
      </c>
      <c r="N2" s="3">
        <v>55</v>
      </c>
      <c r="O2" s="3">
        <v>57.5</v>
      </c>
      <c r="P2" s="3">
        <v>58</v>
      </c>
    </row>
    <row r="3" spans="1:16" ht="15.75" thickBot="1" x14ac:dyDescent="0.3">
      <c r="A3" s="2">
        <v>43966</v>
      </c>
      <c r="B3" s="3">
        <v>35</v>
      </c>
      <c r="C3" s="3">
        <v>43.5</v>
      </c>
      <c r="D3" s="3">
        <v>46</v>
      </c>
      <c r="E3" s="3">
        <v>50</v>
      </c>
      <c r="F3" s="3">
        <v>53.5</v>
      </c>
      <c r="G3" s="3">
        <v>54</v>
      </c>
      <c r="H3" s="3">
        <v>54</v>
      </c>
      <c r="I3" s="3">
        <v>54</v>
      </c>
      <c r="J3" s="3">
        <v>55</v>
      </c>
      <c r="K3" s="3">
        <v>55</v>
      </c>
      <c r="L3" s="3">
        <v>56</v>
      </c>
      <c r="M3" s="3">
        <v>56</v>
      </c>
      <c r="N3" s="3">
        <v>58.5</v>
      </c>
      <c r="O3" s="3">
        <v>59.5</v>
      </c>
      <c r="P3" s="3">
        <v>62</v>
      </c>
    </row>
    <row r="4" spans="1:16" ht="15.75" thickBot="1" x14ac:dyDescent="0.3">
      <c r="A4" s="2">
        <v>43971</v>
      </c>
      <c r="B4" s="3">
        <v>39.5</v>
      </c>
      <c r="C4" s="3">
        <v>49.5</v>
      </c>
      <c r="D4" s="3">
        <v>50</v>
      </c>
      <c r="E4" s="3">
        <v>58.5</v>
      </c>
      <c r="F4" s="3">
        <v>58.5</v>
      </c>
      <c r="G4" s="3">
        <v>60</v>
      </c>
      <c r="H4" s="3">
        <v>60</v>
      </c>
      <c r="I4" s="3">
        <v>60.5</v>
      </c>
      <c r="J4" s="3">
        <v>61.5</v>
      </c>
      <c r="K4" s="3">
        <v>62</v>
      </c>
      <c r="L4" s="3">
        <v>62</v>
      </c>
      <c r="M4" s="3">
        <v>64</v>
      </c>
      <c r="N4" s="3">
        <v>66</v>
      </c>
      <c r="O4" s="3">
        <v>68</v>
      </c>
      <c r="P4" s="3">
        <v>70.5</v>
      </c>
    </row>
    <row r="5" spans="1:16" ht="15.75" thickBot="1" x14ac:dyDescent="0.3">
      <c r="A5" s="2">
        <v>43974</v>
      </c>
      <c r="B5" s="3">
        <v>42</v>
      </c>
      <c r="C5" s="3">
        <v>51</v>
      </c>
      <c r="D5" s="3">
        <v>52</v>
      </c>
      <c r="E5" s="3">
        <v>57</v>
      </c>
      <c r="F5" s="3">
        <v>61.5</v>
      </c>
      <c r="G5" s="3">
        <v>61.5</v>
      </c>
      <c r="H5" s="3">
        <v>61.5</v>
      </c>
      <c r="I5" s="3">
        <v>63</v>
      </c>
      <c r="J5" s="3">
        <v>63</v>
      </c>
      <c r="K5" s="3">
        <v>64</v>
      </c>
      <c r="L5" s="3">
        <v>65.5</v>
      </c>
      <c r="M5" s="3">
        <v>67.5</v>
      </c>
      <c r="N5" s="3">
        <v>68.5</v>
      </c>
      <c r="O5" s="3">
        <v>71</v>
      </c>
      <c r="P5" s="3">
        <v>74</v>
      </c>
    </row>
    <row r="6" spans="1:16" ht="15.75" thickBot="1" x14ac:dyDescent="0.3">
      <c r="A6" s="2">
        <v>43977</v>
      </c>
      <c r="B6" s="3">
        <v>44.5</v>
      </c>
      <c r="C6" s="3">
        <v>54.5</v>
      </c>
      <c r="D6" s="3">
        <v>56.5</v>
      </c>
      <c r="E6" s="3">
        <v>64</v>
      </c>
      <c r="F6" s="3">
        <v>64</v>
      </c>
      <c r="G6" s="3">
        <v>65.5</v>
      </c>
      <c r="H6" s="3">
        <v>66</v>
      </c>
      <c r="I6" s="3">
        <v>67.5</v>
      </c>
      <c r="J6" s="3">
        <v>67.5</v>
      </c>
      <c r="K6" s="3">
        <v>69</v>
      </c>
      <c r="L6" s="3">
        <v>71</v>
      </c>
      <c r="M6" s="3">
        <v>72.5</v>
      </c>
      <c r="N6" s="3">
        <v>73</v>
      </c>
      <c r="O6" s="3">
        <v>75.5</v>
      </c>
      <c r="P6" s="3">
        <v>76</v>
      </c>
    </row>
    <row r="7" spans="1:16" ht="15.75" thickBot="1" x14ac:dyDescent="0.3">
      <c r="A7" s="2">
        <v>43980</v>
      </c>
      <c r="B7" s="3">
        <v>47</v>
      </c>
      <c r="C7" s="3">
        <v>57</v>
      </c>
      <c r="D7" s="3">
        <v>57</v>
      </c>
      <c r="E7" s="3">
        <v>67.5</v>
      </c>
      <c r="F7" s="3">
        <v>67.5</v>
      </c>
      <c r="G7" s="3">
        <v>67.5</v>
      </c>
      <c r="H7" s="3">
        <v>68</v>
      </c>
      <c r="I7" s="3">
        <v>68</v>
      </c>
      <c r="J7" s="3">
        <v>68.5</v>
      </c>
      <c r="K7" s="3">
        <v>68.5</v>
      </c>
      <c r="L7" s="3">
        <v>70</v>
      </c>
      <c r="M7" s="3">
        <v>73</v>
      </c>
      <c r="N7" s="3">
        <v>75.5</v>
      </c>
      <c r="O7" s="3">
        <v>76.5</v>
      </c>
      <c r="P7" s="3">
        <v>79.5</v>
      </c>
    </row>
    <row r="8" spans="1:16" ht="15.75" thickBot="1" x14ac:dyDescent="0.3">
      <c r="A8" s="2">
        <v>43984</v>
      </c>
      <c r="B8" s="3">
        <v>56.5</v>
      </c>
      <c r="C8" s="3">
        <v>64</v>
      </c>
      <c r="D8" s="3">
        <v>65.5</v>
      </c>
      <c r="E8" s="3">
        <v>75.5</v>
      </c>
      <c r="F8" s="3">
        <v>75.5</v>
      </c>
      <c r="G8" s="3">
        <v>76.5</v>
      </c>
      <c r="H8" s="3">
        <v>77</v>
      </c>
      <c r="I8" s="3">
        <v>77</v>
      </c>
      <c r="J8" s="3">
        <v>78</v>
      </c>
      <c r="K8" s="3">
        <v>78.5</v>
      </c>
      <c r="L8" s="3">
        <v>80</v>
      </c>
      <c r="M8" s="3">
        <v>84</v>
      </c>
      <c r="N8" s="3">
        <v>84</v>
      </c>
      <c r="O8" s="3">
        <v>86</v>
      </c>
      <c r="P8" s="3">
        <v>91</v>
      </c>
    </row>
    <row r="9" spans="1:16" ht="15.75" thickBot="1" x14ac:dyDescent="0.3">
      <c r="A9" s="2">
        <v>43987</v>
      </c>
      <c r="B9" s="3">
        <v>60</v>
      </c>
      <c r="C9" s="3">
        <v>67</v>
      </c>
      <c r="D9" s="3">
        <v>69.5</v>
      </c>
      <c r="E9" s="3">
        <v>77.5</v>
      </c>
      <c r="F9" s="3">
        <v>79</v>
      </c>
      <c r="G9" s="3">
        <v>79</v>
      </c>
      <c r="H9" s="3">
        <v>80.5</v>
      </c>
      <c r="I9" s="3">
        <v>81</v>
      </c>
      <c r="J9" s="3">
        <v>81.5</v>
      </c>
      <c r="K9" s="3">
        <v>82</v>
      </c>
      <c r="L9" s="3">
        <v>84</v>
      </c>
      <c r="M9" s="3">
        <v>86.5</v>
      </c>
      <c r="N9" s="3">
        <v>87.5</v>
      </c>
      <c r="O9" s="3">
        <v>89</v>
      </c>
      <c r="P9" s="3">
        <v>94</v>
      </c>
    </row>
    <row r="10" spans="1:16" ht="15.75" thickBot="1" x14ac:dyDescent="0.3">
      <c r="A10" s="2">
        <v>43991</v>
      </c>
      <c r="B10" s="3">
        <v>66.5</v>
      </c>
      <c r="C10" s="3">
        <v>71.5</v>
      </c>
      <c r="D10" s="3">
        <v>72.5</v>
      </c>
      <c r="E10" s="3">
        <v>82.5</v>
      </c>
      <c r="F10" s="3">
        <v>83</v>
      </c>
      <c r="G10" s="3">
        <v>83</v>
      </c>
      <c r="H10" s="3">
        <v>84.5</v>
      </c>
      <c r="I10" s="3">
        <v>87</v>
      </c>
      <c r="J10" s="3">
        <v>88</v>
      </c>
      <c r="K10" s="3">
        <v>88.5</v>
      </c>
      <c r="L10" s="3">
        <v>90</v>
      </c>
      <c r="M10" s="3">
        <v>92.5</v>
      </c>
      <c r="N10" s="3">
        <v>92.5</v>
      </c>
      <c r="O10" s="3">
        <v>94</v>
      </c>
      <c r="P10" s="3">
        <v>100</v>
      </c>
    </row>
    <row r="11" spans="1:16" ht="15.75" thickBot="1" x14ac:dyDescent="0.3">
      <c r="A11" s="2">
        <v>43994</v>
      </c>
      <c r="B11" s="3">
        <v>70.5</v>
      </c>
      <c r="C11" s="3">
        <v>75</v>
      </c>
      <c r="D11" s="3">
        <v>75.5</v>
      </c>
      <c r="E11" s="3">
        <v>81</v>
      </c>
      <c r="F11" s="3">
        <v>87.5</v>
      </c>
      <c r="G11" s="3">
        <v>88</v>
      </c>
      <c r="H11" s="3">
        <v>89</v>
      </c>
      <c r="I11" s="3">
        <v>89.5</v>
      </c>
      <c r="J11" s="3">
        <v>91</v>
      </c>
      <c r="K11" s="3">
        <v>92.5</v>
      </c>
      <c r="L11" s="3">
        <v>95</v>
      </c>
      <c r="M11" s="3">
        <v>95</v>
      </c>
      <c r="N11" s="3">
        <v>96.5</v>
      </c>
      <c r="O11" s="3">
        <v>97.5</v>
      </c>
      <c r="P11" s="3">
        <v>100.5</v>
      </c>
    </row>
    <row r="12" spans="1:16" ht="15.75" thickBot="1" x14ac:dyDescent="0.3">
      <c r="A12" s="2">
        <v>43998</v>
      </c>
      <c r="B12" s="3">
        <v>75.5</v>
      </c>
      <c r="C12" s="3">
        <v>79.5</v>
      </c>
      <c r="D12" s="3">
        <v>82</v>
      </c>
      <c r="E12" s="3">
        <v>92.5</v>
      </c>
      <c r="F12" s="3">
        <v>93.5</v>
      </c>
      <c r="G12" s="3">
        <v>94.5</v>
      </c>
      <c r="H12" s="3">
        <v>95</v>
      </c>
      <c r="I12" s="3">
        <v>97</v>
      </c>
      <c r="J12" s="3">
        <v>97.5</v>
      </c>
      <c r="K12" s="3">
        <v>99.5</v>
      </c>
      <c r="L12" s="3">
        <v>101.5</v>
      </c>
      <c r="M12" s="3">
        <v>102</v>
      </c>
      <c r="N12" s="3">
        <v>102</v>
      </c>
      <c r="O12" s="3">
        <v>106</v>
      </c>
      <c r="P12" s="3"/>
    </row>
    <row r="13" spans="1:16" ht="15.75" thickBot="1" x14ac:dyDescent="0.3">
      <c r="A13" s="2">
        <v>44001</v>
      </c>
      <c r="B13" s="3">
        <v>77</v>
      </c>
      <c r="C13" s="3">
        <v>82.5</v>
      </c>
      <c r="D13" s="3">
        <v>83</v>
      </c>
      <c r="E13" s="3">
        <v>92</v>
      </c>
      <c r="F13" s="3">
        <v>96.5</v>
      </c>
      <c r="G13" s="3">
        <v>98.5</v>
      </c>
      <c r="H13" s="3">
        <v>98.5</v>
      </c>
      <c r="I13" s="3">
        <v>100</v>
      </c>
      <c r="J13" s="3">
        <v>101</v>
      </c>
      <c r="K13" s="3">
        <v>102.5</v>
      </c>
      <c r="L13" s="3">
        <v>103.5</v>
      </c>
      <c r="M13" s="3">
        <v>105.5</v>
      </c>
      <c r="N13" s="3">
        <v>105.5</v>
      </c>
      <c r="O13" s="3">
        <v>110.5</v>
      </c>
      <c r="P13" s="3"/>
    </row>
    <row r="14" spans="1:16" ht="15.75" thickBot="1" x14ac:dyDescent="0.3">
      <c r="A14" s="2">
        <v>44005</v>
      </c>
      <c r="B14" s="3">
        <v>85.5</v>
      </c>
      <c r="C14" s="3">
        <v>89</v>
      </c>
      <c r="D14" s="3">
        <v>92</v>
      </c>
      <c r="E14" s="3">
        <v>97.5</v>
      </c>
      <c r="F14" s="3">
        <v>98</v>
      </c>
      <c r="G14" s="3">
        <v>98.5</v>
      </c>
      <c r="H14" s="3">
        <v>100</v>
      </c>
      <c r="I14" s="3">
        <v>104</v>
      </c>
      <c r="J14" s="3">
        <v>106.5</v>
      </c>
      <c r="K14" s="3">
        <v>107</v>
      </c>
      <c r="L14" s="3">
        <v>110</v>
      </c>
      <c r="M14" s="3">
        <v>110</v>
      </c>
      <c r="N14" s="3">
        <v>112.5</v>
      </c>
      <c r="O14" s="3">
        <v>119</v>
      </c>
      <c r="P14" s="3"/>
    </row>
    <row r="15" spans="1:16" ht="15.75" thickBot="1" x14ac:dyDescent="0.3">
      <c r="A15" s="2">
        <v>44006</v>
      </c>
      <c r="B15" s="3">
        <v>86.5</v>
      </c>
      <c r="C15" s="3">
        <v>91</v>
      </c>
      <c r="D15" s="3">
        <v>91</v>
      </c>
      <c r="E15" s="3">
        <v>98.5</v>
      </c>
      <c r="F15" s="3">
        <v>102</v>
      </c>
      <c r="G15" s="3">
        <v>105</v>
      </c>
      <c r="H15" s="3">
        <v>107</v>
      </c>
      <c r="I15" s="3">
        <v>108</v>
      </c>
      <c r="J15" s="3">
        <v>108</v>
      </c>
      <c r="K15" s="3">
        <v>108</v>
      </c>
      <c r="L15" s="3">
        <v>109</v>
      </c>
      <c r="M15" s="3">
        <v>111</v>
      </c>
      <c r="N15" s="3">
        <v>112</v>
      </c>
      <c r="O15" s="3">
        <v>116.5</v>
      </c>
      <c r="P15" s="3"/>
    </row>
    <row r="16" spans="1:16" ht="15.75" thickBot="1" x14ac:dyDescent="0.3">
      <c r="A16" s="2">
        <v>44012</v>
      </c>
      <c r="B16" s="3">
        <v>95.5</v>
      </c>
      <c r="C16" s="3">
        <v>99</v>
      </c>
      <c r="D16" s="3">
        <v>99</v>
      </c>
      <c r="E16" s="3">
        <v>106</v>
      </c>
      <c r="F16" s="3">
        <v>110</v>
      </c>
      <c r="G16" s="3">
        <v>114</v>
      </c>
      <c r="H16" s="3">
        <v>116</v>
      </c>
      <c r="I16" s="3">
        <v>116</v>
      </c>
      <c r="J16" s="3">
        <v>117</v>
      </c>
      <c r="K16" s="3">
        <v>117</v>
      </c>
      <c r="L16" s="3">
        <v>117</v>
      </c>
      <c r="M16" s="3">
        <v>118</v>
      </c>
      <c r="N16" s="3">
        <v>121</v>
      </c>
      <c r="O16" s="3">
        <v>125.5</v>
      </c>
      <c r="P16" s="3"/>
    </row>
    <row r="17" spans="1:16" ht="15.75" thickBot="1" x14ac:dyDescent="0.3">
      <c r="A17" s="2">
        <v>44015</v>
      </c>
      <c r="B17" s="3">
        <v>101</v>
      </c>
      <c r="C17" s="3">
        <v>102</v>
      </c>
      <c r="D17" s="3">
        <v>102.5</v>
      </c>
      <c r="E17" s="3">
        <v>109</v>
      </c>
      <c r="F17" s="3">
        <v>111</v>
      </c>
      <c r="G17" s="3">
        <v>115.5</v>
      </c>
      <c r="H17" s="3">
        <v>117</v>
      </c>
      <c r="I17" s="3">
        <v>118</v>
      </c>
      <c r="J17" s="3">
        <v>118</v>
      </c>
      <c r="K17" s="3">
        <v>118.5</v>
      </c>
      <c r="L17" s="3">
        <v>119.5</v>
      </c>
      <c r="M17" s="3">
        <v>121</v>
      </c>
      <c r="N17" s="3">
        <v>121.5</v>
      </c>
      <c r="O17" s="3">
        <v>129</v>
      </c>
      <c r="P17" s="3"/>
    </row>
    <row r="18" spans="1:16" ht="15.75" thickBot="1" x14ac:dyDescent="0.3">
      <c r="A18" s="2">
        <v>44020</v>
      </c>
      <c r="B18" s="3">
        <v>103</v>
      </c>
      <c r="C18" s="3">
        <v>106</v>
      </c>
      <c r="D18" s="3">
        <v>107.5</v>
      </c>
      <c r="E18" s="3">
        <v>115</v>
      </c>
      <c r="F18" s="3">
        <v>116</v>
      </c>
      <c r="G18" s="3">
        <v>118.5</v>
      </c>
      <c r="H18" s="3">
        <v>123</v>
      </c>
      <c r="I18" s="3">
        <v>123.5</v>
      </c>
      <c r="J18" s="3">
        <v>124.5</v>
      </c>
      <c r="K18" s="3">
        <v>125</v>
      </c>
      <c r="L18" s="3">
        <v>125.5</v>
      </c>
      <c r="M18" s="3">
        <v>128</v>
      </c>
      <c r="N18" s="3">
        <v>130.5</v>
      </c>
      <c r="O18" s="3">
        <v>131.5</v>
      </c>
      <c r="P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Eredeti nyers adat</vt:lpstr>
      <vt:lpstr>Eredeti formázva</vt:lpstr>
      <vt:lpstr>Htc+0420</vt:lpstr>
      <vt:lpstr>mrcnn+mrcnn</vt:lpstr>
      <vt:lpstr>mrcnn+0420</vt:lpstr>
      <vt:lpstr>Összehasonlítás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Mihály</dc:creator>
  <cp:lastModifiedBy>Győri Mihály</cp:lastModifiedBy>
  <dcterms:created xsi:type="dcterms:W3CDTF">2020-09-12T09:21:14Z</dcterms:created>
  <dcterms:modified xsi:type="dcterms:W3CDTF">2020-09-13T15:41:30Z</dcterms:modified>
</cp:coreProperties>
</file>