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SynologyDrive\0常用文件\J教学资料\教材建设\2020版《计算机组成原理》\RISC-V\单总线实验资料包(RISC-V)\"/>
    </mc:Choice>
  </mc:AlternateContent>
  <xr:revisionPtr revIDLastSave="0" documentId="13_ncr:1_{267C09C9-4594-4C8C-A275-B8BD7FF488F7}" xr6:coauthVersionLast="36" xr6:coauthVersionMax="36" xr10:uidLastSave="{00000000-0000-0000-0000-000000000000}"/>
  <bookViews>
    <workbookView xWindow="0" yWindow="0" windowWidth="28800" windowHeight="12470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H3" i="3" l="1"/>
  <c r="AB7" i="3" l="1"/>
  <c r="AE7" i="3" s="1"/>
  <c r="AB8" i="3"/>
  <c r="AE8" i="3" s="1"/>
  <c r="AB9" i="3"/>
  <c r="AE9" i="3" s="1"/>
  <c r="AB10" i="3"/>
  <c r="AE10" i="3" s="1"/>
  <c r="AB11" i="3"/>
  <c r="AE11" i="3" s="1"/>
  <c r="AB12" i="3"/>
  <c r="AE12" i="3" s="1"/>
  <c r="AB13" i="3"/>
  <c r="AE13" i="3" s="1"/>
  <c r="AB14" i="3"/>
  <c r="AE14" i="3" s="1"/>
  <c r="AB15" i="3"/>
  <c r="AE15" i="3" s="1"/>
  <c r="AB16" i="3"/>
  <c r="AE16" i="3" s="1"/>
  <c r="AB17" i="3"/>
  <c r="AE17" i="3" s="1"/>
  <c r="AB18" i="3"/>
  <c r="AE18" i="3" s="1"/>
  <c r="AB19" i="3"/>
  <c r="AE19" i="3" s="1"/>
  <c r="AB20" i="3"/>
  <c r="AE20" i="3" s="1"/>
  <c r="AB21" i="3"/>
  <c r="AE21" i="3" s="1"/>
  <c r="AB22" i="3"/>
  <c r="AE22" i="3" s="1"/>
  <c r="AB23" i="3"/>
  <c r="AE23" i="3" s="1"/>
  <c r="AB24" i="3"/>
  <c r="AE24" i="3" s="1"/>
  <c r="AB25" i="3"/>
  <c r="AE25" i="3" s="1"/>
  <c r="AB26" i="3"/>
  <c r="AE26" i="3" s="1"/>
  <c r="AB27" i="3"/>
  <c r="AE27" i="3" s="1"/>
  <c r="AD27" i="3" l="1"/>
  <c r="AF27" i="3" s="1"/>
  <c r="AG27" i="3" s="1"/>
  <c r="AH27" i="3" s="1"/>
  <c r="AD26" i="3"/>
  <c r="AF26" i="3" s="1"/>
  <c r="AD25" i="3"/>
  <c r="AF25" i="3" s="1"/>
  <c r="AD24" i="3"/>
  <c r="AD23" i="3"/>
  <c r="AF23" i="3" s="1"/>
  <c r="AD22" i="3"/>
  <c r="AF22" i="3" s="1"/>
  <c r="AD21" i="3"/>
  <c r="AF21" i="3" s="1"/>
  <c r="AD20" i="3"/>
  <c r="AF20" i="3" s="1"/>
  <c r="AG20" i="3" s="1"/>
  <c r="AH20" i="3" s="1"/>
  <c r="AD19" i="3"/>
  <c r="AF19" i="3" s="1"/>
  <c r="AG19" i="3" s="1"/>
  <c r="AH19" i="3" s="1"/>
  <c r="AD18" i="3"/>
  <c r="AF18" i="3" s="1"/>
  <c r="AD17" i="3"/>
  <c r="AF17" i="3" s="1"/>
  <c r="AD16" i="3"/>
  <c r="AF16" i="3" s="1"/>
  <c r="AG16" i="3" s="1"/>
  <c r="AH16" i="3" s="1"/>
  <c r="AD15" i="3"/>
  <c r="AF15" i="3" s="1"/>
  <c r="AG15" i="3" s="1"/>
  <c r="AH15" i="3" s="1"/>
  <c r="AD14" i="3"/>
  <c r="AD13" i="3"/>
  <c r="AD12" i="3"/>
  <c r="AD11" i="3"/>
  <c r="AF11" i="3" s="1"/>
  <c r="AD10" i="3"/>
  <c r="AF10" i="3" s="1"/>
  <c r="AD9" i="3"/>
  <c r="AF9" i="3" s="1"/>
  <c r="AD8" i="3"/>
  <c r="AD7" i="3"/>
  <c r="AF7" i="3" s="1"/>
  <c r="AD6" i="3"/>
  <c r="AB6" i="3"/>
  <c r="AE6" i="3" s="1"/>
  <c r="AD5" i="3"/>
  <c r="AB5" i="3"/>
  <c r="AE5" i="3" s="1"/>
  <c r="AD4" i="3"/>
  <c r="AB4" i="3"/>
  <c r="AE4" i="3" s="1"/>
  <c r="AD3" i="3"/>
  <c r="AB3" i="3"/>
  <c r="AE3" i="3" s="1"/>
  <c r="AF3" i="3" l="1"/>
  <c r="AG3" i="3" s="1"/>
  <c r="AF5" i="3"/>
  <c r="AG5" i="3" s="1"/>
  <c r="AH5" i="3" s="1"/>
  <c r="AF4" i="3"/>
  <c r="AG4" i="3" s="1"/>
  <c r="AH4" i="3" s="1"/>
  <c r="AF8" i="3"/>
  <c r="AG8" i="3" s="1"/>
  <c r="AH8" i="3" s="1"/>
  <c r="AF24" i="3"/>
  <c r="AG24" i="3" s="1"/>
  <c r="AH24" i="3" s="1"/>
  <c r="AF12" i="3"/>
  <c r="AG12" i="3" s="1"/>
  <c r="AH12" i="3" s="1"/>
  <c r="AF14" i="3"/>
  <c r="AG14" i="3" s="1"/>
  <c r="AH14" i="3" s="1"/>
  <c r="AG22" i="3"/>
  <c r="AH22" i="3" s="1"/>
  <c r="AG17" i="3"/>
  <c r="AH17" i="3" s="1"/>
  <c r="AF13" i="3"/>
  <c r="AG13" i="3" s="1"/>
  <c r="AH13" i="3" s="1"/>
  <c r="AG7" i="3"/>
  <c r="AH7" i="3" s="1"/>
  <c r="AG21" i="3"/>
  <c r="AH21" i="3" s="1"/>
  <c r="AG23" i="3"/>
  <c r="AH23" i="3" s="1"/>
  <c r="AG25" i="3"/>
  <c r="AH25" i="3" s="1"/>
  <c r="AG11" i="3"/>
  <c r="AH11" i="3" s="1"/>
  <c r="AG10" i="3"/>
  <c r="AH10" i="3" s="1"/>
  <c r="AG26" i="3"/>
  <c r="AH26" i="3" s="1"/>
  <c r="AF6" i="3"/>
  <c r="AG6" i="3" s="1"/>
  <c r="AH6" i="3" s="1"/>
  <c r="AG9" i="3"/>
  <c r="AH9" i="3" s="1"/>
  <c r="AG18" i="3"/>
  <c r="AH18" i="3" s="1"/>
  <c r="AH28" i="3" l="1"/>
  <c r="AG28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1" i="2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<sst xmlns="http://schemas.openxmlformats.org/spreadsheetml/2006/main" count="78" uniqueCount="60">
  <si>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</si>
  <si>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</si>
  <si>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</si>
  <si>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</si>
  <si>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</si>
  <si>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</si>
  <si>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</si>
  <si>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</si>
  <si>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</si>
  <si>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</si>
  <si>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</si>
  <si>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</si>
  <si>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</si>
  <si>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</si>
  <si>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</si>
  <si>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</si>
  <si>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</si>
  <si>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</si>
  <si>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</si>
  <si>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</si>
  <si>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</si>
  <si>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</si>
  <si>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</si>
  <si>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</si>
  <si>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</si>
  <si>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</si>
  <si>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</si>
  <si>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</si>
  <si>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</si>
  <si>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</si>
  <si>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</si>
  <si>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</si>
  <si>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</si>
  <si>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</si>
  <si>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</si>
  <si>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</si>
  <si>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</si>
  <si>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</si>
  <si>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</si>
  <si>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</si>
  <si>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</si>
  <si>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</si>
  <si>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</si>
  <si>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</si>
  <si>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</si>
  <si>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</si>
  <si>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</si>
  <si>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</si>
  <si>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</si>
  <si>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</si>
  <si>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LW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</si>
  <si>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</si>
  <si>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</si>
  <si>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</si>
  <si>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</si>
  <si>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ADDI</t>
    <phoneticPr fontId="12" type="noConversion"/>
  </si>
  <si>
    <t>rs1/2</t>
    <phoneticPr fontId="12" type="noConversion"/>
  </si>
  <si>
    <t>IR(S)out</t>
    <phoneticPr fontId="12" type="noConversion"/>
  </si>
  <si>
    <t>IR(B)out</t>
    <phoneticPr fontId="12" type="noConversion"/>
  </si>
  <si>
    <t>微指令十六进制编码直接复制粘贴到控制存储器中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</si>
</sst>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0" fontId="20" fillId="11" borderId="28" xfId="0" applyFont="1" applyFill="1" applyBorder="1" applyAlignment="1" applyProtection="1">
      <alignment horizontal="center" vertical="center" shrinkToFit="1"/>
    </xf>
    <xf numFmtId="0" fontId="20" fillId="11" borderId="29" xfId="0" applyFont="1" applyFill="1" applyBorder="1" applyAlignment="1" applyProtection="1">
      <alignment horizontal="center" vertical="center" shrinkToFit="1"/>
    </xf>
    <xf numFmtId="0" fontId="20" fillId="11" borderId="30" xfId="0" applyFont="1" applyFill="1" applyBorder="1" applyAlignment="1" applyProtection="1">
      <alignment horizontal="center" vertical="center" shrinkToFit="1"/>
    </xf>
    <xf numFmtId="177" fontId="19" fillId="16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1615830</xdr:colOff>
      <xdr:row>26</xdr:row>
      <xdr:rowOff>115765</xdr:rowOff>
    </xdr:from>
    <xdr:to>
      <xdr:col>32</xdr:col>
      <xdr:colOff>168030</xdr:colOff>
      <xdr:row>29</xdr:row>
      <xdr:rowOff>50595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98907" y="5508380"/>
          <a:ext cx="1053123" cy="56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N53" sqref="N53"/>
    </sheetView>
  </sheetViews>
  <sheetFormatPr defaultColWidth="9" defaultRowHeight="14" x14ac:dyDescent="0.3"/>
  <cols>
    <col min="1" max="1" width="7.58203125" style="7" customWidth="1"/>
    <col min="2" max="6" width="6.58203125" style="7" customWidth="1"/>
    <col min="7" max="7" width="6.58203125" style="7" hidden="1" customWidth="1"/>
    <col min="8" max="8" width="6.5" style="7" hidden="1" customWidth="1"/>
    <col min="9" max="9" width="10.33203125" style="7" customWidth="1"/>
    <col min="10" max="13" width="3.58203125" style="6" customWidth="1"/>
    <col min="14" max="14" width="3.58203125" style="7" customWidth="1"/>
  </cols>
  <sheetData>
    <row r="1" spans="1:14" ht="27" customHeight="1" x14ac:dyDescent="0.3">
      <c r="A1" s="89" t="s">
        <v>11</v>
      </c>
      <c r="B1" s="90"/>
      <c r="C1" s="90"/>
      <c r="D1" s="90"/>
      <c r="E1" s="90"/>
      <c r="F1" s="90"/>
      <c r="G1" s="90"/>
      <c r="H1" s="91"/>
      <c r="I1" s="92" t="s">
        <v>6</v>
      </c>
      <c r="J1" s="93"/>
      <c r="K1" s="93"/>
      <c r="L1" s="93"/>
      <c r="M1" s="93"/>
      <c r="N1" s="94"/>
    </row>
    <row r="2" spans="1:14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46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7" thickTop="1" x14ac:dyDescent="0.3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5" x14ac:dyDescent="0.3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6.5" x14ac:dyDescent="0.3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6.5" x14ac:dyDescent="0.3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6.5" x14ac:dyDescent="0.3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6.5" x14ac:dyDescent="0.3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5" x14ac:dyDescent="0.3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5" x14ac:dyDescent="0.3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5" x14ac:dyDescent="0.3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5" x14ac:dyDescent="0.3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5" x14ac:dyDescent="0.3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5" x14ac:dyDescent="0.3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5" x14ac:dyDescent="0.3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5" hidden="1" x14ac:dyDescent="0.3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5" hidden="1" x14ac:dyDescent="0.3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5" hidden="1" x14ac:dyDescent="0.3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5" hidden="1" x14ac:dyDescent="0.3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5" hidden="1" x14ac:dyDescent="0.3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5" hidden="1" x14ac:dyDescent="0.3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5" hidden="1" x14ac:dyDescent="0.3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5" hidden="1" x14ac:dyDescent="0.3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5" hidden="1" x14ac:dyDescent="0.3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5" hidden="1" x14ac:dyDescent="0.3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5" hidden="1" x14ac:dyDescent="0.3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5" hidden="1" x14ac:dyDescent="0.3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5" hidden="1" x14ac:dyDescent="0.3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5" hidden="1" x14ac:dyDescent="0.3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5" hidden="1" x14ac:dyDescent="0.3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5" hidden="1" x14ac:dyDescent="0.3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5" x14ac:dyDescent="0.3">
      <c r="A32" s="95" t="s">
        <v>0</v>
      </c>
      <c r="B32" s="95"/>
      <c r="C32" s="95"/>
      <c r="D32" s="95"/>
      <c r="E32" s="95"/>
      <c r="F32" s="95"/>
      <c r="G32" s="95"/>
      <c r="H32" s="95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87" priority="2" operator="equal">
      <formula>1</formula>
    </cfRule>
    <cfRule type="notContainsBlanks" dxfId="86" priority="3">
      <formula>LEN(TRIM(A3))&gt;0</formula>
    </cfRule>
  </conditionalFormatting>
  <conditionalFormatting sqref="J32:N1048576">
    <cfRule type="containsText" dxfId="85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22" customWidth="1"/>
    <col min="10" max="11" width="10.5" style="22" customWidth="1"/>
    <col min="12" max="12" width="9.5" style="22" customWidth="1"/>
    <col min="13" max="13" width="10.08203125" style="22" customWidth="1"/>
    <col min="14" max="14" width="11.08203125" style="22" customWidth="1"/>
  </cols>
  <sheetData>
    <row r="1" spans="1:14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96"/>
      <c r="B31" s="96"/>
      <c r="C31" s="96"/>
      <c r="D31" s="96"/>
      <c r="E31" s="96"/>
      <c r="F31" s="96"/>
      <c r="G31" s="96"/>
      <c r="H31" s="96"/>
      <c r="I31" s="97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3"/>
    <row r="35" spans="1:12" ht="16.5" x14ac:dyDescent="0.3">
      <c r="A35" s="5"/>
      <c r="B35" s="5"/>
      <c r="I35" s="32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84" priority="31">
      <formula>LEN(TRIM(J31))=0</formula>
    </cfRule>
  </conditionalFormatting>
  <conditionalFormatting sqref="J2:N30">
    <cfRule type="containsText" dxfId="83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I33"/>
  <sheetViews>
    <sheetView zoomScale="130" zoomScaleNormal="130" workbookViewId="0">
      <selection activeCell="X15" sqref="X15"/>
    </sheetView>
  </sheetViews>
  <sheetFormatPr defaultColWidth="9" defaultRowHeight="14.5" x14ac:dyDescent="0.35"/>
  <cols>
    <col min="1" max="1" width="7.75" style="47" customWidth="1"/>
    <col min="2" max="2" width="5.08203125" style="73" customWidth="1"/>
    <col min="3" max="27" width="4" style="74" customWidth="1"/>
    <col min="28" max="28" width="5.83203125" style="74" hidden="1" customWidth="1"/>
    <col min="29" max="29" width="8.33203125" style="75" customWidth="1"/>
    <col min="30" max="30" width="23.08203125" style="75" hidden="1" customWidth="1"/>
    <col min="31" max="31" width="17.5" style="75" hidden="1" customWidth="1"/>
    <col min="32" max="32" width="32.83203125" style="71" customWidth="1"/>
    <col min="33" max="33" width="12.08203125" style="76" customWidth="1"/>
    <col min="34" max="34" width="14.58203125" style="47" hidden="1" customWidth="1"/>
    <col min="35" max="16384" width="9" style="47"/>
  </cols>
  <sheetData>
    <row r="1" spans="1:35" ht="10.5" customHeight="1" thickBot="1" x14ac:dyDescent="0.3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35" ht="17" thickBot="1" x14ac:dyDescent="0.5">
      <c r="A2" s="48" t="s">
        <v>16</v>
      </c>
      <c r="B2" s="49" t="s">
        <v>17</v>
      </c>
      <c r="C2" s="50" t="s">
        <v>18</v>
      </c>
      <c r="D2" s="51" t="s">
        <v>19</v>
      </c>
      <c r="E2" s="51" t="s">
        <v>20</v>
      </c>
      <c r="F2" s="51" t="s">
        <v>21</v>
      </c>
      <c r="G2" s="85" t="s">
        <v>22</v>
      </c>
      <c r="H2" s="86" t="s">
        <v>57</v>
      </c>
      <c r="I2" s="87" t="s">
        <v>58</v>
      </c>
      <c r="J2" s="87" t="s">
        <v>23</v>
      </c>
      <c r="K2" s="52" t="s">
        <v>24</v>
      </c>
      <c r="L2" s="52" t="s">
        <v>25</v>
      </c>
      <c r="M2" s="52" t="s">
        <v>26</v>
      </c>
      <c r="N2" s="52" t="s">
        <v>27</v>
      </c>
      <c r="O2" s="52" t="s">
        <v>28</v>
      </c>
      <c r="P2" s="52" t="s">
        <v>29</v>
      </c>
      <c r="Q2" s="52" t="s">
        <v>30</v>
      </c>
      <c r="R2" s="52" t="s">
        <v>31</v>
      </c>
      <c r="S2" s="51" t="s">
        <v>56</v>
      </c>
      <c r="T2" s="53" t="s">
        <v>32</v>
      </c>
      <c r="U2" s="53" t="s">
        <v>33</v>
      </c>
      <c r="V2" s="53" t="s">
        <v>34</v>
      </c>
      <c r="W2" s="51" t="s">
        <v>35</v>
      </c>
      <c r="X2" s="51" t="s">
        <v>36</v>
      </c>
      <c r="Y2" s="54" t="s">
        <v>47</v>
      </c>
      <c r="Z2" s="54" t="s">
        <v>37</v>
      </c>
      <c r="AA2" s="54" t="s">
        <v>48</v>
      </c>
      <c r="AB2" s="51" t="s">
        <v>38</v>
      </c>
      <c r="AC2" s="55" t="s">
        <v>39</v>
      </c>
      <c r="AD2" s="55"/>
      <c r="AE2" s="55"/>
      <c r="AF2" s="56" t="s">
        <v>40</v>
      </c>
      <c r="AG2" s="57" t="s">
        <v>41</v>
      </c>
    </row>
    <row r="3" spans="1:35" ht="17" thickTop="1" x14ac:dyDescent="0.45">
      <c r="A3" s="79" t="s">
        <v>42</v>
      </c>
      <c r="B3" s="79">
        <v>0</v>
      </c>
      <c r="C3" s="80">
        <v>1</v>
      </c>
      <c r="D3" s="81"/>
      <c r="E3" s="81"/>
      <c r="F3" s="81"/>
      <c r="G3" s="81"/>
      <c r="H3" s="81"/>
      <c r="I3" s="81"/>
      <c r="J3" s="81"/>
      <c r="K3" s="81"/>
      <c r="L3" s="81">
        <v>1</v>
      </c>
      <c r="M3" s="81"/>
      <c r="N3" s="81"/>
      <c r="O3" s="81">
        <v>1</v>
      </c>
      <c r="P3" s="81"/>
      <c r="Q3" s="81"/>
      <c r="R3" s="81"/>
      <c r="S3" s="81"/>
      <c r="T3" s="81"/>
      <c r="U3" s="81"/>
      <c r="V3" s="81"/>
      <c r="W3" s="81"/>
      <c r="X3" s="81"/>
      <c r="Y3" s="77"/>
      <c r="Z3" s="77"/>
      <c r="AA3" s="77"/>
      <c r="AB3" s="58" t="str">
        <f>TEXT(DEC2BIN(AC3),"00000")</f>
        <v>00001</v>
      </c>
      <c r="AC3" s="59">
        <v>1</v>
      </c>
      <c r="AD3" s="60" t="str">
        <f>VALUE(C3)&amp;VALUE(D3)&amp;VALUE(E3)&amp;VALUE(F3)&amp;VALUE(G3)&amp;VALUE(H3)&amp;VALUE(I3)&amp;VALUE(J3)&amp;VALUE(K3)&amp;VALUE(L3)&amp;VALUE(M3)&amp;VALUE(N3)&amp;VALUE(O3)&amp;VALUE(P3)&amp;VALUE(Q3)&amp;VALUE(R3)&amp;VALUE(S3)&amp;VALUE(T3)</f>
        <v>100000000100100000</v>
      </c>
      <c r="AE3" s="60" t="str">
        <f>VALUE(U3)&amp;VALUE(V3)&amp;VALUE(W3)&amp;VALUE(X3)&amp;VALUE(Y3)&amp;VALUE(Z3)&amp;VALUE(AA3)&amp;AB3</f>
        <v>000000000001</v>
      </c>
      <c r="AF3" s="61" t="str">
        <f>AD3&amp;AE3</f>
        <v>100000000100100000000000000001</v>
      </c>
      <c r="AG3" s="62" t="str">
        <f t="shared" ref="AG3:AG27" si="0">DEC2HEX(BIN2DEC(LEFT(AF3,LEN(AF3)-24))*256*256*256+BIN2DEC(MID(AF3,LEN(AF3)-23,8))*256*256+BIN2DEC(MID(AF3,LEN(AF3)-15,8))*256+BIN2DEC(MID(AF3,LEN(AF3)-7,8)))</f>
        <v>20120001</v>
      </c>
      <c r="AH3" s="47">
        <f>HEX2DEC(AG3)</f>
        <v>538050561</v>
      </c>
    </row>
    <row r="4" spans="1:35" ht="16.5" x14ac:dyDescent="0.45">
      <c r="A4" s="82" t="s">
        <v>42</v>
      </c>
      <c r="B4" s="82">
        <v>1</v>
      </c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78"/>
      <c r="Z4" s="78"/>
      <c r="AA4" s="78"/>
      <c r="AB4" s="58" t="str">
        <f t="shared" ref="AB4:AB27" si="1">TEXT(DEC2BIN(AC4),"00000")</f>
        <v>00000</v>
      </c>
      <c r="AC4" s="63"/>
      <c r="AD4" s="60" t="str">
        <f t="shared" ref="AD4:AD27" si="2">VALUE(C4)&amp;VALUE(D4)&amp;VALUE(E4)&amp;VALUE(F4)&amp;VALUE(G4)&amp;VALUE(H4)&amp;VALUE(I4)&amp;VALUE(J4)&amp;VALUE(K4)&amp;VALUE(L4)&amp;VALUE(M4)&amp;VALUE(N4)&amp;VALUE(O4)&amp;VALUE(P4)&amp;VALUE(Q4)&amp;VALUE(R4)&amp;VALUE(S4)&amp;VALUE(T4)</f>
        <v>000000000000000000</v>
      </c>
      <c r="AE4" s="60" t="str">
        <f t="shared" ref="AE4:AE27" si="3">VALUE(U4)&amp;VALUE(V4)&amp;VALUE(W4)&amp;VALUE(X4)&amp;VALUE(Y4)&amp;VALUE(Z4)&amp;VALUE(AA4)&amp;AB4</f>
        <v>000000000000</v>
      </c>
      <c r="AF4" s="61" t="str">
        <f t="shared" ref="AF4:AF27" si="4">AD4&amp;AE4</f>
        <v>000000000000000000000000000000</v>
      </c>
      <c r="AG4" s="62" t="str">
        <f t="shared" si="0"/>
        <v>0</v>
      </c>
      <c r="AH4" s="47">
        <f t="shared" ref="AH4:AH27" si="5">HEX2DEC(AG4)</f>
        <v>0</v>
      </c>
      <c r="AI4" s="74"/>
    </row>
    <row r="5" spans="1:35" ht="16.5" x14ac:dyDescent="0.45">
      <c r="A5" s="79" t="s">
        <v>42</v>
      </c>
      <c r="B5" s="79">
        <v>2</v>
      </c>
      <c r="C5" s="80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77"/>
      <c r="Z5" s="77"/>
      <c r="AA5" s="77"/>
      <c r="AB5" s="58" t="str">
        <f t="shared" si="1"/>
        <v>00000</v>
      </c>
      <c r="AC5" s="59"/>
      <c r="AD5" s="60" t="str">
        <f t="shared" si="2"/>
        <v>000000000000000000</v>
      </c>
      <c r="AE5" s="60" t="str">
        <f t="shared" si="3"/>
        <v>000000000000</v>
      </c>
      <c r="AF5" s="61" t="str">
        <f t="shared" si="4"/>
        <v>000000000000000000000000000000</v>
      </c>
      <c r="AG5" s="62" t="str">
        <f t="shared" si="0"/>
        <v>0</v>
      </c>
      <c r="AH5" s="47">
        <f t="shared" si="5"/>
        <v>0</v>
      </c>
    </row>
    <row r="6" spans="1:35" ht="16.5" x14ac:dyDescent="0.45">
      <c r="A6" s="82" t="s">
        <v>42</v>
      </c>
      <c r="B6" s="82">
        <v>3</v>
      </c>
      <c r="C6" s="83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78"/>
      <c r="Z6" s="78"/>
      <c r="AA6" s="78"/>
      <c r="AB6" s="58" t="str">
        <f t="shared" si="1"/>
        <v>00000</v>
      </c>
      <c r="AC6" s="63"/>
      <c r="AD6" s="60" t="str">
        <f t="shared" si="2"/>
        <v>000000000000000000</v>
      </c>
      <c r="AE6" s="60" t="str">
        <f t="shared" si="3"/>
        <v>000000000000</v>
      </c>
      <c r="AF6" s="61" t="str">
        <f t="shared" si="4"/>
        <v>000000000000000000000000000000</v>
      </c>
      <c r="AG6" s="62" t="str">
        <f t="shared" si="0"/>
        <v>0</v>
      </c>
      <c r="AH6" s="47">
        <f t="shared" si="5"/>
        <v>0</v>
      </c>
    </row>
    <row r="7" spans="1:35" ht="16.5" x14ac:dyDescent="0.45">
      <c r="A7" s="79" t="s">
        <v>50</v>
      </c>
      <c r="B7" s="79">
        <v>4</v>
      </c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77"/>
      <c r="Z7" s="77"/>
      <c r="AA7" s="77"/>
      <c r="AB7" s="58" t="str">
        <f t="shared" si="1"/>
        <v>00000</v>
      </c>
      <c r="AC7" s="59"/>
      <c r="AD7" s="60" t="str">
        <f t="shared" si="2"/>
        <v>000000000000000000</v>
      </c>
      <c r="AE7" s="60" t="str">
        <f t="shared" si="3"/>
        <v>000000000000</v>
      </c>
      <c r="AF7" s="61" t="str">
        <f t="shared" si="4"/>
        <v>000000000000000000000000000000</v>
      </c>
      <c r="AG7" s="62" t="str">
        <f t="shared" si="0"/>
        <v>0</v>
      </c>
      <c r="AH7" s="47">
        <f t="shared" si="5"/>
        <v>0</v>
      </c>
    </row>
    <row r="8" spans="1:35" ht="16.5" x14ac:dyDescent="0.45">
      <c r="A8" s="82" t="s">
        <v>50</v>
      </c>
      <c r="B8" s="82">
        <v>5</v>
      </c>
      <c r="C8" s="83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78"/>
      <c r="Z8" s="78"/>
      <c r="AA8" s="78"/>
      <c r="AB8" s="58" t="str">
        <f t="shared" si="1"/>
        <v>00000</v>
      </c>
      <c r="AC8" s="63"/>
      <c r="AD8" s="60" t="str">
        <f t="shared" si="2"/>
        <v>000000000000000000</v>
      </c>
      <c r="AE8" s="60" t="str">
        <f t="shared" si="3"/>
        <v>000000000000</v>
      </c>
      <c r="AF8" s="61" t="str">
        <f t="shared" si="4"/>
        <v>000000000000000000000000000000</v>
      </c>
      <c r="AG8" s="62" t="str">
        <f t="shared" si="0"/>
        <v>0</v>
      </c>
      <c r="AH8" s="47">
        <f t="shared" si="5"/>
        <v>0</v>
      </c>
    </row>
    <row r="9" spans="1:35" ht="16.5" x14ac:dyDescent="0.45">
      <c r="A9" s="79" t="s">
        <v>50</v>
      </c>
      <c r="B9" s="79">
        <v>6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7"/>
      <c r="Z9" s="77"/>
      <c r="AA9" s="77"/>
      <c r="AB9" s="58" t="str">
        <f t="shared" si="1"/>
        <v>00000</v>
      </c>
      <c r="AC9" s="59"/>
      <c r="AD9" s="60" t="str">
        <f t="shared" si="2"/>
        <v>000000000000000000</v>
      </c>
      <c r="AE9" s="60" t="str">
        <f t="shared" si="3"/>
        <v>000000000000</v>
      </c>
      <c r="AF9" s="61" t="str">
        <f t="shared" si="4"/>
        <v>000000000000000000000000000000</v>
      </c>
      <c r="AG9" s="62" t="str">
        <f t="shared" si="0"/>
        <v>0</v>
      </c>
      <c r="AH9" s="47">
        <f t="shared" si="5"/>
        <v>0</v>
      </c>
    </row>
    <row r="10" spans="1:35" ht="16.5" x14ac:dyDescent="0.45">
      <c r="A10" s="82" t="s">
        <v>50</v>
      </c>
      <c r="B10" s="82">
        <v>7</v>
      </c>
      <c r="C10" s="83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78"/>
      <c r="Z10" s="78"/>
      <c r="AA10" s="78"/>
      <c r="AB10" s="58" t="str">
        <f t="shared" si="1"/>
        <v>00000</v>
      </c>
      <c r="AC10" s="63"/>
      <c r="AD10" s="60" t="str">
        <f t="shared" si="2"/>
        <v>000000000000000000</v>
      </c>
      <c r="AE10" s="60" t="str">
        <f t="shared" si="3"/>
        <v>000000000000</v>
      </c>
      <c r="AF10" s="61" t="str">
        <f t="shared" si="4"/>
        <v>000000000000000000000000000000</v>
      </c>
      <c r="AG10" s="62" t="str">
        <f t="shared" si="0"/>
        <v>0</v>
      </c>
      <c r="AH10" s="47">
        <f t="shared" si="5"/>
        <v>0</v>
      </c>
    </row>
    <row r="11" spans="1:35" ht="16.5" x14ac:dyDescent="0.45">
      <c r="A11" s="79" t="s">
        <v>51</v>
      </c>
      <c r="B11" s="79">
        <v>8</v>
      </c>
      <c r="C11" s="80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77"/>
      <c r="Z11" s="77"/>
      <c r="AA11" s="77"/>
      <c r="AB11" s="58" t="str">
        <f t="shared" si="1"/>
        <v>00000</v>
      </c>
      <c r="AC11" s="59"/>
      <c r="AD11" s="60" t="str">
        <f t="shared" si="2"/>
        <v>000000000000000000</v>
      </c>
      <c r="AE11" s="60" t="str">
        <f t="shared" si="3"/>
        <v>000000000000</v>
      </c>
      <c r="AF11" s="61" t="str">
        <f t="shared" si="4"/>
        <v>000000000000000000000000000000</v>
      </c>
      <c r="AG11" s="62" t="str">
        <f t="shared" si="0"/>
        <v>0</v>
      </c>
      <c r="AH11" s="47">
        <f t="shared" si="5"/>
        <v>0</v>
      </c>
    </row>
    <row r="12" spans="1:35" ht="16.5" x14ac:dyDescent="0.45">
      <c r="A12" s="82" t="s">
        <v>52</v>
      </c>
      <c r="B12" s="82">
        <v>9</v>
      </c>
      <c r="C12" s="83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78"/>
      <c r="Z12" s="78"/>
      <c r="AA12" s="78"/>
      <c r="AB12" s="58" t="str">
        <f t="shared" si="1"/>
        <v>00000</v>
      </c>
      <c r="AC12" s="63"/>
      <c r="AD12" s="60" t="str">
        <f t="shared" si="2"/>
        <v>000000000000000000</v>
      </c>
      <c r="AE12" s="60" t="str">
        <f t="shared" si="3"/>
        <v>000000000000</v>
      </c>
      <c r="AF12" s="61" t="str">
        <f t="shared" si="4"/>
        <v>000000000000000000000000000000</v>
      </c>
      <c r="AG12" s="62" t="str">
        <f t="shared" si="0"/>
        <v>0</v>
      </c>
      <c r="AH12" s="47">
        <f t="shared" si="5"/>
        <v>0</v>
      </c>
      <c r="AI12" s="74"/>
    </row>
    <row r="13" spans="1:35" ht="16.5" x14ac:dyDescent="0.45">
      <c r="A13" s="79" t="s">
        <v>52</v>
      </c>
      <c r="B13" s="79">
        <v>10</v>
      </c>
      <c r="C13" s="80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77"/>
      <c r="Z13" s="77"/>
      <c r="AA13" s="77"/>
      <c r="AB13" s="58" t="str">
        <f t="shared" si="1"/>
        <v>00000</v>
      </c>
      <c r="AC13" s="59"/>
      <c r="AD13" s="60" t="str">
        <f t="shared" si="2"/>
        <v>000000000000000000</v>
      </c>
      <c r="AE13" s="60" t="str">
        <f t="shared" si="3"/>
        <v>000000000000</v>
      </c>
      <c r="AF13" s="61" t="str">
        <f t="shared" si="4"/>
        <v>000000000000000000000000000000</v>
      </c>
      <c r="AG13" s="62" t="str">
        <f t="shared" si="0"/>
        <v>0</v>
      </c>
      <c r="AH13" s="47">
        <f t="shared" si="5"/>
        <v>0</v>
      </c>
    </row>
    <row r="14" spans="1:35" ht="16.5" x14ac:dyDescent="0.45">
      <c r="A14" s="82" t="s">
        <v>52</v>
      </c>
      <c r="B14" s="82">
        <v>11</v>
      </c>
      <c r="C14" s="83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78"/>
      <c r="Z14" s="78"/>
      <c r="AA14" s="78"/>
      <c r="AB14" s="58" t="str">
        <f t="shared" si="1"/>
        <v>00000</v>
      </c>
      <c r="AC14" s="63"/>
      <c r="AD14" s="60" t="str">
        <f t="shared" si="2"/>
        <v>000000000000000000</v>
      </c>
      <c r="AE14" s="60" t="str">
        <f t="shared" si="3"/>
        <v>000000000000</v>
      </c>
      <c r="AF14" s="61" t="str">
        <f t="shared" si="4"/>
        <v>000000000000000000000000000000</v>
      </c>
      <c r="AG14" s="62" t="str">
        <f t="shared" si="0"/>
        <v>0</v>
      </c>
      <c r="AH14" s="47">
        <f t="shared" si="5"/>
        <v>0</v>
      </c>
    </row>
    <row r="15" spans="1:35" ht="16.5" x14ac:dyDescent="0.45">
      <c r="A15" s="79" t="s">
        <v>52</v>
      </c>
      <c r="B15" s="79">
        <v>12</v>
      </c>
      <c r="C15" s="80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77"/>
      <c r="Z15" s="77"/>
      <c r="AA15" s="77"/>
      <c r="AB15" s="58" t="str">
        <f t="shared" si="1"/>
        <v>00000</v>
      </c>
      <c r="AC15" s="59"/>
      <c r="AD15" s="60" t="str">
        <f t="shared" si="2"/>
        <v>000000000000000000</v>
      </c>
      <c r="AE15" s="60" t="str">
        <f t="shared" si="3"/>
        <v>000000000000</v>
      </c>
      <c r="AF15" s="61" t="str">
        <f t="shared" si="4"/>
        <v>000000000000000000000000000000</v>
      </c>
      <c r="AG15" s="62" t="str">
        <f t="shared" si="0"/>
        <v>0</v>
      </c>
      <c r="AH15" s="47">
        <f t="shared" si="5"/>
        <v>0</v>
      </c>
    </row>
    <row r="16" spans="1:35" ht="16.5" x14ac:dyDescent="0.45">
      <c r="A16" s="82" t="s">
        <v>52</v>
      </c>
      <c r="B16" s="82">
        <v>13</v>
      </c>
      <c r="C16" s="83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78"/>
      <c r="Z16" s="78"/>
      <c r="AA16" s="78"/>
      <c r="AB16" s="58" t="str">
        <f t="shared" si="1"/>
        <v>00000</v>
      </c>
      <c r="AC16" s="63"/>
      <c r="AD16" s="60" t="str">
        <f t="shared" si="2"/>
        <v>000000000000000000</v>
      </c>
      <c r="AE16" s="60" t="str">
        <f t="shared" si="3"/>
        <v>000000000000</v>
      </c>
      <c r="AF16" s="61" t="str">
        <f t="shared" si="4"/>
        <v>000000000000000000000000000000</v>
      </c>
      <c r="AG16" s="62" t="str">
        <f t="shared" si="0"/>
        <v>0</v>
      </c>
      <c r="AH16" s="47">
        <f t="shared" si="5"/>
        <v>0</v>
      </c>
    </row>
    <row r="17" spans="1:34" ht="16.5" x14ac:dyDescent="0.45">
      <c r="A17" s="79" t="s">
        <v>53</v>
      </c>
      <c r="B17" s="79">
        <v>14</v>
      </c>
      <c r="C17" s="80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77"/>
      <c r="Z17" s="77"/>
      <c r="AA17" s="77"/>
      <c r="AB17" s="58" t="str">
        <f t="shared" si="1"/>
        <v>00000</v>
      </c>
      <c r="AC17" s="59"/>
      <c r="AD17" s="60" t="str">
        <f t="shared" si="2"/>
        <v>000000000000000000</v>
      </c>
      <c r="AE17" s="60" t="str">
        <f t="shared" si="3"/>
        <v>000000000000</v>
      </c>
      <c r="AF17" s="61" t="str">
        <f t="shared" si="4"/>
        <v>000000000000000000000000000000</v>
      </c>
      <c r="AG17" s="62" t="str">
        <f t="shared" si="0"/>
        <v>0</v>
      </c>
      <c r="AH17" s="47">
        <f t="shared" si="5"/>
        <v>0</v>
      </c>
    </row>
    <row r="18" spans="1:34" ht="16.5" x14ac:dyDescent="0.45">
      <c r="A18" s="82" t="s">
        <v>53</v>
      </c>
      <c r="B18" s="82">
        <v>15</v>
      </c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78"/>
      <c r="Z18" s="78"/>
      <c r="AA18" s="78"/>
      <c r="AB18" s="58" t="str">
        <f t="shared" si="1"/>
        <v>00000</v>
      </c>
      <c r="AC18" s="63"/>
      <c r="AD18" s="60" t="str">
        <f t="shared" si="2"/>
        <v>000000000000000000</v>
      </c>
      <c r="AE18" s="60" t="str">
        <f t="shared" si="3"/>
        <v>000000000000</v>
      </c>
      <c r="AF18" s="61" t="str">
        <f t="shared" si="4"/>
        <v>000000000000000000000000000000</v>
      </c>
      <c r="AG18" s="62" t="str">
        <f t="shared" si="0"/>
        <v>0</v>
      </c>
      <c r="AH18" s="47">
        <f t="shared" si="5"/>
        <v>0</v>
      </c>
    </row>
    <row r="19" spans="1:34" ht="16.5" x14ac:dyDescent="0.45">
      <c r="A19" s="79" t="s">
        <v>53</v>
      </c>
      <c r="B19" s="79">
        <v>16</v>
      </c>
      <c r="C19" s="8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77"/>
      <c r="Z19" s="77"/>
      <c r="AA19" s="77"/>
      <c r="AB19" s="58" t="str">
        <f t="shared" si="1"/>
        <v>00000</v>
      </c>
      <c r="AC19" s="59"/>
      <c r="AD19" s="60" t="str">
        <f t="shared" si="2"/>
        <v>000000000000000000</v>
      </c>
      <c r="AE19" s="60" t="str">
        <f t="shared" si="3"/>
        <v>000000000000</v>
      </c>
      <c r="AF19" s="61" t="str">
        <f t="shared" si="4"/>
        <v>000000000000000000000000000000</v>
      </c>
      <c r="AG19" s="62" t="str">
        <f t="shared" si="0"/>
        <v>0</v>
      </c>
      <c r="AH19" s="47">
        <f t="shared" si="5"/>
        <v>0</v>
      </c>
    </row>
    <row r="20" spans="1:34" ht="16.5" x14ac:dyDescent="0.45">
      <c r="A20" s="82" t="s">
        <v>53</v>
      </c>
      <c r="B20" s="82">
        <v>17</v>
      </c>
      <c r="C20" s="83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78"/>
      <c r="Z20" s="78"/>
      <c r="AA20" s="78"/>
      <c r="AB20" s="58" t="str">
        <f t="shared" si="1"/>
        <v>00000</v>
      </c>
      <c r="AC20" s="63"/>
      <c r="AD20" s="60" t="str">
        <f t="shared" si="2"/>
        <v>000000000000000000</v>
      </c>
      <c r="AE20" s="60" t="str">
        <f t="shared" si="3"/>
        <v>000000000000</v>
      </c>
      <c r="AF20" s="61" t="str">
        <f t="shared" si="4"/>
        <v>000000000000000000000000000000</v>
      </c>
      <c r="AG20" s="62" t="str">
        <f t="shared" si="0"/>
        <v>0</v>
      </c>
      <c r="AH20" s="47">
        <f t="shared" si="5"/>
        <v>0</v>
      </c>
    </row>
    <row r="21" spans="1:34" ht="16.5" x14ac:dyDescent="0.45">
      <c r="A21" s="79" t="s">
        <v>53</v>
      </c>
      <c r="B21" s="79">
        <v>18</v>
      </c>
      <c r="C21" s="80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77"/>
      <c r="Z21" s="77"/>
      <c r="AA21" s="77"/>
      <c r="AB21" s="58" t="str">
        <f t="shared" si="1"/>
        <v>00000</v>
      </c>
      <c r="AC21" s="59"/>
      <c r="AD21" s="60" t="str">
        <f t="shared" si="2"/>
        <v>000000000000000000</v>
      </c>
      <c r="AE21" s="60" t="str">
        <f t="shared" si="3"/>
        <v>000000000000</v>
      </c>
      <c r="AF21" s="61" t="str">
        <f t="shared" si="4"/>
        <v>000000000000000000000000000000</v>
      </c>
      <c r="AG21" s="62" t="str">
        <f t="shared" si="0"/>
        <v>0</v>
      </c>
      <c r="AH21" s="47">
        <f t="shared" si="5"/>
        <v>0</v>
      </c>
    </row>
    <row r="22" spans="1:34" ht="16.5" x14ac:dyDescent="0.45">
      <c r="A22" s="82" t="s">
        <v>54</v>
      </c>
      <c r="B22" s="82">
        <v>19</v>
      </c>
      <c r="C22" s="83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78"/>
      <c r="Z22" s="78"/>
      <c r="AA22" s="78"/>
      <c r="AB22" s="58" t="str">
        <f t="shared" si="1"/>
        <v>00000</v>
      </c>
      <c r="AC22" s="63"/>
      <c r="AD22" s="60" t="str">
        <f t="shared" si="2"/>
        <v>000000000000000000</v>
      </c>
      <c r="AE22" s="60" t="str">
        <f t="shared" si="3"/>
        <v>000000000000</v>
      </c>
      <c r="AF22" s="61" t="str">
        <f t="shared" si="4"/>
        <v>000000000000000000000000000000</v>
      </c>
      <c r="AG22" s="62" t="str">
        <f t="shared" si="0"/>
        <v>0</v>
      </c>
      <c r="AH22" s="47">
        <f t="shared" si="5"/>
        <v>0</v>
      </c>
    </row>
    <row r="23" spans="1:34" ht="16.5" x14ac:dyDescent="0.45">
      <c r="A23" s="79" t="s">
        <v>54</v>
      </c>
      <c r="B23" s="79">
        <v>20</v>
      </c>
      <c r="C23" s="80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77"/>
      <c r="Z23" s="77"/>
      <c r="AA23" s="77"/>
      <c r="AB23" s="58" t="str">
        <f t="shared" si="1"/>
        <v>00000</v>
      </c>
      <c r="AC23" s="59"/>
      <c r="AD23" s="60" t="str">
        <f t="shared" si="2"/>
        <v>000000000000000000</v>
      </c>
      <c r="AE23" s="60" t="str">
        <f t="shared" si="3"/>
        <v>000000000000</v>
      </c>
      <c r="AF23" s="61" t="str">
        <f t="shared" si="4"/>
        <v>000000000000000000000000000000</v>
      </c>
      <c r="AG23" s="62" t="str">
        <f t="shared" si="0"/>
        <v>0</v>
      </c>
      <c r="AH23" s="47">
        <f t="shared" si="5"/>
        <v>0</v>
      </c>
    </row>
    <row r="24" spans="1:34" ht="16.5" x14ac:dyDescent="0.45">
      <c r="A24" s="82" t="s">
        <v>54</v>
      </c>
      <c r="B24" s="82">
        <v>21</v>
      </c>
      <c r="C24" s="83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78"/>
      <c r="Z24" s="78"/>
      <c r="AA24" s="78"/>
      <c r="AB24" s="58" t="str">
        <f t="shared" si="1"/>
        <v>00000</v>
      </c>
      <c r="AC24" s="63"/>
      <c r="AD24" s="60" t="str">
        <f t="shared" si="2"/>
        <v>000000000000000000</v>
      </c>
      <c r="AE24" s="60" t="str">
        <f t="shared" si="3"/>
        <v>000000000000</v>
      </c>
      <c r="AF24" s="61" t="str">
        <f t="shared" si="4"/>
        <v>000000000000000000000000000000</v>
      </c>
      <c r="AG24" s="62" t="str">
        <f t="shared" si="0"/>
        <v>0</v>
      </c>
      <c r="AH24" s="47">
        <f t="shared" si="5"/>
        <v>0</v>
      </c>
    </row>
    <row r="25" spans="1:34" ht="16.5" x14ac:dyDescent="0.45">
      <c r="A25" s="79" t="s">
        <v>14</v>
      </c>
      <c r="B25" s="79">
        <v>22</v>
      </c>
      <c r="C25" s="80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77"/>
      <c r="Z25" s="77"/>
      <c r="AA25" s="77"/>
      <c r="AB25" s="58" t="str">
        <f t="shared" si="1"/>
        <v>00000</v>
      </c>
      <c r="AC25" s="59"/>
      <c r="AD25" s="60" t="str">
        <f t="shared" si="2"/>
        <v>000000000000000000</v>
      </c>
      <c r="AE25" s="60" t="str">
        <f t="shared" si="3"/>
        <v>000000000000</v>
      </c>
      <c r="AF25" s="61" t="str">
        <f t="shared" si="4"/>
        <v>000000000000000000000000000000</v>
      </c>
      <c r="AG25" s="62" t="str">
        <f t="shared" si="0"/>
        <v>0</v>
      </c>
      <c r="AH25" s="47">
        <f t="shared" si="5"/>
        <v>0</v>
      </c>
    </row>
    <row r="26" spans="1:34" ht="16.5" x14ac:dyDescent="0.45">
      <c r="A26" s="82" t="s">
        <v>14</v>
      </c>
      <c r="B26" s="82">
        <v>23</v>
      </c>
      <c r="C26" s="83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78"/>
      <c r="Z26" s="78"/>
      <c r="AA26" s="78"/>
      <c r="AB26" s="58" t="str">
        <f t="shared" si="1"/>
        <v>00000</v>
      </c>
      <c r="AC26" s="59"/>
      <c r="AD26" s="60" t="str">
        <f t="shared" si="2"/>
        <v>000000000000000000</v>
      </c>
      <c r="AE26" s="60" t="str">
        <f t="shared" si="3"/>
        <v>000000000000</v>
      </c>
      <c r="AF26" s="61" t="str">
        <f t="shared" si="4"/>
        <v>000000000000000000000000000000</v>
      </c>
      <c r="AG26" s="62" t="str">
        <f t="shared" si="0"/>
        <v>0</v>
      </c>
      <c r="AH26" s="47">
        <f t="shared" si="5"/>
        <v>0</v>
      </c>
    </row>
    <row r="27" spans="1:34" ht="16.5" x14ac:dyDescent="0.45">
      <c r="A27" s="79" t="s">
        <v>55</v>
      </c>
      <c r="B27" s="79">
        <v>24</v>
      </c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77"/>
      <c r="Z27" s="77"/>
      <c r="AA27" s="77"/>
      <c r="AB27" s="58" t="str">
        <f t="shared" si="1"/>
        <v>00000</v>
      </c>
      <c r="AC27" s="63"/>
      <c r="AD27" s="60" t="str">
        <f t="shared" si="2"/>
        <v>000000000000000000</v>
      </c>
      <c r="AE27" s="60" t="str">
        <f t="shared" si="3"/>
        <v>000000000000</v>
      </c>
      <c r="AF27" s="61" t="str">
        <f t="shared" si="4"/>
        <v>000000000000000000000000000000</v>
      </c>
      <c r="AG27" s="62" t="str">
        <f t="shared" si="0"/>
        <v>0</v>
      </c>
      <c r="AH27" s="47">
        <f t="shared" si="5"/>
        <v>0</v>
      </c>
    </row>
    <row r="28" spans="1:34" s="64" customFormat="1" ht="16.5" x14ac:dyDescent="0.45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8"/>
      <c r="AG28" s="88" t="str">
        <f>IF(AH28=0,"正确","错误")</f>
        <v>错误</v>
      </c>
      <c r="AH28" s="69">
        <f>SUM(AH3:AH27)-3059118744</f>
        <v>-2521068183</v>
      </c>
    </row>
    <row r="29" spans="1:34" s="64" customFormat="1" ht="16.5" x14ac:dyDescent="0.45">
      <c r="A29" s="99" t="s">
        <v>43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66"/>
      <c r="AB29" s="66"/>
      <c r="AC29" s="67"/>
      <c r="AD29" s="67"/>
      <c r="AE29" s="67"/>
      <c r="AF29" s="70"/>
      <c r="AG29" s="69"/>
    </row>
    <row r="30" spans="1:34" s="64" customFormat="1" ht="16.5" x14ac:dyDescent="0.45">
      <c r="A30" s="99" t="s">
        <v>49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66"/>
      <c r="AB30" s="66"/>
      <c r="AC30" s="67"/>
      <c r="AD30" s="67"/>
      <c r="AE30" s="67"/>
      <c r="AF30" s="71"/>
      <c r="AG30" s="69"/>
    </row>
    <row r="31" spans="1:34" s="64" customFormat="1" ht="16.5" x14ac:dyDescent="0.45">
      <c r="A31" s="99" t="s">
        <v>44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72" t="s">
        <v>59</v>
      </c>
      <c r="AB31" s="66"/>
      <c r="AC31" s="67"/>
      <c r="AD31" s="67"/>
      <c r="AE31" s="67"/>
      <c r="AF31" s="71"/>
      <c r="AG31" s="69"/>
    </row>
    <row r="32" spans="1:34" s="64" customFormat="1" ht="16.5" x14ac:dyDescent="0.45">
      <c r="A32" s="99" t="s">
        <v>45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66"/>
      <c r="AB32" s="66"/>
      <c r="AC32" s="67"/>
      <c r="AD32" s="67"/>
      <c r="AE32" s="67"/>
      <c r="AF32" s="71"/>
      <c r="AG32" s="69"/>
    </row>
    <row r="33" spans="2:33" s="64" customFormat="1" ht="16.5" x14ac:dyDescent="0.45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71"/>
      <c r="AG33" s="69"/>
    </row>
  </sheetData>
  <sheetProtection sheet="1" objects="1" scenarios="1"/>
  <protectedRanges>
    <protectedRange sqref="AC3:AC27" name="区域2"/>
    <protectedRange sqref="A1:AA1048576" name="区域1"/>
  </protectedRanges>
  <mergeCells count="5">
    <mergeCell ref="A1:AG1"/>
    <mergeCell ref="A29:Z29"/>
    <mergeCell ref="A30:Z30"/>
    <mergeCell ref="A31:Z31"/>
    <mergeCell ref="A32:Z32"/>
  </mergeCells>
  <phoneticPr fontId="18" type="noConversion"/>
  <conditionalFormatting sqref="C28:P28 AA28:AE28">
    <cfRule type="containsText" dxfId="82" priority="96" operator="containsText" text="1">
      <formula>NOT(ISERROR(SEARCH("1",C28)))</formula>
    </cfRule>
  </conditionalFormatting>
  <conditionalFormatting sqref="AA3:AA4">
    <cfRule type="containsText" dxfId="81" priority="98" operator="containsText" text="1">
      <formula>NOT(ISERROR(SEARCH("1",AA3)))</formula>
    </cfRule>
  </conditionalFormatting>
  <conditionalFormatting sqref="AA5:AA11">
    <cfRule type="containsText" dxfId="80" priority="95" operator="containsText" text="1">
      <formula>NOT(ISERROR(SEARCH("1",AA5)))</formula>
    </cfRule>
  </conditionalFormatting>
  <conditionalFormatting sqref="AA5:AA11">
    <cfRule type="containsText" dxfId="79" priority="94" operator="containsText" text="1">
      <formula>NOT(ISERROR(SEARCH("1",AA5)))</formula>
    </cfRule>
  </conditionalFormatting>
  <conditionalFormatting sqref="AB3:AB27">
    <cfRule type="containsText" dxfId="78" priority="97" operator="containsText" text="1">
      <formula>NOT(ISERROR(SEARCH("1",AB3)))</formula>
    </cfRule>
  </conditionalFormatting>
  <conditionalFormatting sqref="AA12:AA27">
    <cfRule type="containsText" dxfId="77" priority="93" operator="containsText" text="1">
      <formula>NOT(ISERROR(SEARCH("1",AA12)))</formula>
    </cfRule>
  </conditionalFormatting>
  <conditionalFormatting sqref="AF2 C33:P1048576 AA3:AB3 AA4:AA11 AB4:AB27">
    <cfRule type="containsText" dxfId="76" priority="99" operator="containsText" text="1">
      <formula>NOT(ISERROR(SEARCH("1",C2)))</formula>
    </cfRule>
  </conditionalFormatting>
  <conditionalFormatting sqref="AA12:AA27">
    <cfRule type="containsText" dxfId="75" priority="92" operator="containsText" text="1">
      <formula>NOT(ISERROR(SEARCH("1",AA12)))</formula>
    </cfRule>
  </conditionalFormatting>
  <conditionalFormatting sqref="AA12:AA27">
    <cfRule type="containsText" dxfId="74" priority="91" operator="containsText" text="1">
      <formula>NOT(ISERROR(SEARCH("1",AA12)))</formula>
    </cfRule>
  </conditionalFormatting>
  <conditionalFormatting sqref="Y3:AA27">
    <cfRule type="containsText" dxfId="73" priority="88" operator="containsText" text="1">
      <formula>NOT(ISERROR(SEARCH("1",Y3)))</formula>
    </cfRule>
  </conditionalFormatting>
  <conditionalFormatting sqref="Q28:Z28">
    <cfRule type="containsText" dxfId="72" priority="89" operator="containsText" text="1">
      <formula>NOT(ISERROR(SEARCH("1",Q28)))</formula>
    </cfRule>
  </conditionalFormatting>
  <conditionalFormatting sqref="Y12:Y27">
    <cfRule type="containsText" dxfId="71" priority="85" operator="containsText" text="1">
      <formula>NOT(ISERROR(SEARCH("1",Y12)))</formula>
    </cfRule>
  </conditionalFormatting>
  <conditionalFormatting sqref="Q33:Z1048576">
    <cfRule type="containsText" dxfId="70" priority="90" operator="containsText" text="1">
      <formula>NOT(ISERROR(SEARCH("1",Q33)))</formula>
    </cfRule>
  </conditionalFormatting>
  <conditionalFormatting sqref="Z3:Z11">
    <cfRule type="containsText" dxfId="69" priority="83" operator="containsText" text="1">
      <formula>NOT(ISERROR(SEARCH("1",Z3)))</formula>
    </cfRule>
  </conditionalFormatting>
  <conditionalFormatting sqref="Y12:Y27">
    <cfRule type="containsText" dxfId="68" priority="84" operator="containsText" text="1">
      <formula>NOT(ISERROR(SEARCH("1",Y12)))</formula>
    </cfRule>
  </conditionalFormatting>
  <conditionalFormatting sqref="Z5:Z11">
    <cfRule type="containsText" dxfId="67" priority="82" operator="containsText" text="1">
      <formula>NOT(ISERROR(SEARCH("1",Z5)))</formula>
    </cfRule>
  </conditionalFormatting>
  <conditionalFormatting sqref="Z12:Z27">
    <cfRule type="containsText" dxfId="66" priority="81" operator="containsText" text="1">
      <formula>NOT(ISERROR(SEARCH("1",Z12)))</formula>
    </cfRule>
  </conditionalFormatting>
  <conditionalFormatting sqref="Z12:Z27">
    <cfRule type="containsText" dxfId="65" priority="80" operator="containsText" text="1">
      <formula>NOT(ISERROR(SEARCH("1",Z12)))</formula>
    </cfRule>
  </conditionalFormatting>
  <conditionalFormatting sqref="Y5:Y11">
    <cfRule type="containsText" dxfId="64" priority="77" operator="containsText" text="1">
      <formula>NOT(ISERROR(SEARCH("1",Y5)))</formula>
    </cfRule>
  </conditionalFormatting>
  <conditionalFormatting sqref="Y12:Y27">
    <cfRule type="containsText" dxfId="63" priority="76" operator="containsText" text="1">
      <formula>NOT(ISERROR(SEARCH("1",Y12)))</formula>
    </cfRule>
  </conditionalFormatting>
  <conditionalFormatting sqref="Y3:Y11">
    <cfRule type="containsText" dxfId="62" priority="87" operator="containsText" text="1">
      <formula>NOT(ISERROR(SEARCH("1",Y3)))</formula>
    </cfRule>
  </conditionalFormatting>
  <conditionalFormatting sqref="Y12:Y27">
    <cfRule type="containsText" dxfId="61" priority="75" operator="containsText" text="1">
      <formula>NOT(ISERROR(SEARCH("1",Y12)))</formula>
    </cfRule>
  </conditionalFormatting>
  <conditionalFormatting sqref="Y5:Y11">
    <cfRule type="containsText" dxfId="60" priority="86" operator="containsText" text="1">
      <formula>NOT(ISERROR(SEARCH("1",Y5)))</formula>
    </cfRule>
  </conditionalFormatting>
  <conditionalFormatting sqref="Z12:Z27">
    <cfRule type="containsText" dxfId="59" priority="72" operator="containsText" text="1">
      <formula>NOT(ISERROR(SEARCH("1",Z12)))</formula>
    </cfRule>
  </conditionalFormatting>
  <conditionalFormatting sqref="AG2">
    <cfRule type="containsText" dxfId="58" priority="79" operator="containsText" text="1">
      <formula>NOT(ISERROR(SEARCH("1",AG2)))</formula>
    </cfRule>
  </conditionalFormatting>
  <conditionalFormatting sqref="Z12:Z27">
    <cfRule type="containsText" dxfId="57" priority="71" operator="containsText" text="1">
      <formula>NOT(ISERROR(SEARCH("1",Z12)))</formula>
    </cfRule>
  </conditionalFormatting>
  <conditionalFormatting sqref="AA12:AA27">
    <cfRule type="containsText" dxfId="56" priority="68" operator="containsText" text="1">
      <formula>NOT(ISERROR(SEARCH("1",AA12)))</formula>
    </cfRule>
  </conditionalFormatting>
  <conditionalFormatting sqref="AA3:AA11">
    <cfRule type="containsText" dxfId="55" priority="70" operator="containsText" text="1">
      <formula>NOT(ISERROR(SEARCH("1",AA3)))</formula>
    </cfRule>
  </conditionalFormatting>
  <conditionalFormatting sqref="AA5:AA11">
    <cfRule type="containsText" dxfId="54" priority="69" operator="containsText" text="1">
      <formula>NOT(ISERROR(SEARCH("1",AA5)))</formula>
    </cfRule>
  </conditionalFormatting>
  <conditionalFormatting sqref="AA12:AA27">
    <cfRule type="containsText" dxfId="53" priority="67" operator="containsText" text="1">
      <formula>NOT(ISERROR(SEARCH("1",AA12)))</formula>
    </cfRule>
  </conditionalFormatting>
  <conditionalFormatting sqref="Y3:Y11">
    <cfRule type="containsText" dxfId="52" priority="78" operator="containsText" text="1">
      <formula>NOT(ISERROR(SEARCH("1",Y3)))</formula>
    </cfRule>
  </conditionalFormatting>
  <conditionalFormatting sqref="Z5:Z11">
    <cfRule type="containsText" dxfId="51" priority="73" operator="containsText" text="1">
      <formula>NOT(ISERROR(SEARCH("1",Z5)))</formula>
    </cfRule>
  </conditionalFormatting>
  <conditionalFormatting sqref="Z3:Z11">
    <cfRule type="containsText" dxfId="50" priority="74" operator="containsText" text="1">
      <formula>NOT(ISERROR(SEARCH("1",Z3)))</formula>
    </cfRule>
  </conditionalFormatting>
  <conditionalFormatting sqref="C3:C15 T3:V15">
    <cfRule type="cellIs" dxfId="49" priority="50" operator="equal">
      <formula>1</formula>
    </cfRule>
  </conditionalFormatting>
  <conditionalFormatting sqref="J3:J15">
    <cfRule type="cellIs" dxfId="48" priority="49" operator="equal">
      <formula>1</formula>
    </cfRule>
  </conditionalFormatting>
  <conditionalFormatting sqref="K3:K15">
    <cfRule type="cellIs" dxfId="47" priority="48" operator="equal">
      <formula>1</formula>
    </cfRule>
  </conditionalFormatting>
  <conditionalFormatting sqref="W3:X15">
    <cfRule type="cellIs" dxfId="46" priority="47" operator="equal">
      <formula>1</formula>
    </cfRule>
  </conditionalFormatting>
  <conditionalFormatting sqref="M3:M15">
    <cfRule type="cellIs" dxfId="45" priority="46" operator="equal">
      <formula>1</formula>
    </cfRule>
  </conditionalFormatting>
  <conditionalFormatting sqref="D3:D15">
    <cfRule type="cellIs" dxfId="44" priority="45" operator="equal">
      <formula>1</formula>
    </cfRule>
  </conditionalFormatting>
  <conditionalFormatting sqref="L3:L15">
    <cfRule type="cellIs" dxfId="43" priority="44" operator="equal">
      <formula>1</formula>
    </cfRule>
  </conditionalFormatting>
  <conditionalFormatting sqref="I3:I15">
    <cfRule type="cellIs" dxfId="42" priority="43" operator="equal">
      <formula>1</formula>
    </cfRule>
  </conditionalFormatting>
  <conditionalFormatting sqref="N3:N15">
    <cfRule type="cellIs" dxfId="41" priority="42" operator="equal">
      <formula>1</formula>
    </cfRule>
  </conditionalFormatting>
  <conditionalFormatting sqref="P3:P15">
    <cfRule type="cellIs" dxfId="40" priority="41" operator="equal">
      <formula>1</formula>
    </cfRule>
  </conditionalFormatting>
  <conditionalFormatting sqref="Q3:Q15">
    <cfRule type="cellIs" dxfId="39" priority="38" operator="equal">
      <formula>1</formula>
    </cfRule>
  </conditionalFormatting>
  <conditionalFormatting sqref="F3:F15">
    <cfRule type="cellIs" dxfId="38" priority="40" operator="equal">
      <formula>1</formula>
    </cfRule>
  </conditionalFormatting>
  <conditionalFormatting sqref="O3:O15">
    <cfRule type="cellIs" dxfId="37" priority="39" operator="equal">
      <formula>1</formula>
    </cfRule>
  </conditionalFormatting>
  <conditionalFormatting sqref="R3:S15">
    <cfRule type="cellIs" dxfId="36" priority="37" operator="equal">
      <formula>1</formula>
    </cfRule>
  </conditionalFormatting>
  <conditionalFormatting sqref="E3:E15">
    <cfRule type="cellIs" dxfId="35" priority="36" operator="equal">
      <formula>1</formula>
    </cfRule>
  </conditionalFormatting>
  <conditionalFormatting sqref="G3:H15">
    <cfRule type="cellIs" dxfId="34" priority="35" operator="equal">
      <formula>1</formula>
    </cfRule>
  </conditionalFormatting>
  <conditionalFormatting sqref="C16:C27 T16:V27">
    <cfRule type="cellIs" dxfId="33" priority="34" operator="equal">
      <formula>1</formula>
    </cfRule>
  </conditionalFormatting>
  <conditionalFormatting sqref="J16:J27">
    <cfRule type="cellIs" dxfId="32" priority="33" operator="equal">
      <formula>1</formula>
    </cfRule>
  </conditionalFormatting>
  <conditionalFormatting sqref="K16:K27">
    <cfRule type="cellIs" dxfId="31" priority="32" operator="equal">
      <formula>1</formula>
    </cfRule>
  </conditionalFormatting>
  <conditionalFormatting sqref="W16:X27">
    <cfRule type="cellIs" dxfId="30" priority="31" operator="equal">
      <formula>1</formula>
    </cfRule>
  </conditionalFormatting>
  <conditionalFormatting sqref="M16:M27">
    <cfRule type="cellIs" dxfId="29" priority="30" operator="equal">
      <formula>1</formula>
    </cfRule>
  </conditionalFormatting>
  <conditionalFormatting sqref="D16:D27">
    <cfRule type="cellIs" dxfId="28" priority="29" operator="equal">
      <formula>1</formula>
    </cfRule>
  </conditionalFormatting>
  <conditionalFormatting sqref="L16:L27">
    <cfRule type="cellIs" dxfId="27" priority="28" operator="equal">
      <formula>1</formula>
    </cfRule>
  </conditionalFormatting>
  <conditionalFormatting sqref="I16:I27">
    <cfRule type="cellIs" dxfId="26" priority="27" operator="equal">
      <formula>1</formula>
    </cfRule>
  </conditionalFormatting>
  <conditionalFormatting sqref="N16:N27">
    <cfRule type="cellIs" dxfId="25" priority="26" operator="equal">
      <formula>1</formula>
    </cfRule>
  </conditionalFormatting>
  <conditionalFormatting sqref="P16:P27">
    <cfRule type="cellIs" dxfId="24" priority="25" operator="equal">
      <formula>1</formula>
    </cfRule>
  </conditionalFormatting>
  <conditionalFormatting sqref="Q16:Q27">
    <cfRule type="cellIs" dxfId="23" priority="22" operator="equal">
      <formula>1</formula>
    </cfRule>
  </conditionalFormatting>
  <conditionalFormatting sqref="F16:F27">
    <cfRule type="cellIs" dxfId="22" priority="24" operator="equal">
      <formula>1</formula>
    </cfRule>
  </conditionalFormatting>
  <conditionalFormatting sqref="O16:O27">
    <cfRule type="cellIs" dxfId="21" priority="23" operator="equal">
      <formula>1</formula>
    </cfRule>
  </conditionalFormatting>
  <conditionalFormatting sqref="R16:S27">
    <cfRule type="cellIs" dxfId="20" priority="21" operator="equal">
      <formula>1</formula>
    </cfRule>
  </conditionalFormatting>
  <conditionalFormatting sqref="E16:E27">
    <cfRule type="cellIs" dxfId="19" priority="20" operator="equal">
      <formula>1</formula>
    </cfRule>
  </conditionalFormatting>
  <conditionalFormatting sqref="G16:H27">
    <cfRule type="cellIs" dxfId="18" priority="19" operator="equal">
      <formula>1</formula>
    </cfRule>
  </conditionalFormatting>
  <conditionalFormatting sqref="K3:K15">
    <cfRule type="cellIs" dxfId="17" priority="18" operator="equal">
      <formula>1</formula>
    </cfRule>
  </conditionalFormatting>
  <conditionalFormatting sqref="L3:L15">
    <cfRule type="cellIs" dxfId="16" priority="17" operator="equal">
      <formula>1</formula>
    </cfRule>
  </conditionalFormatting>
  <conditionalFormatting sqref="N3:N15">
    <cfRule type="cellIs" dxfId="15" priority="16" operator="equal">
      <formula>1</formula>
    </cfRule>
  </conditionalFormatting>
  <conditionalFormatting sqref="M3:M15">
    <cfRule type="cellIs" dxfId="14" priority="15" operator="equal">
      <formula>1</formula>
    </cfRule>
  </conditionalFormatting>
  <conditionalFormatting sqref="J3:J15">
    <cfRule type="cellIs" dxfId="13" priority="14" operator="equal">
      <formula>1</formula>
    </cfRule>
  </conditionalFormatting>
  <conditionalFormatting sqref="O3:O15">
    <cfRule type="cellIs" dxfId="12" priority="13" operator="equal">
      <formula>1</formula>
    </cfRule>
  </conditionalFormatting>
  <conditionalFormatting sqref="Q3:Q15">
    <cfRule type="cellIs" dxfId="11" priority="12" operator="equal">
      <formula>1</formula>
    </cfRule>
  </conditionalFormatting>
  <conditionalFormatting sqref="R3:R15">
    <cfRule type="cellIs" dxfId="10" priority="10" operator="equal">
      <formula>1</formula>
    </cfRule>
  </conditionalFormatting>
  <conditionalFormatting sqref="P3:P15">
    <cfRule type="cellIs" dxfId="9" priority="11" operator="equal">
      <formula>1</formula>
    </cfRule>
  </conditionalFormatting>
  <conditionalFormatting sqref="K16:K27">
    <cfRule type="cellIs" dxfId="8" priority="9" operator="equal">
      <formula>1</formula>
    </cfRule>
  </conditionalFormatting>
  <conditionalFormatting sqref="L16:L27">
    <cfRule type="cellIs" dxfId="7" priority="8" operator="equal">
      <formula>1</formula>
    </cfRule>
  </conditionalFormatting>
  <conditionalFormatting sqref="N16:N27">
    <cfRule type="cellIs" dxfId="6" priority="7" operator="equal">
      <formula>1</formula>
    </cfRule>
  </conditionalFormatting>
  <conditionalFormatting sqref="M16:M27">
    <cfRule type="cellIs" dxfId="5" priority="6" operator="equal">
      <formula>1</formula>
    </cfRule>
  </conditionalFormatting>
  <conditionalFormatting sqref="J16:J27">
    <cfRule type="cellIs" dxfId="4" priority="5" operator="equal">
      <formula>1</formula>
    </cfRule>
  </conditionalFormatting>
  <conditionalFormatting sqref="O16:O27">
    <cfRule type="cellIs" dxfId="3" priority="4" operator="equal">
      <formula>1</formula>
    </cfRule>
  </conditionalFormatting>
  <conditionalFormatting sqref="Q16:Q27">
    <cfRule type="cellIs" dxfId="2" priority="3" operator="equal">
      <formula>1</formula>
    </cfRule>
  </conditionalFormatting>
  <conditionalFormatting sqref="R16:R27">
    <cfRule type="cellIs" dxfId="1" priority="1" operator="equal">
      <formula>1</formula>
    </cfRule>
  </conditionalFormatting>
  <conditionalFormatting sqref="P16:P27">
    <cfRule type="cellIs" dxfId="0" priority="2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1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2000000}"/>
    <dataValidation allowBlank="1" showInputMessage="1" showErrorMessage="1" promptTitle="微指令" prompt="根据前述字段自动生成   微操作控制信号 + 判断字段 + 下址字段" sqref="AF2:AF1048576" xr:uid="{00000000-0002-0000-0200-000003000000}"/>
    <dataValidation allowBlank="1" showInputMessage="1" showErrorMessage="1" promptTitle="微指令十六进制编码" prompt="将这部分数据直接复制粘贴到控存中即可" sqref="AG2" xr:uid="{00000000-0002-0000-0200-000004000000}"/>
    <dataValidation allowBlank="1" showInputMessage="1" showErrorMessage="1" promptTitle="P字段" prompt="用于进行微指令地址分支，在本实验中只有译码阶段需要进行微指令地址分支" sqref="AA2 AA28:AA1048576" xr:uid="{00000000-0002-0000-0200-000005000000}"/>
    <dataValidation allowBlank="1" showInputMessage="1" showErrorMessage="1" promptTitle="下址字段" prompt="用于给出当前微指令执行完毕后下一条微指令的位置。" sqref="AB2:AE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7000000}"/>
    <dataValidation allowBlank="1" showInputMessage="1" showErrorMessage="1" promptTitle="指令周期状态" prompt="对应状态转换图中的状态" sqref="B33:B1048576 B2:B28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2021-11-11T00:26:23Z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