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01"/>
  <workbookPr defaultThemeVersion="124226"/>
  <mc:AlternateContent xmlns:mc="http://schemas.openxmlformats.org/markup-compatibility/2006">
    <mc:Choice Requires="x15">
      <x15ac:absPath xmlns:x15ac="http://schemas.microsoft.com/office/spreadsheetml/2010/11/ac" url="https://co2balance.sharepoint.com/Shared Documents/Projects/VCS Projects/Rwanda/1. KAY BUG NYAMA ICS/1. Baseline/2022 09 CIBA Bugesera and Nyamasheke/KS KPT/Kobo data/KPT/"/>
    </mc:Choice>
  </mc:AlternateContent>
  <xr:revisionPtr revIDLastSave="1601" documentId="8_{89BBA74B-D6B3-4A09-8B29-C8AF8A505B9B}" xr6:coauthVersionLast="47" xr6:coauthVersionMax="47" xr10:uidLastSave="{DEAD4492-4E92-488D-8B12-89BC659CEC2A}"/>
  <bookViews>
    <workbookView xWindow="-110" yWindow="-110" windowWidth="19420" windowHeight="10300" firstSheet="7" activeTab="11" xr2:uid="{00000000-000D-0000-FFFF-FFFF00000000}"/>
  </bookViews>
  <sheets>
    <sheet name="Day 1" sheetId="1" r:id="rId1"/>
    <sheet name="Day 2" sheetId="2" r:id="rId2"/>
    <sheet name="Day 3" sheetId="3" r:id="rId3"/>
    <sheet name="Day 4" sheetId="4" r:id="rId4"/>
    <sheet name="Day 1 Cleaned" sheetId="10" r:id="rId5"/>
    <sheet name="Day 2 Cleaned" sheetId="7" r:id="rId6"/>
    <sheet name="Day 3 Cleaned" sheetId="8" r:id="rId7"/>
    <sheet name="Day 4 Cleaned" sheetId="9" r:id="rId8"/>
    <sheet name="Bug &amp; Nya results" sheetId="5" r:id="rId9"/>
    <sheet name="Kay paper results" sheetId="14" r:id="rId10"/>
    <sheet name="KAY results" sheetId="16" r:id="rId11"/>
    <sheet name="Total results" sheetId="13" r:id="rId12"/>
    <sheet name="Data checks" sheetId="11" r:id="rId13"/>
  </sheets>
  <definedNames>
    <definedName name="_xlnm._FilterDatabase" localSheetId="5" hidden="1">'Day 2 Cleaned'!$A$1:$FF$85</definedName>
    <definedName name="_xlnm._FilterDatabase" localSheetId="6" hidden="1">'Day 3 Cleaned'!$A$1:$FC$85</definedName>
    <definedName name="_xlnm._FilterDatabase" localSheetId="7" hidden="1">'Day 4 Cleaned'!$A$1:$FD$85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B151" i="13" l="1"/>
  <c r="AD151" i="13"/>
  <c r="AD150" i="13"/>
  <c r="AC151" i="13"/>
  <c r="AC193" i="13"/>
  <c r="AC192" i="13"/>
  <c r="AC191" i="13"/>
  <c r="AC190" i="13"/>
  <c r="AC189" i="13"/>
  <c r="AB193" i="13"/>
  <c r="AB192" i="13"/>
  <c r="AB191" i="13"/>
  <c r="AB190" i="13"/>
  <c r="AB189" i="13"/>
  <c r="AB198" i="13" s="1"/>
  <c r="AA73" i="16"/>
  <c r="AA72" i="16"/>
  <c r="Z77" i="16"/>
  <c r="Z76" i="16"/>
  <c r="Z75" i="16"/>
  <c r="Z74" i="16"/>
  <c r="Z73" i="16"/>
  <c r="Z72" i="16"/>
  <c r="Y77" i="16"/>
  <c r="Y76" i="16"/>
  <c r="Y75" i="16"/>
  <c r="Y74" i="16"/>
  <c r="Y73" i="16"/>
  <c r="Y72" i="16"/>
  <c r="AC87" i="5"/>
  <c r="AO4" i="5"/>
  <c r="AO5" i="5"/>
  <c r="AO6" i="5"/>
  <c r="AO7" i="5"/>
  <c r="AO8" i="5"/>
  <c r="AO9" i="5"/>
  <c r="AO10" i="5"/>
  <c r="AO11" i="5"/>
  <c r="AO12" i="5"/>
  <c r="AO13" i="5"/>
  <c r="AO14" i="5"/>
  <c r="AO15" i="5"/>
  <c r="AO16" i="5"/>
  <c r="AO17" i="5"/>
  <c r="AO18" i="5"/>
  <c r="AO19" i="5"/>
  <c r="AO20" i="5"/>
  <c r="AO21" i="5"/>
  <c r="AO22" i="5"/>
  <c r="AO23" i="5"/>
  <c r="AO24" i="5"/>
  <c r="AO25" i="5"/>
  <c r="AO26" i="5"/>
  <c r="AO27" i="5"/>
  <c r="AO28" i="5"/>
  <c r="AO29" i="5"/>
  <c r="AO30" i="5"/>
  <c r="AO31" i="5"/>
  <c r="AO32" i="5"/>
  <c r="AO33" i="5"/>
  <c r="AO34" i="5"/>
  <c r="AO35" i="5"/>
  <c r="AO36" i="5"/>
  <c r="AO37" i="5"/>
  <c r="AO38" i="5"/>
  <c r="AO39" i="5"/>
  <c r="AO40" i="5"/>
  <c r="AO41" i="5"/>
  <c r="AO42" i="5"/>
  <c r="AO43" i="5"/>
  <c r="AO44" i="5"/>
  <c r="AO45" i="5"/>
  <c r="AO46" i="5"/>
  <c r="AO47" i="5"/>
  <c r="AO48" i="5"/>
  <c r="AO49" i="5"/>
  <c r="AO50" i="5"/>
  <c r="AO51" i="5"/>
  <c r="AO52" i="5"/>
  <c r="AO53" i="5"/>
  <c r="AO54" i="5"/>
  <c r="AO55" i="5"/>
  <c r="AO56" i="5"/>
  <c r="AO57" i="5"/>
  <c r="AO58" i="5"/>
  <c r="AO59" i="5"/>
  <c r="AO60" i="5"/>
  <c r="AO61" i="5"/>
  <c r="AO62" i="5"/>
  <c r="AO63" i="5"/>
  <c r="AO64" i="5"/>
  <c r="AO65" i="5"/>
  <c r="AO66" i="5"/>
  <c r="AO67" i="5"/>
  <c r="AO68" i="5"/>
  <c r="AO69" i="5"/>
  <c r="AO70" i="5"/>
  <c r="AO71" i="5"/>
  <c r="AO72" i="5"/>
  <c r="AO73" i="5"/>
  <c r="AO74" i="5"/>
  <c r="AO75" i="5"/>
  <c r="AO76" i="5"/>
  <c r="AO77" i="5"/>
  <c r="AO78" i="5"/>
  <c r="AO79" i="5"/>
  <c r="AO80" i="5"/>
  <c r="AO81" i="5"/>
  <c r="AO82" i="5"/>
  <c r="AO83" i="5"/>
  <c r="AO84" i="5"/>
  <c r="AO85" i="5"/>
  <c r="AO86" i="5"/>
  <c r="AO87" i="5"/>
  <c r="AC88" i="13"/>
  <c r="AC89" i="13"/>
  <c r="AC90" i="13"/>
  <c r="AC91" i="13"/>
  <c r="AC92" i="13"/>
  <c r="AC93" i="13"/>
  <c r="AC94" i="13"/>
  <c r="AC95" i="13"/>
  <c r="AC96" i="13"/>
  <c r="AC97" i="13"/>
  <c r="AC98" i="13"/>
  <c r="AC99" i="13"/>
  <c r="AC100" i="13"/>
  <c r="AC101" i="13"/>
  <c r="AC102" i="13"/>
  <c r="AC103" i="13"/>
  <c r="AC104" i="13"/>
  <c r="AC105" i="13"/>
  <c r="AC106" i="13"/>
  <c r="AC107" i="13"/>
  <c r="AC108" i="13"/>
  <c r="AC109" i="13"/>
  <c r="AC110" i="13"/>
  <c r="AC111" i="13"/>
  <c r="AC112" i="13"/>
  <c r="AC113" i="13"/>
  <c r="AC114" i="13"/>
  <c r="AC115" i="13"/>
  <c r="AC116" i="13"/>
  <c r="AC117" i="13"/>
  <c r="AC118" i="13"/>
  <c r="AC119" i="13"/>
  <c r="AC120" i="13"/>
  <c r="AC121" i="13"/>
  <c r="AC122" i="13"/>
  <c r="AC123" i="13"/>
  <c r="AC124" i="13"/>
  <c r="AC125" i="13"/>
  <c r="AC126" i="13"/>
  <c r="AC127" i="13"/>
  <c r="AC128" i="13"/>
  <c r="AC129" i="13"/>
  <c r="AC130" i="13"/>
  <c r="AC131" i="13"/>
  <c r="AC132" i="13"/>
  <c r="AC133" i="13"/>
  <c r="AC134" i="13"/>
  <c r="AC135" i="13"/>
  <c r="AC136" i="13"/>
  <c r="AC137" i="13"/>
  <c r="AC138" i="13"/>
  <c r="AC139" i="13"/>
  <c r="AC140" i="13"/>
  <c r="AC141" i="13"/>
  <c r="AC142" i="13"/>
  <c r="AC143" i="13"/>
  <c r="AC144" i="13"/>
  <c r="AC145" i="13"/>
  <c r="AC146" i="13"/>
  <c r="AC147" i="13"/>
  <c r="AC81" i="13"/>
  <c r="AB150" i="13"/>
  <c r="AB194" i="13"/>
  <c r="AD190" i="13"/>
  <c r="AD189" i="13"/>
  <c r="J88" i="13" a="1"/>
  <c r="J88" i="13" s="1"/>
  <c r="J89" i="13" a="1"/>
  <c r="J89" i="13"/>
  <c r="J90" i="13" a="1"/>
  <c r="J90" i="13"/>
  <c r="J91" i="13" a="1"/>
  <c r="J91" i="13"/>
  <c r="J92" i="13" a="1"/>
  <c r="J92" i="13" s="1"/>
  <c r="J93" i="13" a="1"/>
  <c r="J93" i="13"/>
  <c r="J94" i="13" a="1"/>
  <c r="J94" i="13"/>
  <c r="J95" i="13" a="1"/>
  <c r="J95" i="13"/>
  <c r="J96" i="13" a="1"/>
  <c r="J96" i="13" s="1"/>
  <c r="J97" i="13" a="1"/>
  <c r="J97" i="13"/>
  <c r="J98" i="13" a="1"/>
  <c r="J98" i="13"/>
  <c r="J99" i="13" a="1"/>
  <c r="J99" i="13"/>
  <c r="J100" i="13" a="1"/>
  <c r="J100" i="13" s="1"/>
  <c r="J101" i="13" a="1"/>
  <c r="J101" i="13"/>
  <c r="J102" i="13" a="1"/>
  <c r="J102" i="13"/>
  <c r="J103" i="13" a="1"/>
  <c r="J103" i="13"/>
  <c r="J104" i="13" a="1"/>
  <c r="J104" i="13" s="1"/>
  <c r="J105" i="13" a="1"/>
  <c r="J105" i="13"/>
  <c r="J106" i="13" a="1"/>
  <c r="J106" i="13"/>
  <c r="J107" i="13" a="1"/>
  <c r="J107" i="13"/>
  <c r="J108" i="13" a="1"/>
  <c r="J108" i="13" s="1"/>
  <c r="J109" i="13" a="1"/>
  <c r="J109" i="13"/>
  <c r="J110" i="13" a="1"/>
  <c r="J110" i="13"/>
  <c r="J111" i="13" a="1"/>
  <c r="J111" i="13"/>
  <c r="J112" i="13" a="1"/>
  <c r="J112" i="13" s="1"/>
  <c r="J113" i="13" a="1"/>
  <c r="J113" i="13"/>
  <c r="J114" i="13" a="1"/>
  <c r="J114" i="13"/>
  <c r="J115" i="13" a="1"/>
  <c r="J115" i="13"/>
  <c r="J116" i="13" a="1"/>
  <c r="J116" i="13" s="1"/>
  <c r="J117" i="13" a="1"/>
  <c r="J117" i="13"/>
  <c r="J118" i="13" a="1"/>
  <c r="J118" i="13"/>
  <c r="J119" i="13" a="1"/>
  <c r="J119" i="13"/>
  <c r="J120" i="13" a="1"/>
  <c r="J120" i="13" s="1"/>
  <c r="J121" i="13" a="1"/>
  <c r="J121" i="13"/>
  <c r="J122" i="13" a="1"/>
  <c r="J122" i="13"/>
  <c r="J123" i="13" a="1"/>
  <c r="J123" i="13"/>
  <c r="J124" i="13" a="1"/>
  <c r="J124" i="13" s="1"/>
  <c r="J125" i="13" a="1"/>
  <c r="J125" i="13"/>
  <c r="J126" i="13" a="1"/>
  <c r="J126" i="13"/>
  <c r="J127" i="13" a="1"/>
  <c r="J127" i="13"/>
  <c r="J128" i="13" a="1"/>
  <c r="J128" i="13" s="1"/>
  <c r="J129" i="13" a="1"/>
  <c r="J129" i="13"/>
  <c r="J130" i="13" a="1"/>
  <c r="J130" i="13"/>
  <c r="J131" i="13" a="1"/>
  <c r="J131" i="13"/>
  <c r="J132" i="13" a="1"/>
  <c r="J132" i="13" s="1"/>
  <c r="J133" i="13" a="1"/>
  <c r="J133" i="13"/>
  <c r="J134" i="13" a="1"/>
  <c r="J134" i="13"/>
  <c r="J135" i="13" a="1"/>
  <c r="J135" i="13"/>
  <c r="J136" i="13" a="1"/>
  <c r="J136" i="13" s="1"/>
  <c r="J137" i="13" a="1"/>
  <c r="J137" i="13"/>
  <c r="J138" i="13" a="1"/>
  <c r="J138" i="13"/>
  <c r="J139" i="13" a="1"/>
  <c r="J139" i="13"/>
  <c r="J140" i="13" a="1"/>
  <c r="J140" i="13" s="1"/>
  <c r="J141" i="13" a="1"/>
  <c r="J141" i="13"/>
  <c r="J142" i="13" a="1"/>
  <c r="J142" i="13"/>
  <c r="J143" i="13" a="1"/>
  <c r="J143" i="13"/>
  <c r="J144" i="13" a="1"/>
  <c r="J144" i="13" s="1"/>
  <c r="J145" i="13" a="1"/>
  <c r="J145" i="13"/>
  <c r="J146" i="13" a="1"/>
  <c r="J146" i="13"/>
  <c r="J147" i="13" a="1"/>
  <c r="J147" i="13"/>
  <c r="AA147" i="13"/>
  <c r="X147" i="13"/>
  <c r="U147" i="13"/>
  <c r="Q147" i="13"/>
  <c r="AA146" i="13"/>
  <c r="X146" i="13"/>
  <c r="U146" i="13"/>
  <c r="Q146" i="13"/>
  <c r="AA145" i="13"/>
  <c r="X145" i="13"/>
  <c r="U145" i="13"/>
  <c r="Q145" i="13"/>
  <c r="AA144" i="13"/>
  <c r="X144" i="13"/>
  <c r="U144" i="13"/>
  <c r="AB144" i="13" s="1"/>
  <c r="Q144" i="13"/>
  <c r="AA143" i="13"/>
  <c r="X143" i="13"/>
  <c r="U143" i="13"/>
  <c r="AB143" i="13" s="1"/>
  <c r="Q143" i="13"/>
  <c r="AA142" i="13"/>
  <c r="X142" i="13"/>
  <c r="U142" i="13"/>
  <c r="AB142" i="13" s="1"/>
  <c r="Q142" i="13"/>
  <c r="AA141" i="13"/>
  <c r="X141" i="13"/>
  <c r="U141" i="13"/>
  <c r="Q141" i="13"/>
  <c r="AA140" i="13"/>
  <c r="X140" i="13"/>
  <c r="U140" i="13"/>
  <c r="AB140" i="13" s="1"/>
  <c r="Q140" i="13"/>
  <c r="AA139" i="13"/>
  <c r="X139" i="13"/>
  <c r="U139" i="13"/>
  <c r="AB139" i="13" s="1"/>
  <c r="Q139" i="13"/>
  <c r="AA138" i="13"/>
  <c r="X138" i="13"/>
  <c r="U138" i="13"/>
  <c r="Q138" i="13"/>
  <c r="AA137" i="13"/>
  <c r="X137" i="13"/>
  <c r="U137" i="13"/>
  <c r="AB137" i="13" s="1"/>
  <c r="Q137" i="13"/>
  <c r="AA136" i="13"/>
  <c r="X136" i="13"/>
  <c r="AB136" i="13" s="1"/>
  <c r="U136" i="13"/>
  <c r="Q136" i="13"/>
  <c r="AA135" i="13"/>
  <c r="X135" i="13"/>
  <c r="U135" i="13"/>
  <c r="AB135" i="13" s="1"/>
  <c r="Q135" i="13"/>
  <c r="AA134" i="13"/>
  <c r="X134" i="13"/>
  <c r="U134" i="13"/>
  <c r="Q134" i="13"/>
  <c r="AA133" i="13"/>
  <c r="X133" i="13"/>
  <c r="U133" i="13"/>
  <c r="Q133" i="13"/>
  <c r="AA132" i="13"/>
  <c r="X132" i="13"/>
  <c r="U132" i="13"/>
  <c r="Q132" i="13"/>
  <c r="AA131" i="13"/>
  <c r="X131" i="13"/>
  <c r="U131" i="13"/>
  <c r="AB131" i="13" s="1"/>
  <c r="Q131" i="13"/>
  <c r="AA130" i="13"/>
  <c r="X130" i="13"/>
  <c r="AB130" i="13" s="1"/>
  <c r="U130" i="13"/>
  <c r="Q130" i="13"/>
  <c r="AA129" i="13"/>
  <c r="X129" i="13"/>
  <c r="U129" i="13"/>
  <c r="AB129" i="13" s="1"/>
  <c r="Q129" i="13"/>
  <c r="AA128" i="13"/>
  <c r="AB128" i="13" s="1"/>
  <c r="X128" i="13"/>
  <c r="U128" i="13"/>
  <c r="Q128" i="13"/>
  <c r="AA127" i="13"/>
  <c r="X127" i="13"/>
  <c r="U127" i="13"/>
  <c r="AB127" i="13" s="1"/>
  <c r="Q127" i="13"/>
  <c r="AA126" i="13"/>
  <c r="X126" i="13"/>
  <c r="U126" i="13"/>
  <c r="Q126" i="13"/>
  <c r="AA125" i="13"/>
  <c r="X125" i="13"/>
  <c r="U125" i="13"/>
  <c r="Q125" i="13"/>
  <c r="AA124" i="13"/>
  <c r="X124" i="13"/>
  <c r="U124" i="13"/>
  <c r="Q124" i="13"/>
  <c r="AA123" i="13"/>
  <c r="X123" i="13"/>
  <c r="U123" i="13"/>
  <c r="AB123" i="13" s="1"/>
  <c r="Q123" i="13"/>
  <c r="AA122" i="13"/>
  <c r="X122" i="13"/>
  <c r="U122" i="13"/>
  <c r="Q122" i="13"/>
  <c r="AA121" i="13"/>
  <c r="X121" i="13"/>
  <c r="U121" i="13"/>
  <c r="AB121" i="13" s="1"/>
  <c r="Q121" i="13"/>
  <c r="AB120" i="13"/>
  <c r="AA120" i="13"/>
  <c r="X120" i="13"/>
  <c r="U120" i="13"/>
  <c r="Q120" i="13"/>
  <c r="AA119" i="13"/>
  <c r="X119" i="13"/>
  <c r="U119" i="13"/>
  <c r="AB119" i="13" s="1"/>
  <c r="Q119" i="13"/>
  <c r="AA118" i="13"/>
  <c r="X118" i="13"/>
  <c r="U118" i="13"/>
  <c r="Q118" i="13"/>
  <c r="AA117" i="13"/>
  <c r="X117" i="13"/>
  <c r="U117" i="13"/>
  <c r="Q117" i="13"/>
  <c r="AA116" i="13"/>
  <c r="X116" i="13"/>
  <c r="U116" i="13"/>
  <c r="Q116" i="13"/>
  <c r="AA115" i="13"/>
  <c r="X115" i="13"/>
  <c r="U115" i="13"/>
  <c r="AB115" i="13" s="1"/>
  <c r="Q115" i="13"/>
  <c r="AA114" i="13"/>
  <c r="X114" i="13"/>
  <c r="AB114" i="13" s="1"/>
  <c r="U114" i="13"/>
  <c r="Q114" i="13"/>
  <c r="AA113" i="13"/>
  <c r="X113" i="13"/>
  <c r="U113" i="13"/>
  <c r="AB113" i="13" s="1"/>
  <c r="Q113" i="13"/>
  <c r="AA112" i="13"/>
  <c r="X112" i="13"/>
  <c r="U112" i="13"/>
  <c r="AB112" i="13" s="1"/>
  <c r="Q112" i="13"/>
  <c r="AA111" i="13"/>
  <c r="X111" i="13"/>
  <c r="U111" i="13"/>
  <c r="AB111" i="13" s="1"/>
  <c r="Q111" i="13"/>
  <c r="AA110" i="13"/>
  <c r="X110" i="13"/>
  <c r="U110" i="13"/>
  <c r="AB110" i="13" s="1"/>
  <c r="Q110" i="13"/>
  <c r="AA109" i="13"/>
  <c r="X109" i="13"/>
  <c r="U109" i="13"/>
  <c r="Q109" i="13"/>
  <c r="AA108" i="13"/>
  <c r="X108" i="13"/>
  <c r="U108" i="13"/>
  <c r="AB108" i="13" s="1"/>
  <c r="Q108" i="13"/>
  <c r="AA107" i="13"/>
  <c r="X107" i="13"/>
  <c r="U107" i="13"/>
  <c r="AB107" i="13" s="1"/>
  <c r="Q107" i="13"/>
  <c r="AA106" i="13"/>
  <c r="X106" i="13"/>
  <c r="U106" i="13"/>
  <c r="Q106" i="13"/>
  <c r="AA105" i="13"/>
  <c r="X105" i="13"/>
  <c r="U105" i="13"/>
  <c r="AB105" i="13" s="1"/>
  <c r="Q105" i="13"/>
  <c r="AA104" i="13"/>
  <c r="X104" i="13"/>
  <c r="U104" i="13"/>
  <c r="AB104" i="13" s="1"/>
  <c r="Q104" i="13"/>
  <c r="AA103" i="13"/>
  <c r="X103" i="13"/>
  <c r="U103" i="13"/>
  <c r="Q103" i="13"/>
  <c r="AA102" i="13"/>
  <c r="X102" i="13"/>
  <c r="U102" i="13"/>
  <c r="AB102" i="13" s="1"/>
  <c r="Q102" i="13"/>
  <c r="AA101" i="13"/>
  <c r="X101" i="13"/>
  <c r="U101" i="13"/>
  <c r="Q101" i="13"/>
  <c r="AA100" i="13"/>
  <c r="X100" i="13"/>
  <c r="U100" i="13"/>
  <c r="AB100" i="13" s="1"/>
  <c r="Q100" i="13"/>
  <c r="AA99" i="13"/>
  <c r="X99" i="13"/>
  <c r="U99" i="13"/>
  <c r="Q99" i="13"/>
  <c r="AA98" i="13"/>
  <c r="X98" i="13"/>
  <c r="U98" i="13"/>
  <c r="Q98" i="13"/>
  <c r="AA97" i="13"/>
  <c r="X97" i="13"/>
  <c r="U97" i="13"/>
  <c r="Q97" i="13"/>
  <c r="AA96" i="13"/>
  <c r="X96" i="13"/>
  <c r="U96" i="13"/>
  <c r="AB96" i="13" s="1"/>
  <c r="Q96" i="13"/>
  <c r="AA95" i="13"/>
  <c r="X95" i="13"/>
  <c r="U95" i="13"/>
  <c r="Q95" i="13"/>
  <c r="AA94" i="13"/>
  <c r="X94" i="13"/>
  <c r="U94" i="13"/>
  <c r="AB94" i="13" s="1"/>
  <c r="Q94" i="13"/>
  <c r="AA93" i="13"/>
  <c r="AB93" i="13" s="1"/>
  <c r="X93" i="13"/>
  <c r="U93" i="13"/>
  <c r="Q93" i="13"/>
  <c r="AA92" i="13"/>
  <c r="X92" i="13"/>
  <c r="U92" i="13"/>
  <c r="AB92" i="13" s="1"/>
  <c r="Q92" i="13"/>
  <c r="AA91" i="13"/>
  <c r="X91" i="13"/>
  <c r="U91" i="13"/>
  <c r="Q91" i="13"/>
  <c r="AA90" i="13"/>
  <c r="X90" i="13"/>
  <c r="U90" i="13"/>
  <c r="Q90" i="13"/>
  <c r="AA89" i="13"/>
  <c r="X89" i="13"/>
  <c r="U89" i="13"/>
  <c r="Q89" i="13"/>
  <c r="AA88" i="13"/>
  <c r="X88" i="13"/>
  <c r="U88" i="13"/>
  <c r="AB88" i="13" s="1"/>
  <c r="Q88" i="13"/>
  <c r="N11" i="16"/>
  <c r="N12" i="16"/>
  <c r="N13" i="16"/>
  <c r="N14" i="16"/>
  <c r="N15" i="16"/>
  <c r="N16" i="16"/>
  <c r="N17" i="16"/>
  <c r="N18" i="16"/>
  <c r="N19" i="16"/>
  <c r="N20" i="16"/>
  <c r="N21" i="16"/>
  <c r="N22" i="16"/>
  <c r="N23" i="16"/>
  <c r="N24" i="16"/>
  <c r="N25" i="16"/>
  <c r="N26" i="16"/>
  <c r="N27" i="16"/>
  <c r="N28" i="16"/>
  <c r="N29" i="16"/>
  <c r="N30" i="16"/>
  <c r="N31" i="16"/>
  <c r="N32" i="16"/>
  <c r="N33" i="16"/>
  <c r="N34" i="16"/>
  <c r="N35" i="16"/>
  <c r="N36" i="16"/>
  <c r="N37" i="16"/>
  <c r="N38" i="16"/>
  <c r="N39" i="16"/>
  <c r="N40" i="16"/>
  <c r="N41" i="16"/>
  <c r="N42" i="16"/>
  <c r="N43" i="16"/>
  <c r="N44" i="16"/>
  <c r="N45" i="16"/>
  <c r="N46" i="16"/>
  <c r="N47" i="16"/>
  <c r="N48" i="16"/>
  <c r="N49" i="16"/>
  <c r="N50" i="16"/>
  <c r="N51" i="16"/>
  <c r="N52" i="16"/>
  <c r="N53" i="16"/>
  <c r="N54" i="16"/>
  <c r="N55" i="16"/>
  <c r="N56" i="16"/>
  <c r="N57" i="16"/>
  <c r="N58" i="16"/>
  <c r="N59" i="16"/>
  <c r="N60" i="16"/>
  <c r="N61" i="16"/>
  <c r="N62" i="16"/>
  <c r="N63" i="16"/>
  <c r="N64" i="16"/>
  <c r="N65" i="16"/>
  <c r="N66" i="16"/>
  <c r="N67" i="16"/>
  <c r="N68" i="16"/>
  <c r="N69" i="16"/>
  <c r="N10" i="16"/>
  <c r="Z78" i="16"/>
  <c r="Z80" i="16"/>
  <c r="Y78" i="16"/>
  <c r="Y69" i="16"/>
  <c r="X69" i="16"/>
  <c r="U69" i="16"/>
  <c r="R69" i="16"/>
  <c r="X68" i="16"/>
  <c r="U68" i="16"/>
  <c r="R68" i="16"/>
  <c r="Y68" i="16" s="1"/>
  <c r="Y67" i="16"/>
  <c r="X67" i="16"/>
  <c r="U67" i="16"/>
  <c r="R67" i="16"/>
  <c r="X66" i="16"/>
  <c r="U66" i="16"/>
  <c r="R66" i="16"/>
  <c r="Y66" i="16" s="1"/>
  <c r="Y65" i="16"/>
  <c r="X65" i="16"/>
  <c r="U65" i="16"/>
  <c r="R65" i="16"/>
  <c r="X64" i="16"/>
  <c r="U64" i="16"/>
  <c r="R64" i="16"/>
  <c r="Y64" i="16" s="1"/>
  <c r="Y63" i="16"/>
  <c r="X63" i="16"/>
  <c r="U63" i="16"/>
  <c r="R63" i="16"/>
  <c r="X62" i="16"/>
  <c r="U62" i="16"/>
  <c r="R62" i="16"/>
  <c r="Y62" i="16" s="1"/>
  <c r="Y61" i="16"/>
  <c r="X61" i="16"/>
  <c r="U61" i="16"/>
  <c r="R61" i="16"/>
  <c r="X60" i="16"/>
  <c r="U60" i="16"/>
  <c r="R60" i="16"/>
  <c r="Y60" i="16" s="1"/>
  <c r="Y59" i="16"/>
  <c r="X59" i="16"/>
  <c r="U59" i="16"/>
  <c r="R59" i="16"/>
  <c r="X58" i="16"/>
  <c r="U58" i="16"/>
  <c r="R58" i="16"/>
  <c r="Y58" i="16" s="1"/>
  <c r="Y57" i="16"/>
  <c r="X57" i="16"/>
  <c r="U57" i="16"/>
  <c r="R57" i="16"/>
  <c r="X56" i="16"/>
  <c r="U56" i="16"/>
  <c r="R56" i="16"/>
  <c r="Y56" i="16" s="1"/>
  <c r="Y55" i="16"/>
  <c r="X55" i="16"/>
  <c r="U55" i="16"/>
  <c r="R55" i="16"/>
  <c r="X54" i="16"/>
  <c r="U54" i="16"/>
  <c r="R54" i="16"/>
  <c r="Y54" i="16" s="1"/>
  <c r="Y53" i="16"/>
  <c r="X53" i="16"/>
  <c r="U53" i="16"/>
  <c r="R53" i="16"/>
  <c r="X52" i="16"/>
  <c r="U52" i="16"/>
  <c r="R52" i="16"/>
  <c r="Y52" i="16" s="1"/>
  <c r="Y51" i="16"/>
  <c r="X51" i="16"/>
  <c r="U51" i="16"/>
  <c r="R51" i="16"/>
  <c r="X50" i="16"/>
  <c r="U50" i="16"/>
  <c r="R50" i="16"/>
  <c r="Y50" i="16" s="1"/>
  <c r="Y49" i="16"/>
  <c r="X49" i="16"/>
  <c r="U49" i="16"/>
  <c r="R49" i="16"/>
  <c r="X48" i="16"/>
  <c r="U48" i="16"/>
  <c r="R48" i="16"/>
  <c r="Y48" i="16" s="1"/>
  <c r="Y47" i="16"/>
  <c r="X47" i="16"/>
  <c r="U47" i="16"/>
  <c r="R47" i="16"/>
  <c r="X46" i="16"/>
  <c r="U46" i="16"/>
  <c r="R46" i="16"/>
  <c r="Y46" i="16" s="1"/>
  <c r="Y45" i="16"/>
  <c r="X45" i="16"/>
  <c r="U45" i="16"/>
  <c r="R45" i="16"/>
  <c r="X44" i="16"/>
  <c r="U44" i="16"/>
  <c r="R44" i="16"/>
  <c r="Y44" i="16" s="1"/>
  <c r="Y43" i="16"/>
  <c r="X43" i="16"/>
  <c r="U43" i="16"/>
  <c r="R43" i="16"/>
  <c r="X42" i="16"/>
  <c r="U42" i="16"/>
  <c r="R42" i="16"/>
  <c r="Y42" i="16" s="1"/>
  <c r="Y41" i="16"/>
  <c r="X41" i="16"/>
  <c r="U41" i="16"/>
  <c r="R41" i="16"/>
  <c r="X40" i="16"/>
  <c r="U40" i="16"/>
  <c r="R40" i="16"/>
  <c r="Y40" i="16" s="1"/>
  <c r="Y39" i="16"/>
  <c r="X39" i="16"/>
  <c r="U39" i="16"/>
  <c r="R39" i="16"/>
  <c r="X38" i="16"/>
  <c r="U38" i="16"/>
  <c r="R38" i="16"/>
  <c r="Y38" i="16" s="1"/>
  <c r="Y37" i="16"/>
  <c r="X37" i="16"/>
  <c r="U37" i="16"/>
  <c r="R37" i="16"/>
  <c r="X36" i="16"/>
  <c r="U36" i="16"/>
  <c r="R36" i="16"/>
  <c r="Y36" i="16" s="1"/>
  <c r="Y35" i="16"/>
  <c r="X35" i="16"/>
  <c r="U35" i="16"/>
  <c r="R35" i="16"/>
  <c r="X34" i="16"/>
  <c r="U34" i="16"/>
  <c r="R34" i="16"/>
  <c r="Y34" i="16" s="1"/>
  <c r="Y33" i="16"/>
  <c r="X33" i="16"/>
  <c r="U33" i="16"/>
  <c r="R33" i="16"/>
  <c r="X32" i="16"/>
  <c r="U32" i="16"/>
  <c r="R32" i="16"/>
  <c r="Y32" i="16" s="1"/>
  <c r="Y31" i="16"/>
  <c r="X31" i="16"/>
  <c r="U31" i="16"/>
  <c r="R31" i="16"/>
  <c r="X30" i="16"/>
  <c r="U30" i="16"/>
  <c r="R30" i="16"/>
  <c r="Y30" i="16" s="1"/>
  <c r="Y29" i="16"/>
  <c r="X29" i="16"/>
  <c r="U29" i="16"/>
  <c r="R29" i="16"/>
  <c r="X28" i="16"/>
  <c r="U28" i="16"/>
  <c r="R28" i="16"/>
  <c r="Y28" i="16" s="1"/>
  <c r="Y27" i="16"/>
  <c r="X27" i="16"/>
  <c r="U27" i="16"/>
  <c r="R27" i="16"/>
  <c r="X26" i="16"/>
  <c r="U26" i="16"/>
  <c r="R26" i="16"/>
  <c r="Y26" i="16" s="1"/>
  <c r="Y25" i="16"/>
  <c r="X25" i="16"/>
  <c r="U25" i="16"/>
  <c r="R25" i="16"/>
  <c r="X24" i="16"/>
  <c r="U24" i="16"/>
  <c r="R24" i="16"/>
  <c r="Y24" i="16" s="1"/>
  <c r="Y23" i="16"/>
  <c r="X23" i="16"/>
  <c r="U23" i="16"/>
  <c r="R23" i="16"/>
  <c r="X22" i="16"/>
  <c r="U22" i="16"/>
  <c r="R22" i="16"/>
  <c r="Y22" i="16" s="1"/>
  <c r="Y21" i="16"/>
  <c r="X21" i="16"/>
  <c r="U21" i="16"/>
  <c r="R21" i="16"/>
  <c r="X20" i="16"/>
  <c r="U20" i="16"/>
  <c r="R20" i="16"/>
  <c r="Y20" i="16" s="1"/>
  <c r="Y19" i="16"/>
  <c r="X19" i="16"/>
  <c r="U19" i="16"/>
  <c r="R19" i="16"/>
  <c r="X18" i="16"/>
  <c r="U18" i="16"/>
  <c r="R18" i="16"/>
  <c r="Y18" i="16" s="1"/>
  <c r="Y17" i="16"/>
  <c r="X17" i="16"/>
  <c r="U17" i="16"/>
  <c r="R17" i="16"/>
  <c r="X16" i="16"/>
  <c r="U16" i="16"/>
  <c r="R16" i="16"/>
  <c r="Y16" i="16" s="1"/>
  <c r="Y15" i="16"/>
  <c r="X15" i="16"/>
  <c r="U15" i="16"/>
  <c r="R15" i="16"/>
  <c r="X14" i="16"/>
  <c r="U14" i="16"/>
  <c r="R14" i="16"/>
  <c r="Y14" i="16" s="1"/>
  <c r="Y13" i="16"/>
  <c r="X13" i="16"/>
  <c r="U13" i="16"/>
  <c r="R13" i="16"/>
  <c r="X12" i="16"/>
  <c r="U12" i="16"/>
  <c r="R12" i="16"/>
  <c r="Y12" i="16" s="1"/>
  <c r="Y11" i="16"/>
  <c r="X11" i="16"/>
  <c r="U11" i="16"/>
  <c r="R11" i="16"/>
  <c r="X10" i="16"/>
  <c r="U10" i="16"/>
  <c r="R10" i="16"/>
  <c r="Y10" i="16" s="1"/>
  <c r="K9" i="14"/>
  <c r="K10" i="14"/>
  <c r="K11" i="14"/>
  <c r="L11" i="14"/>
  <c r="N11" i="14"/>
  <c r="N314" i="14" s="1"/>
  <c r="K14" i="14"/>
  <c r="L16" i="14" s="1"/>
  <c r="K15" i="14"/>
  <c r="K16" i="14"/>
  <c r="N16" i="14"/>
  <c r="K19" i="14"/>
  <c r="K20" i="14"/>
  <c r="K21" i="14"/>
  <c r="L21" i="14"/>
  <c r="N21" i="14"/>
  <c r="K24" i="14"/>
  <c r="K25" i="14"/>
  <c r="K26" i="14"/>
  <c r="L26" i="14"/>
  <c r="N26" i="14"/>
  <c r="K29" i="14"/>
  <c r="K30" i="14"/>
  <c r="K31" i="14"/>
  <c r="L31" i="14"/>
  <c r="N31" i="14"/>
  <c r="K34" i="14"/>
  <c r="K35" i="14"/>
  <c r="L36" i="14" s="1"/>
  <c r="K36" i="14"/>
  <c r="N36" i="14"/>
  <c r="K39" i="14"/>
  <c r="K40" i="14"/>
  <c r="K41" i="14"/>
  <c r="L41" i="14"/>
  <c r="N41" i="14"/>
  <c r="K44" i="14"/>
  <c r="K45" i="14"/>
  <c r="K46" i="14"/>
  <c r="L46" i="14"/>
  <c r="N46" i="14"/>
  <c r="K49" i="14"/>
  <c r="K50" i="14"/>
  <c r="K51" i="14"/>
  <c r="L51" i="14"/>
  <c r="N51" i="14"/>
  <c r="K54" i="14"/>
  <c r="K55" i="14"/>
  <c r="L56" i="14" s="1"/>
  <c r="K56" i="14"/>
  <c r="N56" i="14"/>
  <c r="K59" i="14"/>
  <c r="K60" i="14"/>
  <c r="K61" i="14"/>
  <c r="L61" i="14"/>
  <c r="N61" i="14"/>
  <c r="K64" i="14"/>
  <c r="K65" i="14"/>
  <c r="K66" i="14"/>
  <c r="L66" i="14"/>
  <c r="N66" i="14"/>
  <c r="K69" i="14"/>
  <c r="K70" i="14"/>
  <c r="K71" i="14"/>
  <c r="L71" i="14"/>
  <c r="N71" i="14"/>
  <c r="K74" i="14"/>
  <c r="K75" i="14"/>
  <c r="L76" i="14" s="1"/>
  <c r="K76" i="14"/>
  <c r="N76" i="14"/>
  <c r="K79" i="14"/>
  <c r="K80" i="14"/>
  <c r="K81" i="14"/>
  <c r="L81" i="14"/>
  <c r="N81" i="14"/>
  <c r="K84" i="14"/>
  <c r="K85" i="14"/>
  <c r="K86" i="14"/>
  <c r="L86" i="14"/>
  <c r="N86" i="14"/>
  <c r="K89" i="14"/>
  <c r="K90" i="14"/>
  <c r="K91" i="14"/>
  <c r="L91" i="14"/>
  <c r="N91" i="14"/>
  <c r="K94" i="14"/>
  <c r="K95" i="14"/>
  <c r="L96" i="14" s="1"/>
  <c r="K96" i="14"/>
  <c r="N96" i="14"/>
  <c r="K99" i="14"/>
  <c r="K100" i="14"/>
  <c r="K101" i="14"/>
  <c r="L101" i="14"/>
  <c r="N101" i="14"/>
  <c r="K104" i="14"/>
  <c r="K105" i="14"/>
  <c r="K106" i="14"/>
  <c r="L106" i="14"/>
  <c r="N106" i="14"/>
  <c r="K109" i="14"/>
  <c r="K110" i="14"/>
  <c r="K111" i="14"/>
  <c r="L111" i="14"/>
  <c r="N111" i="14"/>
  <c r="K114" i="14"/>
  <c r="K115" i="14"/>
  <c r="L116" i="14" s="1"/>
  <c r="K116" i="14"/>
  <c r="N116" i="14"/>
  <c r="K119" i="14"/>
  <c r="K120" i="14"/>
  <c r="K121" i="14"/>
  <c r="L121" i="14"/>
  <c r="N121" i="14"/>
  <c r="K124" i="14"/>
  <c r="K125" i="14"/>
  <c r="K126" i="14"/>
  <c r="L126" i="14"/>
  <c r="N126" i="14"/>
  <c r="K129" i="14"/>
  <c r="K130" i="14"/>
  <c r="K131" i="14"/>
  <c r="L131" i="14"/>
  <c r="N131" i="14"/>
  <c r="K134" i="14"/>
  <c r="L136" i="14" s="1"/>
  <c r="K135" i="14"/>
  <c r="K136" i="14"/>
  <c r="N136" i="14"/>
  <c r="K139" i="14"/>
  <c r="K140" i="14"/>
  <c r="K141" i="14"/>
  <c r="L141" i="14"/>
  <c r="N141" i="14"/>
  <c r="K144" i="14"/>
  <c r="K145" i="14"/>
  <c r="K146" i="14"/>
  <c r="L146" i="14"/>
  <c r="N146" i="14"/>
  <c r="K149" i="14"/>
  <c r="K150" i="14"/>
  <c r="K151" i="14"/>
  <c r="L151" i="14"/>
  <c r="N151" i="14"/>
  <c r="K154" i="14"/>
  <c r="L156" i="14" s="1"/>
  <c r="K155" i="14"/>
  <c r="K156" i="14"/>
  <c r="N156" i="14"/>
  <c r="K159" i="14"/>
  <c r="K160" i="14"/>
  <c r="K161" i="14"/>
  <c r="L161" i="14"/>
  <c r="N161" i="14"/>
  <c r="K164" i="14"/>
  <c r="K165" i="14"/>
  <c r="K166" i="14"/>
  <c r="L166" i="14"/>
  <c r="N166" i="14"/>
  <c r="K169" i="14"/>
  <c r="K170" i="14"/>
  <c r="K171" i="14"/>
  <c r="L171" i="14"/>
  <c r="N171" i="14"/>
  <c r="K174" i="14"/>
  <c r="L176" i="14" s="1"/>
  <c r="K175" i="14"/>
  <c r="K176" i="14"/>
  <c r="N176" i="14"/>
  <c r="K179" i="14"/>
  <c r="K180" i="14"/>
  <c r="K181" i="14"/>
  <c r="L181" i="14"/>
  <c r="N181" i="14"/>
  <c r="K184" i="14"/>
  <c r="K185" i="14"/>
  <c r="K186" i="14"/>
  <c r="L186" i="14"/>
  <c r="N186" i="14"/>
  <c r="K189" i="14"/>
  <c r="K190" i="14"/>
  <c r="K191" i="14"/>
  <c r="L191" i="14"/>
  <c r="N191" i="14"/>
  <c r="K194" i="14"/>
  <c r="L196" i="14" s="1"/>
  <c r="K195" i="14"/>
  <c r="K196" i="14"/>
  <c r="N196" i="14"/>
  <c r="K199" i="14"/>
  <c r="K200" i="14"/>
  <c r="K201" i="14"/>
  <c r="L201" i="14"/>
  <c r="N201" i="14"/>
  <c r="K204" i="14"/>
  <c r="K205" i="14"/>
  <c r="K206" i="14"/>
  <c r="L206" i="14"/>
  <c r="N206" i="14"/>
  <c r="K209" i="14"/>
  <c r="K210" i="14"/>
  <c r="K211" i="14"/>
  <c r="L211" i="14"/>
  <c r="N211" i="14"/>
  <c r="K214" i="14"/>
  <c r="L216" i="14" s="1"/>
  <c r="K215" i="14"/>
  <c r="K216" i="14"/>
  <c r="N216" i="14"/>
  <c r="K219" i="14"/>
  <c r="K220" i="14"/>
  <c r="K221" i="14"/>
  <c r="L221" i="14"/>
  <c r="N221" i="14"/>
  <c r="K224" i="14"/>
  <c r="K225" i="14"/>
  <c r="K226" i="14"/>
  <c r="L226" i="14"/>
  <c r="N226" i="14"/>
  <c r="K229" i="14"/>
  <c r="K230" i="14"/>
  <c r="K231" i="14"/>
  <c r="L231" i="14"/>
  <c r="N231" i="14"/>
  <c r="K234" i="14"/>
  <c r="L236" i="14" s="1"/>
  <c r="K235" i="14"/>
  <c r="K236" i="14"/>
  <c r="N236" i="14"/>
  <c r="K239" i="14"/>
  <c r="K240" i="14"/>
  <c r="K241" i="14"/>
  <c r="L241" i="14"/>
  <c r="N241" i="14"/>
  <c r="K244" i="14"/>
  <c r="K245" i="14"/>
  <c r="K246" i="14"/>
  <c r="L246" i="14"/>
  <c r="N246" i="14"/>
  <c r="K249" i="14"/>
  <c r="K250" i="14"/>
  <c r="K251" i="14"/>
  <c r="L251" i="14"/>
  <c r="N251" i="14"/>
  <c r="K254" i="14"/>
  <c r="L256" i="14" s="1"/>
  <c r="K255" i="14"/>
  <c r="K256" i="14"/>
  <c r="N256" i="14"/>
  <c r="K259" i="14"/>
  <c r="K260" i="14"/>
  <c r="K261" i="14"/>
  <c r="L261" i="14"/>
  <c r="N261" i="14"/>
  <c r="K264" i="14"/>
  <c r="K265" i="14"/>
  <c r="K266" i="14"/>
  <c r="L266" i="14"/>
  <c r="N266" i="14"/>
  <c r="K269" i="14"/>
  <c r="K270" i="14"/>
  <c r="K271" i="14"/>
  <c r="L271" i="14"/>
  <c r="N271" i="14"/>
  <c r="K274" i="14"/>
  <c r="L276" i="14" s="1"/>
  <c r="K275" i="14"/>
  <c r="K276" i="14"/>
  <c r="N276" i="14"/>
  <c r="K279" i="14"/>
  <c r="K280" i="14"/>
  <c r="K281" i="14"/>
  <c r="L281" i="14"/>
  <c r="N281" i="14"/>
  <c r="K284" i="14"/>
  <c r="K285" i="14"/>
  <c r="K286" i="14"/>
  <c r="L286" i="14"/>
  <c r="N286" i="14"/>
  <c r="K289" i="14"/>
  <c r="K290" i="14"/>
  <c r="K291" i="14"/>
  <c r="L291" i="14"/>
  <c r="N291" i="14"/>
  <c r="K294" i="14"/>
  <c r="L296" i="14" s="1"/>
  <c r="K295" i="14"/>
  <c r="K296" i="14"/>
  <c r="N296" i="14"/>
  <c r="K299" i="14"/>
  <c r="K300" i="14"/>
  <c r="K301" i="14"/>
  <c r="L301" i="14"/>
  <c r="N301" i="14"/>
  <c r="K304" i="14"/>
  <c r="K305" i="14"/>
  <c r="K306" i="14"/>
  <c r="L306" i="14"/>
  <c r="N306" i="14"/>
  <c r="I309" i="14"/>
  <c r="J309" i="14"/>
  <c r="N315" i="14"/>
  <c r="AB197" i="13" l="1"/>
  <c r="AB199" i="13" s="1"/>
  <c r="AB195" i="13"/>
  <c r="AB196" i="13"/>
  <c r="AB117" i="13"/>
  <c r="AB98" i="13"/>
  <c r="AB125" i="13"/>
  <c r="AB106" i="13"/>
  <c r="AB116" i="13"/>
  <c r="AB118" i="13"/>
  <c r="AB133" i="13"/>
  <c r="AB145" i="13"/>
  <c r="AB147" i="13"/>
  <c r="AB90" i="13"/>
  <c r="AB101" i="13"/>
  <c r="AB138" i="13"/>
  <c r="AB109" i="13"/>
  <c r="AB146" i="13"/>
  <c r="AB89" i="13"/>
  <c r="AB91" i="13"/>
  <c r="AB95" i="13"/>
  <c r="AB124" i="13"/>
  <c r="AB126" i="13"/>
  <c r="AB141" i="13"/>
  <c r="AB97" i="13"/>
  <c r="AB99" i="13"/>
  <c r="AB103" i="13"/>
  <c r="AB122" i="13"/>
  <c r="AB132" i="13"/>
  <c r="AB134" i="13"/>
  <c r="Y80" i="16"/>
  <c r="Y81" i="16"/>
  <c r="Z81" i="16"/>
  <c r="Z82" i="16" s="1"/>
  <c r="Y79" i="16"/>
  <c r="Z79" i="16"/>
  <c r="L316" i="14"/>
  <c r="L315" i="14"/>
  <c r="L314" i="14"/>
  <c r="L317" i="14"/>
  <c r="L318" i="14"/>
  <c r="L319" i="14" s="1"/>
  <c r="A87" i="13"/>
  <c r="AW86" i="13"/>
  <c r="AF86" i="13"/>
  <c r="A86" i="13"/>
  <c r="AP85" i="13"/>
  <c r="AL85" i="13"/>
  <c r="AD85" i="13"/>
  <c r="Z85" i="13"/>
  <c r="N85" i="13"/>
  <c r="A85" i="13"/>
  <c r="AY84" i="13"/>
  <c r="AX84" i="13"/>
  <c r="AU84" i="13"/>
  <c r="AS84" i="13"/>
  <c r="AK84" i="13"/>
  <c r="AI84" i="13"/>
  <c r="AH84" i="13"/>
  <c r="AE84" i="13"/>
  <c r="Z84" i="13"/>
  <c r="W84" i="13"/>
  <c r="O84" i="13"/>
  <c r="M84" i="13"/>
  <c r="K84" i="13"/>
  <c r="H84" i="13"/>
  <c r="F84" i="13"/>
  <c r="D84" i="13"/>
  <c r="A84" i="13"/>
  <c r="AW84" i="13" s="1"/>
  <c r="AV83" i="13"/>
  <c r="A83" i="13"/>
  <c r="A82" i="13"/>
  <c r="Y82" i="13" s="1"/>
  <c r="AX81" i="13"/>
  <c r="AW81" i="13"/>
  <c r="AQ81" i="13"/>
  <c r="AP81" i="13"/>
  <c r="AL81" i="13"/>
  <c r="AH81" i="13"/>
  <c r="Z81" i="13"/>
  <c r="Y81" i="13"/>
  <c r="W81" i="13"/>
  <c r="T81" i="13"/>
  <c r="M81" i="13"/>
  <c r="L81" i="13"/>
  <c r="K81" i="13"/>
  <c r="H81" i="13"/>
  <c r="G81" i="13"/>
  <c r="D81" i="13"/>
  <c r="A81" i="13"/>
  <c r="AT80" i="13"/>
  <c r="A80" i="13"/>
  <c r="AZ79" i="13"/>
  <c r="AW79" i="13"/>
  <c r="AR79" i="13"/>
  <c r="AQ79" i="13"/>
  <c r="AP79" i="13"/>
  <c r="AL79" i="13"/>
  <c r="AK79" i="13"/>
  <c r="Z79" i="13"/>
  <c r="Y79" i="13"/>
  <c r="V79" i="13"/>
  <c r="T79" i="13"/>
  <c r="N79" i="13"/>
  <c r="K79" i="13"/>
  <c r="I79" i="13"/>
  <c r="G79" i="13"/>
  <c r="D79" i="13"/>
  <c r="C79" i="13"/>
  <c r="B79" i="13"/>
  <c r="A79" i="13"/>
  <c r="AX79" i="13" s="1"/>
  <c r="AX78" i="13"/>
  <c r="AW78" i="13"/>
  <c r="AT78" i="13"/>
  <c r="AS78" i="13"/>
  <c r="AP78" i="13"/>
  <c r="AL78" i="13"/>
  <c r="AK78" i="13"/>
  <c r="AI78" i="13"/>
  <c r="Z78" i="13"/>
  <c r="W78" i="13"/>
  <c r="V78" i="13"/>
  <c r="S78" i="13"/>
  <c r="R78" i="13"/>
  <c r="O78" i="13"/>
  <c r="K78" i="13"/>
  <c r="I78" i="13"/>
  <c r="G78" i="13"/>
  <c r="F78" i="13"/>
  <c r="D78" i="13"/>
  <c r="C78" i="13"/>
  <c r="A78" i="13"/>
  <c r="AV78" i="13" s="1"/>
  <c r="A77" i="13"/>
  <c r="AK77" i="13" s="1"/>
  <c r="AI76" i="13"/>
  <c r="AF76" i="13"/>
  <c r="S76" i="13"/>
  <c r="P76" i="13"/>
  <c r="A76" i="13"/>
  <c r="AZ75" i="13"/>
  <c r="AW75" i="13"/>
  <c r="AV75" i="13"/>
  <c r="AR75" i="13"/>
  <c r="AK75" i="13"/>
  <c r="AI75" i="13"/>
  <c r="AE75" i="13"/>
  <c r="Y75" i="13"/>
  <c r="W75" i="13"/>
  <c r="N75" i="13"/>
  <c r="M75" i="13"/>
  <c r="H75" i="13"/>
  <c r="G75" i="13"/>
  <c r="F75" i="13"/>
  <c r="E75" i="13"/>
  <c r="A75" i="13"/>
  <c r="AY75" i="13" s="1"/>
  <c r="AZ74" i="13"/>
  <c r="AY74" i="13"/>
  <c r="AX74" i="13"/>
  <c r="AW74" i="13"/>
  <c r="AT74" i="13"/>
  <c r="AK74" i="13"/>
  <c r="AI74" i="13"/>
  <c r="AH74" i="13"/>
  <c r="AF74" i="13"/>
  <c r="V74" i="13"/>
  <c r="P74" i="13"/>
  <c r="L74" i="13"/>
  <c r="K74" i="13"/>
  <c r="G74" i="13"/>
  <c r="F74" i="13"/>
  <c r="E74" i="13"/>
  <c r="A74" i="13"/>
  <c r="AY73" i="13"/>
  <c r="A73" i="13"/>
  <c r="AV72" i="13"/>
  <c r="AS72" i="13"/>
  <c r="AE72" i="13"/>
  <c r="A72" i="13"/>
  <c r="AY71" i="13"/>
  <c r="AV71" i="13"/>
  <c r="AS71" i="13"/>
  <c r="AK71" i="13"/>
  <c r="AI71" i="13"/>
  <c r="S71" i="13"/>
  <c r="R71" i="13"/>
  <c r="U71" i="13" s="1"/>
  <c r="O71" i="13"/>
  <c r="K71" i="13"/>
  <c r="I71" i="13"/>
  <c r="E71" i="13"/>
  <c r="B71" i="13"/>
  <c r="A71" i="13"/>
  <c r="Y71" i="13" s="1"/>
  <c r="AZ70" i="13"/>
  <c r="AT70" i="13"/>
  <c r="R70" i="13"/>
  <c r="A70" i="13"/>
  <c r="AU69" i="13"/>
  <c r="AR69" i="13"/>
  <c r="AL69" i="13"/>
  <c r="AH69" i="13"/>
  <c r="AF69" i="13"/>
  <c r="AE69" i="13"/>
  <c r="AD69" i="13"/>
  <c r="AG69" i="13" s="1"/>
  <c r="R69" i="13"/>
  <c r="P69" i="13"/>
  <c r="N69" i="13"/>
  <c r="M69" i="13"/>
  <c r="H69" i="13"/>
  <c r="F69" i="13"/>
  <c r="B69" i="13"/>
  <c r="A69" i="13"/>
  <c r="AZ68" i="13"/>
  <c r="AY68" i="13"/>
  <c r="AX68" i="13"/>
  <c r="AW68" i="13"/>
  <c r="AT68" i="13"/>
  <c r="AS68" i="13"/>
  <c r="AR68" i="13"/>
  <c r="AQ68" i="13"/>
  <c r="AP68" i="13"/>
  <c r="AL68" i="13"/>
  <c r="AK68" i="13"/>
  <c r="AH68" i="13"/>
  <c r="AE68" i="13"/>
  <c r="AD68" i="13"/>
  <c r="AG68" i="13" s="1"/>
  <c r="Z68" i="13"/>
  <c r="Y68" i="13"/>
  <c r="W68" i="13"/>
  <c r="T68" i="13"/>
  <c r="S68" i="13"/>
  <c r="U68" i="13" s="1"/>
  <c r="R68" i="13"/>
  <c r="O68" i="13"/>
  <c r="N68" i="13"/>
  <c r="M68" i="13"/>
  <c r="L68" i="13"/>
  <c r="H68" i="13"/>
  <c r="G68" i="13"/>
  <c r="F68" i="13"/>
  <c r="E68" i="13"/>
  <c r="D68" i="13"/>
  <c r="C68" i="13"/>
  <c r="B68" i="13"/>
  <c r="A68" i="13"/>
  <c r="AV68" i="13" s="1"/>
  <c r="AU67" i="13"/>
  <c r="AR67" i="13"/>
  <c r="AI67" i="13"/>
  <c r="AF67" i="13"/>
  <c r="S67" i="13"/>
  <c r="P67" i="13"/>
  <c r="A67" i="13"/>
  <c r="L66" i="13"/>
  <c r="A66" i="13"/>
  <c r="AR66" i="13" s="1"/>
  <c r="AS65" i="13"/>
  <c r="A65" i="13"/>
  <c r="A64" i="13"/>
  <c r="AZ63" i="13"/>
  <c r="AV63" i="13"/>
  <c r="AE63" i="13"/>
  <c r="AD63" i="13"/>
  <c r="W63" i="13"/>
  <c r="T63" i="13"/>
  <c r="P63" i="13"/>
  <c r="E63" i="13"/>
  <c r="C63" i="13"/>
  <c r="A63" i="13"/>
  <c r="AY62" i="13"/>
  <c r="AW62" i="13"/>
  <c r="AQ62" i="13"/>
  <c r="AP62" i="13"/>
  <c r="AK62" i="13"/>
  <c r="AH62" i="13"/>
  <c r="S62" i="13"/>
  <c r="O62" i="13"/>
  <c r="M62" i="13"/>
  <c r="L62" i="13"/>
  <c r="K62" i="13"/>
  <c r="F62" i="13"/>
  <c r="A62" i="13"/>
  <c r="AU61" i="13"/>
  <c r="AH61" i="13"/>
  <c r="Y61" i="13"/>
  <c r="N61" i="13"/>
  <c r="A61" i="13"/>
  <c r="AZ60" i="13"/>
  <c r="AS60" i="13"/>
  <c r="AR60" i="13"/>
  <c r="AL60" i="13"/>
  <c r="AE60" i="13"/>
  <c r="S60" i="13"/>
  <c r="O60" i="13"/>
  <c r="N60" i="13"/>
  <c r="M60" i="13"/>
  <c r="L60" i="13"/>
  <c r="B60" i="13"/>
  <c r="A60" i="13"/>
  <c r="AY59" i="13"/>
  <c r="AW59" i="13"/>
  <c r="AL59" i="13"/>
  <c r="S59" i="13"/>
  <c r="R59" i="13"/>
  <c r="D59" i="13"/>
  <c r="B59" i="13"/>
  <c r="A59" i="13"/>
  <c r="AZ58" i="13"/>
  <c r="AY58" i="13"/>
  <c r="AV58" i="13"/>
  <c r="AS58" i="13"/>
  <c r="AR58" i="13"/>
  <c r="AQ58" i="13"/>
  <c r="AL58" i="13"/>
  <c r="AI58" i="13"/>
  <c r="AF58" i="13"/>
  <c r="Y58" i="13"/>
  <c r="W58" i="13"/>
  <c r="V58" i="13"/>
  <c r="T58" i="13"/>
  <c r="P58" i="13"/>
  <c r="O58" i="13"/>
  <c r="N58" i="13"/>
  <c r="K58" i="13"/>
  <c r="I58" i="13"/>
  <c r="H58" i="13"/>
  <c r="G58" i="13"/>
  <c r="F58" i="13"/>
  <c r="E58" i="13"/>
  <c r="B58" i="13"/>
  <c r="A58" i="13"/>
  <c r="A57" i="13"/>
  <c r="AX56" i="13"/>
  <c r="AW56" i="13"/>
  <c r="AU56" i="13"/>
  <c r="AT56" i="13"/>
  <c r="AK56" i="13"/>
  <c r="AH56" i="13"/>
  <c r="AF56" i="13"/>
  <c r="AE56" i="13"/>
  <c r="Y56" i="13"/>
  <c r="W56" i="13"/>
  <c r="V56" i="13"/>
  <c r="R56" i="13"/>
  <c r="P56" i="13"/>
  <c r="M56" i="13"/>
  <c r="H56" i="13"/>
  <c r="F56" i="13"/>
  <c r="D56" i="13"/>
  <c r="B56" i="13"/>
  <c r="A56" i="13"/>
  <c r="AL56" i="13" s="1"/>
  <c r="AV55" i="13"/>
  <c r="AU55" i="13"/>
  <c r="AR55" i="13"/>
  <c r="AP55" i="13"/>
  <c r="R55" i="13"/>
  <c r="P55" i="13"/>
  <c r="N55" i="13"/>
  <c r="L55" i="13"/>
  <c r="K55" i="13"/>
  <c r="A55" i="13"/>
  <c r="AP54" i="13"/>
  <c r="L54" i="13"/>
  <c r="F54" i="13"/>
  <c r="A54" i="13"/>
  <c r="AE54" i="13" s="1"/>
  <c r="AV53" i="13"/>
  <c r="AS53" i="13"/>
  <c r="AR53" i="13"/>
  <c r="AP53" i="13"/>
  <c r="AL53" i="13"/>
  <c r="Z53" i="13"/>
  <c r="Y53" i="13"/>
  <c r="W53" i="13"/>
  <c r="P53" i="13"/>
  <c r="N53" i="13"/>
  <c r="I53" i="13"/>
  <c r="H53" i="13"/>
  <c r="F53" i="13"/>
  <c r="E53" i="13"/>
  <c r="B53" i="13"/>
  <c r="A53" i="13"/>
  <c r="AP52" i="13"/>
  <c r="AH52" i="13"/>
  <c r="A52" i="13"/>
  <c r="O52" i="13" s="1"/>
  <c r="A51" i="13"/>
  <c r="I51" i="13" s="1"/>
  <c r="A50" i="13"/>
  <c r="AY49" i="13"/>
  <c r="AQ49" i="13"/>
  <c r="K49" i="13"/>
  <c r="A49" i="13"/>
  <c r="W48" i="13"/>
  <c r="A48" i="13"/>
  <c r="A47" i="13"/>
  <c r="S47" i="13" s="1"/>
  <c r="AU46" i="13"/>
  <c r="AP46" i="13"/>
  <c r="Z46" i="13"/>
  <c r="S46" i="13"/>
  <c r="O46" i="13"/>
  <c r="I46" i="13"/>
  <c r="B46" i="13"/>
  <c r="A46" i="13"/>
  <c r="AP45" i="13"/>
  <c r="AE45" i="13"/>
  <c r="Z45" i="13"/>
  <c r="A45" i="13"/>
  <c r="O45" i="13" s="1"/>
  <c r="AZ44" i="13"/>
  <c r="AY44" i="13"/>
  <c r="AX44" i="13"/>
  <c r="AU44" i="13"/>
  <c r="AT44" i="13"/>
  <c r="AS44" i="13"/>
  <c r="AR44" i="13"/>
  <c r="AQ44" i="13"/>
  <c r="AP44" i="13"/>
  <c r="AL44" i="13"/>
  <c r="AI44" i="13"/>
  <c r="AH44" i="13"/>
  <c r="AE44" i="13"/>
  <c r="AD44" i="13"/>
  <c r="Z44" i="13"/>
  <c r="Y44" i="13"/>
  <c r="W44" i="13"/>
  <c r="T44" i="13"/>
  <c r="S44" i="13"/>
  <c r="R44" i="13"/>
  <c r="O44" i="13"/>
  <c r="N44" i="13"/>
  <c r="M44" i="13"/>
  <c r="L44" i="13"/>
  <c r="H44" i="13"/>
  <c r="G44" i="13"/>
  <c r="F44" i="13"/>
  <c r="E44" i="13"/>
  <c r="D44" i="13"/>
  <c r="C44" i="13"/>
  <c r="B44" i="13"/>
  <c r="A44" i="13"/>
  <c r="AV44" i="13" s="1"/>
  <c r="AX43" i="13"/>
  <c r="AW43" i="13"/>
  <c r="AV43" i="13"/>
  <c r="AH43" i="13"/>
  <c r="Z43" i="13"/>
  <c r="P43" i="13"/>
  <c r="N43" i="13"/>
  <c r="L43" i="13"/>
  <c r="K43" i="13"/>
  <c r="A43" i="13"/>
  <c r="AE43" i="13" s="1"/>
  <c r="T42" i="13"/>
  <c r="O42" i="13"/>
  <c r="A42" i="13"/>
  <c r="M42" i="13" s="1"/>
  <c r="A41" i="13"/>
  <c r="L41" i="13" s="1"/>
  <c r="A40" i="13"/>
  <c r="AZ39" i="13"/>
  <c r="AV39" i="13"/>
  <c r="AT39" i="13"/>
  <c r="AP39" i="13"/>
  <c r="AL39" i="13"/>
  <c r="AK39" i="13"/>
  <c r="AE39" i="13"/>
  <c r="AD39" i="13"/>
  <c r="W39" i="13"/>
  <c r="T39" i="13"/>
  <c r="P39" i="13"/>
  <c r="N39" i="13"/>
  <c r="M39" i="13"/>
  <c r="I39" i="13"/>
  <c r="G39" i="13"/>
  <c r="F39" i="13"/>
  <c r="E39" i="13"/>
  <c r="A39" i="13"/>
  <c r="AZ38" i="13"/>
  <c r="AY38" i="13"/>
  <c r="AX38" i="13"/>
  <c r="AU38" i="13"/>
  <c r="AS38" i="13"/>
  <c r="AQ38" i="13"/>
  <c r="AP38" i="13"/>
  <c r="AI38" i="13"/>
  <c r="AH38" i="13"/>
  <c r="Z38" i="13"/>
  <c r="W38" i="13"/>
  <c r="T38" i="13"/>
  <c r="S38" i="13"/>
  <c r="R38" i="13"/>
  <c r="U38" i="13" s="1"/>
  <c r="M38" i="13"/>
  <c r="H38" i="13"/>
  <c r="F38" i="13"/>
  <c r="E38" i="13"/>
  <c r="D38" i="13"/>
  <c r="C38" i="13"/>
  <c r="B38" i="13"/>
  <c r="A38" i="13"/>
  <c r="A37" i="13"/>
  <c r="H37" i="13" s="1"/>
  <c r="AZ36" i="13"/>
  <c r="AY36" i="13"/>
  <c r="AW36" i="13"/>
  <c r="AS36" i="13"/>
  <c r="AR36" i="13"/>
  <c r="AQ36" i="13"/>
  <c r="AP36" i="13"/>
  <c r="AK36" i="13"/>
  <c r="AI36" i="13"/>
  <c r="AE36" i="13"/>
  <c r="Z36" i="13"/>
  <c r="Y36" i="13"/>
  <c r="V36" i="13"/>
  <c r="T36" i="13"/>
  <c r="S36" i="13"/>
  <c r="O36" i="13"/>
  <c r="N36" i="13"/>
  <c r="K36" i="13"/>
  <c r="H36" i="13"/>
  <c r="G36" i="13"/>
  <c r="F36" i="13"/>
  <c r="D36" i="13"/>
  <c r="C36" i="13"/>
  <c r="B36" i="13"/>
  <c r="A36" i="13"/>
  <c r="AL35" i="13"/>
  <c r="A35" i="13"/>
  <c r="AQ35" i="13" s="1"/>
  <c r="AR34" i="13"/>
  <c r="AL34" i="13"/>
  <c r="AI34" i="13"/>
  <c r="AF34" i="13"/>
  <c r="AD34" i="13"/>
  <c r="N34" i="13"/>
  <c r="L34" i="13"/>
  <c r="K34" i="13"/>
  <c r="I34" i="13"/>
  <c r="H34" i="13"/>
  <c r="A34" i="13"/>
  <c r="AS34" i="13" s="1"/>
  <c r="AZ33" i="13"/>
  <c r="AS33" i="13"/>
  <c r="AP33" i="13"/>
  <c r="AH33" i="13"/>
  <c r="F33" i="13"/>
  <c r="A33" i="13"/>
  <c r="P33" i="13" s="1"/>
  <c r="AX32" i="13"/>
  <c r="AW32" i="13"/>
  <c r="AU32" i="13"/>
  <c r="AQ32" i="13"/>
  <c r="AP32" i="13"/>
  <c r="AF32" i="13"/>
  <c r="AE32" i="13"/>
  <c r="Y32" i="13"/>
  <c r="W32" i="13"/>
  <c r="V32" i="13"/>
  <c r="N32" i="13"/>
  <c r="I32" i="13"/>
  <c r="H32" i="13"/>
  <c r="G32" i="13"/>
  <c r="F32" i="13"/>
  <c r="A32" i="13"/>
  <c r="AS31" i="13"/>
  <c r="AI31" i="13"/>
  <c r="AH31" i="13"/>
  <c r="AF31" i="13"/>
  <c r="O31" i="13"/>
  <c r="N31" i="13"/>
  <c r="M31" i="13"/>
  <c r="G31" i="13"/>
  <c r="A31" i="13"/>
  <c r="AV31" i="13" s="1"/>
  <c r="AZ30" i="13"/>
  <c r="AX30" i="13"/>
  <c r="AW30" i="13"/>
  <c r="AU30" i="13"/>
  <c r="AS30" i="13"/>
  <c r="AQ30" i="13"/>
  <c r="AH30" i="13"/>
  <c r="AF30" i="13"/>
  <c r="AE30" i="13"/>
  <c r="Y30" i="13"/>
  <c r="T30" i="13"/>
  <c r="S30" i="13"/>
  <c r="R30" i="13"/>
  <c r="M30" i="13"/>
  <c r="L30" i="13"/>
  <c r="H30" i="13"/>
  <c r="E30" i="13"/>
  <c r="D30" i="13"/>
  <c r="C30" i="13"/>
  <c r="B30" i="13"/>
  <c r="A30" i="13"/>
  <c r="AK30" i="13" s="1"/>
  <c r="A29" i="13"/>
  <c r="AY28" i="13"/>
  <c r="AX28" i="13"/>
  <c r="AW28" i="13"/>
  <c r="AP28" i="13"/>
  <c r="AL28" i="13"/>
  <c r="AK28" i="13"/>
  <c r="AI28" i="13"/>
  <c r="AH28" i="13"/>
  <c r="AM28" i="13" s="1"/>
  <c r="W28" i="13"/>
  <c r="V28" i="13"/>
  <c r="T28" i="13"/>
  <c r="S28" i="13"/>
  <c r="L28" i="13"/>
  <c r="K28" i="13"/>
  <c r="H28" i="13"/>
  <c r="G28" i="13"/>
  <c r="F28" i="13"/>
  <c r="A28" i="13"/>
  <c r="A27" i="13"/>
  <c r="AX27" i="13" s="1"/>
  <c r="AY26" i="13"/>
  <c r="AW26" i="13"/>
  <c r="AV26" i="13"/>
  <c r="AT26" i="13"/>
  <c r="AS26" i="13"/>
  <c r="AR26" i="13"/>
  <c r="AK26" i="13"/>
  <c r="AE26" i="13"/>
  <c r="AD26" i="13"/>
  <c r="Y26" i="13"/>
  <c r="W26" i="13"/>
  <c r="S26" i="13"/>
  <c r="P26" i="13"/>
  <c r="O26" i="13"/>
  <c r="M26" i="13"/>
  <c r="I26" i="13"/>
  <c r="H26" i="13"/>
  <c r="G26" i="13"/>
  <c r="F26" i="13"/>
  <c r="E26" i="13"/>
  <c r="D26" i="13"/>
  <c r="A26" i="13"/>
  <c r="AZ26" i="13" s="1"/>
  <c r="AY25" i="13"/>
  <c r="AX25" i="13"/>
  <c r="AV25" i="13"/>
  <c r="AT25" i="13"/>
  <c r="AK25" i="13"/>
  <c r="AI25" i="13"/>
  <c r="AH25" i="13"/>
  <c r="AF25" i="13"/>
  <c r="AD25" i="13"/>
  <c r="P25" i="13"/>
  <c r="N25" i="13"/>
  <c r="M25" i="13"/>
  <c r="K25" i="13"/>
  <c r="E25" i="13"/>
  <c r="D25" i="13"/>
  <c r="C25" i="13"/>
  <c r="A25" i="13"/>
  <c r="AX24" i="13"/>
  <c r="AS24" i="13"/>
  <c r="AP24" i="13"/>
  <c r="AK24" i="13"/>
  <c r="AD24" i="13"/>
  <c r="Z24" i="13"/>
  <c r="W24" i="13"/>
  <c r="R24" i="13"/>
  <c r="O24" i="13"/>
  <c r="K24" i="13"/>
  <c r="I24" i="13"/>
  <c r="F24" i="13"/>
  <c r="C24" i="13"/>
  <c r="A24" i="13"/>
  <c r="AU23" i="13"/>
  <c r="AK23" i="13"/>
  <c r="T23" i="13"/>
  <c r="S23" i="13"/>
  <c r="P23" i="13"/>
  <c r="M23" i="13"/>
  <c r="A23" i="13"/>
  <c r="A22" i="13"/>
  <c r="A21" i="13"/>
  <c r="AI20" i="13"/>
  <c r="N20" i="13"/>
  <c r="A20" i="13"/>
  <c r="AQ20" i="13" s="1"/>
  <c r="AY19" i="13"/>
  <c r="AW19" i="13"/>
  <c r="AV19" i="13"/>
  <c r="AT19" i="13"/>
  <c r="AL19" i="13"/>
  <c r="AE19" i="13"/>
  <c r="R19" i="13"/>
  <c r="P19" i="13"/>
  <c r="N19" i="13"/>
  <c r="H19" i="13"/>
  <c r="G19" i="13"/>
  <c r="D19" i="13"/>
  <c r="A19" i="13"/>
  <c r="AH19" i="13" s="1"/>
  <c r="AW18" i="13"/>
  <c r="AV18" i="13"/>
  <c r="AT18" i="13"/>
  <c r="Y18" i="13"/>
  <c r="S18" i="13"/>
  <c r="I18" i="13"/>
  <c r="A18" i="13"/>
  <c r="E18" i="13" s="1"/>
  <c r="AY17" i="13"/>
  <c r="AW17" i="13"/>
  <c r="AT17" i="13"/>
  <c r="AR17" i="13"/>
  <c r="AQ17" i="13"/>
  <c r="AL17" i="13"/>
  <c r="R17" i="13"/>
  <c r="P17" i="13"/>
  <c r="L17" i="13"/>
  <c r="K17" i="13"/>
  <c r="I17" i="13"/>
  <c r="C17" i="13"/>
  <c r="A17" i="13"/>
  <c r="W16" i="13"/>
  <c r="S16" i="13"/>
  <c r="A16" i="13"/>
  <c r="AU16" i="13" s="1"/>
  <c r="AY15" i="13"/>
  <c r="AX15" i="13"/>
  <c r="AV15" i="13"/>
  <c r="AU15" i="13"/>
  <c r="AR15" i="13"/>
  <c r="AQ15" i="13"/>
  <c r="AL15" i="13"/>
  <c r="AI15" i="13"/>
  <c r="AH15" i="13"/>
  <c r="AF15" i="13"/>
  <c r="AE15" i="13"/>
  <c r="Z15" i="13"/>
  <c r="V15" i="13"/>
  <c r="T15" i="13"/>
  <c r="R15" i="13"/>
  <c r="P15" i="13"/>
  <c r="O15" i="13"/>
  <c r="N15" i="13"/>
  <c r="K15" i="13"/>
  <c r="I15" i="13"/>
  <c r="H15" i="13"/>
  <c r="G15" i="13"/>
  <c r="F15" i="13"/>
  <c r="E15" i="13"/>
  <c r="D15" i="13"/>
  <c r="A15" i="13"/>
  <c r="A14" i="13"/>
  <c r="AV13" i="13"/>
  <c r="AS13" i="13"/>
  <c r="AR13" i="13"/>
  <c r="AK13" i="13"/>
  <c r="AH13" i="13"/>
  <c r="AF13" i="13"/>
  <c r="AD13" i="13"/>
  <c r="T13" i="13"/>
  <c r="P13" i="13"/>
  <c r="N13" i="13"/>
  <c r="M13" i="13"/>
  <c r="L13" i="13"/>
  <c r="C13" i="13"/>
  <c r="B13" i="13"/>
  <c r="A13" i="13"/>
  <c r="AX12" i="13"/>
  <c r="AS12" i="13"/>
  <c r="AR12" i="13"/>
  <c r="AQ12" i="13"/>
  <c r="AP12" i="13"/>
  <c r="AD12" i="13"/>
  <c r="Z12" i="13"/>
  <c r="Y12" i="13"/>
  <c r="V12" i="13"/>
  <c r="M12" i="13"/>
  <c r="K12" i="13"/>
  <c r="H12" i="13"/>
  <c r="E12" i="13"/>
  <c r="D12" i="13"/>
  <c r="A12" i="13"/>
  <c r="O12" i="13" s="1"/>
  <c r="AX11" i="13"/>
  <c r="AT11" i="13"/>
  <c r="W11" i="13"/>
  <c r="R11" i="13"/>
  <c r="E11" i="13"/>
  <c r="B11" i="13"/>
  <c r="A11" i="13"/>
  <c r="AY10" i="13"/>
  <c r="A10" i="13"/>
  <c r="AY9" i="13"/>
  <c r="AW9" i="13"/>
  <c r="AS9" i="13"/>
  <c r="AQ9" i="13"/>
  <c r="AP9" i="13"/>
  <c r="Y9" i="13"/>
  <c r="R9" i="13"/>
  <c r="N9" i="13"/>
  <c r="L9" i="13"/>
  <c r="I9" i="13"/>
  <c r="G9" i="13"/>
  <c r="A9" i="13"/>
  <c r="AY8" i="13"/>
  <c r="AH8" i="13"/>
  <c r="O8" i="13"/>
  <c r="M8" i="13"/>
  <c r="A8" i="13"/>
  <c r="AV8" i="13" s="1"/>
  <c r="AZ7" i="13"/>
  <c r="AX7" i="13"/>
  <c r="AV7" i="13"/>
  <c r="AU7" i="13"/>
  <c r="AQ7" i="13"/>
  <c r="AP7" i="13"/>
  <c r="AL7" i="13"/>
  <c r="AH7" i="13"/>
  <c r="AE7" i="13"/>
  <c r="AD7" i="13"/>
  <c r="V7" i="13"/>
  <c r="T7" i="13"/>
  <c r="R7" i="13"/>
  <c r="O7" i="13"/>
  <c r="N7" i="13"/>
  <c r="L7" i="13"/>
  <c r="I7" i="13"/>
  <c r="G7" i="13"/>
  <c r="F7" i="13"/>
  <c r="E7" i="13"/>
  <c r="D7" i="13"/>
  <c r="C7" i="13"/>
  <c r="A7" i="13"/>
  <c r="AW6" i="13"/>
  <c r="AU6" i="13"/>
  <c r="AQ6" i="13"/>
  <c r="AK6" i="13"/>
  <c r="AH6" i="13"/>
  <c r="AE6" i="13"/>
  <c r="P6" i="13"/>
  <c r="M6" i="13"/>
  <c r="L6" i="13"/>
  <c r="H6" i="13"/>
  <c r="E6" i="13"/>
  <c r="C6" i="13"/>
  <c r="A6" i="13"/>
  <c r="AX5" i="13"/>
  <c r="AU5" i="13"/>
  <c r="AT5" i="13"/>
  <c r="AS5" i="13"/>
  <c r="AL5" i="13"/>
  <c r="AH5" i="13"/>
  <c r="AF5" i="13"/>
  <c r="AD5" i="13"/>
  <c r="Z5" i="13"/>
  <c r="W5" i="13"/>
  <c r="T5" i="13"/>
  <c r="P5" i="13"/>
  <c r="N5" i="13"/>
  <c r="I5" i="13"/>
  <c r="H5" i="13"/>
  <c r="F5" i="13"/>
  <c r="C5" i="13"/>
  <c r="B5" i="13"/>
  <c r="A5" i="13"/>
  <c r="AR5" i="13" s="1"/>
  <c r="AY4" i="13"/>
  <c r="AX4" i="13"/>
  <c r="AE4" i="13"/>
  <c r="M4" i="13"/>
  <c r="L4" i="13"/>
  <c r="A4" i="13"/>
  <c r="Z11" i="16" l="1"/>
  <c r="Z19" i="16"/>
  <c r="Z27" i="16"/>
  <c r="Z35" i="16"/>
  <c r="Z43" i="16"/>
  <c r="Z51" i="16"/>
  <c r="Z59" i="16"/>
  <c r="Z67" i="16"/>
  <c r="Z12" i="16"/>
  <c r="Z20" i="16"/>
  <c r="Z28" i="16"/>
  <c r="Z36" i="16"/>
  <c r="Z44" i="16"/>
  <c r="Z52" i="16"/>
  <c r="Z60" i="16"/>
  <c r="Z68" i="16"/>
  <c r="Z22" i="16"/>
  <c r="Z46" i="16"/>
  <c r="Z62" i="16"/>
  <c r="Z15" i="16"/>
  <c r="Z31" i="16"/>
  <c r="Z39" i="16"/>
  <c r="Z63" i="16"/>
  <c r="Z24" i="16"/>
  <c r="Z56" i="16"/>
  <c r="Z17" i="16"/>
  <c r="Z33" i="16"/>
  <c r="Z41" i="16"/>
  <c r="Z49" i="16"/>
  <c r="Z65" i="16"/>
  <c r="Z18" i="16"/>
  <c r="Z34" i="16"/>
  <c r="Z42" i="16"/>
  <c r="Z50" i="16"/>
  <c r="Z66" i="16"/>
  <c r="Z13" i="16"/>
  <c r="Z21" i="16"/>
  <c r="Z29" i="16"/>
  <c r="Z37" i="16"/>
  <c r="Z45" i="16"/>
  <c r="Z53" i="16"/>
  <c r="Z61" i="16"/>
  <c r="Z69" i="16"/>
  <c r="Z14" i="16"/>
  <c r="Z30" i="16"/>
  <c r="Z38" i="16"/>
  <c r="Z54" i="16"/>
  <c r="Z10" i="16"/>
  <c r="Z23" i="16"/>
  <c r="Z47" i="16"/>
  <c r="Z55" i="16"/>
  <c r="Z16" i="16"/>
  <c r="Z32" i="16"/>
  <c r="Z40" i="16"/>
  <c r="Z48" i="16"/>
  <c r="Z64" i="16"/>
  <c r="Z25" i="16"/>
  <c r="Z57" i="16"/>
  <c r="Z26" i="16"/>
  <c r="Z58" i="16"/>
  <c r="AW14" i="13"/>
  <c r="AP14" i="13"/>
  <c r="O14" i="13"/>
  <c r="B14" i="13"/>
  <c r="AH14" i="13"/>
  <c r="AM14" i="13" s="1"/>
  <c r="K14" i="13"/>
  <c r="AZ14" i="13"/>
  <c r="AF14" i="13"/>
  <c r="F14" i="13"/>
  <c r="W14" i="13"/>
  <c r="M64" i="13"/>
  <c r="AH64" i="13"/>
  <c r="C14" i="13"/>
  <c r="S22" i="13"/>
  <c r="AH22" i="13"/>
  <c r="AF22" i="13"/>
  <c r="M22" i="13"/>
  <c r="H22" i="13"/>
  <c r="C64" i="13"/>
  <c r="M77" i="13"/>
  <c r="AV4" i="13"/>
  <c r="AR4" i="13"/>
  <c r="AD4" i="13"/>
  <c r="AG4" i="13" s="1"/>
  <c r="R4" i="13"/>
  <c r="F4" i="13"/>
  <c r="AW4" i="13"/>
  <c r="AI4" i="13"/>
  <c r="T4" i="13"/>
  <c r="G4" i="13"/>
  <c r="AU4" i="13"/>
  <c r="AH4" i="13"/>
  <c r="S4" i="13"/>
  <c r="E4" i="13"/>
  <c r="B20" i="13"/>
  <c r="T20" i="13"/>
  <c r="AP20" i="13"/>
  <c r="AK22" i="13"/>
  <c r="AQ52" i="13"/>
  <c r="AS64" i="13"/>
  <c r="B16" i="13"/>
  <c r="AF29" i="13"/>
  <c r="I29" i="13"/>
  <c r="L29" i="13"/>
  <c r="D35" i="13"/>
  <c r="K52" i="13"/>
  <c r="C4" i="13"/>
  <c r="D8" i="13"/>
  <c r="G20" i="13"/>
  <c r="V20" i="13"/>
  <c r="AR20" i="13"/>
  <c r="AY22" i="13"/>
  <c r="D47" i="13"/>
  <c r="AE50" i="13"/>
  <c r="S50" i="13"/>
  <c r="X50" i="13" s="1"/>
  <c r="AK50" i="13"/>
  <c r="P50" i="13"/>
  <c r="AQ50" i="13"/>
  <c r="K50" i="13"/>
  <c r="I50" i="13"/>
  <c r="M52" i="13"/>
  <c r="AT52" i="13"/>
  <c r="AL73" i="13"/>
  <c r="I73" i="13"/>
  <c r="AK73" i="13"/>
  <c r="G73" i="13"/>
  <c r="AU73" i="13"/>
  <c r="F73" i="13"/>
  <c r="J73" i="13" s="1" a="1"/>
  <c r="J73" i="13" s="1"/>
  <c r="W73" i="13"/>
  <c r="R73" i="13"/>
  <c r="O73" i="13"/>
  <c r="Z73" i="13"/>
  <c r="M73" i="13"/>
  <c r="C73" i="13"/>
  <c r="AI77" i="13"/>
  <c r="W82" i="13"/>
  <c r="AR87" i="13"/>
  <c r="S87" i="13"/>
  <c r="D4" i="13"/>
  <c r="W4" i="13"/>
  <c r="AQ4" i="13"/>
  <c r="F8" i="13"/>
  <c r="Z8" i="13"/>
  <c r="AI10" i="13"/>
  <c r="AF10" i="13"/>
  <c r="N10" i="13"/>
  <c r="N12" i="13"/>
  <c r="AE12" i="13"/>
  <c r="AG12" i="13" s="1"/>
  <c r="AY12" i="13"/>
  <c r="M14" i="13"/>
  <c r="AU14" i="13"/>
  <c r="M16" i="13"/>
  <c r="H20" i="13"/>
  <c r="Y20" i="13"/>
  <c r="AW20" i="13"/>
  <c r="AZ22" i="13"/>
  <c r="J26" i="13" a="1"/>
  <c r="J26" i="13" s="1"/>
  <c r="O27" i="13"/>
  <c r="X28" i="13"/>
  <c r="AS29" i="13"/>
  <c r="D31" i="13"/>
  <c r="R31" i="13"/>
  <c r="L35" i="13"/>
  <c r="L42" i="13"/>
  <c r="AZ42" i="13"/>
  <c r="E45" i="13"/>
  <c r="G50" i="13"/>
  <c r="AE73" i="13"/>
  <c r="D87" i="13"/>
  <c r="AU27" i="13"/>
  <c r="Z27" i="13"/>
  <c r="K27" i="13"/>
  <c r="AR27" i="13"/>
  <c r="S27" i="13"/>
  <c r="E27" i="13"/>
  <c r="P27" i="13"/>
  <c r="B27" i="13"/>
  <c r="AQ27" i="13"/>
  <c r="R27" i="13"/>
  <c r="U27" i="13" s="1"/>
  <c r="C27" i="13"/>
  <c r="AL27" i="13"/>
  <c r="AD27" i="13"/>
  <c r="AR77" i="13"/>
  <c r="V77" i="13"/>
  <c r="I77" i="13"/>
  <c r="T77" i="13"/>
  <c r="H77" i="13"/>
  <c r="AV77" i="13"/>
  <c r="AD77" i="13"/>
  <c r="G77" i="13"/>
  <c r="AU77" i="13"/>
  <c r="Z77" i="13"/>
  <c r="E77" i="13"/>
  <c r="AX77" i="13"/>
  <c r="R77" i="13"/>
  <c r="U77" i="13" s="1"/>
  <c r="AT77" i="13"/>
  <c r="P77" i="13"/>
  <c r="AS77" i="13"/>
  <c r="O77" i="13"/>
  <c r="L77" i="13"/>
  <c r="AZ77" i="13"/>
  <c r="D77" i="13"/>
  <c r="AL77" i="13"/>
  <c r="C77" i="13"/>
  <c r="Y14" i="13"/>
  <c r="O20" i="13"/>
  <c r="G27" i="13"/>
  <c r="AA28" i="13"/>
  <c r="AQ8" i="13"/>
  <c r="AD8" i="13"/>
  <c r="N8" i="13"/>
  <c r="C8" i="13"/>
  <c r="AP8" i="13"/>
  <c r="Y8" i="13"/>
  <c r="I8" i="13"/>
  <c r="W8" i="13"/>
  <c r="AL8" i="13"/>
  <c r="H8" i="13"/>
  <c r="P8" i="13"/>
  <c r="AI8" i="13"/>
  <c r="AQ16" i="13"/>
  <c r="P16" i="13"/>
  <c r="AE16" i="13"/>
  <c r="G16" i="13"/>
  <c r="Z16" i="13"/>
  <c r="D16" i="13"/>
  <c r="X23" i="13"/>
  <c r="AQ42" i="13"/>
  <c r="AV52" i="13"/>
  <c r="AX52" i="13"/>
  <c r="AL52" i="13"/>
  <c r="W52" i="13"/>
  <c r="L52" i="13"/>
  <c r="B52" i="13"/>
  <c r="AS52" i="13"/>
  <c r="AD52" i="13"/>
  <c r="N52" i="13"/>
  <c r="C52" i="13"/>
  <c r="AZ52" i="13"/>
  <c r="AK52" i="13"/>
  <c r="S52" i="13"/>
  <c r="E52" i="13"/>
  <c r="AY52" i="13"/>
  <c r="AI52" i="13"/>
  <c r="AM52" i="13" s="1"/>
  <c r="R52" i="13"/>
  <c r="D52" i="13"/>
  <c r="AE52" i="13"/>
  <c r="AG52" i="13" s="1"/>
  <c r="H52" i="13"/>
  <c r="AW52" i="13"/>
  <c r="Z52" i="13"/>
  <c r="G52" i="13"/>
  <c r="AU52" i="13"/>
  <c r="Y52" i="13"/>
  <c r="F52" i="13"/>
  <c r="S77" i="13"/>
  <c r="AY82" i="13"/>
  <c r="AZ82" i="13"/>
  <c r="O82" i="13"/>
  <c r="C82" i="13"/>
  <c r="AW82" i="13"/>
  <c r="AE82" i="13"/>
  <c r="N82" i="13"/>
  <c r="B82" i="13"/>
  <c r="AR82" i="13"/>
  <c r="R82" i="13"/>
  <c r="AL82" i="13"/>
  <c r="M82" i="13"/>
  <c r="AU82" i="13"/>
  <c r="T82" i="13"/>
  <c r="AT82" i="13"/>
  <c r="L82" i="13"/>
  <c r="AS82" i="13"/>
  <c r="H82" i="13"/>
  <c r="G82" i="13"/>
  <c r="F82" i="13"/>
  <c r="E82" i="13"/>
  <c r="O4" i="13"/>
  <c r="B8" i="13"/>
  <c r="D20" i="13"/>
  <c r="AV22" i="13"/>
  <c r="B42" i="13"/>
  <c r="AS42" i="13"/>
  <c r="AR52" i="13"/>
  <c r="AH77" i="13"/>
  <c r="AM77" i="13" s="1"/>
  <c r="V82" i="13"/>
  <c r="V4" i="13"/>
  <c r="AP4" i="13"/>
  <c r="AU8" i="13"/>
  <c r="N27" i="13"/>
  <c r="AV27" i="13"/>
  <c r="AZ31" i="13"/>
  <c r="AP31" i="13"/>
  <c r="W31" i="13"/>
  <c r="L31" i="13"/>
  <c r="C31" i="13"/>
  <c r="AR31" i="13"/>
  <c r="Z31" i="13"/>
  <c r="K31" i="13"/>
  <c r="Q31" i="13" s="1"/>
  <c r="AL31" i="13"/>
  <c r="T31" i="13"/>
  <c r="AQ31" i="13"/>
  <c r="V31" i="13"/>
  <c r="I31" i="13"/>
  <c r="H31" i="13"/>
  <c r="P31" i="13"/>
  <c r="AU31" i="13"/>
  <c r="AF37" i="13"/>
  <c r="AW37" i="13"/>
  <c r="AH37" i="13"/>
  <c r="O37" i="13"/>
  <c r="N37" i="13"/>
  <c r="H4" i="13"/>
  <c r="Y4" i="13"/>
  <c r="G8" i="13"/>
  <c r="AE8" i="13"/>
  <c r="AJ8" i="13" s="1"/>
  <c r="AW8" i="13"/>
  <c r="P14" i="13"/>
  <c r="N16" i="13"/>
  <c r="AX23" i="13"/>
  <c r="AD23" i="13"/>
  <c r="AG23" i="13" s="1"/>
  <c r="G23" i="13"/>
  <c r="AI23" i="13"/>
  <c r="I23" i="13"/>
  <c r="AH23" i="13"/>
  <c r="V23" i="13"/>
  <c r="D23" i="13"/>
  <c r="AZ23" i="13"/>
  <c r="C23" i="13"/>
  <c r="AQ43" i="13"/>
  <c r="AD43" i="13"/>
  <c r="AG43" i="13" s="1"/>
  <c r="O43" i="13"/>
  <c r="D43" i="13"/>
  <c r="AZ43" i="13"/>
  <c r="AL43" i="13"/>
  <c r="W43" i="13"/>
  <c r="I43" i="13"/>
  <c r="AY43" i="13"/>
  <c r="AI43" i="13"/>
  <c r="V43" i="13"/>
  <c r="AA43" i="13" s="1"/>
  <c r="H43" i="13"/>
  <c r="AU43" i="13"/>
  <c r="Y43" i="13"/>
  <c r="E43" i="13"/>
  <c r="AR43" i="13"/>
  <c r="T43" i="13"/>
  <c r="C43" i="13"/>
  <c r="AP43" i="13"/>
  <c r="S43" i="13"/>
  <c r="B43" i="13"/>
  <c r="AF43" i="13"/>
  <c r="AW70" i="13"/>
  <c r="M70" i="13"/>
  <c r="Y70" i="13"/>
  <c r="AP70" i="13"/>
  <c r="AE70" i="13"/>
  <c r="P70" i="13"/>
  <c r="F70" i="13"/>
  <c r="E70" i="13"/>
  <c r="AS73" i="13"/>
  <c r="V80" i="13"/>
  <c r="M80" i="13"/>
  <c r="AV80" i="13"/>
  <c r="AD82" i="13"/>
  <c r="AG82" i="13" s="1"/>
  <c r="AV20" i="13"/>
  <c r="AX20" i="13"/>
  <c r="AL20" i="13"/>
  <c r="W20" i="13"/>
  <c r="M20" i="13"/>
  <c r="C20" i="13"/>
  <c r="AU20" i="13"/>
  <c r="AH20" i="13"/>
  <c r="S20" i="13"/>
  <c r="F20" i="13"/>
  <c r="AT20" i="13"/>
  <c r="AE20" i="13"/>
  <c r="E20" i="13"/>
  <c r="R20" i="13"/>
  <c r="U20" i="13" s="1"/>
  <c r="AS20" i="13"/>
  <c r="AK20" i="13"/>
  <c r="AH27" i="13"/>
  <c r="AT35" i="13"/>
  <c r="P35" i="13"/>
  <c r="Y35" i="13"/>
  <c r="AZ35" i="13"/>
  <c r="V35" i="13"/>
  <c r="AW35" i="13"/>
  <c r="S35" i="13"/>
  <c r="N4" i="13"/>
  <c r="AK4" i="13"/>
  <c r="AZ4" i="13"/>
  <c r="D14" i="13"/>
  <c r="AK14" i="13"/>
  <c r="AH16" i="13"/>
  <c r="H27" i="13"/>
  <c r="AI27" i="13"/>
  <c r="B35" i="13"/>
  <c r="AU35" i="13"/>
  <c r="AR42" i="13"/>
  <c r="AU42" i="13"/>
  <c r="V42" i="13"/>
  <c r="G42" i="13"/>
  <c r="AY42" i="13"/>
  <c r="AD42" i="13"/>
  <c r="I42" i="13"/>
  <c r="AW42" i="13"/>
  <c r="W42" i="13"/>
  <c r="AL42" i="13"/>
  <c r="K42" i="13"/>
  <c r="AF42" i="13"/>
  <c r="AJ42" i="13" s="1"/>
  <c r="F42" i="13"/>
  <c r="AE42" i="13"/>
  <c r="E42" i="13"/>
  <c r="B4" i="13"/>
  <c r="AL4" i="13"/>
  <c r="S8" i="13"/>
  <c r="AS8" i="13"/>
  <c r="E14" i="13"/>
  <c r="AQ14" i="13"/>
  <c r="AK16" i="13"/>
  <c r="I27" i="13"/>
  <c r="AT27" i="13"/>
  <c r="AT47" i="13"/>
  <c r="AR47" i="13"/>
  <c r="AI47" i="13"/>
  <c r="V8" i="13"/>
  <c r="L14" i="13"/>
  <c r="AS14" i="13"/>
  <c r="I16" i="13"/>
  <c r="AS16" i="13"/>
  <c r="AK29" i="13"/>
  <c r="H35" i="13"/>
  <c r="D42" i="13"/>
  <c r="AV42" i="13"/>
  <c r="AH45" i="13"/>
  <c r="I45" i="13"/>
  <c r="AZ45" i="13"/>
  <c r="V45" i="13"/>
  <c r="AW45" i="13"/>
  <c r="P45" i="13"/>
  <c r="M45" i="13"/>
  <c r="AS45" i="13"/>
  <c r="H45" i="13"/>
  <c r="AR45" i="13"/>
  <c r="G45" i="13"/>
  <c r="AS4" i="13"/>
  <c r="AV12" i="13"/>
  <c r="AU12" i="13"/>
  <c r="AI12" i="13"/>
  <c r="AM12" i="13" s="1"/>
  <c r="W12" i="13"/>
  <c r="AA12" i="13" s="1"/>
  <c r="L12" i="13"/>
  <c r="B12" i="13"/>
  <c r="AW12" i="13"/>
  <c r="AH12" i="13"/>
  <c r="T12" i="13"/>
  <c r="X12" i="13" s="1"/>
  <c r="G12" i="13"/>
  <c r="AT12" i="13"/>
  <c r="S12" i="13"/>
  <c r="F12" i="13"/>
  <c r="AK12" i="13"/>
  <c r="AZ12" i="13"/>
  <c r="AV14" i="13"/>
  <c r="AX16" i="13"/>
  <c r="K20" i="13"/>
  <c r="Z20" i="13"/>
  <c r="AY20" i="13"/>
  <c r="AR23" i="13"/>
  <c r="W27" i="13"/>
  <c r="AY27" i="13"/>
  <c r="AT29" i="13"/>
  <c r="E31" i="13"/>
  <c r="AD31" i="13"/>
  <c r="AG31" i="13" s="1"/>
  <c r="AX31" i="13"/>
  <c r="AE35" i="13"/>
  <c r="AT40" i="13"/>
  <c r="AQ40" i="13"/>
  <c r="AD40" i="13"/>
  <c r="R40" i="13"/>
  <c r="P40" i="13"/>
  <c r="H40" i="13"/>
  <c r="AU50" i="13"/>
  <c r="T52" i="13"/>
  <c r="K4" i="13"/>
  <c r="Z4" i="13"/>
  <c r="AT4" i="13"/>
  <c r="K8" i="13"/>
  <c r="AF8" i="13"/>
  <c r="AX8" i="13"/>
  <c r="I11" i="13"/>
  <c r="AQ11" i="13"/>
  <c r="Y11" i="13"/>
  <c r="C12" i="13"/>
  <c r="R12" i="13"/>
  <c r="U12" i="13" s="1"/>
  <c r="AL12" i="13"/>
  <c r="AW13" i="13"/>
  <c r="AL13" i="13"/>
  <c r="V13" i="13"/>
  <c r="E13" i="13"/>
  <c r="AU13" i="13"/>
  <c r="Z13" i="13"/>
  <c r="H13" i="13"/>
  <c r="AT13" i="13"/>
  <c r="Y13" i="13"/>
  <c r="F13" i="13"/>
  <c r="W13" i="13"/>
  <c r="AX13" i="13"/>
  <c r="S14" i="13"/>
  <c r="AX14" i="13"/>
  <c r="AJ15" i="13"/>
  <c r="R16" i="13"/>
  <c r="U16" i="13" s="1"/>
  <c r="AY16" i="13"/>
  <c r="L20" i="13"/>
  <c r="AD20" i="13"/>
  <c r="AG20" i="13" s="1"/>
  <c r="AZ20" i="13"/>
  <c r="L23" i="13"/>
  <c r="AS23" i="13"/>
  <c r="AQ25" i="13"/>
  <c r="Z25" i="13"/>
  <c r="L25" i="13"/>
  <c r="B25" i="13"/>
  <c r="AR25" i="13"/>
  <c r="Y25" i="13"/>
  <c r="I25" i="13"/>
  <c r="AP25" i="13"/>
  <c r="V25" i="13"/>
  <c r="G25" i="13"/>
  <c r="AZ25" i="13"/>
  <c r="AL25" i="13"/>
  <c r="T25" i="13"/>
  <c r="F25" i="13"/>
  <c r="S25" i="13"/>
  <c r="AW25" i="13"/>
  <c r="AG26" i="13"/>
  <c r="Y27" i="13"/>
  <c r="AV28" i="13"/>
  <c r="AZ28" i="13"/>
  <c r="AQ28" i="13"/>
  <c r="Z28" i="13"/>
  <c r="O28" i="13"/>
  <c r="E28" i="13"/>
  <c r="AT28" i="13"/>
  <c r="AE28" i="13"/>
  <c r="R28" i="13"/>
  <c r="U28" i="13" s="1"/>
  <c r="AB28" i="13" s="1"/>
  <c r="D28" i="13"/>
  <c r="AR28" i="13"/>
  <c r="Y28" i="13"/>
  <c r="M28" i="13"/>
  <c r="AS28" i="13"/>
  <c r="AD28" i="13"/>
  <c r="N28" i="13"/>
  <c r="C28" i="13"/>
  <c r="B28" i="13"/>
  <c r="AU28" i="13"/>
  <c r="U30" i="13"/>
  <c r="F31" i="13"/>
  <c r="AE31" i="13"/>
  <c r="AJ31" i="13" s="1"/>
  <c r="AY31" i="13"/>
  <c r="AH35" i="13"/>
  <c r="AA36" i="13"/>
  <c r="D40" i="13"/>
  <c r="N42" i="13"/>
  <c r="G43" i="13"/>
  <c r="Y45" i="13"/>
  <c r="AW50" i="13"/>
  <c r="V52" i="13"/>
  <c r="AA52" i="13" s="1"/>
  <c r="AZ59" i="13"/>
  <c r="AE59" i="13"/>
  <c r="G59" i="13"/>
  <c r="AT59" i="13"/>
  <c r="P59" i="13"/>
  <c r="AU59" i="13"/>
  <c r="L59" i="13"/>
  <c r="AP59" i="13"/>
  <c r="H59" i="13"/>
  <c r="AH59" i="13"/>
  <c r="AM59" i="13" s="1"/>
  <c r="Y59" i="13"/>
  <c r="V59" i="13"/>
  <c r="AV60" i="13"/>
  <c r="AU60" i="13"/>
  <c r="AI60" i="13"/>
  <c r="T60" i="13"/>
  <c r="H60" i="13"/>
  <c r="AW60" i="13"/>
  <c r="AH60" i="13"/>
  <c r="AM60" i="13" s="1"/>
  <c r="R60" i="13"/>
  <c r="U60" i="13" s="1"/>
  <c r="E60" i="13"/>
  <c r="AQ60" i="13"/>
  <c r="W60" i="13"/>
  <c r="G60" i="13"/>
  <c r="AP60" i="13"/>
  <c r="V60" i="13"/>
  <c r="F60" i="13"/>
  <c r="AY60" i="13"/>
  <c r="AD60" i="13"/>
  <c r="K60" i="13"/>
  <c r="AX60" i="13"/>
  <c r="Z60" i="13"/>
  <c r="D60" i="13"/>
  <c r="AT60" i="13"/>
  <c r="Y60" i="13"/>
  <c r="C60" i="13"/>
  <c r="AK60" i="13"/>
  <c r="C70" i="13"/>
  <c r="AV73" i="13"/>
  <c r="D80" i="13"/>
  <c r="AK82" i="13"/>
  <c r="AS32" i="13"/>
  <c r="Z32" i="13"/>
  <c r="M32" i="13"/>
  <c r="AH32" i="13"/>
  <c r="AV49" i="13"/>
  <c r="AK49" i="13"/>
  <c r="V49" i="13"/>
  <c r="S49" i="13"/>
  <c r="X49" i="13" s="1"/>
  <c r="AI55" i="13"/>
  <c r="O55" i="13"/>
  <c r="D55" i="13"/>
  <c r="AS55" i="13"/>
  <c r="T55" i="13"/>
  <c r="G55" i="13"/>
  <c r="AD55" i="13"/>
  <c r="I55" i="13"/>
  <c r="AY55" i="13"/>
  <c r="Z55" i="13"/>
  <c r="H55" i="13"/>
  <c r="W55" i="13"/>
  <c r="AQ65" i="13"/>
  <c r="AX65" i="13"/>
  <c r="M65" i="13"/>
  <c r="G65" i="13"/>
  <c r="T83" i="13"/>
  <c r="AF83" i="13"/>
  <c r="P83" i="13"/>
  <c r="AU34" i="13"/>
  <c r="W34" i="13"/>
  <c r="F34" i="13"/>
  <c r="AJ7" i="13"/>
  <c r="AH17" i="13"/>
  <c r="F17" i="13"/>
  <c r="S17" i="13"/>
  <c r="B32" i="13"/>
  <c r="P32" i="13"/>
  <c r="AI32" i="13"/>
  <c r="B49" i="13"/>
  <c r="C55" i="13"/>
  <c r="AF55" i="13"/>
  <c r="AV62" i="13"/>
  <c r="AX62" i="13"/>
  <c r="AI62" i="13"/>
  <c r="R62" i="13"/>
  <c r="U62" i="13" s="1"/>
  <c r="D62" i="13"/>
  <c r="AS62" i="13"/>
  <c r="Y62" i="13"/>
  <c r="H62" i="13"/>
  <c r="AU62" i="13"/>
  <c r="W62" i="13"/>
  <c r="E62" i="13"/>
  <c r="AR62" i="13"/>
  <c r="T62" i="13"/>
  <c r="C62" i="13"/>
  <c r="Z62" i="13"/>
  <c r="AZ62" i="13"/>
  <c r="R65" i="13"/>
  <c r="AM74" i="13"/>
  <c r="AP76" i="13"/>
  <c r="AY76" i="13"/>
  <c r="Z76" i="13"/>
  <c r="G76" i="13"/>
  <c r="AX76" i="13"/>
  <c r="Y76" i="13"/>
  <c r="E76" i="13"/>
  <c r="AR76" i="13"/>
  <c r="K76" i="13"/>
  <c r="AK76" i="13"/>
  <c r="H76" i="13"/>
  <c r="AZ76" i="13"/>
  <c r="N76" i="13"/>
  <c r="AV76" i="13"/>
  <c r="C76" i="13"/>
  <c r="AU76" i="13"/>
  <c r="B76" i="13"/>
  <c r="H83" i="13"/>
  <c r="O32" i="13"/>
  <c r="AY32" i="13"/>
  <c r="P34" i="13"/>
  <c r="AS6" i="13"/>
  <c r="AZ6" i="13"/>
  <c r="Y6" i="13"/>
  <c r="D6" i="13"/>
  <c r="R6" i="13"/>
  <c r="U6" i="13" s="1"/>
  <c r="AX6" i="13"/>
  <c r="AZ9" i="13"/>
  <c r="Z9" i="13"/>
  <c r="D9" i="13"/>
  <c r="AH9" i="13"/>
  <c r="AF24" i="13"/>
  <c r="M24" i="13"/>
  <c r="S24" i="13"/>
  <c r="U24" i="13" s="1"/>
  <c r="AU24" i="13"/>
  <c r="B34" i="13"/>
  <c r="T34" i="13"/>
  <c r="AV34" i="13"/>
  <c r="B6" i="13"/>
  <c r="S6" i="13"/>
  <c r="AR7" i="13"/>
  <c r="AS7" i="13"/>
  <c r="W7" i="13"/>
  <c r="AA7" i="13" s="1"/>
  <c r="K7" i="13"/>
  <c r="M7" i="13"/>
  <c r="AF7" i="13"/>
  <c r="AY7" i="13"/>
  <c r="F9" i="13"/>
  <c r="AI9" i="13"/>
  <c r="AZ15" i="13"/>
  <c r="AP15" i="13"/>
  <c r="W15" i="13"/>
  <c r="L15" i="13"/>
  <c r="Q15" i="13" s="1"/>
  <c r="C15" i="13"/>
  <c r="M15" i="13"/>
  <c r="AD15" i="13"/>
  <c r="AS15" i="13"/>
  <c r="B17" i="13"/>
  <c r="Z17" i="13"/>
  <c r="H18" i="13"/>
  <c r="B24" i="13"/>
  <c r="V24" i="13"/>
  <c r="AW24" i="13"/>
  <c r="AJ30" i="13"/>
  <c r="D32" i="13"/>
  <c r="S32" i="13"/>
  <c r="AL32" i="13"/>
  <c r="D33" i="13"/>
  <c r="D34" i="13"/>
  <c r="Y34" i="13"/>
  <c r="AY34" i="13"/>
  <c r="AV36" i="13"/>
  <c r="AX36" i="13"/>
  <c r="AL36" i="13"/>
  <c r="W36" i="13"/>
  <c r="L36" i="13"/>
  <c r="AU36" i="13"/>
  <c r="AH36" i="13"/>
  <c r="R36" i="13"/>
  <c r="E36" i="13"/>
  <c r="M36" i="13"/>
  <c r="AD36" i="13"/>
  <c r="AT36" i="13"/>
  <c r="AV38" i="13"/>
  <c r="AR38" i="13"/>
  <c r="Y38" i="13"/>
  <c r="K38" i="13"/>
  <c r="AW38" i="13"/>
  <c r="AE38" i="13"/>
  <c r="L38" i="13"/>
  <c r="O38" i="13"/>
  <c r="AK38" i="13"/>
  <c r="AM38" i="13" s="1"/>
  <c r="AX39" i="13"/>
  <c r="AH39" i="13"/>
  <c r="O39" i="13"/>
  <c r="C39" i="13"/>
  <c r="AU39" i="13"/>
  <c r="Z39" i="13"/>
  <c r="H39" i="13"/>
  <c r="J39" i="13" s="1" a="1"/>
  <c r="J39" i="13" s="1"/>
  <c r="R39" i="13"/>
  <c r="AS39" i="13"/>
  <c r="U44" i="13"/>
  <c r="AR46" i="13"/>
  <c r="F46" i="13"/>
  <c r="AK46" i="13"/>
  <c r="AI46" i="13"/>
  <c r="AY46" i="13"/>
  <c r="G49" i="13"/>
  <c r="AX53" i="13"/>
  <c r="AH53" i="13"/>
  <c r="T53" i="13"/>
  <c r="G53" i="13"/>
  <c r="J53" i="13" s="1" a="1"/>
  <c r="J53" i="13" s="1"/>
  <c r="AZ53" i="13"/>
  <c r="AF53" i="13"/>
  <c r="O53" i="13"/>
  <c r="C53" i="13"/>
  <c r="AE53" i="13"/>
  <c r="M53" i="13"/>
  <c r="AW53" i="13"/>
  <c r="AD53" i="13"/>
  <c r="AG53" i="13" s="1"/>
  <c r="L53" i="13"/>
  <c r="V53" i="13"/>
  <c r="AA53" i="13" s="1"/>
  <c r="AU53" i="13"/>
  <c r="F55" i="13"/>
  <c r="AL55" i="13"/>
  <c r="AJ56" i="13"/>
  <c r="B62" i="13"/>
  <c r="AE62" i="13"/>
  <c r="AL63" i="13"/>
  <c r="M63" i="13"/>
  <c r="AH63" i="13"/>
  <c r="G63" i="13"/>
  <c r="AT63" i="13"/>
  <c r="N63" i="13"/>
  <c r="AS63" i="13"/>
  <c r="I63" i="13"/>
  <c r="AP63" i="13"/>
  <c r="AI65" i="13"/>
  <c r="O76" i="13"/>
  <c r="U78" i="13"/>
  <c r="L83" i="13"/>
  <c r="AT67" i="13"/>
  <c r="I67" i="13"/>
  <c r="W67" i="13"/>
  <c r="AR74" i="13"/>
  <c r="AD74" i="13"/>
  <c r="N74" i="13"/>
  <c r="D74" i="13"/>
  <c r="AQ74" i="13"/>
  <c r="Z74" i="13"/>
  <c r="M74" i="13"/>
  <c r="C74" i="13"/>
  <c r="AV74" i="13"/>
  <c r="Y74" i="13"/>
  <c r="I74" i="13"/>
  <c r="S74" i="13"/>
  <c r="X74" i="13" s="1"/>
  <c r="AL74" i="13"/>
  <c r="AZ85" i="13"/>
  <c r="AK85" i="13"/>
  <c r="G85" i="13"/>
  <c r="AH85" i="13"/>
  <c r="F85" i="13"/>
  <c r="V85" i="13"/>
  <c r="AX85" i="13"/>
  <c r="R85" i="13"/>
  <c r="AS85" i="13"/>
  <c r="O61" i="13"/>
  <c r="AF61" i="13"/>
  <c r="R5" i="13"/>
  <c r="N26" i="13"/>
  <c r="AI26" i="13"/>
  <c r="P30" i="13"/>
  <c r="E61" i="13"/>
  <c r="C67" i="13"/>
  <c r="AT69" i="13"/>
  <c r="V69" i="13"/>
  <c r="E69" i="13"/>
  <c r="AW69" i="13"/>
  <c r="Y69" i="13"/>
  <c r="C69" i="13"/>
  <c r="T69" i="13"/>
  <c r="AX69" i="13"/>
  <c r="AU72" i="13"/>
  <c r="P72" i="13"/>
  <c r="K72" i="13"/>
  <c r="B74" i="13"/>
  <c r="T74" i="13"/>
  <c r="AP74" i="13"/>
  <c r="AV81" i="13"/>
  <c r="AT81" i="13"/>
  <c r="AE81" i="13"/>
  <c r="R81" i="13"/>
  <c r="F81" i="13"/>
  <c r="AR81" i="13"/>
  <c r="AD81" i="13"/>
  <c r="AG81" i="13" s="1"/>
  <c r="O81" i="13"/>
  <c r="E81" i="13"/>
  <c r="AZ81" i="13"/>
  <c r="AK81" i="13"/>
  <c r="S81" i="13"/>
  <c r="C81" i="13"/>
  <c r="AY81" i="13"/>
  <c r="AI81" i="13"/>
  <c r="N81" i="13"/>
  <c r="B81" i="13"/>
  <c r="V81" i="13"/>
  <c r="AU81" i="13"/>
  <c r="C85" i="13"/>
  <c r="AT85" i="13"/>
  <c r="AM84" i="13"/>
  <c r="M85" i="13"/>
  <c r="K44" i="13"/>
  <c r="Q44" i="13" s="1"/>
  <c r="V44" i="13"/>
  <c r="AK44" i="13"/>
  <c r="AM44" i="13" s="1"/>
  <c r="AW44" i="13"/>
  <c r="AU58" i="13"/>
  <c r="AD58" i="13"/>
  <c r="M58" i="13"/>
  <c r="D58" i="13"/>
  <c r="L58" i="13"/>
  <c r="AE58" i="13"/>
  <c r="AW58" i="13"/>
  <c r="L79" i="13"/>
  <c r="AD79" i="13"/>
  <c r="AV79" i="13"/>
  <c r="AH79" i="13"/>
  <c r="S79" i="13"/>
  <c r="X79" i="13" s="1"/>
  <c r="F79" i="13"/>
  <c r="AT79" i="13"/>
  <c r="AF79" i="13"/>
  <c r="P79" i="13"/>
  <c r="E79" i="13"/>
  <c r="M79" i="13"/>
  <c r="AI79" i="13"/>
  <c r="AY79" i="13"/>
  <c r="AK86" i="13"/>
  <c r="M86" i="13"/>
  <c r="I86" i="13"/>
  <c r="O75" i="13"/>
  <c r="AS75" i="13"/>
  <c r="M78" i="13"/>
  <c r="AD78" i="13"/>
  <c r="AU78" i="13"/>
  <c r="R84" i="13"/>
  <c r="U84" i="13" s="1"/>
  <c r="AP84" i="13"/>
  <c r="S56" i="13"/>
  <c r="K68" i="13"/>
  <c r="V68" i="13"/>
  <c r="AA68" i="13" s="1"/>
  <c r="AI68" i="13"/>
  <c r="AM68" i="13" s="1"/>
  <c r="AU68" i="13"/>
  <c r="D75" i="13"/>
  <c r="P75" i="13"/>
  <c r="AT75" i="13"/>
  <c r="B78" i="13"/>
  <c r="N78" i="13"/>
  <c r="AF78" i="13"/>
  <c r="C84" i="13"/>
  <c r="S84" i="13"/>
  <c r="AQ84" i="13"/>
  <c r="Y82" i="16"/>
  <c r="L320" i="14"/>
  <c r="L323" i="14"/>
  <c r="L321" i="14"/>
  <c r="L325" i="14"/>
  <c r="L322" i="14"/>
  <c r="L324" i="14" s="1"/>
  <c r="AJ6" i="13"/>
  <c r="J9" i="13" a="1"/>
  <c r="J9" i="13" s="1"/>
  <c r="P10" i="13"/>
  <c r="AS11" i="13"/>
  <c r="AK11" i="13"/>
  <c r="M11" i="13"/>
  <c r="F11" i="13"/>
  <c r="AW11" i="13"/>
  <c r="AE11" i="13"/>
  <c r="V11" i="13"/>
  <c r="AA11" i="13" s="1"/>
  <c r="L11" i="13"/>
  <c r="D11" i="13"/>
  <c r="AY11" i="13"/>
  <c r="AD11" i="13"/>
  <c r="AG11" i="13" s="1"/>
  <c r="S11" i="13"/>
  <c r="AV11" i="13"/>
  <c r="AL11" i="13"/>
  <c r="H11" i="13"/>
  <c r="AU11" i="13"/>
  <c r="Z11" i="13"/>
  <c r="P11" i="13"/>
  <c r="G11" i="13"/>
  <c r="AR11" i="13"/>
  <c r="AH11" i="13"/>
  <c r="N11" i="13"/>
  <c r="C11" i="13"/>
  <c r="T11" i="13"/>
  <c r="AP11" i="13"/>
  <c r="AX18" i="13"/>
  <c r="AP18" i="13"/>
  <c r="AH18" i="13"/>
  <c r="Z18" i="13"/>
  <c r="R18" i="13"/>
  <c r="U18" i="13" s="1"/>
  <c r="C18" i="13"/>
  <c r="AZ18" i="13"/>
  <c r="AQ18" i="13"/>
  <c r="O18" i="13"/>
  <c r="G18" i="13"/>
  <c r="AU18" i="13"/>
  <c r="AK18" i="13"/>
  <c r="P18" i="13"/>
  <c r="F18" i="13"/>
  <c r="AS18" i="13"/>
  <c r="AI18" i="13"/>
  <c r="W18" i="13"/>
  <c r="M18" i="13"/>
  <c r="D18" i="13"/>
  <c r="AR18" i="13"/>
  <c r="AF18" i="13"/>
  <c r="V18" i="13"/>
  <c r="X18" i="13" s="1"/>
  <c r="L18" i="13"/>
  <c r="B18" i="13"/>
  <c r="AY18" i="13"/>
  <c r="AD18" i="13"/>
  <c r="AG18" i="13" s="1"/>
  <c r="T18" i="13"/>
  <c r="AY29" i="13"/>
  <c r="AQ29" i="13"/>
  <c r="AI29" i="13"/>
  <c r="S29" i="13"/>
  <c r="K29" i="13"/>
  <c r="D29" i="13"/>
  <c r="AZ29" i="13"/>
  <c r="AP29" i="13"/>
  <c r="O29" i="13"/>
  <c r="G29" i="13"/>
  <c r="AW29" i="13"/>
  <c r="AE29" i="13"/>
  <c r="V29" i="13"/>
  <c r="M29" i="13"/>
  <c r="E29" i="13"/>
  <c r="AR29" i="13"/>
  <c r="AD29" i="13"/>
  <c r="R29" i="13"/>
  <c r="H29" i="13"/>
  <c r="F29" i="13"/>
  <c r="P29" i="13"/>
  <c r="C29" i="13"/>
  <c r="AX29" i="13"/>
  <c r="AL29" i="13"/>
  <c r="Z29" i="13"/>
  <c r="N29" i="13"/>
  <c r="B29" i="13"/>
  <c r="AU29" i="13"/>
  <c r="W29" i="13"/>
  <c r="AH29" i="13"/>
  <c r="AM29" i="13" s="1"/>
  <c r="X14" i="13"/>
  <c r="AY21" i="13"/>
  <c r="AQ21" i="13"/>
  <c r="AI21" i="13"/>
  <c r="S21" i="13"/>
  <c r="K21" i="13"/>
  <c r="D21" i="13"/>
  <c r="AU21" i="13"/>
  <c r="AL21" i="13"/>
  <c r="T21" i="13"/>
  <c r="B21" i="13"/>
  <c r="AX21" i="13"/>
  <c r="AD21" i="13"/>
  <c r="R21" i="13"/>
  <c r="I21" i="13"/>
  <c r="AV21" i="13"/>
  <c r="AK21" i="13"/>
  <c r="Z21" i="13"/>
  <c r="P21" i="13"/>
  <c r="G21" i="13"/>
  <c r="AT21" i="13"/>
  <c r="Y21" i="13"/>
  <c r="O21" i="13"/>
  <c r="F21" i="13"/>
  <c r="AR21" i="13"/>
  <c r="W21" i="13"/>
  <c r="M21" i="13"/>
  <c r="C21" i="13"/>
  <c r="AP21" i="13"/>
  <c r="AX10" i="13"/>
  <c r="AP10" i="13"/>
  <c r="AH10" i="13"/>
  <c r="Z10" i="13"/>
  <c r="R10" i="13"/>
  <c r="C10" i="13"/>
  <c r="AZ10" i="13"/>
  <c r="AQ10" i="13"/>
  <c r="O10" i="13"/>
  <c r="G10" i="13"/>
  <c r="AW10" i="13"/>
  <c r="AE10" i="13"/>
  <c r="V10" i="13"/>
  <c r="M10" i="13"/>
  <c r="E10" i="13"/>
  <c r="AV10" i="13"/>
  <c r="AD10" i="13"/>
  <c r="AG10" i="13" s="1"/>
  <c r="L10" i="13"/>
  <c r="D10" i="13"/>
  <c r="AT10" i="13"/>
  <c r="AK10" i="13"/>
  <c r="S10" i="13"/>
  <c r="V21" i="13"/>
  <c r="AA21" i="13" s="1"/>
  <c r="T10" i="13"/>
  <c r="AL10" i="13"/>
  <c r="F10" i="13"/>
  <c r="H21" i="13"/>
  <c r="AW21" i="13"/>
  <c r="U17" i="13"/>
  <c r="E21" i="13"/>
  <c r="AS21" i="13"/>
  <c r="AY5" i="13"/>
  <c r="AQ5" i="13"/>
  <c r="AI5" i="13"/>
  <c r="S5" i="13"/>
  <c r="K5" i="13"/>
  <c r="D5" i="13"/>
  <c r="AZ5" i="13"/>
  <c r="AP5" i="13"/>
  <c r="O5" i="13"/>
  <c r="G5" i="13"/>
  <c r="J5" i="13" s="1" a="1"/>
  <c r="J5" i="13" s="1"/>
  <c r="AW5" i="13"/>
  <c r="AE5" i="13"/>
  <c r="AJ5" i="13" s="1"/>
  <c r="V5" i="13"/>
  <c r="M5" i="13"/>
  <c r="E5" i="13"/>
  <c r="L5" i="13"/>
  <c r="Y5" i="13"/>
  <c r="AK5" i="13"/>
  <c r="AV5" i="13"/>
  <c r="T6" i="13"/>
  <c r="AF6" i="13"/>
  <c r="AU9" i="13"/>
  <c r="AE9" i="13"/>
  <c r="AJ9" i="13" s="1"/>
  <c r="W9" i="13"/>
  <c r="O9" i="13"/>
  <c r="H9" i="13"/>
  <c r="AX9" i="13"/>
  <c r="AF9" i="13"/>
  <c r="V9" i="13"/>
  <c r="M9" i="13"/>
  <c r="E9" i="13"/>
  <c r="AV9" i="13"/>
  <c r="AL9" i="13"/>
  <c r="T9" i="13"/>
  <c r="K9" i="13"/>
  <c r="C9" i="13"/>
  <c r="AT9" i="13"/>
  <c r="B9" i="13"/>
  <c r="AK9" i="13"/>
  <c r="AM9" i="13" s="1"/>
  <c r="S9" i="13"/>
  <c r="P9" i="13"/>
  <c r="AD9" i="13"/>
  <c r="AR9" i="13"/>
  <c r="H10" i="13"/>
  <c r="Y10" i="13"/>
  <c r="AR10" i="13"/>
  <c r="AF11" i="13"/>
  <c r="AZ11" i="13"/>
  <c r="K18" i="13"/>
  <c r="AE18" i="13"/>
  <c r="AJ18" i="13" s="1"/>
  <c r="AS19" i="13"/>
  <c r="AK19" i="13"/>
  <c r="M19" i="13"/>
  <c r="F19" i="13"/>
  <c r="J19" i="13" s="1" a="1"/>
  <c r="J19" i="13" s="1"/>
  <c r="AR19" i="13"/>
  <c r="AI19" i="13"/>
  <c r="AM19" i="13" s="1"/>
  <c r="Z19" i="13"/>
  <c r="I19" i="13"/>
  <c r="AU19" i="13"/>
  <c r="Y19" i="13"/>
  <c r="O19" i="13"/>
  <c r="E19" i="13"/>
  <c r="AQ19" i="13"/>
  <c r="W19" i="13"/>
  <c r="L19" i="13"/>
  <c r="C19" i="13"/>
  <c r="AZ19" i="13"/>
  <c r="AP19" i="13"/>
  <c r="AF19" i="13"/>
  <c r="AJ19" i="13" s="1"/>
  <c r="V19" i="13"/>
  <c r="K19" i="13"/>
  <c r="B19" i="13"/>
  <c r="AX19" i="13"/>
  <c r="AD19" i="13"/>
  <c r="AG19" i="13" s="1"/>
  <c r="S19" i="13"/>
  <c r="U19" i="13" s="1"/>
  <c r="T19" i="13"/>
  <c r="AE21" i="13"/>
  <c r="AZ21" i="13"/>
  <c r="T29" i="13"/>
  <c r="AV29" i="13"/>
  <c r="AU41" i="13"/>
  <c r="AE41" i="13"/>
  <c r="W41" i="13"/>
  <c r="O41" i="13"/>
  <c r="H41" i="13"/>
  <c r="AR41" i="13"/>
  <c r="AI41" i="13"/>
  <c r="Z41" i="13"/>
  <c r="I41" i="13"/>
  <c r="AY41" i="13"/>
  <c r="AP41" i="13"/>
  <c r="N41" i="13"/>
  <c r="F41" i="13"/>
  <c r="AX41" i="13"/>
  <c r="AF41" i="13"/>
  <c r="V41" i="13"/>
  <c r="M41" i="13"/>
  <c r="E41" i="13"/>
  <c r="K41" i="13"/>
  <c r="AL41" i="13"/>
  <c r="Y41" i="13"/>
  <c r="AZ41" i="13"/>
  <c r="AK41" i="13"/>
  <c r="AW41" i="13"/>
  <c r="T41" i="13"/>
  <c r="G41" i="13"/>
  <c r="AV41" i="13"/>
  <c r="AH41" i="13"/>
  <c r="S41" i="13"/>
  <c r="D41" i="13"/>
  <c r="AS41" i="13"/>
  <c r="P41" i="13"/>
  <c r="B41" i="13"/>
  <c r="AT41" i="13"/>
  <c r="AQ41" i="13"/>
  <c r="AD41" i="13"/>
  <c r="AG41" i="13" s="1"/>
  <c r="R41" i="13"/>
  <c r="U41" i="13" s="1"/>
  <c r="C41" i="13"/>
  <c r="B10" i="13"/>
  <c r="W10" i="13"/>
  <c r="AA8" i="13"/>
  <c r="I10" i="13"/>
  <c r="AS10" i="13"/>
  <c r="K11" i="13"/>
  <c r="N18" i="13"/>
  <c r="L21" i="13"/>
  <c r="AF21" i="13"/>
  <c r="AT22" i="13"/>
  <c r="AL22" i="13"/>
  <c r="AD22" i="13"/>
  <c r="V22" i="13"/>
  <c r="N22" i="13"/>
  <c r="G22" i="13"/>
  <c r="AW22" i="13"/>
  <c r="AE22" i="13"/>
  <c r="L22" i="13"/>
  <c r="D22" i="13"/>
  <c r="AX22" i="13"/>
  <c r="R22" i="13"/>
  <c r="I22" i="13"/>
  <c r="AU22" i="13"/>
  <c r="Z22" i="13"/>
  <c r="P22" i="13"/>
  <c r="F22" i="13"/>
  <c r="AS22" i="13"/>
  <c r="AI22" i="13"/>
  <c r="Y22" i="13"/>
  <c r="O22" i="13"/>
  <c r="E22" i="13"/>
  <c r="AQ22" i="13"/>
  <c r="W22" i="13"/>
  <c r="K22" i="13"/>
  <c r="B22" i="13"/>
  <c r="T22" i="13"/>
  <c r="AP22" i="13"/>
  <c r="AU57" i="13"/>
  <c r="AE57" i="13"/>
  <c r="AJ57" i="13" s="1"/>
  <c r="W57" i="13"/>
  <c r="O57" i="13"/>
  <c r="H57" i="13"/>
  <c r="AT57" i="13"/>
  <c r="AK57" i="13"/>
  <c r="S57" i="13"/>
  <c r="B57" i="13"/>
  <c r="AR57" i="13"/>
  <c r="AI57" i="13"/>
  <c r="Z57" i="13"/>
  <c r="I57" i="13"/>
  <c r="AX57" i="13"/>
  <c r="AF57" i="13"/>
  <c r="V57" i="13"/>
  <c r="M57" i="13"/>
  <c r="E57" i="13"/>
  <c r="Y57" i="13"/>
  <c r="K57" i="13"/>
  <c r="Q57" i="13" s="1"/>
  <c r="AZ57" i="13"/>
  <c r="AL57" i="13"/>
  <c r="AW57" i="13"/>
  <c r="AH57" i="13"/>
  <c r="T57" i="13"/>
  <c r="F57" i="13"/>
  <c r="AV57" i="13"/>
  <c r="R57" i="13"/>
  <c r="U57" i="13" s="1"/>
  <c r="D57" i="13"/>
  <c r="AS57" i="13"/>
  <c r="AD57" i="13"/>
  <c r="P57" i="13"/>
  <c r="C57" i="13"/>
  <c r="AP57" i="13"/>
  <c r="L57" i="13"/>
  <c r="AY57" i="13"/>
  <c r="AQ57" i="13"/>
  <c r="G57" i="13"/>
  <c r="N57" i="13"/>
  <c r="AT6" i="13"/>
  <c r="AL6" i="13"/>
  <c r="AD6" i="13"/>
  <c r="AG6" i="13" s="1"/>
  <c r="V6" i="13"/>
  <c r="AA6" i="13" s="1"/>
  <c r="N6" i="13"/>
  <c r="G6" i="13"/>
  <c r="AR6" i="13"/>
  <c r="AI6" i="13"/>
  <c r="AM6" i="13" s="1"/>
  <c r="Z6" i="13"/>
  <c r="I6" i="13"/>
  <c r="AY6" i="13"/>
  <c r="AP6" i="13"/>
  <c r="O6" i="13"/>
  <c r="F6" i="13"/>
  <c r="K6" i="13"/>
  <c r="W6" i="13"/>
  <c r="AV6" i="13"/>
  <c r="AG7" i="13"/>
  <c r="K10" i="13"/>
  <c r="AU10" i="13"/>
  <c r="O11" i="13"/>
  <c r="AI11" i="13"/>
  <c r="AG15" i="13"/>
  <c r="AL18" i="13"/>
  <c r="N21" i="13"/>
  <c r="AH21" i="13"/>
  <c r="C22" i="13"/>
  <c r="AR22" i="13"/>
  <c r="Y29" i="13"/>
  <c r="AZ16" i="13"/>
  <c r="AR16" i="13"/>
  <c r="T16" i="13"/>
  <c r="X16" i="13" s="1"/>
  <c r="L16" i="13"/>
  <c r="E16" i="13"/>
  <c r="AV16" i="13"/>
  <c r="AD16" i="13"/>
  <c r="K16" i="13"/>
  <c r="C16" i="13"/>
  <c r="V16" i="13"/>
  <c r="AF16" i="13"/>
  <c r="AJ16" i="13" s="1"/>
  <c r="AP16" i="13"/>
  <c r="AU17" i="13"/>
  <c r="AE17" i="13"/>
  <c r="AJ17" i="13" s="1"/>
  <c r="W17" i="13"/>
  <c r="O17" i="13"/>
  <c r="H17" i="13"/>
  <c r="AX17" i="13"/>
  <c r="AF17" i="13"/>
  <c r="V17" i="13"/>
  <c r="X17" i="13" s="1"/>
  <c r="M17" i="13"/>
  <c r="Q17" i="13" s="1"/>
  <c r="E17" i="13"/>
  <c r="T17" i="13"/>
  <c r="AD17" i="13"/>
  <c r="AP17" i="13"/>
  <c r="AZ17" i="13"/>
  <c r="AW23" i="13"/>
  <c r="Y23" i="13"/>
  <c r="B23" i="13"/>
  <c r="AY23" i="13"/>
  <c r="AP23" i="13"/>
  <c r="AF23" i="13"/>
  <c r="W23" i="13"/>
  <c r="N23" i="13"/>
  <c r="F23" i="13"/>
  <c r="K23" i="13"/>
  <c r="AE23" i="13"/>
  <c r="AQ23" i="13"/>
  <c r="AZ24" i="13"/>
  <c r="AR24" i="13"/>
  <c r="T24" i="13"/>
  <c r="L24" i="13"/>
  <c r="E24" i="13"/>
  <c r="AQ24" i="13"/>
  <c r="AH24" i="13"/>
  <c r="Y24" i="13"/>
  <c r="AA24" i="13" s="1"/>
  <c r="P24" i="13"/>
  <c r="H24" i="13"/>
  <c r="AE24" i="13"/>
  <c r="AY24" i="13"/>
  <c r="AU33" i="13"/>
  <c r="AE33" i="13"/>
  <c r="AJ33" i="13" s="1"/>
  <c r="W33" i="13"/>
  <c r="O33" i="13"/>
  <c r="H33" i="13"/>
  <c r="AX33" i="13"/>
  <c r="AF33" i="13"/>
  <c r="V33" i="13"/>
  <c r="M33" i="13"/>
  <c r="E33" i="13"/>
  <c r="AV33" i="13"/>
  <c r="AL33" i="13"/>
  <c r="T33" i="13"/>
  <c r="K33" i="13"/>
  <c r="C33" i="13"/>
  <c r="AT33" i="13"/>
  <c r="AK33" i="13"/>
  <c r="S33" i="13"/>
  <c r="B33" i="13"/>
  <c r="AR33" i="13"/>
  <c r="AI33" i="13"/>
  <c r="AM33" i="13" s="1"/>
  <c r="Z33" i="13"/>
  <c r="I33" i="13"/>
  <c r="R33" i="13"/>
  <c r="Q60" i="13"/>
  <c r="J32" i="13" a="1"/>
  <c r="J32" i="13" s="1"/>
  <c r="AJ32" i="13"/>
  <c r="AZ48" i="13"/>
  <c r="AR48" i="13"/>
  <c r="AU48" i="13"/>
  <c r="AL48" i="13"/>
  <c r="T48" i="13"/>
  <c r="L48" i="13"/>
  <c r="E48" i="13"/>
  <c r="AX48" i="13"/>
  <c r="AD48" i="13"/>
  <c r="S48" i="13"/>
  <c r="B48" i="13"/>
  <c r="AV48" i="13"/>
  <c r="AK48" i="13"/>
  <c r="Z48" i="13"/>
  <c r="I48" i="13"/>
  <c r="AT48" i="13"/>
  <c r="AI48" i="13"/>
  <c r="Y48" i="13"/>
  <c r="P48" i="13"/>
  <c r="H48" i="13"/>
  <c r="AS48" i="13"/>
  <c r="AH48" i="13"/>
  <c r="O48" i="13"/>
  <c r="G48" i="13"/>
  <c r="AP48" i="13"/>
  <c r="AF48" i="13"/>
  <c r="V48" i="13"/>
  <c r="AA48" i="13" s="1"/>
  <c r="M48" i="13"/>
  <c r="D48" i="13"/>
  <c r="AW48" i="13"/>
  <c r="AQ48" i="13"/>
  <c r="R48" i="13"/>
  <c r="N48" i="13"/>
  <c r="K48" i="13"/>
  <c r="C48" i="13"/>
  <c r="AA58" i="13"/>
  <c r="H7" i="13"/>
  <c r="J7" i="13" s="1" a="1"/>
  <c r="J7" i="13" s="1"/>
  <c r="P7" i="13"/>
  <c r="Z7" i="13"/>
  <c r="AI7" i="13"/>
  <c r="AM7" i="13" s="1"/>
  <c r="AZ8" i="13"/>
  <c r="AR8" i="13"/>
  <c r="T8" i="13"/>
  <c r="L8" i="13"/>
  <c r="E8" i="13"/>
  <c r="R8" i="13"/>
  <c r="AK8" i="13"/>
  <c r="AM8" i="13" s="1"/>
  <c r="AT8" i="13"/>
  <c r="I13" i="13"/>
  <c r="R13" i="13"/>
  <c r="H14" i="13"/>
  <c r="R14" i="13"/>
  <c r="U14" i="13" s="1"/>
  <c r="J15" i="13" a="1"/>
  <c r="J15" i="13" s="1"/>
  <c r="F16" i="13"/>
  <c r="O16" i="13"/>
  <c r="Y16" i="13"/>
  <c r="AI16" i="13"/>
  <c r="AM16" i="13" s="1"/>
  <c r="AT16" i="13"/>
  <c r="D17" i="13"/>
  <c r="N17" i="13"/>
  <c r="Y17" i="13"/>
  <c r="AI17" i="13"/>
  <c r="AS17" i="13"/>
  <c r="X20" i="13"/>
  <c r="E23" i="13"/>
  <c r="O23" i="13"/>
  <c r="Z23" i="13"/>
  <c r="AT23" i="13"/>
  <c r="D24" i="13"/>
  <c r="N24" i="13"/>
  <c r="AI24" i="13"/>
  <c r="AT24" i="13"/>
  <c r="AA25" i="13"/>
  <c r="AX26" i="13"/>
  <c r="AP26" i="13"/>
  <c r="AH26" i="13"/>
  <c r="Z26" i="13"/>
  <c r="R26" i="13"/>
  <c r="U26" i="13" s="1"/>
  <c r="C26" i="13"/>
  <c r="AU26" i="13"/>
  <c r="AL26" i="13"/>
  <c r="T26" i="13"/>
  <c r="K26" i="13"/>
  <c r="B26" i="13"/>
  <c r="L26" i="13"/>
  <c r="V26" i="13"/>
  <c r="AA26" i="13" s="1"/>
  <c r="AF26" i="13"/>
  <c r="AJ26" i="13" s="1"/>
  <c r="AQ26" i="13"/>
  <c r="AS27" i="13"/>
  <c r="AK27" i="13"/>
  <c r="AM27" i="13" s="1"/>
  <c r="M27" i="13"/>
  <c r="F27" i="13"/>
  <c r="AW27" i="13"/>
  <c r="AE27" i="13"/>
  <c r="V27" i="13"/>
  <c r="AA27" i="13" s="1"/>
  <c r="L27" i="13"/>
  <c r="D27" i="13"/>
  <c r="T27" i="13"/>
  <c r="AF27" i="13"/>
  <c r="AP27" i="13"/>
  <c r="AZ27" i="13"/>
  <c r="AT30" i="13"/>
  <c r="AL30" i="13"/>
  <c r="AD30" i="13"/>
  <c r="AG30" i="13" s="1"/>
  <c r="V30" i="13"/>
  <c r="AA30" i="13" s="1"/>
  <c r="N30" i="13"/>
  <c r="G30" i="13"/>
  <c r="AR30" i="13"/>
  <c r="AI30" i="13"/>
  <c r="AM30" i="13" s="1"/>
  <c r="Z30" i="13"/>
  <c r="I30" i="13"/>
  <c r="AY30" i="13"/>
  <c r="AP30" i="13"/>
  <c r="O30" i="13"/>
  <c r="F30" i="13"/>
  <c r="K30" i="13"/>
  <c r="W30" i="13"/>
  <c r="AV30" i="13"/>
  <c r="J31" i="13" a="1"/>
  <c r="J31" i="13" s="1"/>
  <c r="G33" i="13"/>
  <c r="J33" i="13" s="1" a="1"/>
  <c r="J33" i="13" s="1"/>
  <c r="Y33" i="13"/>
  <c r="AQ33" i="13"/>
  <c r="AS35" i="13"/>
  <c r="AK35" i="13"/>
  <c r="M35" i="13"/>
  <c r="F35" i="13"/>
  <c r="AR35" i="13"/>
  <c r="AI35" i="13"/>
  <c r="AM35" i="13" s="1"/>
  <c r="Z35" i="13"/>
  <c r="I35" i="13"/>
  <c r="AY35" i="13"/>
  <c r="AP35" i="13"/>
  <c r="O35" i="13"/>
  <c r="G35" i="13"/>
  <c r="AX35" i="13"/>
  <c r="AF35" i="13"/>
  <c r="AJ35" i="13" s="1"/>
  <c r="W35" i="13"/>
  <c r="AA35" i="13" s="1"/>
  <c r="N35" i="13"/>
  <c r="E35" i="13"/>
  <c r="AV35" i="13"/>
  <c r="AD35" i="13"/>
  <c r="AG35" i="13" s="1"/>
  <c r="T35" i="13"/>
  <c r="K35" i="13"/>
  <c r="C35" i="13"/>
  <c r="R35" i="13"/>
  <c r="U35" i="13" s="1"/>
  <c r="X36" i="13"/>
  <c r="U36" i="13"/>
  <c r="F48" i="13"/>
  <c r="AG36" i="13"/>
  <c r="AS37" i="13"/>
  <c r="AK37" i="13"/>
  <c r="AM37" i="13" s="1"/>
  <c r="M37" i="13"/>
  <c r="F37" i="13"/>
  <c r="AY37" i="13"/>
  <c r="AQ37" i="13"/>
  <c r="AI37" i="13"/>
  <c r="S37" i="13"/>
  <c r="K37" i="13"/>
  <c r="D37" i="13"/>
  <c r="AR37" i="13"/>
  <c r="W37" i="13"/>
  <c r="L37" i="13"/>
  <c r="B37" i="13"/>
  <c r="AZ37" i="13"/>
  <c r="AE37" i="13"/>
  <c r="T37" i="13"/>
  <c r="AX37" i="13"/>
  <c r="AD37" i="13"/>
  <c r="AG37" i="13" s="1"/>
  <c r="R37" i="13"/>
  <c r="I37" i="13"/>
  <c r="AV37" i="13"/>
  <c r="AL37" i="13"/>
  <c r="Z37" i="13"/>
  <c r="P37" i="13"/>
  <c r="G37" i="13"/>
  <c r="V37" i="13"/>
  <c r="AA37" i="13" s="1"/>
  <c r="AP37" i="13"/>
  <c r="AM25" i="13"/>
  <c r="AW7" i="13"/>
  <c r="Y7" i="13"/>
  <c r="B7" i="13"/>
  <c r="S7" i="13"/>
  <c r="AK7" i="13"/>
  <c r="AT7" i="13"/>
  <c r="AY13" i="13"/>
  <c r="AQ13" i="13"/>
  <c r="AI13" i="13"/>
  <c r="AM13" i="13" s="1"/>
  <c r="S13" i="13"/>
  <c r="K13" i="13"/>
  <c r="Q13" i="13" s="1"/>
  <c r="D13" i="13"/>
  <c r="AZ13" i="13"/>
  <c r="AP13" i="13"/>
  <c r="O13" i="13"/>
  <c r="G13" i="13"/>
  <c r="AE13" i="13"/>
  <c r="AJ13" i="13" s="1"/>
  <c r="AT14" i="13"/>
  <c r="AL14" i="13"/>
  <c r="AD14" i="13"/>
  <c r="V14" i="13"/>
  <c r="AA14" i="13" s="1"/>
  <c r="N14" i="13"/>
  <c r="G14" i="13"/>
  <c r="AR14" i="13"/>
  <c r="AI14" i="13"/>
  <c r="Z14" i="13"/>
  <c r="I14" i="13"/>
  <c r="T14" i="13"/>
  <c r="AE14" i="13"/>
  <c r="AY14" i="13"/>
  <c r="H16" i="13"/>
  <c r="AL16" i="13"/>
  <c r="AW16" i="13"/>
  <c r="G17" i="13"/>
  <c r="J17" i="13" s="1" a="1"/>
  <c r="J17" i="13" s="1"/>
  <c r="AK17" i="13"/>
  <c r="AV17" i="13"/>
  <c r="H23" i="13"/>
  <c r="R23" i="13"/>
  <c r="U23" i="13" s="1"/>
  <c r="AL23" i="13"/>
  <c r="AV23" i="13"/>
  <c r="G24" i="13"/>
  <c r="J24" i="13" s="1" a="1"/>
  <c r="J24" i="13" s="1"/>
  <c r="AL24" i="13"/>
  <c r="AV24" i="13"/>
  <c r="AA32" i="13"/>
  <c r="L33" i="13"/>
  <c r="AD33" i="13"/>
  <c r="AG33" i="13" s="1"/>
  <c r="AW33" i="13"/>
  <c r="C37" i="13"/>
  <c r="AT37" i="13"/>
  <c r="J38" i="13" a="1"/>
  <c r="J38" i="13" s="1"/>
  <c r="AE48" i="13"/>
  <c r="N33" i="13"/>
  <c r="AY33" i="13"/>
  <c r="AM36" i="13"/>
  <c r="E37" i="13"/>
  <c r="Y37" i="13"/>
  <c r="AU37" i="13"/>
  <c r="AY48" i="13"/>
  <c r="AS51" i="13"/>
  <c r="AK51" i="13"/>
  <c r="M51" i="13"/>
  <c r="F51" i="13"/>
  <c r="AZ51" i="13"/>
  <c r="AQ51" i="13"/>
  <c r="AH51" i="13"/>
  <c r="Y51" i="13"/>
  <c r="P51" i="13"/>
  <c r="H51" i="13"/>
  <c r="AV51" i="13"/>
  <c r="AL51" i="13"/>
  <c r="G51" i="13"/>
  <c r="AT51" i="13"/>
  <c r="AI51" i="13"/>
  <c r="N51" i="13"/>
  <c r="D51" i="13"/>
  <c r="AR51" i="13"/>
  <c r="W51" i="13"/>
  <c r="L51" i="13"/>
  <c r="C51" i="13"/>
  <c r="AP51" i="13"/>
  <c r="AF51" i="13"/>
  <c r="V51" i="13"/>
  <c r="K51" i="13"/>
  <c r="B51" i="13"/>
  <c r="AX51" i="13"/>
  <c r="AD51" i="13"/>
  <c r="S51" i="13"/>
  <c r="AY51" i="13"/>
  <c r="Z51" i="13"/>
  <c r="AW51" i="13"/>
  <c r="T51" i="13"/>
  <c r="AU51" i="13"/>
  <c r="R51" i="13"/>
  <c r="O51" i="13"/>
  <c r="AE51" i="13"/>
  <c r="E51" i="13"/>
  <c r="AX34" i="13"/>
  <c r="AP34" i="13"/>
  <c r="AH34" i="13"/>
  <c r="Z34" i="13"/>
  <c r="R34" i="13"/>
  <c r="C34" i="13"/>
  <c r="S34" i="13"/>
  <c r="AK34" i="13"/>
  <c r="AT34" i="13"/>
  <c r="F40" i="13"/>
  <c r="AG42" i="13"/>
  <c r="H47" i="13"/>
  <c r="AD47" i="13"/>
  <c r="AX50" i="13"/>
  <c r="AP50" i="13"/>
  <c r="AH50" i="13"/>
  <c r="Z50" i="13"/>
  <c r="R50" i="13"/>
  <c r="C50" i="13"/>
  <c r="AY50" i="13"/>
  <c r="AF50" i="13"/>
  <c r="AJ50" i="13" s="1"/>
  <c r="W50" i="13"/>
  <c r="N50" i="13"/>
  <c r="F50" i="13"/>
  <c r="AV50" i="13"/>
  <c r="AL50" i="13"/>
  <c r="H50" i="13"/>
  <c r="AT50" i="13"/>
  <c r="Y50" i="13"/>
  <c r="O50" i="13"/>
  <c r="E50" i="13"/>
  <c r="AS50" i="13"/>
  <c r="AI50" i="13"/>
  <c r="M50" i="13"/>
  <c r="D50" i="13"/>
  <c r="AR50" i="13"/>
  <c r="V50" i="13"/>
  <c r="AA50" i="13" s="1"/>
  <c r="L50" i="13"/>
  <c r="B50" i="13"/>
  <c r="AZ50" i="13"/>
  <c r="AD50" i="13"/>
  <c r="T50" i="13"/>
  <c r="R54" i="13"/>
  <c r="I40" i="13"/>
  <c r="S40" i="13"/>
  <c r="AF40" i="13"/>
  <c r="AS40" i="13"/>
  <c r="L47" i="13"/>
  <c r="AK47" i="13"/>
  <c r="AZ32" i="13"/>
  <c r="AR32" i="13"/>
  <c r="T32" i="13"/>
  <c r="X32" i="13" s="1"/>
  <c r="L32" i="13"/>
  <c r="E32" i="13"/>
  <c r="R32" i="13"/>
  <c r="AK32" i="13"/>
  <c r="AT32" i="13"/>
  <c r="E34" i="13"/>
  <c r="M34" i="13"/>
  <c r="V34" i="13"/>
  <c r="AA34" i="13" s="1"/>
  <c r="AE34" i="13"/>
  <c r="AW34" i="13"/>
  <c r="AG39" i="13"/>
  <c r="AH40" i="13"/>
  <c r="P47" i="13"/>
  <c r="Q50" i="13"/>
  <c r="AA56" i="13"/>
  <c r="AZ40" i="13"/>
  <c r="AR40" i="13"/>
  <c r="T40" i="13"/>
  <c r="L40" i="13"/>
  <c r="AY40" i="13"/>
  <c r="AP40" i="13"/>
  <c r="O40" i="13"/>
  <c r="G40" i="13"/>
  <c r="AW40" i="13"/>
  <c r="AE40" i="13"/>
  <c r="V40" i="13"/>
  <c r="M40" i="13"/>
  <c r="E40" i="13"/>
  <c r="W40" i="13"/>
  <c r="AI40" i="13"/>
  <c r="AU40" i="13"/>
  <c r="AJ44" i="13"/>
  <c r="AW15" i="13"/>
  <c r="Y15" i="13"/>
  <c r="B15" i="13"/>
  <c r="S15" i="13"/>
  <c r="AK15" i="13"/>
  <c r="AM15" i="13" s="1"/>
  <c r="AT15" i="13"/>
  <c r="AU25" i="13"/>
  <c r="AE25" i="13"/>
  <c r="AJ25" i="13" s="1"/>
  <c r="W25" i="13"/>
  <c r="O25" i="13"/>
  <c r="H25" i="13"/>
  <c r="R25" i="13"/>
  <c r="U25" i="13" s="1"/>
  <c r="AS25" i="13"/>
  <c r="AW31" i="13"/>
  <c r="Y31" i="13"/>
  <c r="AA31" i="13" s="1"/>
  <c r="B31" i="13"/>
  <c r="S31" i="13"/>
  <c r="AK31" i="13"/>
  <c r="AM31" i="13" s="1"/>
  <c r="AT31" i="13"/>
  <c r="C32" i="13"/>
  <c r="K32" i="13"/>
  <c r="Q32" i="13" s="1"/>
  <c r="AD32" i="13"/>
  <c r="AG32" i="13" s="1"/>
  <c r="AV32" i="13"/>
  <c r="G34" i="13"/>
  <c r="O34" i="13"/>
  <c r="AQ34" i="13"/>
  <c r="AZ34" i="13"/>
  <c r="AY39" i="13"/>
  <c r="AQ39" i="13"/>
  <c r="AI39" i="13"/>
  <c r="AM39" i="13" s="1"/>
  <c r="S39" i="13"/>
  <c r="K39" i="13"/>
  <c r="D39" i="13"/>
  <c r="AW39" i="13"/>
  <c r="Y39" i="13"/>
  <c r="B39" i="13"/>
  <c r="L39" i="13"/>
  <c r="V39" i="13"/>
  <c r="AF39" i="13"/>
  <c r="AJ39" i="13" s="1"/>
  <c r="AR39" i="13"/>
  <c r="B40" i="13"/>
  <c r="K40" i="13"/>
  <c r="Y40" i="13"/>
  <c r="AK40" i="13"/>
  <c r="AV40" i="13"/>
  <c r="AJ43" i="13"/>
  <c r="AG44" i="13"/>
  <c r="AT54" i="13"/>
  <c r="AL54" i="13"/>
  <c r="AD54" i="13"/>
  <c r="AG54" i="13" s="1"/>
  <c r="V54" i="13"/>
  <c r="N54" i="13"/>
  <c r="G54" i="13"/>
  <c r="AV54" i="13"/>
  <c r="T54" i="13"/>
  <c r="K54" i="13"/>
  <c r="C54" i="13"/>
  <c r="AR54" i="13"/>
  <c r="AI54" i="13"/>
  <c r="Z54" i="13"/>
  <c r="I54" i="13"/>
  <c r="AS54" i="13"/>
  <c r="AQ54" i="13"/>
  <c r="AF54" i="13"/>
  <c r="AJ54" i="13" s="1"/>
  <c r="S54" i="13"/>
  <c r="H54" i="13"/>
  <c r="AZ54" i="13"/>
  <c r="P54" i="13"/>
  <c r="E54" i="13"/>
  <c r="AY54" i="13"/>
  <c r="O54" i="13"/>
  <c r="D54" i="13"/>
  <c r="AX54" i="13"/>
  <c r="AK54" i="13"/>
  <c r="Y54" i="13"/>
  <c r="M54" i="13"/>
  <c r="B54" i="13"/>
  <c r="AU54" i="13"/>
  <c r="AH54" i="13"/>
  <c r="W54" i="13"/>
  <c r="AW54" i="13"/>
  <c r="C40" i="13"/>
  <c r="N40" i="13"/>
  <c r="Z40" i="13"/>
  <c r="AL40" i="13"/>
  <c r="AX40" i="13"/>
  <c r="AA44" i="13"/>
  <c r="AB44" i="13" s="1"/>
  <c r="AW47" i="13"/>
  <c r="Y47" i="13"/>
  <c r="B47" i="13"/>
  <c r="AS47" i="13"/>
  <c r="R47" i="13"/>
  <c r="U47" i="13" s="1"/>
  <c r="I47" i="13"/>
  <c r="AZ47" i="13"/>
  <c r="AQ47" i="13"/>
  <c r="AH47" i="13"/>
  <c r="O47" i="13"/>
  <c r="G47" i="13"/>
  <c r="AY47" i="13"/>
  <c r="AP47" i="13"/>
  <c r="AF47" i="13"/>
  <c r="W47" i="13"/>
  <c r="N47" i="13"/>
  <c r="F47" i="13"/>
  <c r="AX47" i="13"/>
  <c r="AE47" i="13"/>
  <c r="V47" i="13"/>
  <c r="M47" i="13"/>
  <c r="E47" i="13"/>
  <c r="AU47" i="13"/>
  <c r="AL47" i="13"/>
  <c r="T47" i="13"/>
  <c r="K47" i="13"/>
  <c r="C47" i="13"/>
  <c r="Z47" i="13"/>
  <c r="AV47" i="13"/>
  <c r="AT46" i="13"/>
  <c r="AL46" i="13"/>
  <c r="AD46" i="13"/>
  <c r="V46" i="13"/>
  <c r="N46" i="13"/>
  <c r="G46" i="13"/>
  <c r="J46" i="13" s="1" a="1"/>
  <c r="J46" i="13" s="1"/>
  <c r="R46" i="13"/>
  <c r="U46" i="13" s="1"/>
  <c r="AS46" i="13"/>
  <c r="AU49" i="13"/>
  <c r="AE49" i="13"/>
  <c r="W49" i="13"/>
  <c r="O49" i="13"/>
  <c r="H49" i="13"/>
  <c r="AW49" i="13"/>
  <c r="AD49" i="13"/>
  <c r="L49" i="13"/>
  <c r="D49" i="13"/>
  <c r="T49" i="13"/>
  <c r="AF49" i="13"/>
  <c r="AP49" i="13"/>
  <c r="AZ49" i="13"/>
  <c r="J55" i="13" a="1"/>
  <c r="J55" i="13" s="1"/>
  <c r="AT64" i="13"/>
  <c r="AL64" i="13"/>
  <c r="AD64" i="13"/>
  <c r="V64" i="13"/>
  <c r="N64" i="13"/>
  <c r="G64" i="13"/>
  <c r="AZ64" i="13"/>
  <c r="AR64" i="13"/>
  <c r="T64" i="13"/>
  <c r="L64" i="13"/>
  <c r="E64" i="13"/>
  <c r="AY64" i="13"/>
  <c r="AE64" i="13"/>
  <c r="S64" i="13"/>
  <c r="X64" i="13" s="1"/>
  <c r="AX64" i="13"/>
  <c r="R64" i="13"/>
  <c r="I64" i="13"/>
  <c r="AV64" i="13"/>
  <c r="AK64" i="13"/>
  <c r="Z64" i="13"/>
  <c r="P64" i="13"/>
  <c r="F64" i="13"/>
  <c r="AU64" i="13"/>
  <c r="AQ64" i="13"/>
  <c r="W64" i="13"/>
  <c r="K64" i="13"/>
  <c r="B64" i="13"/>
  <c r="AP64" i="13"/>
  <c r="AY45" i="13"/>
  <c r="AQ45" i="13"/>
  <c r="AI45" i="13"/>
  <c r="AM45" i="13" s="1"/>
  <c r="S45" i="13"/>
  <c r="K45" i="13"/>
  <c r="D45" i="13"/>
  <c r="R45" i="13"/>
  <c r="AK45" i="13"/>
  <c r="AT45" i="13"/>
  <c r="C46" i="13"/>
  <c r="K46" i="13"/>
  <c r="T46" i="13"/>
  <c r="X46" i="13" s="1"/>
  <c r="AV46" i="13"/>
  <c r="C49" i="13"/>
  <c r="M49" i="13"/>
  <c r="AH49" i="13"/>
  <c r="AR49" i="13"/>
  <c r="X52" i="13"/>
  <c r="X60" i="13"/>
  <c r="D64" i="13"/>
  <c r="Y64" i="13"/>
  <c r="AW64" i="13"/>
  <c r="AX66" i="13"/>
  <c r="AP66" i="13"/>
  <c r="AH66" i="13"/>
  <c r="Z66" i="13"/>
  <c r="R66" i="13"/>
  <c r="AW66" i="13"/>
  <c r="AE66" i="13"/>
  <c r="V66" i="13"/>
  <c r="M66" i="13"/>
  <c r="E66" i="13"/>
  <c r="AU66" i="13"/>
  <c r="AL66" i="13"/>
  <c r="T66" i="13"/>
  <c r="K66" i="13"/>
  <c r="C66" i="13"/>
  <c r="AT66" i="13"/>
  <c r="AI66" i="13"/>
  <c r="W66" i="13"/>
  <c r="AS66" i="13"/>
  <c r="I66" i="13"/>
  <c r="AQ66" i="13"/>
  <c r="AD66" i="13"/>
  <c r="AG66" i="13" s="1"/>
  <c r="G66" i="13"/>
  <c r="P66" i="13"/>
  <c r="F66" i="13"/>
  <c r="AY66" i="13"/>
  <c r="AK66" i="13"/>
  <c r="Y66" i="13"/>
  <c r="N66" i="13"/>
  <c r="B66" i="13"/>
  <c r="AF66" i="13"/>
  <c r="B45" i="13"/>
  <c r="T45" i="13"/>
  <c r="AL45" i="13"/>
  <c r="AU45" i="13"/>
  <c r="D46" i="13"/>
  <c r="L46" i="13"/>
  <c r="AE46" i="13"/>
  <c r="AW46" i="13"/>
  <c r="E49" i="13"/>
  <c r="N49" i="13"/>
  <c r="Y49" i="13"/>
  <c r="AI49" i="13"/>
  <c r="AS49" i="13"/>
  <c r="J58" i="13" a="1"/>
  <c r="J58" i="13" s="1"/>
  <c r="AG60" i="13"/>
  <c r="AS61" i="13"/>
  <c r="AK61" i="13"/>
  <c r="M61" i="13"/>
  <c r="F61" i="13"/>
  <c r="AY61" i="13"/>
  <c r="AQ61" i="13"/>
  <c r="AI61" i="13"/>
  <c r="AM61" i="13" s="1"/>
  <c r="S61" i="13"/>
  <c r="K61" i="13"/>
  <c r="D61" i="13"/>
  <c r="AZ61" i="13"/>
  <c r="AE61" i="13"/>
  <c r="AJ61" i="13" s="1"/>
  <c r="T61" i="13"/>
  <c r="AX61" i="13"/>
  <c r="AD61" i="13"/>
  <c r="AG61" i="13" s="1"/>
  <c r="R61" i="13"/>
  <c r="U61" i="13" s="1"/>
  <c r="I61" i="13"/>
  <c r="AV61" i="13"/>
  <c r="AL61" i="13"/>
  <c r="Z61" i="13"/>
  <c r="P61" i="13"/>
  <c r="G61" i="13"/>
  <c r="AR61" i="13"/>
  <c r="W61" i="13"/>
  <c r="L61" i="13"/>
  <c r="B61" i="13"/>
  <c r="V61" i="13"/>
  <c r="AP61" i="13"/>
  <c r="H64" i="13"/>
  <c r="AW65" i="13"/>
  <c r="Y65" i="13"/>
  <c r="B65" i="13"/>
  <c r="AU65" i="13"/>
  <c r="AE65" i="13"/>
  <c r="W65" i="13"/>
  <c r="O65" i="13"/>
  <c r="H65" i="13"/>
  <c r="AZ65" i="13"/>
  <c r="AP65" i="13"/>
  <c r="AD65" i="13"/>
  <c r="T65" i="13"/>
  <c r="AY65" i="13"/>
  <c r="S65" i="13"/>
  <c r="I65" i="13"/>
  <c r="AV65" i="13"/>
  <c r="AK65" i="13"/>
  <c r="P65" i="13"/>
  <c r="F65" i="13"/>
  <c r="AT65" i="13"/>
  <c r="Z65" i="13"/>
  <c r="N65" i="13"/>
  <c r="E65" i="13"/>
  <c r="AR65" i="13"/>
  <c r="AH65" i="13"/>
  <c r="AM65" i="13" s="1"/>
  <c r="V65" i="13"/>
  <c r="AA65" i="13" s="1"/>
  <c r="L65" i="13"/>
  <c r="C65" i="13"/>
  <c r="D66" i="13"/>
  <c r="I4" i="13"/>
  <c r="P4" i="13"/>
  <c r="Q4" i="13" s="1"/>
  <c r="AF4" i="13"/>
  <c r="I12" i="13"/>
  <c r="J12" i="13" s="1" a="1"/>
  <c r="J12" i="13" s="1"/>
  <c r="P12" i="13"/>
  <c r="Q12" i="13" s="1"/>
  <c r="AF12" i="13"/>
  <c r="I20" i="13"/>
  <c r="P20" i="13"/>
  <c r="AF20" i="13"/>
  <c r="I28" i="13"/>
  <c r="J28" i="13" s="1" a="1"/>
  <c r="J28" i="13" s="1"/>
  <c r="P28" i="13"/>
  <c r="Q28" i="13" s="1"/>
  <c r="AF28" i="13"/>
  <c r="AJ28" i="13" s="1"/>
  <c r="I36" i="13"/>
  <c r="J36" i="13" s="1" a="1"/>
  <c r="J36" i="13" s="1"/>
  <c r="P36" i="13"/>
  <c r="AF36" i="13"/>
  <c r="AJ36" i="13" s="1"/>
  <c r="G38" i="13"/>
  <c r="N38" i="13"/>
  <c r="V38" i="13"/>
  <c r="AA38" i="13" s="1"/>
  <c r="AD38" i="13"/>
  <c r="AG38" i="13" s="1"/>
  <c r="AL38" i="13"/>
  <c r="AT38" i="13"/>
  <c r="H42" i="13"/>
  <c r="P42" i="13"/>
  <c r="Y42" i="13"/>
  <c r="AI42" i="13"/>
  <c r="AS43" i="13"/>
  <c r="AK43" i="13"/>
  <c r="M43" i="13"/>
  <c r="F43" i="13"/>
  <c r="J43" i="13" s="1" a="1"/>
  <c r="J43" i="13" s="1"/>
  <c r="R43" i="13"/>
  <c r="U43" i="13" s="1"/>
  <c r="AT43" i="13"/>
  <c r="X44" i="13"/>
  <c r="C45" i="13"/>
  <c r="L45" i="13"/>
  <c r="AD45" i="13"/>
  <c r="AG45" i="13" s="1"/>
  <c r="AV45" i="13"/>
  <c r="E46" i="13"/>
  <c r="M46" i="13"/>
  <c r="W46" i="13"/>
  <c r="AF46" i="13"/>
  <c r="AX46" i="13"/>
  <c r="F49" i="13"/>
  <c r="P49" i="13"/>
  <c r="Z49" i="13"/>
  <c r="AT49" i="13"/>
  <c r="AZ56" i="13"/>
  <c r="AR56" i="13"/>
  <c r="T56" i="13"/>
  <c r="X56" i="13" s="1"/>
  <c r="L56" i="13"/>
  <c r="E56" i="13"/>
  <c r="AS56" i="13"/>
  <c r="AI56" i="13"/>
  <c r="Z56" i="13"/>
  <c r="I56" i="13"/>
  <c r="AY56" i="13"/>
  <c r="AP56" i="13"/>
  <c r="O56" i="13"/>
  <c r="G56" i="13"/>
  <c r="J56" i="13" s="1" a="1"/>
  <c r="J56" i="13" s="1"/>
  <c r="AV56" i="13"/>
  <c r="AD56" i="13"/>
  <c r="AG56" i="13" s="1"/>
  <c r="K56" i="13"/>
  <c r="C56" i="13"/>
  <c r="N56" i="13"/>
  <c r="AQ56" i="13"/>
  <c r="AG58" i="13"/>
  <c r="AS59" i="13"/>
  <c r="AK59" i="13"/>
  <c r="M59" i="13"/>
  <c r="F59" i="13"/>
  <c r="AX59" i="13"/>
  <c r="AF59" i="13"/>
  <c r="W59" i="13"/>
  <c r="AA59" i="13" s="1"/>
  <c r="N59" i="13"/>
  <c r="E59" i="13"/>
  <c r="AV59" i="13"/>
  <c r="AD59" i="13"/>
  <c r="AG59" i="13" s="1"/>
  <c r="T59" i="13"/>
  <c r="X59" i="13" s="1"/>
  <c r="K59" i="13"/>
  <c r="C59" i="13"/>
  <c r="AR59" i="13"/>
  <c r="AI59" i="13"/>
  <c r="Z59" i="13"/>
  <c r="I59" i="13"/>
  <c r="O59" i="13"/>
  <c r="AQ59" i="13"/>
  <c r="C61" i="13"/>
  <c r="AT61" i="13"/>
  <c r="AM62" i="13"/>
  <c r="AF64" i="13"/>
  <c r="D65" i="13"/>
  <c r="AF65" i="13"/>
  <c r="H66" i="13"/>
  <c r="I38" i="13"/>
  <c r="P38" i="13"/>
  <c r="AF38" i="13"/>
  <c r="AJ38" i="13" s="1"/>
  <c r="AX42" i="13"/>
  <c r="AP42" i="13"/>
  <c r="AH42" i="13"/>
  <c r="Z42" i="13"/>
  <c r="R42" i="13"/>
  <c r="C42" i="13"/>
  <c r="S42" i="13"/>
  <c r="AK42" i="13"/>
  <c r="AT42" i="13"/>
  <c r="F45" i="13"/>
  <c r="J45" i="13" s="1" a="1"/>
  <c r="J45" i="13" s="1"/>
  <c r="N45" i="13"/>
  <c r="W45" i="13"/>
  <c r="AF45" i="13"/>
  <c r="AJ45" i="13" s="1"/>
  <c r="AX45" i="13"/>
  <c r="H46" i="13"/>
  <c r="P46" i="13"/>
  <c r="Y46" i="13"/>
  <c r="AH46" i="13"/>
  <c r="AM46" i="13" s="1"/>
  <c r="AQ46" i="13"/>
  <c r="AZ46" i="13"/>
  <c r="I49" i="13"/>
  <c r="R49" i="13"/>
  <c r="AL49" i="13"/>
  <c r="AX49" i="13"/>
  <c r="U56" i="13"/>
  <c r="U59" i="13"/>
  <c r="H61" i="13"/>
  <c r="AW61" i="13"/>
  <c r="O64" i="13"/>
  <c r="AI64" i="13"/>
  <c r="K65" i="13"/>
  <c r="AL65" i="13"/>
  <c r="O66" i="13"/>
  <c r="AV66" i="13"/>
  <c r="AM56" i="13"/>
  <c r="S66" i="13"/>
  <c r="AZ66" i="13"/>
  <c r="AW55" i="13"/>
  <c r="Y55" i="13"/>
  <c r="B55" i="13"/>
  <c r="S55" i="13"/>
  <c r="X55" i="13" s="1"/>
  <c r="AK55" i="13"/>
  <c r="AT55" i="13"/>
  <c r="AY63" i="13"/>
  <c r="AQ63" i="13"/>
  <c r="AI63" i="13"/>
  <c r="S63" i="13"/>
  <c r="K63" i="13"/>
  <c r="D63" i="13"/>
  <c r="AW63" i="13"/>
  <c r="Y63" i="13"/>
  <c r="B63" i="13"/>
  <c r="L63" i="13"/>
  <c r="V63" i="13"/>
  <c r="AA63" i="13" s="1"/>
  <c r="AF63" i="13"/>
  <c r="AR63" i="13"/>
  <c r="T67" i="13"/>
  <c r="X67" i="13" s="1"/>
  <c r="AH67" i="13"/>
  <c r="AM67" i="13" s="1"/>
  <c r="AJ69" i="13"/>
  <c r="D70" i="13"/>
  <c r="O70" i="13"/>
  <c r="AT71" i="13"/>
  <c r="AL71" i="13"/>
  <c r="AD71" i="13"/>
  <c r="AG71" i="13" s="1"/>
  <c r="V71" i="13"/>
  <c r="AA71" i="13" s="1"/>
  <c r="N71" i="13"/>
  <c r="G71" i="13"/>
  <c r="AW71" i="13"/>
  <c r="AE71" i="13"/>
  <c r="L71" i="13"/>
  <c r="D71" i="13"/>
  <c r="AU71" i="13"/>
  <c r="Z71" i="13"/>
  <c r="P71" i="13"/>
  <c r="F71" i="13"/>
  <c r="AR71" i="13"/>
  <c r="AH71" i="13"/>
  <c r="AM71" i="13" s="1"/>
  <c r="M71" i="13"/>
  <c r="C71" i="13"/>
  <c r="AZ71" i="13"/>
  <c r="AP71" i="13"/>
  <c r="AF71" i="13"/>
  <c r="T71" i="13"/>
  <c r="AX71" i="13"/>
  <c r="M72" i="13"/>
  <c r="AS67" i="13"/>
  <c r="AK67" i="13"/>
  <c r="M67" i="13"/>
  <c r="F67" i="13"/>
  <c r="AY67" i="13"/>
  <c r="AP67" i="13"/>
  <c r="O67" i="13"/>
  <c r="G67" i="13"/>
  <c r="AW67" i="13"/>
  <c r="AE67" i="13"/>
  <c r="V67" i="13"/>
  <c r="AA67" i="13" s="1"/>
  <c r="L67" i="13"/>
  <c r="D67" i="13"/>
  <c r="K67" i="13"/>
  <c r="Y67" i="13"/>
  <c r="AV67" i="13"/>
  <c r="AW72" i="13"/>
  <c r="Y72" i="13"/>
  <c r="B72" i="13"/>
  <c r="AY72" i="13"/>
  <c r="AP72" i="13"/>
  <c r="AF72" i="13"/>
  <c r="W72" i="13"/>
  <c r="N72" i="13"/>
  <c r="F72" i="13"/>
  <c r="AT72" i="13"/>
  <c r="Z72" i="13"/>
  <c r="O72" i="13"/>
  <c r="E72" i="13"/>
  <c r="AR72" i="13"/>
  <c r="AH72" i="13"/>
  <c r="V72" i="13"/>
  <c r="L72" i="13"/>
  <c r="C72" i="13"/>
  <c r="AZ72" i="13"/>
  <c r="AD72" i="13"/>
  <c r="AG72" i="13" s="1"/>
  <c r="T72" i="13"/>
  <c r="R72" i="13"/>
  <c r="AI72" i="13"/>
  <c r="AX72" i="13"/>
  <c r="I44" i="13"/>
  <c r="J44" i="13" s="1" a="1"/>
  <c r="J44" i="13" s="1"/>
  <c r="P44" i="13"/>
  <c r="AF44" i="13"/>
  <c r="AY53" i="13"/>
  <c r="AQ53" i="13"/>
  <c r="AI53" i="13"/>
  <c r="S53" i="13"/>
  <c r="K53" i="13"/>
  <c r="D53" i="13"/>
  <c r="R53" i="13"/>
  <c r="AK53" i="13"/>
  <c r="AT53" i="13"/>
  <c r="E55" i="13"/>
  <c r="M55" i="13"/>
  <c r="Q55" i="13" s="1"/>
  <c r="V55" i="13"/>
  <c r="AE55" i="13"/>
  <c r="AX55" i="13"/>
  <c r="AX58" i="13"/>
  <c r="AP58" i="13"/>
  <c r="AH58" i="13"/>
  <c r="Z58" i="13"/>
  <c r="R58" i="13"/>
  <c r="C58" i="13"/>
  <c r="S58" i="13"/>
  <c r="X58" i="13" s="1"/>
  <c r="AK58" i="13"/>
  <c r="AT58" i="13"/>
  <c r="F63" i="13"/>
  <c r="O63" i="13"/>
  <c r="Z63" i="13"/>
  <c r="AK63" i="13"/>
  <c r="AU63" i="13"/>
  <c r="B67" i="13"/>
  <c r="N67" i="13"/>
  <c r="Z67" i="13"/>
  <c r="AL67" i="13"/>
  <c r="AX67" i="13"/>
  <c r="AY69" i="13"/>
  <c r="AQ69" i="13"/>
  <c r="AI69" i="13"/>
  <c r="S69" i="13"/>
  <c r="K69" i="13"/>
  <c r="D69" i="13"/>
  <c r="AS69" i="13"/>
  <c r="Z69" i="13"/>
  <c r="I69" i="13"/>
  <c r="AZ69" i="13"/>
  <c r="AP69" i="13"/>
  <c r="O69" i="13"/>
  <c r="G69" i="13"/>
  <c r="J69" i="13" s="1" a="1"/>
  <c r="J69" i="13" s="1"/>
  <c r="L69" i="13"/>
  <c r="W69" i="13"/>
  <c r="AK69" i="13"/>
  <c r="AV69" i="13"/>
  <c r="H70" i="13"/>
  <c r="T70" i="13"/>
  <c r="AF70" i="13"/>
  <c r="AR70" i="13"/>
  <c r="H71" i="13"/>
  <c r="W71" i="13"/>
  <c r="D72" i="13"/>
  <c r="S72" i="13"/>
  <c r="X72" i="13" s="1"/>
  <c r="AK72" i="13"/>
  <c r="AZ73" i="13"/>
  <c r="AR73" i="13"/>
  <c r="T73" i="13"/>
  <c r="L73" i="13"/>
  <c r="E73" i="13"/>
  <c r="AQ73" i="13"/>
  <c r="AH73" i="13"/>
  <c r="AM73" i="13" s="1"/>
  <c r="Y73" i="13"/>
  <c r="P73" i="13"/>
  <c r="H73" i="13"/>
  <c r="AT73" i="13"/>
  <c r="AI73" i="13"/>
  <c r="N73" i="13"/>
  <c r="D73" i="13"/>
  <c r="AP73" i="13"/>
  <c r="AF73" i="13"/>
  <c r="V73" i="13"/>
  <c r="K73" i="13"/>
  <c r="B73" i="13"/>
  <c r="AX73" i="13"/>
  <c r="AD73" i="13"/>
  <c r="AG73" i="13" s="1"/>
  <c r="S73" i="13"/>
  <c r="AW73" i="13"/>
  <c r="AZ67" i="13"/>
  <c r="G72" i="13"/>
  <c r="AL72" i="13"/>
  <c r="AH55" i="13"/>
  <c r="AQ55" i="13"/>
  <c r="AZ55" i="13"/>
  <c r="H63" i="13"/>
  <c r="R63" i="13"/>
  <c r="AX63" i="13"/>
  <c r="E67" i="13"/>
  <c r="K70" i="13"/>
  <c r="W70" i="13"/>
  <c r="AH70" i="13"/>
  <c r="AM70" i="13" s="1"/>
  <c r="AQ71" i="13"/>
  <c r="H72" i="13"/>
  <c r="AG63" i="13"/>
  <c r="H67" i="13"/>
  <c r="R67" i="13"/>
  <c r="U67" i="13" s="1"/>
  <c r="AD67" i="13"/>
  <c r="AG67" i="13" s="1"/>
  <c r="AQ67" i="13"/>
  <c r="X68" i="13"/>
  <c r="AY70" i="13"/>
  <c r="AQ70" i="13"/>
  <c r="AU70" i="13"/>
  <c r="AL70" i="13"/>
  <c r="AD70" i="13"/>
  <c r="AG70" i="13" s="1"/>
  <c r="V70" i="13"/>
  <c r="N70" i="13"/>
  <c r="G70" i="13"/>
  <c r="J70" i="13" s="1" a="1"/>
  <c r="J70" i="13" s="1"/>
  <c r="AV70" i="13"/>
  <c r="AK70" i="13"/>
  <c r="S70" i="13"/>
  <c r="B70" i="13"/>
  <c r="AS70" i="13"/>
  <c r="AI70" i="13"/>
  <c r="Z70" i="13"/>
  <c r="I70" i="13"/>
  <c r="L70" i="13"/>
  <c r="AX70" i="13"/>
  <c r="I72" i="13"/>
  <c r="AQ72" i="13"/>
  <c r="I52" i="13"/>
  <c r="P52" i="13"/>
  <c r="Q52" i="13" s="1"/>
  <c r="AF52" i="13"/>
  <c r="AJ52" i="13" s="1"/>
  <c r="AN52" i="13" s="1"/>
  <c r="I60" i="13"/>
  <c r="J60" i="13" s="1" a="1"/>
  <c r="J60" i="13" s="1"/>
  <c r="P60" i="13"/>
  <c r="AF60" i="13"/>
  <c r="AJ60" i="13" s="1"/>
  <c r="G62" i="13"/>
  <c r="N62" i="13"/>
  <c r="V62" i="13"/>
  <c r="AD62" i="13"/>
  <c r="AG62" i="13" s="1"/>
  <c r="AL62" i="13"/>
  <c r="AT62" i="13"/>
  <c r="I75" i="13"/>
  <c r="J75" i="13" s="1" a="1"/>
  <c r="J75" i="13" s="1"/>
  <c r="S75" i="13"/>
  <c r="AD75" i="13"/>
  <c r="AG75" i="13" s="1"/>
  <c r="I76" i="13"/>
  <c r="R76" i="13"/>
  <c r="U76" i="13" s="1"/>
  <c r="I62" i="13"/>
  <c r="J62" i="13" s="1" a="1"/>
  <c r="J62" i="13" s="1"/>
  <c r="P62" i="13"/>
  <c r="AF62" i="13"/>
  <c r="AJ62" i="13" s="1"/>
  <c r="AX75" i="13"/>
  <c r="AP75" i="13"/>
  <c r="AH75" i="13"/>
  <c r="AM75" i="13" s="1"/>
  <c r="Z75" i="13"/>
  <c r="R75" i="13"/>
  <c r="C75" i="13"/>
  <c r="AU75" i="13"/>
  <c r="AL75" i="13"/>
  <c r="T75" i="13"/>
  <c r="K75" i="13"/>
  <c r="B75" i="13"/>
  <c r="L75" i="13"/>
  <c r="V75" i="13"/>
  <c r="AA75" i="13" s="1"/>
  <c r="AF75" i="13"/>
  <c r="AJ75" i="13" s="1"/>
  <c r="AQ75" i="13"/>
  <c r="AT76" i="13"/>
  <c r="AL76" i="13"/>
  <c r="AD76" i="13"/>
  <c r="V76" i="13"/>
  <c r="AW76" i="13"/>
  <c r="AE76" i="13"/>
  <c r="M76" i="13"/>
  <c r="Q76" i="13" s="1"/>
  <c r="F76" i="13"/>
  <c r="AQ76" i="13"/>
  <c r="W76" i="13"/>
  <c r="L76" i="13"/>
  <c r="D76" i="13"/>
  <c r="T76" i="13"/>
  <c r="X76" i="13" s="1"/>
  <c r="AH76" i="13"/>
  <c r="AM76" i="13" s="1"/>
  <c r="AS76" i="13"/>
  <c r="AA79" i="13"/>
  <c r="AS80" i="13"/>
  <c r="AK80" i="13"/>
  <c r="AX80" i="13"/>
  <c r="AP80" i="13"/>
  <c r="AH80" i="13"/>
  <c r="Z80" i="13"/>
  <c r="R80" i="13"/>
  <c r="C80" i="13"/>
  <c r="AZ80" i="13"/>
  <c r="AE80" i="13"/>
  <c r="T80" i="13"/>
  <c r="K80" i="13"/>
  <c r="B80" i="13"/>
  <c r="L80" i="13"/>
  <c r="W80" i="13"/>
  <c r="AA80" i="13" s="1"/>
  <c r="AI80" i="13"/>
  <c r="AU80" i="13"/>
  <c r="E80" i="13"/>
  <c r="N80" i="13"/>
  <c r="Y80" i="13"/>
  <c r="AL80" i="13"/>
  <c r="AW80" i="13"/>
  <c r="F80" i="13"/>
  <c r="O80" i="13"/>
  <c r="AY80" i="13"/>
  <c r="G80" i="13"/>
  <c r="P80" i="13"/>
  <c r="X81" i="13"/>
  <c r="I68" i="13"/>
  <c r="J68" i="13" s="1" a="1"/>
  <c r="J68" i="13" s="1"/>
  <c r="P68" i="13"/>
  <c r="Q68" i="13" s="1"/>
  <c r="AF68" i="13"/>
  <c r="AJ68" i="13" s="1"/>
  <c r="AN68" i="13" s="1"/>
  <c r="AU74" i="13"/>
  <c r="AE74" i="13"/>
  <c r="W74" i="13"/>
  <c r="AA74" i="13" s="1"/>
  <c r="O74" i="13"/>
  <c r="H74" i="13"/>
  <c r="R74" i="13"/>
  <c r="AS74" i="13"/>
  <c r="AW77" i="13"/>
  <c r="Y77" i="13"/>
  <c r="B77" i="13"/>
  <c r="AY77" i="13"/>
  <c r="AP77" i="13"/>
  <c r="AF77" i="13"/>
  <c r="W77" i="13"/>
  <c r="N77" i="13"/>
  <c r="F77" i="13"/>
  <c r="K77" i="13"/>
  <c r="AE77" i="13"/>
  <c r="AQ77" i="13"/>
  <c r="AZ78" i="13"/>
  <c r="AR78" i="13"/>
  <c r="T78" i="13"/>
  <c r="X78" i="13" s="1"/>
  <c r="L78" i="13"/>
  <c r="Q78" i="13" s="1"/>
  <c r="E78" i="13"/>
  <c r="AQ78" i="13"/>
  <c r="AH78" i="13"/>
  <c r="AM78" i="13" s="1"/>
  <c r="Y78" i="13"/>
  <c r="AA78" i="13" s="1"/>
  <c r="P78" i="13"/>
  <c r="H78" i="13"/>
  <c r="J78" i="13" s="1" a="1"/>
  <c r="J78" i="13" s="1"/>
  <c r="AE78" i="13"/>
  <c r="AY78" i="13"/>
  <c r="H80" i="13"/>
  <c r="AD80" i="13"/>
  <c r="AG80" i="13" s="1"/>
  <c r="AQ80" i="13"/>
  <c r="I80" i="13"/>
  <c r="S80" i="13"/>
  <c r="AF80" i="13"/>
  <c r="AR80" i="13"/>
  <c r="AA81" i="13"/>
  <c r="AM81" i="13"/>
  <c r="AA82" i="13"/>
  <c r="O83" i="13"/>
  <c r="AX87" i="13"/>
  <c r="AP87" i="13"/>
  <c r="AH87" i="13"/>
  <c r="Z87" i="13"/>
  <c r="R87" i="13"/>
  <c r="U87" i="13" s="1"/>
  <c r="C87" i="13"/>
  <c r="AW87" i="13"/>
  <c r="Y87" i="13"/>
  <c r="B87" i="13"/>
  <c r="AU87" i="13"/>
  <c r="AE87" i="13"/>
  <c r="W87" i="13"/>
  <c r="O87" i="13"/>
  <c r="H87" i="13"/>
  <c r="AT87" i="13"/>
  <c r="AL87" i="13"/>
  <c r="AD87" i="13"/>
  <c r="V87" i="13"/>
  <c r="N87" i="13"/>
  <c r="G87" i="13"/>
  <c r="AS87" i="13"/>
  <c r="AK87" i="13"/>
  <c r="M87" i="13"/>
  <c r="F87" i="13"/>
  <c r="T87" i="13"/>
  <c r="AQ87" i="13"/>
  <c r="P86" i="13"/>
  <c r="E87" i="13"/>
  <c r="AV87" i="13"/>
  <c r="AT83" i="13"/>
  <c r="AL83" i="13"/>
  <c r="AD83" i="13"/>
  <c r="V83" i="13"/>
  <c r="N83" i="13"/>
  <c r="G83" i="13"/>
  <c r="AS83" i="13"/>
  <c r="AK83" i="13"/>
  <c r="M83" i="13"/>
  <c r="F83" i="13"/>
  <c r="AY83" i="13"/>
  <c r="AQ83" i="13"/>
  <c r="AI83" i="13"/>
  <c r="S83" i="13"/>
  <c r="X83" i="13" s="1"/>
  <c r="K83" i="13"/>
  <c r="D83" i="13"/>
  <c r="AX83" i="13"/>
  <c r="AP83" i="13"/>
  <c r="AH83" i="13"/>
  <c r="Z83" i="13"/>
  <c r="R83" i="13"/>
  <c r="C83" i="13"/>
  <c r="AW83" i="13"/>
  <c r="Y83" i="13"/>
  <c r="B83" i="13"/>
  <c r="W83" i="13"/>
  <c r="AR83" i="13"/>
  <c r="I87" i="13"/>
  <c r="AY87" i="13"/>
  <c r="AU79" i="13"/>
  <c r="AE79" i="13"/>
  <c r="W79" i="13"/>
  <c r="O79" i="13"/>
  <c r="Q79" i="13" s="1"/>
  <c r="H79" i="13"/>
  <c r="R79" i="13"/>
  <c r="AS79" i="13"/>
  <c r="E83" i="13"/>
  <c r="AU83" i="13"/>
  <c r="AU86" i="13"/>
  <c r="AE86" i="13"/>
  <c r="AJ86" i="13" s="1"/>
  <c r="W86" i="13"/>
  <c r="O86" i="13"/>
  <c r="H86" i="13"/>
  <c r="AT86" i="13"/>
  <c r="AL86" i="13"/>
  <c r="AD86" i="13"/>
  <c r="V86" i="13"/>
  <c r="N86" i="13"/>
  <c r="G86" i="13"/>
  <c r="AZ86" i="13"/>
  <c r="AR86" i="13"/>
  <c r="T86" i="13"/>
  <c r="L86" i="13"/>
  <c r="E86" i="13"/>
  <c r="AY86" i="13"/>
  <c r="AQ86" i="13"/>
  <c r="AI86" i="13"/>
  <c r="S86" i="13"/>
  <c r="K86" i="13"/>
  <c r="D86" i="13"/>
  <c r="AX86" i="13"/>
  <c r="AP86" i="13"/>
  <c r="AH86" i="13"/>
  <c r="Z86" i="13"/>
  <c r="R86" i="13"/>
  <c r="U86" i="13" s="1"/>
  <c r="C86" i="13"/>
  <c r="K87" i="13"/>
  <c r="AF87" i="13"/>
  <c r="AZ87" i="13"/>
  <c r="B86" i="13"/>
  <c r="AS86" i="13"/>
  <c r="L87" i="13"/>
  <c r="AI87" i="13"/>
  <c r="I83" i="13"/>
  <c r="AE83" i="13"/>
  <c r="AJ83" i="13" s="1"/>
  <c r="AZ83" i="13"/>
  <c r="F86" i="13"/>
  <c r="Y86" i="13"/>
  <c r="AV86" i="13"/>
  <c r="P87" i="13"/>
  <c r="E84" i="13"/>
  <c r="L84" i="13"/>
  <c r="T84" i="13"/>
  <c r="AR84" i="13"/>
  <c r="AZ84" i="13"/>
  <c r="H85" i="13"/>
  <c r="O85" i="13"/>
  <c r="W85" i="13"/>
  <c r="AA85" i="13" s="1"/>
  <c r="AE85" i="13"/>
  <c r="AJ85" i="13" s="1"/>
  <c r="AU85" i="13"/>
  <c r="I85" i="13"/>
  <c r="P85" i="13"/>
  <c r="AF85" i="13"/>
  <c r="AV85" i="13"/>
  <c r="AS81" i="13"/>
  <c r="I82" i="13"/>
  <c r="P82" i="13"/>
  <c r="AF82" i="13"/>
  <c r="AV82" i="13"/>
  <c r="G84" i="13"/>
  <c r="N84" i="13"/>
  <c r="V84" i="13"/>
  <c r="AA84" i="13" s="1"/>
  <c r="AD84" i="13"/>
  <c r="AG84" i="13" s="1"/>
  <c r="AL84" i="13"/>
  <c r="AT84" i="13"/>
  <c r="B85" i="13"/>
  <c r="Y85" i="13"/>
  <c r="AW85" i="13"/>
  <c r="Z82" i="13"/>
  <c r="AH82" i="13"/>
  <c r="AP82" i="13"/>
  <c r="AX82" i="13"/>
  <c r="I84" i="13"/>
  <c r="P84" i="13"/>
  <c r="AF84" i="13"/>
  <c r="AJ84" i="13" s="1"/>
  <c r="AV84" i="13"/>
  <c r="D85" i="13"/>
  <c r="K85" i="13"/>
  <c r="S85" i="13"/>
  <c r="AI85" i="13"/>
  <c r="AM85" i="13" s="1"/>
  <c r="AQ85" i="13"/>
  <c r="AY85" i="13"/>
  <c r="I81" i="13"/>
  <c r="P81" i="13"/>
  <c r="AF81" i="13"/>
  <c r="AJ81" i="13" s="1"/>
  <c r="D82" i="13"/>
  <c r="K82" i="13"/>
  <c r="S82" i="13"/>
  <c r="AI82" i="13"/>
  <c r="AQ82" i="13"/>
  <c r="B84" i="13"/>
  <c r="Y84" i="13"/>
  <c r="E85" i="13"/>
  <c r="L85" i="13"/>
  <c r="T85" i="13"/>
  <c r="AR85" i="13"/>
  <c r="AB12" i="13" l="1"/>
  <c r="AA19" i="13"/>
  <c r="Q72" i="13"/>
  <c r="Q71" i="13"/>
  <c r="AM63" i="13"/>
  <c r="AJ20" i="13"/>
  <c r="AM49" i="13"/>
  <c r="J54" i="13" a="1"/>
  <c r="J54" i="13" s="1"/>
  <c r="AG50" i="13"/>
  <c r="Q24" i="13"/>
  <c r="AJ21" i="13"/>
  <c r="X10" i="13"/>
  <c r="AA13" i="13"/>
  <c r="J77" i="13" a="1"/>
  <c r="J77" i="13" s="1"/>
  <c r="Q43" i="13"/>
  <c r="AB60" i="13"/>
  <c r="Q34" i="13"/>
  <c r="AB20" i="13"/>
  <c r="AM43" i="13"/>
  <c r="AN43" i="13" s="1"/>
  <c r="AG14" i="13"/>
  <c r="AN14" i="13" s="1"/>
  <c r="Q58" i="13"/>
  <c r="AA77" i="13"/>
  <c r="AB77" i="13" s="1"/>
  <c r="AA62" i="13"/>
  <c r="AJ64" i="13"/>
  <c r="AA49" i="13"/>
  <c r="AJ37" i="13"/>
  <c r="AN37" i="13" s="1"/>
  <c r="X35" i="13"/>
  <c r="AM17" i="13"/>
  <c r="Q81" i="13"/>
  <c r="J84" i="13" a="1"/>
  <c r="J84" i="13" s="1"/>
  <c r="X87" i="13"/>
  <c r="AG87" i="13"/>
  <c r="X80" i="13"/>
  <c r="Q74" i="13"/>
  <c r="AG76" i="13"/>
  <c r="Q75" i="13"/>
  <c r="AJ70" i="13"/>
  <c r="Q53" i="13"/>
  <c r="AA72" i="13"/>
  <c r="AM64" i="13"/>
  <c r="U49" i="13"/>
  <c r="AJ59" i="13"/>
  <c r="AA42" i="13"/>
  <c r="Q20" i="13"/>
  <c r="J66" i="13" a="1"/>
  <c r="J66" i="13" s="1"/>
  <c r="U45" i="13"/>
  <c r="X54" i="13"/>
  <c r="AN31" i="13"/>
  <c r="Q25" i="13"/>
  <c r="AA15" i="13"/>
  <c r="U32" i="13"/>
  <c r="AM50" i="13"/>
  <c r="AN50" i="13" s="1"/>
  <c r="J48" i="13" a="1"/>
  <c r="J48" i="13" s="1"/>
  <c r="J27" i="13" a="1"/>
  <c r="J27" i="13" s="1"/>
  <c r="AM26" i="13"/>
  <c r="AN26" i="13" s="1"/>
  <c r="Q8" i="13"/>
  <c r="AJ24" i="13"/>
  <c r="X24" i="13"/>
  <c r="AB24" i="13" s="1"/>
  <c r="AA23" i="13"/>
  <c r="Q11" i="13"/>
  <c r="AM41" i="13"/>
  <c r="U29" i="13"/>
  <c r="AA4" i="13"/>
  <c r="AA60" i="13"/>
  <c r="AG8" i="13"/>
  <c r="AA69" i="13"/>
  <c r="AJ4" i="13"/>
  <c r="AN4" i="13" s="1"/>
  <c r="J64" i="13" a="1"/>
  <c r="J64" i="13" s="1"/>
  <c r="Q35" i="13"/>
  <c r="AJ22" i="13"/>
  <c r="AM79" i="13"/>
  <c r="AB78" i="13"/>
  <c r="U74" i="13"/>
  <c r="AB74" i="13" s="1"/>
  <c r="X47" i="13"/>
  <c r="AB47" i="13" s="1"/>
  <c r="AB25" i="13"/>
  <c r="U8" i="13"/>
  <c r="AB8" i="13" s="1"/>
  <c r="J74" i="13" a="1"/>
  <c r="J74" i="13" s="1"/>
  <c r="Q70" i="13"/>
  <c r="Q65" i="13"/>
  <c r="X42" i="13"/>
  <c r="Q38" i="13"/>
  <c r="J4" i="13" a="1"/>
  <c r="J4" i="13" s="1"/>
  <c r="J25" i="13" a="1"/>
  <c r="J25" i="13" s="1"/>
  <c r="X13" i="13"/>
  <c r="J41" i="13" a="1"/>
  <c r="J41" i="13" s="1"/>
  <c r="AM4" i="13"/>
  <c r="X84" i="13"/>
  <c r="AB84" i="13" s="1"/>
  <c r="U79" i="13"/>
  <c r="AB79" i="13" s="1"/>
  <c r="AM83" i="13"/>
  <c r="J87" i="13" a="1"/>
  <c r="J87" i="13" s="1"/>
  <c r="X70" i="13"/>
  <c r="AM69" i="13"/>
  <c r="AN69" i="13" s="1"/>
  <c r="AA55" i="13"/>
  <c r="X53" i="13"/>
  <c r="Q42" i="13"/>
  <c r="J20" i="13" a="1"/>
  <c r="J20" i="13" s="1"/>
  <c r="AA66" i="13"/>
  <c r="Q49" i="13"/>
  <c r="J13" i="13" a="1"/>
  <c r="J13" i="13" s="1"/>
  <c r="J30" i="13" a="1"/>
  <c r="J30" i="13" s="1"/>
  <c r="X8" i="13"/>
  <c r="AG17" i="13"/>
  <c r="Q16" i="13"/>
  <c r="AM57" i="13"/>
  <c r="U22" i="13"/>
  <c r="AG29" i="13"/>
  <c r="AM20" i="13"/>
  <c r="U52" i="13"/>
  <c r="AB52" i="13" s="1"/>
  <c r="J8" i="13" a="1"/>
  <c r="J8" i="13" s="1"/>
  <c r="AA20" i="13"/>
  <c r="Q14" i="13"/>
  <c r="J82" i="13" a="1"/>
  <c r="J82" i="13" s="1"/>
  <c r="J80" i="13" a="1"/>
  <c r="J80" i="13" s="1"/>
  <c r="AB68" i="13"/>
  <c r="AJ14" i="13"/>
  <c r="Q27" i="13"/>
  <c r="Q63" i="13"/>
  <c r="J85" i="13" a="1"/>
  <c r="J85" i="13" s="1"/>
  <c r="J52" i="13" a="1"/>
  <c r="J52" i="13" s="1"/>
  <c r="AM55" i="13"/>
  <c r="AJ63" i="13"/>
  <c r="AN63" i="13" s="1"/>
  <c r="AM47" i="13"/>
  <c r="U50" i="13"/>
  <c r="AB50" i="13" s="1"/>
  <c r="Q7" i="13"/>
  <c r="AG28" i="13"/>
  <c r="AN28" i="13" s="1"/>
  <c r="AN81" i="13"/>
  <c r="Q62" i="13"/>
  <c r="J72" i="13" a="1"/>
  <c r="J72" i="13" s="1"/>
  <c r="AM32" i="13"/>
  <c r="U33" i="13"/>
  <c r="X41" i="13"/>
  <c r="U81" i="13"/>
  <c r="AB81" i="13" s="1"/>
  <c r="X77" i="13"/>
  <c r="J81" i="13" a="1"/>
  <c r="J81" i="13" s="1"/>
  <c r="AJ82" i="13"/>
  <c r="AN82" i="13" s="1"/>
  <c r="Q84" i="13"/>
  <c r="X86" i="13"/>
  <c r="J79" i="13" a="1"/>
  <c r="J79" i="13" s="1"/>
  <c r="J83" i="13" a="1"/>
  <c r="J83" i="13" s="1"/>
  <c r="U63" i="13"/>
  <c r="AJ73" i="13"/>
  <c r="U58" i="13"/>
  <c r="AB58" i="13" s="1"/>
  <c r="AM53" i="13"/>
  <c r="AN53" i="13" s="1"/>
  <c r="AJ72" i="13"/>
  <c r="AN72" i="13" s="1"/>
  <c r="AA45" i="13"/>
  <c r="AB43" i="13"/>
  <c r="J42" i="13" a="1"/>
  <c r="J42" i="13" s="1"/>
  <c r="Q36" i="13"/>
  <c r="AJ12" i="13"/>
  <c r="AN12" i="13" s="1"/>
  <c r="J65" i="13" a="1"/>
  <c r="J65" i="13" s="1"/>
  <c r="AG65" i="13"/>
  <c r="X61" i="13"/>
  <c r="AG49" i="13"/>
  <c r="AN49" i="13" s="1"/>
  <c r="J34" i="13" a="1"/>
  <c r="J34" i="13" s="1"/>
  <c r="AJ40" i="13"/>
  <c r="AJ34" i="13"/>
  <c r="AJ51" i="13"/>
  <c r="X51" i="13"/>
  <c r="U37" i="13"/>
  <c r="X27" i="13"/>
  <c r="AB27" i="13" s="1"/>
  <c r="X26" i="13"/>
  <c r="AB26" i="13" s="1"/>
  <c r="AG16" i="13"/>
  <c r="Q6" i="13"/>
  <c r="AG57" i="13"/>
  <c r="X22" i="13"/>
  <c r="AM22" i="13"/>
  <c r="AG22" i="13"/>
  <c r="AM5" i="13"/>
  <c r="AM10" i="13"/>
  <c r="X11" i="13"/>
  <c r="J11" i="13" a="1"/>
  <c r="J11" i="13" s="1"/>
  <c r="AJ53" i="13"/>
  <c r="X25" i="13"/>
  <c r="X43" i="13"/>
  <c r="AM23" i="13"/>
  <c r="X4" i="13"/>
  <c r="U4" i="13"/>
  <c r="M21" i="14"/>
  <c r="M41" i="14"/>
  <c r="M61" i="14"/>
  <c r="M81" i="14"/>
  <c r="M101" i="14"/>
  <c r="M121" i="14"/>
  <c r="M141" i="14"/>
  <c r="M161" i="14"/>
  <c r="M181" i="14"/>
  <c r="M201" i="14"/>
  <c r="M221" i="14"/>
  <c r="M241" i="14"/>
  <c r="M261" i="14"/>
  <c r="M281" i="14"/>
  <c r="M301" i="14"/>
  <c r="M51" i="14"/>
  <c r="M71" i="14"/>
  <c r="M91" i="14"/>
  <c r="M111" i="14"/>
  <c r="M131" i="14"/>
  <c r="M211" i="14"/>
  <c r="M166" i="14"/>
  <c r="M246" i="14"/>
  <c r="M266" i="14"/>
  <c r="M16" i="14"/>
  <c r="M36" i="14"/>
  <c r="M56" i="14"/>
  <c r="M76" i="14"/>
  <c r="M96" i="14"/>
  <c r="M116" i="14"/>
  <c r="M136" i="14"/>
  <c r="M156" i="14"/>
  <c r="M176" i="14"/>
  <c r="M196" i="14"/>
  <c r="M216" i="14"/>
  <c r="M236" i="14"/>
  <c r="M256" i="14"/>
  <c r="M276" i="14"/>
  <c r="M296" i="14"/>
  <c r="M11" i="14"/>
  <c r="M31" i="14"/>
  <c r="M151" i="14"/>
  <c r="M191" i="14"/>
  <c r="M271" i="14"/>
  <c r="M146" i="14"/>
  <c r="M206" i="14"/>
  <c r="M306" i="14"/>
  <c r="M171" i="14"/>
  <c r="M231" i="14"/>
  <c r="M251" i="14"/>
  <c r="M291" i="14"/>
  <c r="M186" i="14"/>
  <c r="M226" i="14"/>
  <c r="M286" i="14"/>
  <c r="M26" i="14"/>
  <c r="M46" i="14"/>
  <c r="M66" i="14"/>
  <c r="M86" i="14"/>
  <c r="M106" i="14"/>
  <c r="M126" i="14"/>
  <c r="X82" i="13"/>
  <c r="U82" i="13"/>
  <c r="AB82" i="13" s="1"/>
  <c r="X71" i="13"/>
  <c r="AB71" i="13" s="1"/>
  <c r="Q82" i="13"/>
  <c r="X85" i="13"/>
  <c r="AN84" i="13"/>
  <c r="AM86" i="13"/>
  <c r="AA86" i="13"/>
  <c r="U80" i="13"/>
  <c r="AB80" i="13" s="1"/>
  <c r="J76" i="13" a="1"/>
  <c r="J76" i="13" s="1"/>
  <c r="AN75" i="13"/>
  <c r="X62" i="13"/>
  <c r="AB62" i="13" s="1"/>
  <c r="X73" i="13"/>
  <c r="AM58" i="13"/>
  <c r="AM72" i="13"/>
  <c r="AJ67" i="13"/>
  <c r="X63" i="13"/>
  <c r="AB63" i="13" s="1"/>
  <c r="U42" i="13"/>
  <c r="AB42" i="13" s="1"/>
  <c r="J49" i="13" a="1"/>
  <c r="J49" i="13" s="1"/>
  <c r="AN61" i="13"/>
  <c r="AN60" i="13"/>
  <c r="AJ46" i="13"/>
  <c r="AJ66" i="13"/>
  <c r="AN66" i="13" s="1"/>
  <c r="Q45" i="13"/>
  <c r="AA64" i="13"/>
  <c r="AA46" i="13"/>
  <c r="AB46" i="13" s="1"/>
  <c r="AA47" i="13"/>
  <c r="Q54" i="13"/>
  <c r="Q40" i="13"/>
  <c r="X40" i="13"/>
  <c r="U34" i="13"/>
  <c r="U51" i="13"/>
  <c r="Q37" i="13"/>
  <c r="J35" i="13" a="1"/>
  <c r="J35" i="13" s="1"/>
  <c r="AG48" i="13"/>
  <c r="X33" i="13"/>
  <c r="AM24" i="13"/>
  <c r="AJ23" i="13"/>
  <c r="Q41" i="13"/>
  <c r="AA10" i="13"/>
  <c r="U10" i="13"/>
  <c r="Q61" i="13"/>
  <c r="X15" i="13"/>
  <c r="U15" i="13"/>
  <c r="AB49" i="13"/>
  <c r="AN38" i="13"/>
  <c r="AN22" i="13"/>
  <c r="AM82" i="13"/>
  <c r="AG86" i="13"/>
  <c r="AG85" i="13"/>
  <c r="AN85" i="13" s="1"/>
  <c r="AJ79" i="13"/>
  <c r="AG79" i="13"/>
  <c r="Q83" i="13"/>
  <c r="X75" i="13"/>
  <c r="AN73" i="13"/>
  <c r="J63" i="13" a="1"/>
  <c r="J63" i="13" s="1"/>
  <c r="U72" i="13"/>
  <c r="AB72" i="13" s="1"/>
  <c r="Q59" i="13"/>
  <c r="Q66" i="13"/>
  <c r="X45" i="13"/>
  <c r="AG64" i="13"/>
  <c r="AN64" i="13" s="1"/>
  <c r="AG46" i="13"/>
  <c r="AJ47" i="13"/>
  <c r="AM54" i="13"/>
  <c r="AN54" i="13" s="1"/>
  <c r="X31" i="13"/>
  <c r="U31" i="13"/>
  <c r="AB31" i="13" s="1"/>
  <c r="AM40" i="13"/>
  <c r="X37" i="13"/>
  <c r="AN36" i="13"/>
  <c r="AN35" i="13"/>
  <c r="AG27" i="13"/>
  <c r="AJ27" i="13"/>
  <c r="J16" i="13" a="1"/>
  <c r="J16" i="13" s="1"/>
  <c r="U48" i="13"/>
  <c r="U40" i="13"/>
  <c r="AG34" i="13"/>
  <c r="AN34" i="13" s="1"/>
  <c r="Q23" i="13"/>
  <c r="J57" i="13" a="1"/>
  <c r="J57" i="13" s="1"/>
  <c r="Q22" i="13"/>
  <c r="J22" i="13" a="1"/>
  <c r="J22" i="13" s="1"/>
  <c r="AJ41" i="13"/>
  <c r="X19" i="13"/>
  <c r="AB19" i="13" s="1"/>
  <c r="AA9" i="13"/>
  <c r="AN8" i="13"/>
  <c r="J10" i="13" a="1"/>
  <c r="J10" i="13" s="1"/>
  <c r="AJ10" i="13"/>
  <c r="AN10" i="13" s="1"/>
  <c r="AG24" i="13"/>
  <c r="U21" i="13"/>
  <c r="Q21" i="13"/>
  <c r="AG25" i="13"/>
  <c r="AN25" i="13" s="1"/>
  <c r="AN45" i="13"/>
  <c r="AN16" i="13"/>
  <c r="J21" i="13" a="1"/>
  <c r="J21" i="13" s="1"/>
  <c r="J86" i="13" a="1"/>
  <c r="J86" i="13" s="1"/>
  <c r="AJ77" i="13"/>
  <c r="AJ74" i="13"/>
  <c r="AG74" i="13"/>
  <c r="AM80" i="13"/>
  <c r="AJ76" i="13"/>
  <c r="AN76" i="13" s="1"/>
  <c r="U75" i="13"/>
  <c r="AB75" i="13" s="1"/>
  <c r="U85" i="13"/>
  <c r="AB85" i="13" s="1"/>
  <c r="U53" i="13"/>
  <c r="AB53" i="13" s="1"/>
  <c r="AJ71" i="13"/>
  <c r="AN71" i="13" s="1"/>
  <c r="U73" i="13"/>
  <c r="AM42" i="13"/>
  <c r="AN42" i="13" s="1"/>
  <c r="J59" i="13" a="1"/>
  <c r="J59" i="13" s="1"/>
  <c r="Q56" i="13"/>
  <c r="U66" i="13"/>
  <c r="AB66" i="13" s="1"/>
  <c r="Q46" i="13"/>
  <c r="Q64" i="13"/>
  <c r="AJ49" i="13"/>
  <c r="Q47" i="13"/>
  <c r="Q39" i="13"/>
  <c r="AJ58" i="13"/>
  <c r="AN58" i="13" s="1"/>
  <c r="AN39" i="13"/>
  <c r="J50" i="13" a="1"/>
  <c r="J50" i="13" s="1"/>
  <c r="J40" i="13" a="1"/>
  <c r="J40" i="13" s="1"/>
  <c r="AM34" i="13"/>
  <c r="Q51" i="13"/>
  <c r="AN33" i="13"/>
  <c r="AB23" i="13"/>
  <c r="J14" i="13" a="1"/>
  <c r="J14" i="13" s="1"/>
  <c r="AA33" i="13"/>
  <c r="AB33" i="13" s="1"/>
  <c r="X30" i="13"/>
  <c r="AB30" i="13" s="1"/>
  <c r="J23" i="13" a="1"/>
  <c r="J23" i="13" s="1"/>
  <c r="AA17" i="13"/>
  <c r="J6" i="13" a="1"/>
  <c r="J6" i="13" s="1"/>
  <c r="AN19" i="13"/>
  <c r="AA5" i="13"/>
  <c r="Q5" i="13"/>
  <c r="AB17" i="13"/>
  <c r="X6" i="13"/>
  <c r="AB6" i="13" s="1"/>
  <c r="AG21" i="13"/>
  <c r="X21" i="13"/>
  <c r="AA18" i="13"/>
  <c r="AB18" i="13" s="1"/>
  <c r="J18" i="13" a="1"/>
  <c r="J18" i="13" s="1"/>
  <c r="AN87" i="13"/>
  <c r="X34" i="13"/>
  <c r="AN17" i="13"/>
  <c r="AN15" i="13"/>
  <c r="U9" i="13"/>
  <c r="X9" i="13"/>
  <c r="U83" i="13"/>
  <c r="Q77" i="13"/>
  <c r="Q80" i="13"/>
  <c r="Q69" i="13"/>
  <c r="AB59" i="13"/>
  <c r="AN59" i="13"/>
  <c r="AN56" i="13"/>
  <c r="X65" i="13"/>
  <c r="U65" i="13"/>
  <c r="AB65" i="13" s="1"/>
  <c r="J61" i="13" a="1"/>
  <c r="J61" i="13" s="1"/>
  <c r="J47" i="13" a="1"/>
  <c r="J47" i="13" s="1"/>
  <c r="AN44" i="13"/>
  <c r="U39" i="13"/>
  <c r="X39" i="13"/>
  <c r="X38" i="13"/>
  <c r="AB38" i="13" s="1"/>
  <c r="AB32" i="13"/>
  <c r="U55" i="13"/>
  <c r="AB55" i="13" s="1"/>
  <c r="U70" i="13"/>
  <c r="AA51" i="13"/>
  <c r="AG40" i="13"/>
  <c r="AB36" i="13"/>
  <c r="Q30" i="13"/>
  <c r="AB14" i="13"/>
  <c r="AM48" i="13"/>
  <c r="AM21" i="13"/>
  <c r="Q10" i="13"/>
  <c r="AA57" i="13"/>
  <c r="AB57" i="13" s="1"/>
  <c r="X57" i="13"/>
  <c r="AA41" i="13"/>
  <c r="Q18" i="13"/>
  <c r="Q9" i="13"/>
  <c r="X5" i="13"/>
  <c r="U5" i="13"/>
  <c r="AA29" i="13"/>
  <c r="Q29" i="13"/>
  <c r="AG5" i="13"/>
  <c r="AJ78" i="13"/>
  <c r="AG78" i="13"/>
  <c r="AG51" i="13"/>
  <c r="Q48" i="13"/>
  <c r="Q85" i="13"/>
  <c r="Q87" i="13"/>
  <c r="Q86" i="13"/>
  <c r="AA83" i="13"/>
  <c r="AJ87" i="13"/>
  <c r="AM87" i="13"/>
  <c r="AA76" i="13"/>
  <c r="AB76" i="13" s="1"/>
  <c r="AA70" i="13"/>
  <c r="AN67" i="13"/>
  <c r="Q73" i="13"/>
  <c r="X69" i="13"/>
  <c r="U69" i="13"/>
  <c r="AJ55" i="13"/>
  <c r="Q67" i="13"/>
  <c r="J71" i="13" a="1"/>
  <c r="J71" i="13" s="1"/>
  <c r="X66" i="13"/>
  <c r="AB56" i="13"/>
  <c r="AJ65" i="13"/>
  <c r="AA61" i="13"/>
  <c r="AM66" i="13"/>
  <c r="U64" i="13"/>
  <c r="AA39" i="13"/>
  <c r="AN32" i="13"/>
  <c r="AM51" i="13"/>
  <c r="AJ48" i="13"/>
  <c r="Q26" i="13"/>
  <c r="Q33" i="13"/>
  <c r="AA16" i="13"/>
  <c r="AB16" i="13" s="1"/>
  <c r="AG9" i="13"/>
  <c r="AN9" i="13" s="1"/>
  <c r="J29" i="13" a="1"/>
  <c r="J29" i="13" s="1"/>
  <c r="AJ29" i="13"/>
  <c r="AN29" i="13" s="1"/>
  <c r="X29" i="13"/>
  <c r="AB29" i="13" s="1"/>
  <c r="AJ11" i="13"/>
  <c r="U11" i="13"/>
  <c r="J67" i="13" a="1"/>
  <c r="J67" i="13" s="1"/>
  <c r="AA22" i="13"/>
  <c r="AB61" i="13"/>
  <c r="J51" i="13" a="1"/>
  <c r="J51" i="13" s="1"/>
  <c r="AN30" i="13"/>
  <c r="X48" i="13"/>
  <c r="AG83" i="13"/>
  <c r="AA87" i="13"/>
  <c r="AJ80" i="13"/>
  <c r="AN62" i="13"/>
  <c r="AG77" i="13"/>
  <c r="AN77" i="13" s="1"/>
  <c r="AN70" i="13"/>
  <c r="AB67" i="13"/>
  <c r="AA73" i="13"/>
  <c r="AG55" i="13"/>
  <c r="AA54" i="13"/>
  <c r="AA40" i="13"/>
  <c r="U54" i="13"/>
  <c r="AG47" i="13"/>
  <c r="X7" i="13"/>
  <c r="U7" i="13"/>
  <c r="AB7" i="13" s="1"/>
  <c r="AB37" i="13"/>
  <c r="J37" i="13" a="1"/>
  <c r="J37" i="13" s="1"/>
  <c r="AB35" i="13"/>
  <c r="U13" i="13"/>
  <c r="AB13" i="13" s="1"/>
  <c r="AN7" i="13"/>
  <c r="AN6" i="13"/>
  <c r="Q19" i="13"/>
  <c r="AG13" i="13"/>
  <c r="AN13" i="13" s="1"/>
  <c r="AM18" i="13"/>
  <c r="AN18" i="13" s="1"/>
  <c r="AM11" i="13"/>
  <c r="AN11" i="13" s="1"/>
  <c r="Q4" i="5"/>
  <c r="Q5" i="5"/>
  <c r="Q6" i="5"/>
  <c r="Q7" i="5"/>
  <c r="Q8" i="5"/>
  <c r="Q9" i="5"/>
  <c r="Q10" i="5"/>
  <c r="Q11" i="5"/>
  <c r="Q12" i="5"/>
  <c r="Q13" i="5"/>
  <c r="Q14" i="5"/>
  <c r="Q15" i="5"/>
  <c r="Q16" i="5"/>
  <c r="Q17" i="5"/>
  <c r="Q18" i="5"/>
  <c r="Q19" i="5"/>
  <c r="Q20" i="5"/>
  <c r="Q21" i="5"/>
  <c r="Q22" i="5"/>
  <c r="Q23" i="5"/>
  <c r="Q24" i="5"/>
  <c r="Q25" i="5"/>
  <c r="Q26" i="5"/>
  <c r="Q27" i="5"/>
  <c r="Q28" i="5"/>
  <c r="Q29" i="5"/>
  <c r="Q30" i="5"/>
  <c r="Q31" i="5"/>
  <c r="Q32" i="5"/>
  <c r="Q33" i="5"/>
  <c r="Q34" i="5"/>
  <c r="Q35" i="5"/>
  <c r="Q36" i="5"/>
  <c r="Q37" i="5"/>
  <c r="Q38" i="5"/>
  <c r="Q39" i="5"/>
  <c r="Q40" i="5"/>
  <c r="Q41" i="5"/>
  <c r="Q42" i="5"/>
  <c r="Q43" i="5"/>
  <c r="Q44" i="5"/>
  <c r="Q45" i="5"/>
  <c r="Q46" i="5"/>
  <c r="Q47" i="5"/>
  <c r="Q48" i="5"/>
  <c r="Q49" i="5"/>
  <c r="Q50" i="5"/>
  <c r="AD116" i="5" s="1"/>
  <c r="Q51" i="5"/>
  <c r="Q52" i="5"/>
  <c r="Q53" i="5"/>
  <c r="Q54" i="5"/>
  <c r="Q55" i="5"/>
  <c r="Q56" i="5"/>
  <c r="Q57" i="5"/>
  <c r="Q58" i="5"/>
  <c r="Q59" i="5"/>
  <c r="Q60" i="5"/>
  <c r="Q61" i="5"/>
  <c r="Q62" i="5"/>
  <c r="Q63" i="5"/>
  <c r="Q64" i="5"/>
  <c r="Q65" i="5"/>
  <c r="Q66" i="5"/>
  <c r="Q67" i="5"/>
  <c r="Q68" i="5"/>
  <c r="Q69" i="5"/>
  <c r="Q70" i="5"/>
  <c r="Q71" i="5"/>
  <c r="Q72" i="5"/>
  <c r="Q73" i="5"/>
  <c r="Q74" i="5"/>
  <c r="Q75" i="5"/>
  <c r="Q76" i="5"/>
  <c r="Q77" i="5"/>
  <c r="Q78" i="5"/>
  <c r="Q79" i="5"/>
  <c r="Q80" i="5"/>
  <c r="Q81" i="5"/>
  <c r="Q82" i="5"/>
  <c r="Q83" i="5"/>
  <c r="Q84" i="5"/>
  <c r="Q85" i="5"/>
  <c r="Q86" i="5"/>
  <c r="Q87" i="5"/>
  <c r="AB4" i="13" l="1"/>
  <c r="AN80" i="13"/>
  <c r="AB64" i="13"/>
  <c r="AB34" i="13"/>
  <c r="AB86" i="13"/>
  <c r="AB69" i="13"/>
  <c r="AN83" i="13"/>
  <c r="AB11" i="13"/>
  <c r="AN5" i="13"/>
  <c r="AB41" i="13"/>
  <c r="AB21" i="13"/>
  <c r="AN20" i="13"/>
  <c r="AB22" i="13"/>
  <c r="AB45" i="13"/>
  <c r="AN55" i="13"/>
  <c r="AB87" i="13"/>
  <c r="AN41" i="13"/>
  <c r="AN23" i="13"/>
  <c r="AN47" i="13"/>
  <c r="AN65" i="13"/>
  <c r="AN40" i="13"/>
  <c r="AB9" i="13"/>
  <c r="AN24" i="13"/>
  <c r="AB15" i="13"/>
  <c r="AN57" i="13"/>
  <c r="M316" i="14"/>
  <c r="M317" i="14"/>
  <c r="M315" i="14"/>
  <c r="M314" i="14"/>
  <c r="M318" i="14"/>
  <c r="M319" i="14" s="1"/>
  <c r="AN79" i="13"/>
  <c r="AN51" i="13"/>
  <c r="AN27" i="13"/>
  <c r="AB39" i="13"/>
  <c r="AB70" i="13"/>
  <c r="AB73" i="13"/>
  <c r="AN74" i="13"/>
  <c r="AN86" i="13"/>
  <c r="AN48" i="13"/>
  <c r="AD164" i="13"/>
  <c r="AB5" i="13"/>
  <c r="AB54" i="13"/>
  <c r="AB179" i="13" s="1"/>
  <c r="AN21" i="13"/>
  <c r="AN154" i="13" s="1"/>
  <c r="AB40" i="13"/>
  <c r="AN46" i="13"/>
  <c r="AB10" i="13"/>
  <c r="AD163" i="13"/>
  <c r="AN78" i="13"/>
  <c r="AB83" i="13"/>
  <c r="AD176" i="13"/>
  <c r="AD177" i="13"/>
  <c r="AB48" i="13"/>
  <c r="AB51" i="13"/>
  <c r="AD117" i="5"/>
  <c r="AD104" i="5"/>
  <c r="AD103" i="5"/>
  <c r="AB177" i="13" l="1"/>
  <c r="AB176" i="13"/>
  <c r="AB178" i="13"/>
  <c r="AB184" i="13" s="1"/>
  <c r="AB180" i="13"/>
  <c r="M320" i="14"/>
  <c r="M321" i="14"/>
  <c r="M323" i="14"/>
  <c r="M325" i="14"/>
  <c r="M322" i="14"/>
  <c r="M324" i="14" s="1"/>
  <c r="AB185" i="13"/>
  <c r="AB166" i="13"/>
  <c r="AB163" i="13"/>
  <c r="AB165" i="13"/>
  <c r="AB153" i="13"/>
  <c r="AB154" i="13"/>
  <c r="AB152" i="13"/>
  <c r="AB164" i="13"/>
  <c r="AB167" i="13"/>
  <c r="AB168" i="13" s="1"/>
  <c r="AB181" i="13"/>
  <c r="AB182" i="13" s="1"/>
  <c r="AN151" i="13"/>
  <c r="AN152" i="13"/>
  <c r="AN158" i="13" s="1"/>
  <c r="AN153" i="13"/>
  <c r="AN155" i="13" s="1"/>
  <c r="AN150" i="13"/>
  <c r="A5" i="5"/>
  <c r="B5" i="5" s="1"/>
  <c r="A6" i="5"/>
  <c r="B6" i="5" s="1"/>
  <c r="A7" i="5"/>
  <c r="B7" i="5" s="1"/>
  <c r="A8" i="5"/>
  <c r="B8" i="5" s="1"/>
  <c r="A9" i="5"/>
  <c r="B9" i="5" s="1"/>
  <c r="A10" i="5"/>
  <c r="B10" i="5" s="1"/>
  <c r="A11" i="5"/>
  <c r="B11" i="5" s="1"/>
  <c r="A12" i="5"/>
  <c r="B12" i="5" s="1"/>
  <c r="A13" i="5"/>
  <c r="B13" i="5" s="1"/>
  <c r="A14" i="5"/>
  <c r="B14" i="5" s="1"/>
  <c r="A15" i="5"/>
  <c r="B15" i="5" s="1"/>
  <c r="A16" i="5"/>
  <c r="B16" i="5" s="1"/>
  <c r="A17" i="5"/>
  <c r="A18" i="5"/>
  <c r="A19" i="5"/>
  <c r="B19" i="5" s="1"/>
  <c r="A20" i="5"/>
  <c r="B20" i="5" s="1"/>
  <c r="A21" i="5"/>
  <c r="B21" i="5" s="1"/>
  <c r="A22" i="5"/>
  <c r="B22" i="5" s="1"/>
  <c r="A23" i="5"/>
  <c r="B23" i="5" s="1"/>
  <c r="A24" i="5"/>
  <c r="B24" i="5" s="1"/>
  <c r="A25" i="5"/>
  <c r="B25" i="5" s="1"/>
  <c r="A26" i="5"/>
  <c r="B26" i="5" s="1"/>
  <c r="A27" i="5"/>
  <c r="B27" i="5" s="1"/>
  <c r="A28" i="5"/>
  <c r="B28" i="5" s="1"/>
  <c r="A29" i="5"/>
  <c r="B29" i="5" s="1"/>
  <c r="A30" i="5"/>
  <c r="B30" i="5" s="1"/>
  <c r="A31" i="5"/>
  <c r="B31" i="5" s="1"/>
  <c r="A32" i="5"/>
  <c r="B32" i="5" s="1"/>
  <c r="A33" i="5"/>
  <c r="B33" i="5" s="1"/>
  <c r="A34" i="5"/>
  <c r="B34" i="5" s="1"/>
  <c r="A35" i="5"/>
  <c r="B35" i="5" s="1"/>
  <c r="A36" i="5"/>
  <c r="B36" i="5" s="1"/>
  <c r="A37" i="5"/>
  <c r="B37" i="5" s="1"/>
  <c r="A38" i="5"/>
  <c r="B38" i="5" s="1"/>
  <c r="A39" i="5"/>
  <c r="B39" i="5" s="1"/>
  <c r="A40" i="5"/>
  <c r="B40" i="5" s="1"/>
  <c r="A41" i="5"/>
  <c r="B41" i="5" s="1"/>
  <c r="A42" i="5"/>
  <c r="B42" i="5" s="1"/>
  <c r="A43" i="5"/>
  <c r="B43" i="5" s="1"/>
  <c r="A44" i="5"/>
  <c r="B44" i="5" s="1"/>
  <c r="A45" i="5"/>
  <c r="B45" i="5" s="1"/>
  <c r="A46" i="5"/>
  <c r="B46" i="5" s="1"/>
  <c r="A47" i="5"/>
  <c r="B47" i="5" s="1"/>
  <c r="A48" i="5"/>
  <c r="B48" i="5" s="1"/>
  <c r="A49" i="5"/>
  <c r="B49" i="5" s="1"/>
  <c r="A50" i="5"/>
  <c r="B50" i="5" s="1"/>
  <c r="A51" i="5"/>
  <c r="B51" i="5" s="1"/>
  <c r="A52" i="5"/>
  <c r="B52" i="5" s="1"/>
  <c r="A53" i="5"/>
  <c r="B53" i="5" s="1"/>
  <c r="A54" i="5"/>
  <c r="B54" i="5" s="1"/>
  <c r="A55" i="5"/>
  <c r="B55" i="5" s="1"/>
  <c r="A56" i="5"/>
  <c r="B56" i="5" s="1"/>
  <c r="A57" i="5"/>
  <c r="B57" i="5" s="1"/>
  <c r="A58" i="5"/>
  <c r="B58" i="5" s="1"/>
  <c r="A59" i="5"/>
  <c r="B59" i="5" s="1"/>
  <c r="A60" i="5"/>
  <c r="B60" i="5" s="1"/>
  <c r="A61" i="5"/>
  <c r="B61" i="5" s="1"/>
  <c r="A62" i="5"/>
  <c r="B62" i="5" s="1"/>
  <c r="A63" i="5"/>
  <c r="B63" i="5" s="1"/>
  <c r="A64" i="5"/>
  <c r="B64" i="5" s="1"/>
  <c r="A65" i="5"/>
  <c r="B65" i="5" s="1"/>
  <c r="A66" i="5"/>
  <c r="B66" i="5" s="1"/>
  <c r="A67" i="5"/>
  <c r="B67" i="5" s="1"/>
  <c r="A68" i="5"/>
  <c r="B68" i="5" s="1"/>
  <c r="A69" i="5"/>
  <c r="B69" i="5" s="1"/>
  <c r="A70" i="5"/>
  <c r="B70" i="5" s="1"/>
  <c r="A71" i="5"/>
  <c r="B71" i="5" s="1"/>
  <c r="A72" i="5"/>
  <c r="B72" i="5" s="1"/>
  <c r="A73" i="5"/>
  <c r="B73" i="5" s="1"/>
  <c r="A74" i="5"/>
  <c r="B74" i="5" s="1"/>
  <c r="A75" i="5"/>
  <c r="B75" i="5" s="1"/>
  <c r="A76" i="5"/>
  <c r="B76" i="5" s="1"/>
  <c r="A77" i="5"/>
  <c r="B77" i="5" s="1"/>
  <c r="A78" i="5"/>
  <c r="B78" i="5" s="1"/>
  <c r="A79" i="5"/>
  <c r="B79" i="5" s="1"/>
  <c r="A80" i="5"/>
  <c r="B80" i="5" s="1"/>
  <c r="A81" i="5"/>
  <c r="B81" i="5" s="1"/>
  <c r="A82" i="5"/>
  <c r="B82" i="5" s="1"/>
  <c r="A83" i="5"/>
  <c r="B83" i="5" s="1"/>
  <c r="A84" i="5"/>
  <c r="B84" i="5" s="1"/>
  <c r="A85" i="5"/>
  <c r="B85" i="5" s="1"/>
  <c r="A86" i="5"/>
  <c r="B86" i="5" s="1"/>
  <c r="A87" i="5"/>
  <c r="B87" i="5" s="1"/>
  <c r="A4" i="5"/>
  <c r="I4" i="5" s="1"/>
  <c r="C32" i="5"/>
  <c r="AU25" i="5"/>
  <c r="AB186" i="13" l="1"/>
  <c r="AB155" i="13"/>
  <c r="AB169" i="13"/>
  <c r="AB172" i="13"/>
  <c r="AB170" i="13"/>
  <c r="AB158" i="13"/>
  <c r="AB160" i="13" s="1"/>
  <c r="AB183" i="13"/>
  <c r="AN156" i="13"/>
  <c r="AN159" i="13"/>
  <c r="AN157" i="13"/>
  <c r="AB156" i="13"/>
  <c r="AB159" i="13"/>
  <c r="AB157" i="13"/>
  <c r="AN160" i="13"/>
  <c r="AB171" i="13"/>
  <c r="AB173" i="13" s="1"/>
  <c r="AS18" i="5"/>
  <c r="B18" i="5"/>
  <c r="AT17" i="5"/>
  <c r="B17" i="5"/>
  <c r="C4" i="5"/>
  <c r="B4" i="5"/>
  <c r="O60" i="5"/>
  <c r="P60" i="5"/>
  <c r="P28" i="5"/>
  <c r="O28" i="5"/>
  <c r="O12" i="5"/>
  <c r="P12" i="5"/>
  <c r="O83" i="5"/>
  <c r="P83" i="5"/>
  <c r="O75" i="5"/>
  <c r="P75" i="5"/>
  <c r="O67" i="5"/>
  <c r="P67" i="5"/>
  <c r="O59" i="5"/>
  <c r="P59" i="5"/>
  <c r="O51" i="5"/>
  <c r="P51" i="5"/>
  <c r="P43" i="5"/>
  <c r="O43" i="5"/>
  <c r="O35" i="5"/>
  <c r="P35" i="5"/>
  <c r="O27" i="5"/>
  <c r="P27" i="5"/>
  <c r="O19" i="5"/>
  <c r="P19" i="5"/>
  <c r="O11" i="5"/>
  <c r="P11" i="5"/>
  <c r="P68" i="5"/>
  <c r="O68" i="5"/>
  <c r="P36" i="5"/>
  <c r="O36" i="5"/>
  <c r="O74" i="5"/>
  <c r="P74" i="5"/>
  <c r="O42" i="5"/>
  <c r="P42" i="5"/>
  <c r="O26" i="5"/>
  <c r="P26" i="5"/>
  <c r="O73" i="5"/>
  <c r="P73" i="5"/>
  <c r="O65" i="5"/>
  <c r="P65" i="5"/>
  <c r="O57" i="5"/>
  <c r="P57" i="5"/>
  <c r="O49" i="5"/>
  <c r="P49" i="5"/>
  <c r="O41" i="5"/>
  <c r="P41" i="5"/>
  <c r="O33" i="5"/>
  <c r="P33" i="5"/>
  <c r="O25" i="5"/>
  <c r="P25" i="5"/>
  <c r="O17" i="5"/>
  <c r="P17" i="5"/>
  <c r="O9" i="5"/>
  <c r="P9" i="5"/>
  <c r="O58" i="5"/>
  <c r="P58" i="5"/>
  <c r="O18" i="5"/>
  <c r="P18" i="5"/>
  <c r="P4" i="5"/>
  <c r="O4" i="5"/>
  <c r="O80" i="5"/>
  <c r="P80" i="5"/>
  <c r="P72" i="5"/>
  <c r="O72" i="5"/>
  <c r="O64" i="5"/>
  <c r="P64" i="5"/>
  <c r="O56" i="5"/>
  <c r="P56" i="5"/>
  <c r="P48" i="5"/>
  <c r="O48" i="5"/>
  <c r="O40" i="5"/>
  <c r="P40" i="5"/>
  <c r="P32" i="5"/>
  <c r="O32" i="5"/>
  <c r="P24" i="5"/>
  <c r="O24" i="5"/>
  <c r="O16" i="5"/>
  <c r="P16" i="5"/>
  <c r="O8" i="5"/>
  <c r="P8" i="5"/>
  <c r="O76" i="5"/>
  <c r="P76" i="5"/>
  <c r="P44" i="5"/>
  <c r="O44" i="5"/>
  <c r="P82" i="5"/>
  <c r="O82" i="5"/>
  <c r="P50" i="5"/>
  <c r="O50" i="5"/>
  <c r="O10" i="5"/>
  <c r="P10" i="5"/>
  <c r="P79" i="5"/>
  <c r="O79" i="5"/>
  <c r="P71" i="5"/>
  <c r="O71" i="5"/>
  <c r="P63" i="5"/>
  <c r="O63" i="5"/>
  <c r="P55" i="5"/>
  <c r="O55" i="5"/>
  <c r="P47" i="5"/>
  <c r="O47" i="5"/>
  <c r="O39" i="5"/>
  <c r="P39" i="5"/>
  <c r="P31" i="5"/>
  <c r="O31" i="5"/>
  <c r="P23" i="5"/>
  <c r="O23" i="5"/>
  <c r="P15" i="5"/>
  <c r="O15" i="5"/>
  <c r="O7" i="5"/>
  <c r="P7" i="5"/>
  <c r="P86" i="5"/>
  <c r="O86" i="5"/>
  <c r="P78" i="5"/>
  <c r="O78" i="5"/>
  <c r="P70" i="5"/>
  <c r="O70" i="5"/>
  <c r="O62" i="5"/>
  <c r="P62" i="5"/>
  <c r="P54" i="5"/>
  <c r="O54" i="5"/>
  <c r="P46" i="5"/>
  <c r="O46" i="5"/>
  <c r="P38" i="5"/>
  <c r="O38" i="5"/>
  <c r="P30" i="5"/>
  <c r="O30" i="5"/>
  <c r="P22" i="5"/>
  <c r="O22" i="5"/>
  <c r="P14" i="5"/>
  <c r="O14" i="5"/>
  <c r="P6" i="5"/>
  <c r="O6" i="5"/>
  <c r="O84" i="5"/>
  <c r="P84" i="5"/>
  <c r="O52" i="5"/>
  <c r="P52" i="5"/>
  <c r="O20" i="5"/>
  <c r="P20" i="5"/>
  <c r="O66" i="5"/>
  <c r="P66" i="5"/>
  <c r="O34" i="5"/>
  <c r="P34" i="5"/>
  <c r="O81" i="5"/>
  <c r="P81" i="5"/>
  <c r="P87" i="5"/>
  <c r="O87" i="5"/>
  <c r="P85" i="5"/>
  <c r="O85" i="5"/>
  <c r="P77" i="5"/>
  <c r="O77" i="5"/>
  <c r="P69" i="5"/>
  <c r="O69" i="5"/>
  <c r="P61" i="5"/>
  <c r="O61" i="5"/>
  <c r="P53" i="5"/>
  <c r="O53" i="5"/>
  <c r="P45" i="5"/>
  <c r="O45" i="5"/>
  <c r="P37" i="5"/>
  <c r="O37" i="5"/>
  <c r="P29" i="5"/>
  <c r="O29" i="5"/>
  <c r="P21" i="5"/>
  <c r="O21" i="5"/>
  <c r="P13" i="5"/>
  <c r="O13" i="5"/>
  <c r="P5" i="5"/>
  <c r="O5" i="5"/>
  <c r="M68" i="5"/>
  <c r="N68" i="5"/>
  <c r="M60" i="5"/>
  <c r="N60" i="5"/>
  <c r="M36" i="5"/>
  <c r="N36" i="5"/>
  <c r="M28" i="5"/>
  <c r="N28" i="5"/>
  <c r="N20" i="5"/>
  <c r="M20" i="5"/>
  <c r="M12" i="5"/>
  <c r="N12" i="5"/>
  <c r="M83" i="5"/>
  <c r="N83" i="5"/>
  <c r="N67" i="5"/>
  <c r="M67" i="5"/>
  <c r="N43" i="5"/>
  <c r="M43" i="5"/>
  <c r="N27" i="5"/>
  <c r="M27" i="5"/>
  <c r="M11" i="5"/>
  <c r="N11" i="5"/>
  <c r="M74" i="5"/>
  <c r="N74" i="5"/>
  <c r="N34" i="5"/>
  <c r="M34" i="5"/>
  <c r="M10" i="5"/>
  <c r="N10" i="5"/>
  <c r="M65" i="5"/>
  <c r="N65" i="5"/>
  <c r="M25" i="5"/>
  <c r="N25" i="5"/>
  <c r="M80" i="5"/>
  <c r="N80" i="5"/>
  <c r="N72" i="5"/>
  <c r="M72" i="5"/>
  <c r="M64" i="5"/>
  <c r="N64" i="5"/>
  <c r="N56" i="5"/>
  <c r="M56" i="5"/>
  <c r="N48" i="5"/>
  <c r="M48" i="5"/>
  <c r="M40" i="5"/>
  <c r="N40" i="5"/>
  <c r="N32" i="5"/>
  <c r="M32" i="5"/>
  <c r="N24" i="5"/>
  <c r="M24" i="5"/>
  <c r="N16" i="5"/>
  <c r="M16" i="5"/>
  <c r="N8" i="5"/>
  <c r="M8" i="5"/>
  <c r="M84" i="5"/>
  <c r="N84" i="5"/>
  <c r="M52" i="5"/>
  <c r="N52" i="5"/>
  <c r="M57" i="5"/>
  <c r="N57" i="5"/>
  <c r="M33" i="5"/>
  <c r="N33" i="5"/>
  <c r="N4" i="5"/>
  <c r="M4" i="5"/>
  <c r="M71" i="5"/>
  <c r="N71" i="5"/>
  <c r="M63" i="5"/>
  <c r="N63" i="5"/>
  <c r="N55" i="5"/>
  <c r="M55" i="5"/>
  <c r="M47" i="5"/>
  <c r="N47" i="5"/>
  <c r="N39" i="5"/>
  <c r="M39" i="5"/>
  <c r="M31" i="5"/>
  <c r="N31" i="5"/>
  <c r="M23" i="5"/>
  <c r="N23" i="5"/>
  <c r="N15" i="5"/>
  <c r="M15" i="5"/>
  <c r="M7" i="5"/>
  <c r="N7" i="5"/>
  <c r="M75" i="5"/>
  <c r="N75" i="5"/>
  <c r="M59" i="5"/>
  <c r="N59" i="5"/>
  <c r="M51" i="5"/>
  <c r="N51" i="5"/>
  <c r="N35" i="5"/>
  <c r="M35" i="5"/>
  <c r="N19" i="5"/>
  <c r="M19" i="5"/>
  <c r="N82" i="5"/>
  <c r="M82" i="5"/>
  <c r="M58" i="5"/>
  <c r="N58" i="5"/>
  <c r="M42" i="5"/>
  <c r="N42" i="5"/>
  <c r="M26" i="5"/>
  <c r="N26" i="5"/>
  <c r="M73" i="5"/>
  <c r="N73" i="5"/>
  <c r="M41" i="5"/>
  <c r="N41" i="5"/>
  <c r="M17" i="5"/>
  <c r="N17" i="5"/>
  <c r="N79" i="5"/>
  <c r="M79" i="5"/>
  <c r="N86" i="5"/>
  <c r="M86" i="5"/>
  <c r="M78" i="5"/>
  <c r="N78" i="5"/>
  <c r="N70" i="5"/>
  <c r="M70" i="5"/>
  <c r="N62" i="5"/>
  <c r="M62" i="5"/>
  <c r="M54" i="5"/>
  <c r="N54" i="5"/>
  <c r="N46" i="5"/>
  <c r="M46" i="5"/>
  <c r="N38" i="5"/>
  <c r="M38" i="5"/>
  <c r="M30" i="5"/>
  <c r="N30" i="5"/>
  <c r="N22" i="5"/>
  <c r="M22" i="5"/>
  <c r="N14" i="5"/>
  <c r="M14" i="5"/>
  <c r="N6" i="5"/>
  <c r="M6" i="5"/>
  <c r="M76" i="5"/>
  <c r="N76" i="5"/>
  <c r="M44" i="5"/>
  <c r="N44" i="5"/>
  <c r="M66" i="5"/>
  <c r="N66" i="5"/>
  <c r="M50" i="5"/>
  <c r="N50" i="5"/>
  <c r="M18" i="5"/>
  <c r="N18" i="5"/>
  <c r="M81" i="5"/>
  <c r="N81" i="5"/>
  <c r="M49" i="5"/>
  <c r="N49" i="5"/>
  <c r="M9" i="5"/>
  <c r="N9" i="5"/>
  <c r="M87" i="5"/>
  <c r="N87" i="5"/>
  <c r="N85" i="5"/>
  <c r="M85" i="5"/>
  <c r="N77" i="5"/>
  <c r="M77" i="5"/>
  <c r="N69" i="5"/>
  <c r="M69" i="5"/>
  <c r="N61" i="5"/>
  <c r="M61" i="5"/>
  <c r="N53" i="5"/>
  <c r="M53" i="5"/>
  <c r="N45" i="5"/>
  <c r="M45" i="5"/>
  <c r="N37" i="5"/>
  <c r="M37" i="5"/>
  <c r="N29" i="5"/>
  <c r="M29" i="5"/>
  <c r="N21" i="5"/>
  <c r="M21" i="5"/>
  <c r="N13" i="5"/>
  <c r="M13" i="5"/>
  <c r="N5" i="5"/>
  <c r="M5" i="5"/>
  <c r="K51" i="5"/>
  <c r="L51" i="5"/>
  <c r="K48" i="5"/>
  <c r="L48" i="5"/>
  <c r="AV24" i="5"/>
  <c r="L24" i="5"/>
  <c r="K24" i="5"/>
  <c r="K16" i="5"/>
  <c r="L16" i="5"/>
  <c r="L8" i="5"/>
  <c r="K8" i="5"/>
  <c r="K52" i="5"/>
  <c r="L52" i="5"/>
  <c r="L28" i="5"/>
  <c r="K28" i="5"/>
  <c r="AQ12" i="5"/>
  <c r="K12" i="5"/>
  <c r="L12" i="5"/>
  <c r="K75" i="5"/>
  <c r="L75" i="5"/>
  <c r="K59" i="5"/>
  <c r="L59" i="5"/>
  <c r="K43" i="5"/>
  <c r="L43" i="5"/>
  <c r="K27" i="5"/>
  <c r="L27" i="5"/>
  <c r="K19" i="5"/>
  <c r="L19" i="5"/>
  <c r="K11" i="5"/>
  <c r="L11" i="5"/>
  <c r="K74" i="5"/>
  <c r="L74" i="5"/>
  <c r="K50" i="5"/>
  <c r="L50" i="5"/>
  <c r="K81" i="5"/>
  <c r="L81" i="5"/>
  <c r="K7" i="5"/>
  <c r="L7" i="5"/>
  <c r="K76" i="5"/>
  <c r="L76" i="5"/>
  <c r="L60" i="5"/>
  <c r="K60" i="5"/>
  <c r="L36" i="5"/>
  <c r="K36" i="5"/>
  <c r="K20" i="5"/>
  <c r="L20" i="5"/>
  <c r="K83" i="5"/>
  <c r="L83" i="5"/>
  <c r="L67" i="5"/>
  <c r="K67" i="5"/>
  <c r="K35" i="5"/>
  <c r="L35" i="5"/>
  <c r="K65" i="5"/>
  <c r="L65" i="5"/>
  <c r="K49" i="5"/>
  <c r="L49" i="5"/>
  <c r="K33" i="5"/>
  <c r="L33" i="5"/>
  <c r="AW17" i="5"/>
  <c r="K17" i="5"/>
  <c r="L17" i="5"/>
  <c r="K4" i="5"/>
  <c r="L4" i="5"/>
  <c r="K72" i="5"/>
  <c r="L72" i="5"/>
  <c r="L56" i="5"/>
  <c r="K56" i="5"/>
  <c r="L40" i="5"/>
  <c r="K40" i="5"/>
  <c r="L87" i="5"/>
  <c r="K87" i="5"/>
  <c r="L71" i="5"/>
  <c r="K71" i="5"/>
  <c r="L55" i="5"/>
  <c r="K55" i="5"/>
  <c r="L39" i="5"/>
  <c r="K39" i="5"/>
  <c r="L15" i="5"/>
  <c r="K15" i="5"/>
  <c r="L86" i="5"/>
  <c r="K86" i="5"/>
  <c r="L78" i="5"/>
  <c r="K78" i="5"/>
  <c r="K70" i="5"/>
  <c r="L70" i="5"/>
  <c r="L62" i="5"/>
  <c r="K62" i="5"/>
  <c r="L54" i="5"/>
  <c r="K54" i="5"/>
  <c r="L46" i="5"/>
  <c r="K46" i="5"/>
  <c r="L38" i="5"/>
  <c r="K38" i="5"/>
  <c r="L30" i="5"/>
  <c r="K30" i="5"/>
  <c r="K22" i="5"/>
  <c r="L22" i="5"/>
  <c r="L14" i="5"/>
  <c r="K14" i="5"/>
  <c r="L6" i="5"/>
  <c r="K6" i="5"/>
  <c r="L84" i="5"/>
  <c r="K84" i="5"/>
  <c r="K68" i="5"/>
  <c r="L68" i="5"/>
  <c r="K44" i="5"/>
  <c r="L44" i="5"/>
  <c r="K82" i="5"/>
  <c r="L82" i="5"/>
  <c r="K66" i="5"/>
  <c r="L66" i="5"/>
  <c r="L58" i="5"/>
  <c r="K58" i="5"/>
  <c r="K42" i="5"/>
  <c r="L42" i="5"/>
  <c r="K34" i="5"/>
  <c r="L34" i="5"/>
  <c r="K26" i="5"/>
  <c r="L26" i="5"/>
  <c r="K18" i="5"/>
  <c r="L18" i="5"/>
  <c r="E10" i="5"/>
  <c r="L10" i="5"/>
  <c r="K10" i="5"/>
  <c r="K73" i="5"/>
  <c r="L73" i="5"/>
  <c r="K57" i="5"/>
  <c r="L57" i="5"/>
  <c r="H41" i="5"/>
  <c r="K41" i="5"/>
  <c r="L41" i="5"/>
  <c r="K25" i="5"/>
  <c r="L25" i="5"/>
  <c r="AY9" i="5"/>
  <c r="K9" i="5"/>
  <c r="L9" i="5"/>
  <c r="L80" i="5"/>
  <c r="K80" i="5"/>
  <c r="K64" i="5"/>
  <c r="L64" i="5"/>
  <c r="K32" i="5"/>
  <c r="L32" i="5"/>
  <c r="L79" i="5"/>
  <c r="K79" i="5"/>
  <c r="K63" i="5"/>
  <c r="L63" i="5"/>
  <c r="K47" i="5"/>
  <c r="L47" i="5"/>
  <c r="K31" i="5"/>
  <c r="L31" i="5"/>
  <c r="L23" i="5"/>
  <c r="K23" i="5"/>
  <c r="L85" i="5"/>
  <c r="K85" i="5"/>
  <c r="L77" i="5"/>
  <c r="K77" i="5"/>
  <c r="L69" i="5"/>
  <c r="K69" i="5"/>
  <c r="L61" i="5"/>
  <c r="K61" i="5"/>
  <c r="L53" i="5"/>
  <c r="K53" i="5"/>
  <c r="L45" i="5"/>
  <c r="K45" i="5"/>
  <c r="L37" i="5"/>
  <c r="K37" i="5"/>
  <c r="L29" i="5"/>
  <c r="K29" i="5"/>
  <c r="L21" i="5"/>
  <c r="K21" i="5"/>
  <c r="L13" i="5"/>
  <c r="K13" i="5"/>
  <c r="L5" i="5"/>
  <c r="K5" i="5"/>
  <c r="AQ10" i="5"/>
  <c r="AL73" i="5"/>
  <c r="AK73" i="5"/>
  <c r="AI73" i="5"/>
  <c r="AH73" i="5"/>
  <c r="AF73" i="5"/>
  <c r="AE73" i="5"/>
  <c r="AL49" i="5"/>
  <c r="AK49" i="5"/>
  <c r="AI49" i="5"/>
  <c r="AH49" i="5"/>
  <c r="AF49" i="5"/>
  <c r="AE49" i="5"/>
  <c r="AD33" i="5"/>
  <c r="AP33" i="5"/>
  <c r="AX33" i="5"/>
  <c r="AE33" i="5"/>
  <c r="AQ33" i="5"/>
  <c r="AY33" i="5"/>
  <c r="AF33" i="5"/>
  <c r="AR33" i="5"/>
  <c r="AZ33" i="5"/>
  <c r="AH33" i="5"/>
  <c r="AS33" i="5"/>
  <c r="AV33" i="5"/>
  <c r="AW33" i="5"/>
  <c r="AK33" i="5"/>
  <c r="AL33" i="5"/>
  <c r="AI33" i="5"/>
  <c r="AT33" i="5"/>
  <c r="AU33" i="5"/>
  <c r="AU17" i="5"/>
  <c r="AL4" i="5"/>
  <c r="AH4" i="5"/>
  <c r="AK4" i="5"/>
  <c r="AF4" i="5"/>
  <c r="AI4" i="5"/>
  <c r="AE4" i="5"/>
  <c r="AF80" i="5"/>
  <c r="AL80" i="5"/>
  <c r="AE80" i="5"/>
  <c r="AI80" i="5"/>
  <c r="AH80" i="5"/>
  <c r="AK80" i="5"/>
  <c r="AL56" i="5"/>
  <c r="AK56" i="5"/>
  <c r="AE56" i="5"/>
  <c r="AF56" i="5"/>
  <c r="AH56" i="5"/>
  <c r="AI56" i="5"/>
  <c r="AL40" i="5"/>
  <c r="AH40" i="5"/>
  <c r="AI40" i="5"/>
  <c r="AK40" i="5"/>
  <c r="AF40" i="5"/>
  <c r="AE40" i="5"/>
  <c r="AL16" i="5"/>
  <c r="AF16" i="5"/>
  <c r="AK16" i="5"/>
  <c r="AI16" i="5"/>
  <c r="AH16" i="5"/>
  <c r="AE16" i="5"/>
  <c r="AR9" i="5"/>
  <c r="AK79" i="5"/>
  <c r="AE79" i="5"/>
  <c r="AF79" i="5"/>
  <c r="AL79" i="5"/>
  <c r="AH79" i="5"/>
  <c r="AI79" i="5"/>
  <c r="AI63" i="5"/>
  <c r="AL63" i="5"/>
  <c r="AE63" i="5"/>
  <c r="AF63" i="5"/>
  <c r="AH63" i="5"/>
  <c r="AK63" i="5"/>
  <c r="AI39" i="5"/>
  <c r="AT39" i="5"/>
  <c r="AU39" i="5"/>
  <c r="AK39" i="5"/>
  <c r="AV39" i="5"/>
  <c r="AL39" i="5"/>
  <c r="AW39" i="5"/>
  <c r="AR39" i="5"/>
  <c r="AS39" i="5"/>
  <c r="AE39" i="5"/>
  <c r="AY39" i="5"/>
  <c r="AF39" i="5"/>
  <c r="AZ39" i="5"/>
  <c r="AH39" i="5"/>
  <c r="AD39" i="5"/>
  <c r="AP39" i="5"/>
  <c r="AQ39" i="5"/>
  <c r="AX39" i="5"/>
  <c r="AL23" i="5"/>
  <c r="AK23" i="5"/>
  <c r="AI23" i="5"/>
  <c r="AH23" i="5"/>
  <c r="AF23" i="5"/>
  <c r="AE23" i="5"/>
  <c r="G7" i="5"/>
  <c r="AL7" i="5"/>
  <c r="AK7" i="5"/>
  <c r="AI7" i="5"/>
  <c r="AH7" i="5"/>
  <c r="AF7" i="5"/>
  <c r="AE7" i="5"/>
  <c r="AL86" i="5"/>
  <c r="AI86" i="5"/>
  <c r="AF86" i="5"/>
  <c r="AE86" i="5"/>
  <c r="AK86" i="5"/>
  <c r="AH86" i="5"/>
  <c r="AI70" i="5"/>
  <c r="AK70" i="5"/>
  <c r="AE70" i="5"/>
  <c r="AF70" i="5"/>
  <c r="AL70" i="5"/>
  <c r="AH70" i="5"/>
  <c r="AF54" i="5"/>
  <c r="AH54" i="5"/>
  <c r="AI54" i="5"/>
  <c r="AL54" i="5"/>
  <c r="AK54" i="5"/>
  <c r="AE54" i="5"/>
  <c r="AH85" i="5"/>
  <c r="AI85" i="5"/>
  <c r="AK85" i="5"/>
  <c r="AF85" i="5"/>
  <c r="AE85" i="5"/>
  <c r="AL85" i="5"/>
  <c r="AF77" i="5"/>
  <c r="AQ77" i="5"/>
  <c r="AY77" i="5"/>
  <c r="AR77" i="5"/>
  <c r="AZ77" i="5"/>
  <c r="AH77" i="5"/>
  <c r="AS77" i="5"/>
  <c r="AI77" i="5"/>
  <c r="AT77" i="5"/>
  <c r="AD77" i="5"/>
  <c r="AW77" i="5"/>
  <c r="AE77" i="5"/>
  <c r="AX77" i="5"/>
  <c r="AK77" i="5"/>
  <c r="AL77" i="5"/>
  <c r="AP77" i="5"/>
  <c r="AU77" i="5"/>
  <c r="AV77" i="5"/>
  <c r="AF69" i="5"/>
  <c r="AK69" i="5"/>
  <c r="AH69" i="5"/>
  <c r="AI69" i="5"/>
  <c r="AE69" i="5"/>
  <c r="AL69" i="5"/>
  <c r="AK61" i="5"/>
  <c r="AE61" i="5"/>
  <c r="AI61" i="5"/>
  <c r="AH61" i="5"/>
  <c r="AL61" i="5"/>
  <c r="AF61" i="5"/>
  <c r="AI53" i="5"/>
  <c r="AH53" i="5"/>
  <c r="AK53" i="5"/>
  <c r="AE53" i="5"/>
  <c r="AL53" i="5"/>
  <c r="AF53" i="5"/>
  <c r="AH45" i="5"/>
  <c r="AE45" i="5"/>
  <c r="AK45" i="5"/>
  <c r="AF45" i="5"/>
  <c r="AL45" i="5"/>
  <c r="AI45" i="5"/>
  <c r="AS37" i="5"/>
  <c r="AH37" i="5"/>
  <c r="AT37" i="5"/>
  <c r="AI37" i="5"/>
  <c r="AU37" i="5"/>
  <c r="AK37" i="5"/>
  <c r="AV37" i="5"/>
  <c r="AE37" i="5"/>
  <c r="AY37" i="5"/>
  <c r="AF37" i="5"/>
  <c r="AZ37" i="5"/>
  <c r="AP37" i="5"/>
  <c r="AQ37" i="5"/>
  <c r="AR37" i="5"/>
  <c r="AX37" i="5"/>
  <c r="AW37" i="5"/>
  <c r="AD37" i="5"/>
  <c r="AL37" i="5"/>
  <c r="AK29" i="5"/>
  <c r="AV29" i="5"/>
  <c r="AL29" i="5"/>
  <c r="AW29" i="5"/>
  <c r="AD29" i="5"/>
  <c r="AP29" i="5"/>
  <c r="AX29" i="5"/>
  <c r="AE29" i="5"/>
  <c r="AQ29" i="5"/>
  <c r="AY29" i="5"/>
  <c r="AT29" i="5"/>
  <c r="AU29" i="5"/>
  <c r="AH29" i="5"/>
  <c r="AI29" i="5"/>
  <c r="AS29" i="5"/>
  <c r="AF29" i="5"/>
  <c r="AR29" i="5"/>
  <c r="AZ29" i="5"/>
  <c r="AF21" i="5"/>
  <c r="AH21" i="5"/>
  <c r="AI21" i="5"/>
  <c r="AL21" i="5"/>
  <c r="AE21" i="5"/>
  <c r="AK21" i="5"/>
  <c r="AL13" i="5"/>
  <c r="AK13" i="5"/>
  <c r="AE13" i="5"/>
  <c r="AF13" i="5"/>
  <c r="AH13" i="5"/>
  <c r="AI13" i="5"/>
  <c r="AI5" i="5"/>
  <c r="AE5" i="5"/>
  <c r="AL5" i="5"/>
  <c r="AF5" i="5"/>
  <c r="AK5" i="5"/>
  <c r="AH5" i="5"/>
  <c r="G9" i="5"/>
  <c r="AL65" i="5"/>
  <c r="AK65" i="5"/>
  <c r="AI65" i="5"/>
  <c r="AH65" i="5"/>
  <c r="AF65" i="5"/>
  <c r="AE65" i="5"/>
  <c r="F41" i="5"/>
  <c r="AL41" i="5"/>
  <c r="AK41" i="5"/>
  <c r="AI41" i="5"/>
  <c r="AH41" i="5"/>
  <c r="AF41" i="5"/>
  <c r="AE41" i="5"/>
  <c r="AL25" i="5"/>
  <c r="AK25" i="5"/>
  <c r="AE25" i="5"/>
  <c r="AF25" i="5"/>
  <c r="AH25" i="5"/>
  <c r="AI25" i="5"/>
  <c r="G17" i="5"/>
  <c r="AL17" i="5"/>
  <c r="AI17" i="5"/>
  <c r="AK17" i="5"/>
  <c r="AE17" i="5"/>
  <c r="AF17" i="5"/>
  <c r="AH17" i="5"/>
  <c r="AQ9" i="5"/>
  <c r="AD41" i="5"/>
  <c r="AE71" i="5"/>
  <c r="AK71" i="5"/>
  <c r="AI71" i="5"/>
  <c r="AL71" i="5"/>
  <c r="AH71" i="5"/>
  <c r="AF71" i="5"/>
  <c r="AL55" i="5"/>
  <c r="AH55" i="5"/>
  <c r="AK55" i="5"/>
  <c r="AE55" i="5"/>
  <c r="AF55" i="5"/>
  <c r="AI55" i="5"/>
  <c r="AK31" i="5"/>
  <c r="AV31" i="5"/>
  <c r="AD31" i="5"/>
  <c r="AL31" i="5"/>
  <c r="AW31" i="5"/>
  <c r="AE31" i="5"/>
  <c r="AP31" i="5"/>
  <c r="AX31" i="5"/>
  <c r="AF31" i="5"/>
  <c r="AQ31" i="5"/>
  <c r="AY31" i="5"/>
  <c r="AI31" i="5"/>
  <c r="AS31" i="5"/>
  <c r="AT31" i="5"/>
  <c r="AU31" i="5"/>
  <c r="AZ31" i="5"/>
  <c r="AH31" i="5"/>
  <c r="AR31" i="5"/>
  <c r="AL15" i="5"/>
  <c r="AK15" i="5"/>
  <c r="AI15" i="5"/>
  <c r="AH15" i="5"/>
  <c r="AF15" i="5"/>
  <c r="AE15" i="5"/>
  <c r="AT9" i="5"/>
  <c r="AX17" i="5"/>
  <c r="AU49" i="5"/>
  <c r="AL78" i="5"/>
  <c r="AH78" i="5"/>
  <c r="AF78" i="5"/>
  <c r="AI78" i="5"/>
  <c r="AK78" i="5"/>
  <c r="AE78" i="5"/>
  <c r="AH62" i="5"/>
  <c r="AL62" i="5"/>
  <c r="AI62" i="5"/>
  <c r="AK62" i="5"/>
  <c r="AF62" i="5"/>
  <c r="AE62" i="5"/>
  <c r="AK46" i="5"/>
  <c r="AE46" i="5"/>
  <c r="AL46" i="5"/>
  <c r="AF46" i="5"/>
  <c r="AH46" i="5"/>
  <c r="AI46" i="5"/>
  <c r="AD38" i="5"/>
  <c r="AL38" i="5"/>
  <c r="AW38" i="5"/>
  <c r="AE38" i="5"/>
  <c r="AP38" i="5"/>
  <c r="AX38" i="5"/>
  <c r="AF38" i="5"/>
  <c r="AQ38" i="5"/>
  <c r="AY38" i="5"/>
  <c r="AR38" i="5"/>
  <c r="AZ38" i="5"/>
  <c r="AU38" i="5"/>
  <c r="AV38" i="5"/>
  <c r="AI38" i="5"/>
  <c r="AK38" i="5"/>
  <c r="AS38" i="5"/>
  <c r="AT38" i="5"/>
  <c r="AH38" i="5"/>
  <c r="AR30" i="5"/>
  <c r="AZ30" i="5"/>
  <c r="AH30" i="5"/>
  <c r="AS30" i="5"/>
  <c r="AI30" i="5"/>
  <c r="AT30" i="5"/>
  <c r="AU30" i="5"/>
  <c r="AP30" i="5"/>
  <c r="AQ30" i="5"/>
  <c r="AD30" i="5"/>
  <c r="AW30" i="5"/>
  <c r="AE30" i="5"/>
  <c r="AX30" i="5"/>
  <c r="AF30" i="5"/>
  <c r="AY30" i="5"/>
  <c r="AK30" i="5"/>
  <c r="AL30" i="5"/>
  <c r="AV30" i="5"/>
  <c r="D22" i="5"/>
  <c r="AL22" i="5"/>
  <c r="AK22" i="5"/>
  <c r="AI22" i="5"/>
  <c r="AH22" i="5"/>
  <c r="AF22" i="5"/>
  <c r="AE22" i="5"/>
  <c r="AL14" i="5"/>
  <c r="AK14" i="5"/>
  <c r="AI14" i="5"/>
  <c r="AH14" i="5"/>
  <c r="AF14" i="5"/>
  <c r="AE14" i="5"/>
  <c r="AL6" i="5"/>
  <c r="AK6" i="5"/>
  <c r="AI6" i="5"/>
  <c r="AH6" i="5"/>
  <c r="AF6" i="5"/>
  <c r="AE6" i="5"/>
  <c r="AV9" i="5"/>
  <c r="AV15" i="5"/>
  <c r="D9" i="5"/>
  <c r="AW9" i="5"/>
  <c r="D17" i="5"/>
  <c r="AX41" i="5"/>
  <c r="AK84" i="5"/>
  <c r="AE84" i="5"/>
  <c r="AI84" i="5"/>
  <c r="AF84" i="5"/>
  <c r="AL84" i="5"/>
  <c r="AH84" i="5"/>
  <c r="AF76" i="5"/>
  <c r="AH76" i="5"/>
  <c r="AI76" i="5"/>
  <c r="AL76" i="5"/>
  <c r="AK76" i="5"/>
  <c r="AE76" i="5"/>
  <c r="AL68" i="5"/>
  <c r="AK68" i="5"/>
  <c r="AE68" i="5"/>
  <c r="AF68" i="5"/>
  <c r="AH68" i="5"/>
  <c r="AI68" i="5"/>
  <c r="AL60" i="5"/>
  <c r="AI60" i="5"/>
  <c r="AK60" i="5"/>
  <c r="AE60" i="5"/>
  <c r="AF60" i="5"/>
  <c r="AH60" i="5"/>
  <c r="AL52" i="5"/>
  <c r="AH52" i="5"/>
  <c r="AI52" i="5"/>
  <c r="AK52" i="5"/>
  <c r="AE52" i="5"/>
  <c r="AF52" i="5"/>
  <c r="AL44" i="5"/>
  <c r="AF44" i="5"/>
  <c r="AH44" i="5"/>
  <c r="AI44" i="5"/>
  <c r="AK44" i="5"/>
  <c r="AE44" i="5"/>
  <c r="AK36" i="5"/>
  <c r="AV36" i="5"/>
  <c r="AL36" i="5"/>
  <c r="AW36" i="5"/>
  <c r="AD36" i="5"/>
  <c r="AP36" i="5"/>
  <c r="AX36" i="5"/>
  <c r="AE36" i="5"/>
  <c r="AQ36" i="5"/>
  <c r="AY36" i="5"/>
  <c r="AH36" i="5"/>
  <c r="AI36" i="5"/>
  <c r="AS36" i="5"/>
  <c r="AT36" i="5"/>
  <c r="AU36" i="5"/>
  <c r="AZ36" i="5"/>
  <c r="AF36" i="5"/>
  <c r="AR36" i="5"/>
  <c r="AL28" i="5"/>
  <c r="AK28" i="5"/>
  <c r="AE28" i="5"/>
  <c r="AF28" i="5"/>
  <c r="AI28" i="5"/>
  <c r="AH28" i="5"/>
  <c r="AL20" i="5"/>
  <c r="AI20" i="5"/>
  <c r="AH20" i="5"/>
  <c r="AF20" i="5"/>
  <c r="AE20" i="5"/>
  <c r="AK20" i="5"/>
  <c r="AL12" i="5"/>
  <c r="AH12" i="5"/>
  <c r="AF12" i="5"/>
  <c r="AK12" i="5"/>
  <c r="AI12" i="5"/>
  <c r="AE12" i="5"/>
  <c r="AF64" i="5"/>
  <c r="AH64" i="5"/>
  <c r="AI64" i="5"/>
  <c r="AL64" i="5"/>
  <c r="AK64" i="5"/>
  <c r="AE64" i="5"/>
  <c r="AI48" i="5"/>
  <c r="AK48" i="5"/>
  <c r="AE48" i="5"/>
  <c r="AF48" i="5"/>
  <c r="AL48" i="5"/>
  <c r="AH48" i="5"/>
  <c r="AH32" i="5"/>
  <c r="AS32" i="5"/>
  <c r="AI32" i="5"/>
  <c r="AT32" i="5"/>
  <c r="AU32" i="5"/>
  <c r="AK32" i="5"/>
  <c r="AV32" i="5"/>
  <c r="AE32" i="5"/>
  <c r="AY32" i="5"/>
  <c r="AF32" i="5"/>
  <c r="AZ32" i="5"/>
  <c r="AP32" i="5"/>
  <c r="AQ32" i="5"/>
  <c r="AR32" i="5"/>
  <c r="AD32" i="5"/>
  <c r="AL32" i="5"/>
  <c r="AW32" i="5"/>
  <c r="AX32" i="5"/>
  <c r="AK8" i="5"/>
  <c r="AL8" i="5"/>
  <c r="AE8" i="5"/>
  <c r="AI8" i="5"/>
  <c r="AH8" i="5"/>
  <c r="AF8" i="5"/>
  <c r="AF87" i="5"/>
  <c r="AH87" i="5"/>
  <c r="AI87" i="5"/>
  <c r="AK87" i="5"/>
  <c r="AE87" i="5"/>
  <c r="AL87" i="5"/>
  <c r="AL47" i="5"/>
  <c r="AF47" i="5"/>
  <c r="AE47" i="5"/>
  <c r="AK47" i="5"/>
  <c r="AI47" i="5"/>
  <c r="AH47" i="5"/>
  <c r="AF11" i="5"/>
  <c r="AH11" i="5"/>
  <c r="AI11" i="5"/>
  <c r="AK11" i="5"/>
  <c r="AL11" i="5"/>
  <c r="AE11" i="5"/>
  <c r="AP9" i="5"/>
  <c r="AZ9" i="5"/>
  <c r="AI81" i="5"/>
  <c r="AK81" i="5"/>
  <c r="AE81" i="5"/>
  <c r="AF81" i="5"/>
  <c r="AL81" i="5"/>
  <c r="AH81" i="5"/>
  <c r="AL57" i="5"/>
  <c r="AK57" i="5"/>
  <c r="AI57" i="5"/>
  <c r="AH57" i="5"/>
  <c r="AF57" i="5"/>
  <c r="AE57" i="5"/>
  <c r="AL72" i="5"/>
  <c r="AH72" i="5"/>
  <c r="AI72" i="5"/>
  <c r="AK72" i="5"/>
  <c r="AF72" i="5"/>
  <c r="AE72" i="5"/>
  <c r="AL24" i="5"/>
  <c r="AH24" i="5"/>
  <c r="AF24" i="5"/>
  <c r="AI24" i="5"/>
  <c r="AE24" i="5"/>
  <c r="AK24" i="5"/>
  <c r="E9" i="5"/>
  <c r="AX9" i="5"/>
  <c r="E17" i="5"/>
  <c r="AD25" i="5"/>
  <c r="G40" i="5"/>
  <c r="AL83" i="5"/>
  <c r="AK83" i="5"/>
  <c r="AI83" i="5"/>
  <c r="AH83" i="5"/>
  <c r="AF83" i="5"/>
  <c r="AE83" i="5"/>
  <c r="AL75" i="5"/>
  <c r="AI75" i="5"/>
  <c r="AH75" i="5"/>
  <c r="AF75" i="5"/>
  <c r="AE75" i="5"/>
  <c r="AK75" i="5"/>
  <c r="AL67" i="5"/>
  <c r="AH67" i="5"/>
  <c r="AK67" i="5"/>
  <c r="AF67" i="5"/>
  <c r="AE67" i="5"/>
  <c r="AI67" i="5"/>
  <c r="AL59" i="5"/>
  <c r="AF59" i="5"/>
  <c r="AK59" i="5"/>
  <c r="AE59" i="5"/>
  <c r="AI59" i="5"/>
  <c r="AH59" i="5"/>
  <c r="AL51" i="5"/>
  <c r="AE51" i="5"/>
  <c r="AK51" i="5"/>
  <c r="AH51" i="5"/>
  <c r="AF51" i="5"/>
  <c r="AI51" i="5"/>
  <c r="AL43" i="5"/>
  <c r="AI43" i="5"/>
  <c r="AK43" i="5"/>
  <c r="AF43" i="5"/>
  <c r="AE43" i="5"/>
  <c r="AH43" i="5"/>
  <c r="AF35" i="5"/>
  <c r="AQ35" i="5"/>
  <c r="AY35" i="5"/>
  <c r="AR35" i="5"/>
  <c r="AZ35" i="5"/>
  <c r="AH35" i="5"/>
  <c r="AS35" i="5"/>
  <c r="AI35" i="5"/>
  <c r="AT35" i="5"/>
  <c r="AP35" i="5"/>
  <c r="AV35" i="5"/>
  <c r="AD35" i="5"/>
  <c r="AW35" i="5"/>
  <c r="AE35" i="5"/>
  <c r="AX35" i="5"/>
  <c r="AL35" i="5"/>
  <c r="AK35" i="5"/>
  <c r="AU35" i="5"/>
  <c r="AI27" i="5"/>
  <c r="AK27" i="5"/>
  <c r="AE27" i="5"/>
  <c r="AF27" i="5"/>
  <c r="AL27" i="5"/>
  <c r="AH27" i="5"/>
  <c r="AH19" i="5"/>
  <c r="AL19" i="5"/>
  <c r="AI19" i="5"/>
  <c r="AK19" i="5"/>
  <c r="AE19" i="5"/>
  <c r="AF19" i="5"/>
  <c r="AD9" i="5"/>
  <c r="AD17" i="5"/>
  <c r="AT25" i="5"/>
  <c r="G49" i="5"/>
  <c r="AL82" i="5"/>
  <c r="AK82" i="5"/>
  <c r="AI82" i="5"/>
  <c r="AH82" i="5"/>
  <c r="AF82" i="5"/>
  <c r="AE82" i="5"/>
  <c r="AL74" i="5"/>
  <c r="AK74" i="5"/>
  <c r="AI74" i="5"/>
  <c r="AH74" i="5"/>
  <c r="AF74" i="5"/>
  <c r="AE74" i="5"/>
  <c r="AL66" i="5"/>
  <c r="AK66" i="5"/>
  <c r="AI66" i="5"/>
  <c r="AH66" i="5"/>
  <c r="AF66" i="5"/>
  <c r="AE66" i="5"/>
  <c r="AL58" i="5"/>
  <c r="AK58" i="5"/>
  <c r="AI58" i="5"/>
  <c r="AH58" i="5"/>
  <c r="AF58" i="5"/>
  <c r="AE58" i="5"/>
  <c r="AL50" i="5"/>
  <c r="AK50" i="5"/>
  <c r="AI50" i="5"/>
  <c r="AH50" i="5"/>
  <c r="AF50" i="5"/>
  <c r="AE50" i="5"/>
  <c r="AL42" i="5"/>
  <c r="AK42" i="5"/>
  <c r="AI42" i="5"/>
  <c r="AH42" i="5"/>
  <c r="AF42" i="5"/>
  <c r="AE42" i="5"/>
  <c r="AK34" i="5"/>
  <c r="AU34" i="5"/>
  <c r="AL34" i="5"/>
  <c r="AV34" i="5"/>
  <c r="AW34" i="5"/>
  <c r="AD34" i="5"/>
  <c r="AP34" i="5"/>
  <c r="AX34" i="5"/>
  <c r="AS34" i="5"/>
  <c r="AT34" i="5"/>
  <c r="AF34" i="5"/>
  <c r="AZ34" i="5"/>
  <c r="AH34" i="5"/>
  <c r="AI34" i="5"/>
  <c r="AE34" i="5"/>
  <c r="AR34" i="5"/>
  <c r="AQ34" i="5"/>
  <c r="AY34" i="5"/>
  <c r="AF26" i="5"/>
  <c r="AI26" i="5"/>
  <c r="AL26" i="5"/>
  <c r="AH26" i="5"/>
  <c r="AE26" i="5"/>
  <c r="AK26" i="5"/>
  <c r="AE18" i="5"/>
  <c r="AK18" i="5"/>
  <c r="AL18" i="5"/>
  <c r="AI18" i="5"/>
  <c r="AH18" i="5"/>
  <c r="AF18" i="5"/>
  <c r="AI10" i="5"/>
  <c r="AF10" i="5"/>
  <c r="AK10" i="5"/>
  <c r="AE10" i="5"/>
  <c r="AL10" i="5"/>
  <c r="AH10" i="5"/>
  <c r="AL9" i="5"/>
  <c r="AH9" i="5"/>
  <c r="AI9" i="5"/>
  <c r="AK9" i="5"/>
  <c r="AF9" i="5"/>
  <c r="AE9" i="5"/>
  <c r="Z63" i="5"/>
  <c r="Z23" i="5"/>
  <c r="G39" i="5"/>
  <c r="S54" i="5"/>
  <c r="W6" i="5"/>
  <c r="AV63" i="5"/>
  <c r="W85" i="5"/>
  <c r="W77" i="5"/>
  <c r="W69" i="5"/>
  <c r="W61" i="5"/>
  <c r="W53" i="5"/>
  <c r="W45" i="5"/>
  <c r="S37" i="5"/>
  <c r="W29" i="5"/>
  <c r="W21" i="5"/>
  <c r="S13" i="5"/>
  <c r="S5" i="5"/>
  <c r="Z71" i="5"/>
  <c r="W78" i="5"/>
  <c r="S30" i="5"/>
  <c r="AZ54" i="5"/>
  <c r="AZ84" i="5"/>
  <c r="G76" i="5"/>
  <c r="G68" i="5"/>
  <c r="G60" i="5"/>
  <c r="G52" i="5"/>
  <c r="G44" i="5"/>
  <c r="G36" i="5"/>
  <c r="AD28" i="5"/>
  <c r="AX20" i="5"/>
  <c r="AX12" i="5"/>
  <c r="Z55" i="5"/>
  <c r="T11" i="5"/>
  <c r="Z39" i="5"/>
  <c r="Z7" i="5"/>
  <c r="W86" i="5"/>
  <c r="S46" i="5"/>
  <c r="AZ14" i="5"/>
  <c r="F7" i="5"/>
  <c r="F23" i="5"/>
  <c r="AV23" i="5"/>
  <c r="R83" i="5"/>
  <c r="T75" i="5"/>
  <c r="Z67" i="5"/>
  <c r="W59" i="5"/>
  <c r="R51" i="5"/>
  <c r="Z43" i="5"/>
  <c r="R35" i="5"/>
  <c r="T27" i="5"/>
  <c r="W19" i="5"/>
  <c r="AV7" i="5"/>
  <c r="AQ17" i="5"/>
  <c r="AD23" i="5"/>
  <c r="H17" i="5"/>
  <c r="E82" i="5"/>
  <c r="Z74" i="5"/>
  <c r="T66" i="5"/>
  <c r="Z58" i="5"/>
  <c r="Z50" i="5"/>
  <c r="V42" i="5"/>
  <c r="R26" i="5"/>
  <c r="I18" i="5"/>
  <c r="AP10" i="5"/>
  <c r="Z79" i="5"/>
  <c r="Z47" i="5"/>
  <c r="Z15" i="5"/>
  <c r="AW15" i="5"/>
  <c r="AY55" i="5"/>
  <c r="G62" i="5"/>
  <c r="AD22" i="5"/>
  <c r="D7" i="5"/>
  <c r="AW7" i="5"/>
  <c r="E15" i="5"/>
  <c r="AW23" i="5"/>
  <c r="H7" i="5"/>
  <c r="S81" i="5"/>
  <c r="S73" i="5"/>
  <c r="G65" i="5"/>
  <c r="G57" i="5"/>
  <c r="S49" i="5"/>
  <c r="S41" i="5"/>
  <c r="G33" i="5"/>
  <c r="G25" i="5"/>
  <c r="S17" i="5"/>
  <c r="S9" i="5"/>
  <c r="Z87" i="5"/>
  <c r="Z31" i="5"/>
  <c r="W70" i="5"/>
  <c r="S38" i="5"/>
  <c r="F15" i="5"/>
  <c r="AX23" i="5"/>
  <c r="E47" i="5"/>
  <c r="S4" i="5"/>
  <c r="G80" i="5"/>
  <c r="AZ72" i="5"/>
  <c r="G64" i="5"/>
  <c r="AZ56" i="5"/>
  <c r="G48" i="5"/>
  <c r="S40" i="5"/>
  <c r="G32" i="5"/>
  <c r="AR24" i="5"/>
  <c r="G16" i="5"/>
  <c r="T8" i="5"/>
  <c r="D14" i="5"/>
  <c r="AU22" i="5"/>
  <c r="AY70" i="5"/>
  <c r="Z6" i="5"/>
  <c r="D87" i="5"/>
  <c r="C30" i="5"/>
  <c r="AP42" i="5"/>
  <c r="E71" i="5"/>
  <c r="AY14" i="5"/>
  <c r="E22" i="5"/>
  <c r="E79" i="5"/>
  <c r="D6" i="5"/>
  <c r="AP79" i="5"/>
  <c r="AW87" i="5"/>
  <c r="AW63" i="5"/>
  <c r="E30" i="5"/>
  <c r="C38" i="5"/>
  <c r="AP6" i="5"/>
  <c r="AR55" i="5"/>
  <c r="AU87" i="5"/>
  <c r="AS16" i="5"/>
  <c r="Y9" i="5"/>
  <c r="AR8" i="5"/>
  <c r="R57" i="5"/>
  <c r="V55" i="5"/>
  <c r="AW48" i="5"/>
  <c r="Y10" i="5"/>
  <c r="AY12" i="5"/>
  <c r="Z70" i="5"/>
  <c r="AV13" i="5"/>
  <c r="AQ20" i="5"/>
  <c r="G78" i="5"/>
  <c r="V52" i="5"/>
  <c r="Z69" i="5"/>
  <c r="G20" i="5"/>
  <c r="W32" i="5"/>
  <c r="Z52" i="5"/>
  <c r="Z5" i="5"/>
  <c r="Y74" i="5"/>
  <c r="Z46" i="5"/>
  <c r="Y73" i="5"/>
  <c r="Z29" i="5"/>
  <c r="Y33" i="5"/>
  <c r="Z28" i="5"/>
  <c r="R17" i="5"/>
  <c r="V28" i="5"/>
  <c r="W25" i="5"/>
  <c r="Y67" i="5"/>
  <c r="Y49" i="5"/>
  <c r="Y26" i="5"/>
  <c r="Z86" i="5"/>
  <c r="Z68" i="5"/>
  <c r="Z45" i="5"/>
  <c r="Z22" i="5"/>
  <c r="Y51" i="5"/>
  <c r="W27" i="5"/>
  <c r="G81" i="5"/>
  <c r="S28" i="5"/>
  <c r="V12" i="5"/>
  <c r="W9" i="5"/>
  <c r="Y66" i="5"/>
  <c r="Y43" i="5"/>
  <c r="Y25" i="5"/>
  <c r="Z85" i="5"/>
  <c r="Z62" i="5"/>
  <c r="Z44" i="5"/>
  <c r="Z21" i="5"/>
  <c r="Y50" i="5"/>
  <c r="Y27" i="5"/>
  <c r="AT10" i="5"/>
  <c r="AW10" i="5"/>
  <c r="AX10" i="5"/>
  <c r="AD50" i="5"/>
  <c r="T76" i="5"/>
  <c r="W73" i="5"/>
  <c r="Y83" i="5"/>
  <c r="Y65" i="5"/>
  <c r="Y42" i="5"/>
  <c r="Y19" i="5"/>
  <c r="Z84" i="5"/>
  <c r="Z61" i="5"/>
  <c r="Z38" i="5"/>
  <c r="Z20" i="5"/>
  <c r="AY10" i="5"/>
  <c r="F27" i="5"/>
  <c r="T65" i="5"/>
  <c r="W67" i="5"/>
  <c r="Y82" i="5"/>
  <c r="Y59" i="5"/>
  <c r="Y41" i="5"/>
  <c r="Y18" i="5"/>
  <c r="Z78" i="5"/>
  <c r="Z60" i="5"/>
  <c r="Z37" i="5"/>
  <c r="Z14" i="5"/>
  <c r="AY19" i="5"/>
  <c r="R19" i="5"/>
  <c r="AU26" i="5"/>
  <c r="G26" i="5"/>
  <c r="T17" i="5"/>
  <c r="W51" i="5"/>
  <c r="Y81" i="5"/>
  <c r="Y58" i="5"/>
  <c r="Y35" i="5"/>
  <c r="Y17" i="5"/>
  <c r="Z77" i="5"/>
  <c r="Z54" i="5"/>
  <c r="Z36" i="5"/>
  <c r="Z13" i="5"/>
  <c r="AR18" i="5"/>
  <c r="AY26" i="5"/>
  <c r="AV58" i="5"/>
  <c r="R65" i="5"/>
  <c r="V76" i="5"/>
  <c r="W49" i="5"/>
  <c r="Y75" i="5"/>
  <c r="Y57" i="5"/>
  <c r="Y34" i="5"/>
  <c r="Y11" i="5"/>
  <c r="Z76" i="5"/>
  <c r="Z53" i="5"/>
  <c r="Z30" i="5"/>
  <c r="Z12" i="5"/>
  <c r="AD15" i="5"/>
  <c r="S72" i="5"/>
  <c r="V32" i="5"/>
  <c r="AS8" i="5"/>
  <c r="AX24" i="5"/>
  <c r="V72" i="5"/>
  <c r="V31" i="5"/>
  <c r="W72" i="5"/>
  <c r="AY16" i="5"/>
  <c r="AZ55" i="5"/>
  <c r="AX63" i="5"/>
  <c r="AQ79" i="5"/>
  <c r="AR79" i="5"/>
  <c r="E14" i="5"/>
  <c r="AV22" i="5"/>
  <c r="AP40" i="5"/>
  <c r="C56" i="5"/>
  <c r="AV71" i="5"/>
  <c r="H39" i="5"/>
  <c r="AX40" i="5"/>
  <c r="G70" i="5"/>
  <c r="AQ80" i="5"/>
  <c r="R48" i="5"/>
  <c r="R16" i="5"/>
  <c r="S55" i="5"/>
  <c r="S14" i="5"/>
  <c r="T49" i="5"/>
  <c r="V4" i="5"/>
  <c r="V68" i="5"/>
  <c r="V47" i="5"/>
  <c r="V24" i="5"/>
  <c r="W4" i="5"/>
  <c r="W65" i="5"/>
  <c r="W43" i="5"/>
  <c r="W24" i="5"/>
  <c r="Z4" i="5"/>
  <c r="Y80" i="5"/>
  <c r="Y72" i="5"/>
  <c r="Y64" i="5"/>
  <c r="Y56" i="5"/>
  <c r="Y48" i="5"/>
  <c r="Y40" i="5"/>
  <c r="Y32" i="5"/>
  <c r="Y24" i="5"/>
  <c r="Y16" i="5"/>
  <c r="Y8" i="5"/>
  <c r="Z83" i="5"/>
  <c r="Z75" i="5"/>
  <c r="Z59" i="5"/>
  <c r="Z51" i="5"/>
  <c r="Z35" i="5"/>
  <c r="Z27" i="5"/>
  <c r="Z19" i="5"/>
  <c r="Z11" i="5"/>
  <c r="C48" i="5"/>
  <c r="G72" i="5"/>
  <c r="S24" i="5"/>
  <c r="G71" i="5"/>
  <c r="G31" i="5"/>
  <c r="AS6" i="5"/>
  <c r="AP7" i="5"/>
  <c r="AY7" i="5"/>
  <c r="AU8" i="5"/>
  <c r="AP15" i="5"/>
  <c r="AZ16" i="5"/>
  <c r="AZ23" i="5"/>
  <c r="AD64" i="5"/>
  <c r="AG64" i="5" s="1"/>
  <c r="G30" i="5"/>
  <c r="AS14" i="5"/>
  <c r="AQ15" i="5"/>
  <c r="E16" i="5"/>
  <c r="AZ22" i="5"/>
  <c r="AR23" i="5"/>
  <c r="D24" i="5"/>
  <c r="AQ40" i="5"/>
  <c r="AU47" i="5"/>
  <c r="C55" i="5"/>
  <c r="AQ64" i="5"/>
  <c r="AW71" i="5"/>
  <c r="AZ79" i="5"/>
  <c r="AX71" i="5"/>
  <c r="H31" i="5"/>
  <c r="AT24" i="5"/>
  <c r="G63" i="5"/>
  <c r="G24" i="5"/>
  <c r="AY79" i="5"/>
  <c r="AZ15" i="5"/>
  <c r="H64" i="5"/>
  <c r="R44" i="5"/>
  <c r="R9" i="5"/>
  <c r="S48" i="5"/>
  <c r="S8" i="5"/>
  <c r="T48" i="5"/>
  <c r="V87" i="5"/>
  <c r="V64" i="5"/>
  <c r="V44" i="5"/>
  <c r="V23" i="5"/>
  <c r="W83" i="5"/>
  <c r="W64" i="5"/>
  <c r="W41" i="5"/>
  <c r="Y87" i="5"/>
  <c r="Y79" i="5"/>
  <c r="Y71" i="5"/>
  <c r="Y63" i="5"/>
  <c r="Y55" i="5"/>
  <c r="Y47" i="5"/>
  <c r="Y39" i="5"/>
  <c r="Y31" i="5"/>
  <c r="Y23" i="5"/>
  <c r="Y15" i="5"/>
  <c r="Y7" i="5"/>
  <c r="Z82" i="5"/>
  <c r="Z66" i="5"/>
  <c r="Z42" i="5"/>
  <c r="Z34" i="5"/>
  <c r="Z26" i="5"/>
  <c r="Z18" i="5"/>
  <c r="Z10" i="5"/>
  <c r="R24" i="5"/>
  <c r="AP48" i="5"/>
  <c r="AD7" i="5"/>
  <c r="AT8" i="5"/>
  <c r="AP23" i="5"/>
  <c r="AY24" i="5"/>
  <c r="S15" i="5"/>
  <c r="T16" i="5"/>
  <c r="Y4" i="5"/>
  <c r="AZ24" i="5"/>
  <c r="C39" i="5"/>
  <c r="AD47" i="5"/>
  <c r="AZ78" i="5"/>
  <c r="C40" i="5"/>
  <c r="AV6" i="5"/>
  <c r="AR7" i="5"/>
  <c r="C8" i="5"/>
  <c r="AV14" i="5"/>
  <c r="AS15" i="5"/>
  <c r="F16" i="5"/>
  <c r="C23" i="5"/>
  <c r="AS23" i="5"/>
  <c r="F24" i="5"/>
  <c r="AZ40" i="5"/>
  <c r="AV47" i="5"/>
  <c r="F55" i="5"/>
  <c r="F63" i="5"/>
  <c r="AZ64" i="5"/>
  <c r="AP72" i="5"/>
  <c r="AW86" i="5"/>
  <c r="H63" i="5"/>
  <c r="H23" i="5"/>
  <c r="AZ8" i="5"/>
  <c r="G55" i="5"/>
  <c r="G23" i="5"/>
  <c r="AU71" i="5"/>
  <c r="R4" i="5"/>
  <c r="R41" i="5"/>
  <c r="S84" i="5"/>
  <c r="S39" i="5"/>
  <c r="S7" i="5"/>
  <c r="T41" i="5"/>
  <c r="V84" i="5"/>
  <c r="V63" i="5"/>
  <c r="V40" i="5"/>
  <c r="V20" i="5"/>
  <c r="W81" i="5"/>
  <c r="W40" i="5"/>
  <c r="W17" i="5"/>
  <c r="Y86" i="5"/>
  <c r="Y78" i="5"/>
  <c r="Y70" i="5"/>
  <c r="Y62" i="5"/>
  <c r="Y54" i="5"/>
  <c r="Y46" i="5"/>
  <c r="Y38" i="5"/>
  <c r="Y30" i="5"/>
  <c r="Y22" i="5"/>
  <c r="Y14" i="5"/>
  <c r="Y6" i="5"/>
  <c r="Z81" i="5"/>
  <c r="Z73" i="5"/>
  <c r="Z65" i="5"/>
  <c r="Z57" i="5"/>
  <c r="Z49" i="5"/>
  <c r="Z41" i="5"/>
  <c r="Z33" i="5"/>
  <c r="Z25" i="5"/>
  <c r="Z17" i="5"/>
  <c r="Z9" i="5"/>
  <c r="T24" i="5"/>
  <c r="AV16" i="5"/>
  <c r="V8" i="5"/>
  <c r="W8" i="5"/>
  <c r="AX15" i="5"/>
  <c r="F47" i="5"/>
  <c r="AT71" i="5"/>
  <c r="S56" i="5"/>
  <c r="V7" i="5"/>
  <c r="W48" i="5"/>
  <c r="AY15" i="5"/>
  <c r="AQ23" i="5"/>
  <c r="AR54" i="5"/>
  <c r="AS79" i="5"/>
  <c r="AU16" i="5"/>
  <c r="AU6" i="5"/>
  <c r="AQ7" i="5"/>
  <c r="AZ7" i="5"/>
  <c r="AV8" i="5"/>
  <c r="AX6" i="5"/>
  <c r="AS7" i="5"/>
  <c r="E8" i="5"/>
  <c r="AW14" i="5"/>
  <c r="AT15" i="5"/>
  <c r="AP16" i="5"/>
  <c r="D23" i="5"/>
  <c r="AT23" i="5"/>
  <c r="AQ24" i="5"/>
  <c r="C31" i="5"/>
  <c r="AW47" i="5"/>
  <c r="AD55" i="5"/>
  <c r="AD63" i="5"/>
  <c r="F70" i="5"/>
  <c r="AQ72" i="5"/>
  <c r="E87" i="5"/>
  <c r="AQ56" i="5"/>
  <c r="AY22" i="5"/>
  <c r="G87" i="5"/>
  <c r="G47" i="5"/>
  <c r="G15" i="5"/>
  <c r="AZ63" i="5"/>
  <c r="D8" i="5"/>
  <c r="R40" i="5"/>
  <c r="S80" i="5"/>
  <c r="S32" i="5"/>
  <c r="S6" i="5"/>
  <c r="T40" i="5"/>
  <c r="V80" i="5"/>
  <c r="V60" i="5"/>
  <c r="V39" i="5"/>
  <c r="V16" i="5"/>
  <c r="W80" i="5"/>
  <c r="W57" i="5"/>
  <c r="W35" i="5"/>
  <c r="W16" i="5"/>
  <c r="Y85" i="5"/>
  <c r="Y77" i="5"/>
  <c r="Y69" i="5"/>
  <c r="Y61" i="5"/>
  <c r="Y53" i="5"/>
  <c r="Y45" i="5"/>
  <c r="Y37" i="5"/>
  <c r="Y29" i="5"/>
  <c r="Y21" i="5"/>
  <c r="Y13" i="5"/>
  <c r="Y5" i="5"/>
  <c r="Z80" i="5"/>
  <c r="Z72" i="5"/>
  <c r="Z64" i="5"/>
  <c r="Z56" i="5"/>
  <c r="Z48" i="5"/>
  <c r="Z40" i="5"/>
  <c r="Z32" i="5"/>
  <c r="Z24" i="5"/>
  <c r="Z16" i="5"/>
  <c r="Z8" i="5"/>
  <c r="R64" i="5"/>
  <c r="S63" i="5"/>
  <c r="T72" i="5"/>
  <c r="AX7" i="5"/>
  <c r="AY23" i="5"/>
  <c r="AR47" i="5"/>
  <c r="V71" i="5"/>
  <c r="V48" i="5"/>
  <c r="C7" i="5"/>
  <c r="AU7" i="5"/>
  <c r="AQ8" i="5"/>
  <c r="D15" i="5"/>
  <c r="AU15" i="5"/>
  <c r="AQ16" i="5"/>
  <c r="E23" i="5"/>
  <c r="AU23" i="5"/>
  <c r="E31" i="5"/>
  <c r="AY47" i="5"/>
  <c r="AQ55" i="5"/>
  <c r="AR63" i="5"/>
  <c r="AD70" i="5"/>
  <c r="AR72" i="5"/>
  <c r="AT87" i="5"/>
  <c r="AS55" i="5"/>
  <c r="G79" i="5"/>
  <c r="G46" i="5"/>
  <c r="G8" i="5"/>
  <c r="AT55" i="5"/>
  <c r="AT7" i="5"/>
  <c r="R72" i="5"/>
  <c r="R36" i="5"/>
  <c r="S79" i="5"/>
  <c r="S31" i="5"/>
  <c r="T80" i="5"/>
  <c r="T25" i="5"/>
  <c r="V79" i="5"/>
  <c r="V56" i="5"/>
  <c r="V36" i="5"/>
  <c r="V15" i="5"/>
  <c r="W75" i="5"/>
  <c r="W56" i="5"/>
  <c r="W33" i="5"/>
  <c r="W11" i="5"/>
  <c r="Y84" i="5"/>
  <c r="Y76" i="5"/>
  <c r="Y68" i="5"/>
  <c r="Y60" i="5"/>
  <c r="Y52" i="5"/>
  <c r="Y44" i="5"/>
  <c r="Y36" i="5"/>
  <c r="Y28" i="5"/>
  <c r="Y20" i="5"/>
  <c r="Y12" i="5"/>
  <c r="AT26" i="5"/>
  <c r="G61" i="5"/>
  <c r="W84" i="5"/>
  <c r="W76" i="5"/>
  <c r="W68" i="5"/>
  <c r="W60" i="5"/>
  <c r="W52" i="5"/>
  <c r="W44" i="5"/>
  <c r="W36" i="5"/>
  <c r="W28" i="5"/>
  <c r="W20" i="5"/>
  <c r="W12" i="5"/>
  <c r="AV10" i="5"/>
  <c r="AW18" i="5"/>
  <c r="AW22" i="5"/>
  <c r="AV26" i="5"/>
  <c r="D38" i="5"/>
  <c r="AP54" i="5"/>
  <c r="AQ70" i="5"/>
  <c r="AX86" i="5"/>
  <c r="AS21" i="5"/>
  <c r="H34" i="5"/>
  <c r="G53" i="5"/>
  <c r="G29" i="5"/>
  <c r="G6" i="5"/>
  <c r="G10" i="5"/>
  <c r="T73" i="5"/>
  <c r="T20" i="5"/>
  <c r="V86" i="5"/>
  <c r="V78" i="5"/>
  <c r="V70" i="5"/>
  <c r="V62" i="5"/>
  <c r="V54" i="5"/>
  <c r="V46" i="5"/>
  <c r="V38" i="5"/>
  <c r="V30" i="5"/>
  <c r="V22" i="5"/>
  <c r="V14" i="5"/>
  <c r="V6" i="5"/>
  <c r="W82" i="5"/>
  <c r="W74" i="5"/>
  <c r="W66" i="5"/>
  <c r="W58" i="5"/>
  <c r="W50" i="5"/>
  <c r="W42" i="5"/>
  <c r="W34" i="5"/>
  <c r="W26" i="5"/>
  <c r="W18" i="5"/>
  <c r="W10" i="5"/>
  <c r="AW26" i="5"/>
  <c r="AW45" i="5"/>
  <c r="R58" i="5"/>
  <c r="S78" i="5"/>
  <c r="S53" i="5"/>
  <c r="V85" i="5"/>
  <c r="V77" i="5"/>
  <c r="V69" i="5"/>
  <c r="V61" i="5"/>
  <c r="V53" i="5"/>
  <c r="V45" i="5"/>
  <c r="V37" i="5"/>
  <c r="V29" i="5"/>
  <c r="V21" i="5"/>
  <c r="V13" i="5"/>
  <c r="V5" i="5"/>
  <c r="C18" i="5"/>
  <c r="AP46" i="5"/>
  <c r="F62" i="5"/>
  <c r="AQ62" i="5"/>
  <c r="AS13" i="5"/>
  <c r="G69" i="5"/>
  <c r="G45" i="5"/>
  <c r="R81" i="5"/>
  <c r="R56" i="5"/>
  <c r="R33" i="5"/>
  <c r="R8" i="5"/>
  <c r="S71" i="5"/>
  <c r="S47" i="5"/>
  <c r="S23" i="5"/>
  <c r="T4" i="5"/>
  <c r="T64" i="5"/>
  <c r="T33" i="5"/>
  <c r="T12" i="5"/>
  <c r="V83" i="5"/>
  <c r="V75" i="5"/>
  <c r="V67" i="5"/>
  <c r="V59" i="5"/>
  <c r="V51" i="5"/>
  <c r="V43" i="5"/>
  <c r="V35" i="5"/>
  <c r="V27" i="5"/>
  <c r="V19" i="5"/>
  <c r="V11" i="5"/>
  <c r="W87" i="5"/>
  <c r="W79" i="5"/>
  <c r="W71" i="5"/>
  <c r="W63" i="5"/>
  <c r="W55" i="5"/>
  <c r="W47" i="5"/>
  <c r="W39" i="5"/>
  <c r="W31" i="5"/>
  <c r="W23" i="5"/>
  <c r="W15" i="5"/>
  <c r="W7" i="5"/>
  <c r="T34" i="5"/>
  <c r="F10" i="5"/>
  <c r="AD10" i="5"/>
  <c r="AZ10" i="5"/>
  <c r="D18" i="5"/>
  <c r="D26" i="5"/>
  <c r="AR46" i="5"/>
  <c r="AD62" i="5"/>
  <c r="AY61" i="5"/>
  <c r="G86" i="5"/>
  <c r="G14" i="5"/>
  <c r="G42" i="5"/>
  <c r="R80" i="5"/>
  <c r="R50" i="5"/>
  <c r="R32" i="5"/>
  <c r="S70" i="5"/>
  <c r="S45" i="5"/>
  <c r="S20" i="5"/>
  <c r="T84" i="5"/>
  <c r="T57" i="5"/>
  <c r="T32" i="5"/>
  <c r="T9" i="5"/>
  <c r="V82" i="5"/>
  <c r="V74" i="5"/>
  <c r="V66" i="5"/>
  <c r="V58" i="5"/>
  <c r="V50" i="5"/>
  <c r="V34" i="5"/>
  <c r="V26" i="5"/>
  <c r="V18" i="5"/>
  <c r="V10" i="5"/>
  <c r="W62" i="5"/>
  <c r="W54" i="5"/>
  <c r="W46" i="5"/>
  <c r="W38" i="5"/>
  <c r="W30" i="5"/>
  <c r="W22" i="5"/>
  <c r="W14" i="5"/>
  <c r="AQ18" i="5"/>
  <c r="F26" i="5"/>
  <c r="F30" i="5"/>
  <c r="AU46" i="5"/>
  <c r="AP73" i="5"/>
  <c r="G85" i="5"/>
  <c r="G13" i="5"/>
  <c r="G73" i="5"/>
  <c r="G41" i="5"/>
  <c r="R73" i="5"/>
  <c r="R49" i="5"/>
  <c r="R25" i="5"/>
  <c r="S87" i="5"/>
  <c r="S64" i="5"/>
  <c r="S16" i="5"/>
  <c r="T81" i="5"/>
  <c r="T56" i="5"/>
  <c r="T26" i="5"/>
  <c r="V81" i="5"/>
  <c r="V73" i="5"/>
  <c r="V65" i="5"/>
  <c r="V57" i="5"/>
  <c r="V49" i="5"/>
  <c r="V41" i="5"/>
  <c r="V33" i="5"/>
  <c r="V25" i="5"/>
  <c r="V17" i="5"/>
  <c r="V9" i="5"/>
  <c r="W37" i="5"/>
  <c r="W13" i="5"/>
  <c r="W5" i="5"/>
  <c r="R76" i="5"/>
  <c r="R12" i="5"/>
  <c r="S85" i="5"/>
  <c r="S60" i="5"/>
  <c r="S21" i="5"/>
  <c r="T52" i="5"/>
  <c r="S83" i="5"/>
  <c r="G67" i="5"/>
  <c r="S67" i="5"/>
  <c r="G51" i="5"/>
  <c r="S51" i="5"/>
  <c r="S27" i="5"/>
  <c r="R75" i="5"/>
  <c r="S82" i="5"/>
  <c r="AU74" i="5"/>
  <c r="S74" i="5"/>
  <c r="G74" i="5"/>
  <c r="G66" i="5"/>
  <c r="S66" i="5"/>
  <c r="S58" i="5"/>
  <c r="G50" i="5"/>
  <c r="S50" i="5"/>
  <c r="AP50" i="5"/>
  <c r="S42" i="5"/>
  <c r="AT42" i="5"/>
  <c r="G34" i="5"/>
  <c r="S34" i="5"/>
  <c r="E26" i="5"/>
  <c r="S26" i="5"/>
  <c r="AX26" i="5"/>
  <c r="AX18" i="5"/>
  <c r="S18" i="5"/>
  <c r="G18" i="5"/>
  <c r="AV18" i="5"/>
  <c r="AU10" i="5"/>
  <c r="C10" i="5"/>
  <c r="S10" i="5"/>
  <c r="AR10" i="5"/>
  <c r="R74" i="5"/>
  <c r="R60" i="5"/>
  <c r="R10" i="5"/>
  <c r="S69" i="5"/>
  <c r="S44" i="5"/>
  <c r="T50" i="5"/>
  <c r="T36" i="5"/>
  <c r="G75" i="5"/>
  <c r="S75" i="5"/>
  <c r="S59" i="5"/>
  <c r="H43" i="5"/>
  <c r="S43" i="5"/>
  <c r="G35" i="5"/>
  <c r="S35" i="5"/>
  <c r="S19" i="5"/>
  <c r="G19" i="5"/>
  <c r="AZ11" i="5"/>
  <c r="AT11" i="5"/>
  <c r="S11" i="5"/>
  <c r="E11" i="5"/>
  <c r="R11" i="5"/>
  <c r="T51" i="5"/>
  <c r="E19" i="5"/>
  <c r="R84" i="5"/>
  <c r="R59" i="5"/>
  <c r="R34" i="5"/>
  <c r="R20" i="5"/>
  <c r="S68" i="5"/>
  <c r="S29" i="5"/>
  <c r="T74" i="5"/>
  <c r="T60" i="5"/>
  <c r="T35" i="5"/>
  <c r="T10" i="5"/>
  <c r="T59" i="5"/>
  <c r="R82" i="5"/>
  <c r="R68" i="5"/>
  <c r="R43" i="5"/>
  <c r="R18" i="5"/>
  <c r="S77" i="5"/>
  <c r="S52" i="5"/>
  <c r="T83" i="5"/>
  <c r="T58" i="5"/>
  <c r="T44" i="5"/>
  <c r="T19" i="5"/>
  <c r="AS11" i="5"/>
  <c r="G83" i="5"/>
  <c r="G59" i="5"/>
  <c r="AU86" i="5"/>
  <c r="T86" i="5"/>
  <c r="R86" i="5"/>
  <c r="AT86" i="5"/>
  <c r="F86" i="5"/>
  <c r="AU78" i="5"/>
  <c r="T78" i="5"/>
  <c r="R78" i="5"/>
  <c r="AT78" i="5"/>
  <c r="C78" i="5"/>
  <c r="T70" i="5"/>
  <c r="R70" i="5"/>
  <c r="AW70" i="5"/>
  <c r="T62" i="5"/>
  <c r="R62" i="5"/>
  <c r="AY62" i="5"/>
  <c r="AV62" i="5"/>
  <c r="G54" i="5"/>
  <c r="E54" i="5"/>
  <c r="T54" i="5"/>
  <c r="R54" i="5"/>
  <c r="D54" i="5"/>
  <c r="AW46" i="5"/>
  <c r="AD46" i="5"/>
  <c r="C46" i="5"/>
  <c r="T46" i="5"/>
  <c r="R46" i="5"/>
  <c r="T38" i="5"/>
  <c r="R38" i="5"/>
  <c r="G38" i="5"/>
  <c r="T30" i="5"/>
  <c r="R30" i="5"/>
  <c r="AR22" i="5"/>
  <c r="T22" i="5"/>
  <c r="R22" i="5"/>
  <c r="G22" i="5"/>
  <c r="F22" i="5"/>
  <c r="AT14" i="5"/>
  <c r="T14" i="5"/>
  <c r="R14" i="5"/>
  <c r="F14" i="5"/>
  <c r="E6" i="5"/>
  <c r="T6" i="5"/>
  <c r="R6" i="5"/>
  <c r="AZ6" i="5"/>
  <c r="R67" i="5"/>
  <c r="R42" i="5"/>
  <c r="R28" i="5"/>
  <c r="S76" i="5"/>
  <c r="S62" i="5"/>
  <c r="S12" i="5"/>
  <c r="T82" i="5"/>
  <c r="T68" i="5"/>
  <c r="T43" i="5"/>
  <c r="T18" i="5"/>
  <c r="G82" i="5"/>
  <c r="G58" i="5"/>
  <c r="T85" i="5"/>
  <c r="R85" i="5"/>
  <c r="AX85" i="5"/>
  <c r="T77" i="5"/>
  <c r="R77" i="5"/>
  <c r="G77" i="5"/>
  <c r="T69" i="5"/>
  <c r="R69" i="5"/>
  <c r="AP69" i="5"/>
  <c r="T61" i="5"/>
  <c r="R61" i="5"/>
  <c r="T53" i="5"/>
  <c r="R53" i="5"/>
  <c r="AV53" i="5"/>
  <c r="T45" i="5"/>
  <c r="R45" i="5"/>
  <c r="T37" i="5"/>
  <c r="R37" i="5"/>
  <c r="G37" i="5"/>
  <c r="T29" i="5"/>
  <c r="R29" i="5"/>
  <c r="C29" i="5"/>
  <c r="T21" i="5"/>
  <c r="R21" i="5"/>
  <c r="G21" i="5"/>
  <c r="T13" i="5"/>
  <c r="R13" i="5"/>
  <c r="T5" i="5"/>
  <c r="R5" i="5"/>
  <c r="AT5" i="5"/>
  <c r="G5" i="5"/>
  <c r="F5" i="5"/>
  <c r="R66" i="5"/>
  <c r="R52" i="5"/>
  <c r="R27" i="5"/>
  <c r="S86" i="5"/>
  <c r="S61" i="5"/>
  <c r="S36" i="5"/>
  <c r="S22" i="5"/>
  <c r="T67" i="5"/>
  <c r="T42" i="5"/>
  <c r="T28" i="5"/>
  <c r="AP80" i="5"/>
  <c r="G56" i="5"/>
  <c r="R87" i="5"/>
  <c r="R79" i="5"/>
  <c r="R71" i="5"/>
  <c r="R63" i="5"/>
  <c r="R55" i="5"/>
  <c r="R47" i="5"/>
  <c r="R39" i="5"/>
  <c r="R31" i="5"/>
  <c r="R23" i="5"/>
  <c r="R15" i="5"/>
  <c r="R7" i="5"/>
  <c r="T87" i="5"/>
  <c r="T79" i="5"/>
  <c r="T71" i="5"/>
  <c r="T63" i="5"/>
  <c r="T55" i="5"/>
  <c r="T47" i="5"/>
  <c r="T39" i="5"/>
  <c r="T31" i="5"/>
  <c r="T23" i="5"/>
  <c r="T15" i="5"/>
  <c r="T7" i="5"/>
  <c r="AR64" i="5"/>
  <c r="S65" i="5"/>
  <c r="S57" i="5"/>
  <c r="S33" i="5"/>
  <c r="S25" i="5"/>
  <c r="H87" i="5"/>
  <c r="H40" i="5"/>
  <c r="H83" i="5"/>
  <c r="H26" i="5"/>
  <c r="H65" i="5"/>
  <c r="H49" i="5"/>
  <c r="H38" i="5"/>
  <c r="H59" i="5"/>
  <c r="H24" i="5"/>
  <c r="H51" i="5"/>
  <c r="H47" i="5"/>
  <c r="D4" i="5"/>
  <c r="G4" i="5"/>
  <c r="AY41" i="5"/>
  <c r="AT50" i="5"/>
  <c r="AX58" i="5"/>
  <c r="H81" i="5"/>
  <c r="AD18" i="5"/>
  <c r="AY18" i="5"/>
  <c r="AQ25" i="5"/>
  <c r="AD26" i="5"/>
  <c r="E33" i="5"/>
  <c r="E34" i="5"/>
  <c r="E66" i="5"/>
  <c r="H58" i="5"/>
  <c r="AP18" i="5"/>
  <c r="AZ18" i="5"/>
  <c r="AR25" i="5"/>
  <c r="AP26" i="5"/>
  <c r="F33" i="5"/>
  <c r="F34" i="5"/>
  <c r="AD42" i="5"/>
  <c r="AQ48" i="5"/>
  <c r="D79" i="5"/>
  <c r="AV87" i="5"/>
  <c r="E18" i="5"/>
  <c r="AT18" i="5"/>
  <c r="C25" i="5"/>
  <c r="AX25" i="5"/>
  <c r="AQ26" i="5"/>
  <c r="AQ41" i="5"/>
  <c r="AY48" i="5"/>
  <c r="AW57" i="5"/>
  <c r="AT66" i="5"/>
  <c r="H73" i="5"/>
  <c r="H33" i="5"/>
  <c r="AW82" i="5"/>
  <c r="H50" i="5"/>
  <c r="AU42" i="5"/>
  <c r="AV50" i="5"/>
  <c r="AD57" i="5"/>
  <c r="F66" i="5"/>
  <c r="E7" i="5"/>
  <c r="C9" i="5"/>
  <c r="AS9" i="5"/>
  <c r="D10" i="5"/>
  <c r="AS10" i="5"/>
  <c r="D11" i="5"/>
  <c r="C15" i="5"/>
  <c r="AR15" i="5"/>
  <c r="AX16" i="5"/>
  <c r="AS17" i="5"/>
  <c r="F18" i="5"/>
  <c r="AU18" i="5"/>
  <c r="AW19" i="5"/>
  <c r="AP24" i="5"/>
  <c r="D25" i="5"/>
  <c r="AY25" i="5"/>
  <c r="AS26" i="5"/>
  <c r="AV41" i="5"/>
  <c r="AZ48" i="5"/>
  <c r="F58" i="5"/>
  <c r="E63" i="5"/>
  <c r="AV66" i="5"/>
  <c r="H72" i="5"/>
  <c r="H57" i="5"/>
  <c r="AR16" i="5"/>
  <c r="H42" i="5"/>
  <c r="AU19" i="5"/>
  <c r="G84" i="5"/>
  <c r="G28" i="5"/>
  <c r="G12" i="5"/>
  <c r="E58" i="5"/>
  <c r="AP66" i="5"/>
  <c r="AS25" i="5"/>
  <c r="H67" i="5"/>
  <c r="AY49" i="5"/>
  <c r="G43" i="5"/>
  <c r="G27" i="5"/>
  <c r="G11" i="5"/>
  <c r="H66" i="5"/>
  <c r="AW65" i="5"/>
  <c r="H9" i="5"/>
  <c r="AY8" i="5"/>
  <c r="AV11" i="5"/>
  <c r="AD11" i="5"/>
  <c r="F11" i="5"/>
  <c r="AU11" i="5"/>
  <c r="AZ19" i="5"/>
  <c r="AQ19" i="5"/>
  <c r="AP27" i="5"/>
  <c r="F8" i="5"/>
  <c r="AW8" i="5"/>
  <c r="AP11" i="5"/>
  <c r="AX11" i="5"/>
  <c r="C16" i="5"/>
  <c r="AT16" i="5"/>
  <c r="AS19" i="5"/>
  <c r="AS24" i="5"/>
  <c r="AR27" i="5"/>
  <c r="D32" i="5"/>
  <c r="AV40" i="5"/>
  <c r="AW41" i="5"/>
  <c r="AV42" i="5"/>
  <c r="AV49" i="5"/>
  <c r="AW50" i="5"/>
  <c r="AX56" i="5"/>
  <c r="AD58" i="5"/>
  <c r="F65" i="5"/>
  <c r="AX66" i="5"/>
  <c r="AU82" i="5"/>
  <c r="H11" i="5"/>
  <c r="AW59" i="5"/>
  <c r="AW11" i="5"/>
  <c r="AR19" i="5"/>
  <c r="E35" i="5"/>
  <c r="AQ11" i="5"/>
  <c r="AY11" i="5"/>
  <c r="D16" i="5"/>
  <c r="C19" i="5"/>
  <c r="AT19" i="5"/>
  <c r="C24" i="5"/>
  <c r="AS27" i="5"/>
  <c r="F32" i="5"/>
  <c r="AW40" i="5"/>
  <c r="AW42" i="5"/>
  <c r="AD48" i="5"/>
  <c r="AX50" i="5"/>
  <c r="AY56" i="5"/>
  <c r="AT58" i="5"/>
  <c r="AX74" i="5"/>
  <c r="AV82" i="5"/>
  <c r="H75" i="5"/>
  <c r="H35" i="5"/>
  <c r="H27" i="5"/>
  <c r="H19" i="5"/>
  <c r="H10" i="5"/>
  <c r="AD19" i="5"/>
  <c r="C11" i="5"/>
  <c r="AR11" i="5"/>
  <c r="D19" i="5"/>
  <c r="E50" i="5"/>
  <c r="AU58" i="5"/>
  <c r="H18" i="5"/>
  <c r="AD4" i="5"/>
  <c r="AY4" i="5"/>
  <c r="AQ4" i="5"/>
  <c r="AV4" i="5"/>
  <c r="AU4" i="5"/>
  <c r="AP4" i="5"/>
  <c r="AX4" i="5"/>
  <c r="AV27" i="5"/>
  <c r="F43" i="5"/>
  <c r="AD49" i="5"/>
  <c r="AT51" i="5"/>
  <c r="AY57" i="5"/>
  <c r="AY65" i="5"/>
  <c r="AY73" i="5"/>
  <c r="AP81" i="5"/>
  <c r="C27" i="5"/>
  <c r="AZ27" i="5"/>
  <c r="F31" i="5"/>
  <c r="D39" i="5"/>
  <c r="C47" i="5"/>
  <c r="AS47" i="5"/>
  <c r="AP49" i="5"/>
  <c r="AV51" i="5"/>
  <c r="D55" i="5"/>
  <c r="AU55" i="5"/>
  <c r="AS59" i="5"/>
  <c r="AT63" i="5"/>
  <c r="AD71" i="5"/>
  <c r="AV74" i="5"/>
  <c r="AT79" i="5"/>
  <c r="AQ81" i="5"/>
  <c r="AD87" i="5"/>
  <c r="D83" i="5"/>
  <c r="AT6" i="5"/>
  <c r="C14" i="5"/>
  <c r="AU14" i="5"/>
  <c r="AP17" i="5"/>
  <c r="AY17" i="5"/>
  <c r="AS22" i="5"/>
  <c r="AP25" i="5"/>
  <c r="AZ25" i="5"/>
  <c r="D27" i="5"/>
  <c r="C33" i="5"/>
  <c r="F39" i="5"/>
  <c r="AU41" i="5"/>
  <c r="AW43" i="5"/>
  <c r="D47" i="5"/>
  <c r="AT47" i="5"/>
  <c r="AQ49" i="5"/>
  <c r="AW51" i="5"/>
  <c r="E55" i="5"/>
  <c r="AW55" i="5"/>
  <c r="F57" i="5"/>
  <c r="AT59" i="5"/>
  <c r="C63" i="5"/>
  <c r="AU63" i="5"/>
  <c r="AP71" i="5"/>
  <c r="AW74" i="5"/>
  <c r="C79" i="5"/>
  <c r="AX79" i="5"/>
  <c r="AY81" i="5"/>
  <c r="AV86" i="5"/>
  <c r="AS87" i="5"/>
  <c r="H71" i="5"/>
  <c r="F35" i="5"/>
  <c r="AV57" i="5"/>
  <c r="AD65" i="5"/>
  <c r="AD73" i="5"/>
  <c r="I26" i="5"/>
  <c r="AD6" i="5"/>
  <c r="F9" i="5"/>
  <c r="AU9" i="5"/>
  <c r="AR14" i="5"/>
  <c r="F17" i="5"/>
  <c r="AV17" i="5"/>
  <c r="F19" i="5"/>
  <c r="AV19" i="5"/>
  <c r="E25" i="5"/>
  <c r="AW25" i="5"/>
  <c r="AT27" i="5"/>
  <c r="D31" i="5"/>
  <c r="D34" i="5"/>
  <c r="E38" i="5"/>
  <c r="E42" i="5"/>
  <c r="E43" i="5"/>
  <c r="AS46" i="5"/>
  <c r="AQ47" i="5"/>
  <c r="AZ47" i="5"/>
  <c r="F50" i="5"/>
  <c r="D51" i="5"/>
  <c r="AT54" i="5"/>
  <c r="AX57" i="5"/>
  <c r="AW58" i="5"/>
  <c r="AS62" i="5"/>
  <c r="AP63" i="5"/>
  <c r="AX65" i="5"/>
  <c r="F67" i="5"/>
  <c r="F71" i="5"/>
  <c r="AW73" i="5"/>
  <c r="AQ78" i="5"/>
  <c r="AD81" i="5"/>
  <c r="F87" i="5"/>
  <c r="H8" i="5"/>
  <c r="I67" i="5"/>
  <c r="I49" i="5"/>
  <c r="F6" i="5"/>
  <c r="AW6" i="5"/>
  <c r="AD8" i="5"/>
  <c r="AD14" i="5"/>
  <c r="C17" i="5"/>
  <c r="AR17" i="5"/>
  <c r="AZ17" i="5"/>
  <c r="AP19" i="5"/>
  <c r="AX19" i="5"/>
  <c r="C22" i="5"/>
  <c r="AT22" i="5"/>
  <c r="E24" i="5"/>
  <c r="AU24" i="5"/>
  <c r="F25" i="5"/>
  <c r="AV25" i="5"/>
  <c r="AD27" i="5"/>
  <c r="AX27" i="5"/>
  <c r="D30" i="5"/>
  <c r="D35" i="5"/>
  <c r="AR40" i="5"/>
  <c r="AP41" i="5"/>
  <c r="F42" i="5"/>
  <c r="AX42" i="5"/>
  <c r="AU43" i="5"/>
  <c r="E46" i="5"/>
  <c r="AZ46" i="5"/>
  <c r="F49" i="5"/>
  <c r="AX49" i="5"/>
  <c r="AU50" i="5"/>
  <c r="AD51" i="5"/>
  <c r="C54" i="5"/>
  <c r="AV54" i="5"/>
  <c r="AU57" i="5"/>
  <c r="AP58" i="5"/>
  <c r="D62" i="5"/>
  <c r="AX62" i="5"/>
  <c r="AP64" i="5"/>
  <c r="AV65" i="5"/>
  <c r="AU66" i="5"/>
  <c r="AQ69" i="5"/>
  <c r="AX70" i="5"/>
  <c r="F73" i="5"/>
  <c r="AT74" i="5"/>
  <c r="AU75" i="5"/>
  <c r="AS78" i="5"/>
  <c r="F81" i="5"/>
  <c r="AU83" i="5"/>
  <c r="AD86" i="5"/>
  <c r="I66" i="5"/>
  <c r="I43" i="5"/>
  <c r="I25" i="5"/>
  <c r="AT21" i="5"/>
  <c r="E37" i="5"/>
  <c r="AS43" i="5"/>
  <c r="F51" i="5"/>
  <c r="AD53" i="5"/>
  <c r="E59" i="5"/>
  <c r="AR61" i="5"/>
  <c r="AS67" i="5"/>
  <c r="AS75" i="5"/>
  <c r="AS83" i="5"/>
  <c r="AT13" i="5"/>
  <c r="D43" i="5"/>
  <c r="AV43" i="5"/>
  <c r="AS51" i="5"/>
  <c r="AD59" i="5"/>
  <c r="AV69" i="5"/>
  <c r="D77" i="5"/>
  <c r="AV83" i="5"/>
  <c r="I83" i="5"/>
  <c r="I65" i="5"/>
  <c r="I42" i="5"/>
  <c r="I19" i="5"/>
  <c r="H54" i="5"/>
  <c r="I82" i="5"/>
  <c r="I59" i="5"/>
  <c r="I41" i="5"/>
  <c r="H46" i="5"/>
  <c r="I81" i="5"/>
  <c r="I58" i="5"/>
  <c r="I35" i="5"/>
  <c r="I17" i="5"/>
  <c r="H4" i="5"/>
  <c r="I75" i="5"/>
  <c r="I57" i="5"/>
  <c r="I34" i="5"/>
  <c r="I11" i="5"/>
  <c r="AD5" i="5"/>
  <c r="E29" i="5"/>
  <c r="AD45" i="5"/>
  <c r="AP85" i="5"/>
  <c r="AU5" i="5"/>
  <c r="E21" i="5"/>
  <c r="AQ45" i="5"/>
  <c r="AY85" i="5"/>
  <c r="AW5" i="5"/>
  <c r="E27" i="5"/>
  <c r="AU27" i="5"/>
  <c r="AD43" i="5"/>
  <c r="AX45" i="5"/>
  <c r="AT46" i="5"/>
  <c r="E51" i="5"/>
  <c r="F53" i="5"/>
  <c r="AS54" i="5"/>
  <c r="AP61" i="5"/>
  <c r="AU62" i="5"/>
  <c r="AD67" i="5"/>
  <c r="AP70" i="5"/>
  <c r="AX73" i="5"/>
  <c r="AD75" i="5"/>
  <c r="F78" i="5"/>
  <c r="AX81" i="5"/>
  <c r="AD83" i="5"/>
  <c r="E86" i="5"/>
  <c r="I74" i="5"/>
  <c r="I51" i="5"/>
  <c r="I33" i="5"/>
  <c r="I10" i="5"/>
  <c r="I73" i="5"/>
  <c r="I50" i="5"/>
  <c r="I27" i="5"/>
  <c r="I9" i="5"/>
  <c r="E13" i="5"/>
  <c r="AV21" i="5"/>
  <c r="AW27" i="5"/>
  <c r="C35" i="5"/>
  <c r="AT43" i="5"/>
  <c r="D46" i="5"/>
  <c r="AX46" i="5"/>
  <c r="AW49" i="5"/>
  <c r="AW53" i="5"/>
  <c r="AU54" i="5"/>
  <c r="AP57" i="5"/>
  <c r="F59" i="5"/>
  <c r="AZ61" i="5"/>
  <c r="AW62" i="5"/>
  <c r="AP65" i="5"/>
  <c r="AT67" i="5"/>
  <c r="AU70" i="5"/>
  <c r="E74" i="5"/>
  <c r="AT75" i="5"/>
  <c r="AR78" i="5"/>
  <c r="F82" i="5"/>
  <c r="AT83" i="5"/>
  <c r="H70" i="5"/>
  <c r="H6" i="5"/>
  <c r="AP5" i="5"/>
  <c r="AX5" i="5"/>
  <c r="AD13" i="5"/>
  <c r="AW13" i="5"/>
  <c r="AD21" i="5"/>
  <c r="AW21" i="5"/>
  <c r="F29" i="5"/>
  <c r="AS45" i="5"/>
  <c r="AQ53" i="5"/>
  <c r="AT61" i="5"/>
  <c r="AW69" i="5"/>
  <c r="E77" i="5"/>
  <c r="AQ85" i="5"/>
  <c r="C5" i="5"/>
  <c r="AR5" i="5"/>
  <c r="AZ5" i="5"/>
  <c r="AQ6" i="5"/>
  <c r="AY6" i="5"/>
  <c r="AQ13" i="5"/>
  <c r="AY13" i="5"/>
  <c r="AP14" i="5"/>
  <c r="AX14" i="5"/>
  <c r="AQ21" i="5"/>
  <c r="AY21" i="5"/>
  <c r="AP22" i="5"/>
  <c r="AX22" i="5"/>
  <c r="E45" i="5"/>
  <c r="AU45" i="5"/>
  <c r="F46" i="5"/>
  <c r="AV46" i="5"/>
  <c r="AT53" i="5"/>
  <c r="F54" i="5"/>
  <c r="AX54" i="5"/>
  <c r="E61" i="5"/>
  <c r="AW61" i="5"/>
  <c r="AP62" i="5"/>
  <c r="AY69" i="5"/>
  <c r="AV70" i="5"/>
  <c r="D78" i="5"/>
  <c r="AY78" i="5"/>
  <c r="AV85" i="5"/>
  <c r="AP86" i="5"/>
  <c r="AW80" i="5"/>
  <c r="AV80" i="5"/>
  <c r="AR80" i="5"/>
  <c r="I80" i="5"/>
  <c r="AD72" i="5"/>
  <c r="I72" i="5"/>
  <c r="AY64" i="5"/>
  <c r="I64" i="5"/>
  <c r="AR56" i="5"/>
  <c r="AP56" i="5"/>
  <c r="I56" i="5"/>
  <c r="AR48" i="5"/>
  <c r="I48" i="5"/>
  <c r="AY40" i="5"/>
  <c r="I40" i="5"/>
  <c r="I32" i="5"/>
  <c r="I24" i="5"/>
  <c r="I16" i="5"/>
  <c r="I8" i="5"/>
  <c r="H80" i="5"/>
  <c r="H62" i="5"/>
  <c r="H16" i="5"/>
  <c r="H86" i="5"/>
  <c r="H22" i="5"/>
  <c r="D5" i="5"/>
  <c r="AS5" i="5"/>
  <c r="C6" i="5"/>
  <c r="AR6" i="5"/>
  <c r="AP8" i="5"/>
  <c r="AX8" i="5"/>
  <c r="C13" i="5"/>
  <c r="AR13" i="5"/>
  <c r="AZ13" i="5"/>
  <c r="AQ14" i="5"/>
  <c r="AD16" i="5"/>
  <c r="AW16" i="5"/>
  <c r="C21" i="5"/>
  <c r="AR21" i="5"/>
  <c r="AZ21" i="5"/>
  <c r="AQ22" i="5"/>
  <c r="AD24" i="5"/>
  <c r="AW24" i="5"/>
  <c r="C37" i="5"/>
  <c r="AD40" i="5"/>
  <c r="F45" i="5"/>
  <c r="AV45" i="5"/>
  <c r="AX48" i="5"/>
  <c r="D53" i="5"/>
  <c r="AU53" i="5"/>
  <c r="AD56" i="5"/>
  <c r="AX61" i="5"/>
  <c r="AV64" i="5"/>
  <c r="AD69" i="5"/>
  <c r="AZ69" i="5"/>
  <c r="AV72" i="5"/>
  <c r="E78" i="5"/>
  <c r="AW85" i="5"/>
  <c r="AZ87" i="5"/>
  <c r="AR87" i="5"/>
  <c r="C87" i="5"/>
  <c r="AY87" i="5"/>
  <c r="AQ87" i="5"/>
  <c r="AX87" i="5"/>
  <c r="AP87" i="5"/>
  <c r="I87" i="5"/>
  <c r="AW79" i="5"/>
  <c r="AD79" i="5"/>
  <c r="AV79" i="5"/>
  <c r="AU79" i="5"/>
  <c r="F79" i="5"/>
  <c r="I79" i="5"/>
  <c r="AS71" i="5"/>
  <c r="D71" i="5"/>
  <c r="AZ71" i="5"/>
  <c r="AR71" i="5"/>
  <c r="C71" i="5"/>
  <c r="AY71" i="5"/>
  <c r="AQ71" i="5"/>
  <c r="I71" i="5"/>
  <c r="AS63" i="5"/>
  <c r="D63" i="5"/>
  <c r="AY63" i="5"/>
  <c r="AQ63" i="5"/>
  <c r="I63" i="5"/>
  <c r="AX55" i="5"/>
  <c r="AP55" i="5"/>
  <c r="AV55" i="5"/>
  <c r="I55" i="5"/>
  <c r="AX47" i="5"/>
  <c r="AP47" i="5"/>
  <c r="I47" i="5"/>
  <c r="E39" i="5"/>
  <c r="I39" i="5"/>
  <c r="I31" i="5"/>
  <c r="I23" i="5"/>
  <c r="I15" i="5"/>
  <c r="I7" i="5"/>
  <c r="H79" i="5"/>
  <c r="H56" i="5"/>
  <c r="H15" i="5"/>
  <c r="AQ5" i="5"/>
  <c r="AY5" i="5"/>
  <c r="AP13" i="5"/>
  <c r="AX13" i="5"/>
  <c r="AP21" i="5"/>
  <c r="AX21" i="5"/>
  <c r="D45" i="5"/>
  <c r="AT45" i="5"/>
  <c r="AS53" i="5"/>
  <c r="C61" i="5"/>
  <c r="AV61" i="5"/>
  <c r="C69" i="5"/>
  <c r="AX69" i="5"/>
  <c r="F77" i="5"/>
  <c r="AU85" i="5"/>
  <c r="E5" i="5"/>
  <c r="D13" i="5"/>
  <c r="D21" i="5"/>
  <c r="D37" i="5"/>
  <c r="E53" i="5"/>
  <c r="AD61" i="5"/>
  <c r="F85" i="5"/>
  <c r="AS86" i="5"/>
  <c r="D86" i="5"/>
  <c r="AZ86" i="5"/>
  <c r="AR86" i="5"/>
  <c r="C86" i="5"/>
  <c r="I86" i="5"/>
  <c r="AY86" i="5"/>
  <c r="AQ86" i="5"/>
  <c r="AX78" i="5"/>
  <c r="AP78" i="5"/>
  <c r="AW78" i="5"/>
  <c r="AD78" i="5"/>
  <c r="I78" i="5"/>
  <c r="AV78" i="5"/>
  <c r="AT70" i="5"/>
  <c r="E70" i="5"/>
  <c r="AS70" i="5"/>
  <c r="D70" i="5"/>
  <c r="I70" i="5"/>
  <c r="AZ70" i="5"/>
  <c r="AR70" i="5"/>
  <c r="C70" i="5"/>
  <c r="AT62" i="5"/>
  <c r="E62" i="5"/>
  <c r="I62" i="5"/>
  <c r="AZ62" i="5"/>
  <c r="AR62" i="5"/>
  <c r="C62" i="5"/>
  <c r="AY54" i="5"/>
  <c r="AQ54" i="5"/>
  <c r="I54" i="5"/>
  <c r="AW54" i="5"/>
  <c r="AD54" i="5"/>
  <c r="I46" i="5"/>
  <c r="AY46" i="5"/>
  <c r="AQ46" i="5"/>
  <c r="I38" i="5"/>
  <c r="F38" i="5"/>
  <c r="I30" i="5"/>
  <c r="I22" i="5"/>
  <c r="I14" i="5"/>
  <c r="I6" i="5"/>
  <c r="H78" i="5"/>
  <c r="H55" i="5"/>
  <c r="H32" i="5"/>
  <c r="H14" i="5"/>
  <c r="AT85" i="5"/>
  <c r="E85" i="5"/>
  <c r="I85" i="5"/>
  <c r="AS85" i="5"/>
  <c r="D85" i="5"/>
  <c r="AZ85" i="5"/>
  <c r="AR85" i="5"/>
  <c r="C85" i="5"/>
  <c r="H85" i="5"/>
  <c r="I77" i="5"/>
  <c r="H77" i="5"/>
  <c r="AU69" i="5"/>
  <c r="F69" i="5"/>
  <c r="I69" i="5"/>
  <c r="AT69" i="5"/>
  <c r="E69" i="5"/>
  <c r="AS69" i="5"/>
  <c r="D69" i="5"/>
  <c r="H69" i="5"/>
  <c r="AU61" i="5"/>
  <c r="F61" i="5"/>
  <c r="I61" i="5"/>
  <c r="AS61" i="5"/>
  <c r="D61" i="5"/>
  <c r="H61" i="5"/>
  <c r="AZ53" i="5"/>
  <c r="AR53" i="5"/>
  <c r="C53" i="5"/>
  <c r="I53" i="5"/>
  <c r="AX53" i="5"/>
  <c r="AP53" i="5"/>
  <c r="H53" i="5"/>
  <c r="I45" i="5"/>
  <c r="AZ45" i="5"/>
  <c r="AR45" i="5"/>
  <c r="C45" i="5"/>
  <c r="H45" i="5"/>
  <c r="I37" i="5"/>
  <c r="H37" i="5"/>
  <c r="I29" i="5"/>
  <c r="H29" i="5"/>
  <c r="I21" i="5"/>
  <c r="H21" i="5"/>
  <c r="I13" i="5"/>
  <c r="H13" i="5"/>
  <c r="I5" i="5"/>
  <c r="H5" i="5"/>
  <c r="AV5" i="5"/>
  <c r="F13" i="5"/>
  <c r="AU13" i="5"/>
  <c r="F21" i="5"/>
  <c r="AU21" i="5"/>
  <c r="D29" i="5"/>
  <c r="F37" i="5"/>
  <c r="AP45" i="5"/>
  <c r="AY45" i="5"/>
  <c r="AY53" i="5"/>
  <c r="AQ61" i="5"/>
  <c r="AR69" i="5"/>
  <c r="C77" i="5"/>
  <c r="AD85" i="5"/>
  <c r="F84" i="5"/>
  <c r="I84" i="5"/>
  <c r="H84" i="5"/>
  <c r="AS76" i="5"/>
  <c r="I76" i="5"/>
  <c r="H76" i="5"/>
  <c r="I68" i="5"/>
  <c r="H68" i="5"/>
  <c r="AT60" i="5"/>
  <c r="I60" i="5"/>
  <c r="H60" i="5"/>
  <c r="I52" i="5"/>
  <c r="H52" i="5"/>
  <c r="AZ44" i="5"/>
  <c r="I44" i="5"/>
  <c r="H44" i="5"/>
  <c r="I36" i="5"/>
  <c r="H36" i="5"/>
  <c r="C28" i="5"/>
  <c r="I28" i="5"/>
  <c r="H28" i="5"/>
  <c r="H48" i="5"/>
  <c r="H30" i="5"/>
  <c r="H20" i="5"/>
  <c r="H12" i="5"/>
  <c r="AW66" i="5"/>
  <c r="F74" i="5"/>
  <c r="AX82" i="5"/>
  <c r="H82" i="5"/>
  <c r="H74" i="5"/>
  <c r="H25" i="5"/>
  <c r="I20" i="5"/>
  <c r="I12" i="5"/>
  <c r="AW4" i="5"/>
  <c r="E4" i="5"/>
  <c r="AY20" i="5"/>
  <c r="AR44" i="5"/>
  <c r="D76" i="5"/>
  <c r="AV76" i="5"/>
  <c r="C36" i="5"/>
  <c r="C68" i="5"/>
  <c r="AY28" i="5"/>
  <c r="AS52" i="5"/>
  <c r="AU68" i="5"/>
  <c r="E84" i="5"/>
  <c r="AY60" i="5"/>
  <c r="AQ60" i="5"/>
  <c r="AX60" i="5"/>
  <c r="AP60" i="5"/>
  <c r="AW60" i="5"/>
  <c r="AD60" i="5"/>
  <c r="C20" i="5"/>
  <c r="D36" i="5"/>
  <c r="AS44" i="5"/>
  <c r="AT52" i="5"/>
  <c r="C60" i="5"/>
  <c r="AU60" i="5"/>
  <c r="D68" i="5"/>
  <c r="AV68" i="5"/>
  <c r="E76" i="5"/>
  <c r="AZ76" i="5"/>
  <c r="AZ83" i="5"/>
  <c r="AR83" i="5"/>
  <c r="C83" i="5"/>
  <c r="AY83" i="5"/>
  <c r="AQ83" i="5"/>
  <c r="AX83" i="5"/>
  <c r="AP83" i="5"/>
  <c r="AZ75" i="5"/>
  <c r="AR75" i="5"/>
  <c r="C75" i="5"/>
  <c r="AY75" i="5"/>
  <c r="AQ75" i="5"/>
  <c r="AX75" i="5"/>
  <c r="AP75" i="5"/>
  <c r="AZ67" i="5"/>
  <c r="AR67" i="5"/>
  <c r="C67" i="5"/>
  <c r="AY67" i="5"/>
  <c r="AQ67" i="5"/>
  <c r="AX67" i="5"/>
  <c r="AP67" i="5"/>
  <c r="AZ59" i="5"/>
  <c r="AR59" i="5"/>
  <c r="C59" i="5"/>
  <c r="AY59" i="5"/>
  <c r="AQ59" i="5"/>
  <c r="AX59" i="5"/>
  <c r="AP59" i="5"/>
  <c r="AZ51" i="5"/>
  <c r="AR51" i="5"/>
  <c r="C51" i="5"/>
  <c r="AY51" i="5"/>
  <c r="AQ51" i="5"/>
  <c r="AX51" i="5"/>
  <c r="AP51" i="5"/>
  <c r="AZ43" i="5"/>
  <c r="AR43" i="5"/>
  <c r="C43" i="5"/>
  <c r="AY43" i="5"/>
  <c r="AQ43" i="5"/>
  <c r="AX43" i="5"/>
  <c r="AP43" i="5"/>
  <c r="AY27" i="5"/>
  <c r="AQ27" i="5"/>
  <c r="AY84" i="5"/>
  <c r="AQ84" i="5"/>
  <c r="AX84" i="5"/>
  <c r="AP84" i="5"/>
  <c r="AW84" i="5"/>
  <c r="AD84" i="5"/>
  <c r="AR12" i="5"/>
  <c r="AR20" i="5"/>
  <c r="AZ20" i="5"/>
  <c r="E36" i="5"/>
  <c r="AT44" i="5"/>
  <c r="C52" i="5"/>
  <c r="AU52" i="5"/>
  <c r="D60" i="5"/>
  <c r="AV60" i="5"/>
  <c r="E68" i="5"/>
  <c r="AZ68" i="5"/>
  <c r="F76" i="5"/>
  <c r="AS82" i="5"/>
  <c r="D82" i="5"/>
  <c r="AZ82" i="5"/>
  <c r="AR82" i="5"/>
  <c r="C82" i="5"/>
  <c r="AY82" i="5"/>
  <c r="AQ82" i="5"/>
  <c r="AS74" i="5"/>
  <c r="D74" i="5"/>
  <c r="AZ74" i="5"/>
  <c r="AR74" i="5"/>
  <c r="C74" i="5"/>
  <c r="AY74" i="5"/>
  <c r="AQ74" i="5"/>
  <c r="AS66" i="5"/>
  <c r="D66" i="5"/>
  <c r="AZ66" i="5"/>
  <c r="AR66" i="5"/>
  <c r="C66" i="5"/>
  <c r="AY66" i="5"/>
  <c r="AQ66" i="5"/>
  <c r="AS58" i="5"/>
  <c r="D58" i="5"/>
  <c r="AZ58" i="5"/>
  <c r="AR58" i="5"/>
  <c r="C58" i="5"/>
  <c r="AY58" i="5"/>
  <c r="AQ58" i="5"/>
  <c r="AS50" i="5"/>
  <c r="D50" i="5"/>
  <c r="AZ50" i="5"/>
  <c r="AR50" i="5"/>
  <c r="C50" i="5"/>
  <c r="AY50" i="5"/>
  <c r="AQ50" i="5"/>
  <c r="AS42" i="5"/>
  <c r="D42" i="5"/>
  <c r="AZ42" i="5"/>
  <c r="AR42" i="5"/>
  <c r="C42" i="5"/>
  <c r="AY42" i="5"/>
  <c r="AQ42" i="5"/>
  <c r="C34" i="5"/>
  <c r="AZ26" i="5"/>
  <c r="AR26" i="5"/>
  <c r="C26" i="5"/>
  <c r="AZ12" i="5"/>
  <c r="C44" i="5"/>
  <c r="AU44" i="5"/>
  <c r="D52" i="5"/>
  <c r="AV52" i="5"/>
  <c r="E60" i="5"/>
  <c r="AZ60" i="5"/>
  <c r="F68" i="5"/>
  <c r="AR84" i="5"/>
  <c r="AT81" i="5"/>
  <c r="E81" i="5"/>
  <c r="AS81" i="5"/>
  <c r="D81" i="5"/>
  <c r="AZ81" i="5"/>
  <c r="AR81" i="5"/>
  <c r="C81" i="5"/>
  <c r="AT73" i="5"/>
  <c r="E73" i="5"/>
  <c r="AS73" i="5"/>
  <c r="D73" i="5"/>
  <c r="AZ73" i="5"/>
  <c r="AR73" i="5"/>
  <c r="C73" i="5"/>
  <c r="AT65" i="5"/>
  <c r="E65" i="5"/>
  <c r="AS65" i="5"/>
  <c r="D65" i="5"/>
  <c r="AZ65" i="5"/>
  <c r="AR65" i="5"/>
  <c r="C65" i="5"/>
  <c r="AT57" i="5"/>
  <c r="E57" i="5"/>
  <c r="AS57" i="5"/>
  <c r="D57" i="5"/>
  <c r="AZ57" i="5"/>
  <c r="AR57" i="5"/>
  <c r="C57" i="5"/>
  <c r="AT49" i="5"/>
  <c r="E49" i="5"/>
  <c r="AS49" i="5"/>
  <c r="D49" i="5"/>
  <c r="AZ49" i="5"/>
  <c r="AR49" i="5"/>
  <c r="C49" i="5"/>
  <c r="AT41" i="5"/>
  <c r="E41" i="5"/>
  <c r="AS41" i="5"/>
  <c r="D41" i="5"/>
  <c r="AZ41" i="5"/>
  <c r="AR41" i="5"/>
  <c r="C41" i="5"/>
  <c r="D33" i="5"/>
  <c r="AX28" i="5"/>
  <c r="AP28" i="5"/>
  <c r="C12" i="5"/>
  <c r="AQ28" i="5"/>
  <c r="E20" i="5"/>
  <c r="AT20" i="5"/>
  <c r="AU12" i="5"/>
  <c r="F60" i="5"/>
  <c r="AR76" i="5"/>
  <c r="AS84" i="5"/>
  <c r="AU80" i="5"/>
  <c r="F80" i="5"/>
  <c r="AT80" i="5"/>
  <c r="E80" i="5"/>
  <c r="AS80" i="5"/>
  <c r="D80" i="5"/>
  <c r="AU72" i="5"/>
  <c r="F72" i="5"/>
  <c r="AT72" i="5"/>
  <c r="E72" i="5"/>
  <c r="AS72" i="5"/>
  <c r="D72" i="5"/>
  <c r="AU64" i="5"/>
  <c r="F64" i="5"/>
  <c r="J64" i="5" s="1" a="1"/>
  <c r="J64" i="5" s="1"/>
  <c r="AT64" i="5"/>
  <c r="E64" i="5"/>
  <c r="AS64" i="5"/>
  <c r="D64" i="5"/>
  <c r="AU56" i="5"/>
  <c r="F56" i="5"/>
  <c r="AT56" i="5"/>
  <c r="E56" i="5"/>
  <c r="AS56" i="5"/>
  <c r="D56" i="5"/>
  <c r="AU48" i="5"/>
  <c r="F48" i="5"/>
  <c r="AT48" i="5"/>
  <c r="E48" i="5"/>
  <c r="AS48" i="5"/>
  <c r="D48" i="5"/>
  <c r="AU40" i="5"/>
  <c r="F40" i="5"/>
  <c r="AT40" i="5"/>
  <c r="E40" i="5"/>
  <c r="AS40" i="5"/>
  <c r="D40" i="5"/>
  <c r="E32" i="5"/>
  <c r="AY68" i="5"/>
  <c r="AQ68" i="5"/>
  <c r="AX68" i="5"/>
  <c r="AP68" i="5"/>
  <c r="AW68" i="5"/>
  <c r="AD68" i="5"/>
  <c r="AR28" i="5"/>
  <c r="E12" i="5"/>
  <c r="AT12" i="5"/>
  <c r="AS28" i="5"/>
  <c r="AZ52" i="5"/>
  <c r="E28" i="5"/>
  <c r="AU28" i="5"/>
  <c r="E44" i="5"/>
  <c r="F52" i="5"/>
  <c r="AU67" i="5"/>
  <c r="AR68" i="5"/>
  <c r="AW72" i="5"/>
  <c r="AQ73" i="5"/>
  <c r="D75" i="5"/>
  <c r="AV75" i="5"/>
  <c r="C80" i="5"/>
  <c r="AX80" i="5"/>
  <c r="AU81" i="5"/>
  <c r="AD82" i="5"/>
  <c r="E83" i="5"/>
  <c r="AW83" i="5"/>
  <c r="AT84" i="5"/>
  <c r="AY76" i="5"/>
  <c r="AQ76" i="5"/>
  <c r="AX76" i="5"/>
  <c r="AP76" i="5"/>
  <c r="AW76" i="5"/>
  <c r="AD76" i="5"/>
  <c r="AY44" i="5"/>
  <c r="AQ44" i="5"/>
  <c r="AX44" i="5"/>
  <c r="AP44" i="5"/>
  <c r="AW44" i="5"/>
  <c r="AD44" i="5"/>
  <c r="D12" i="5"/>
  <c r="AS12" i="5"/>
  <c r="D20" i="5"/>
  <c r="AS20" i="5"/>
  <c r="F12" i="5"/>
  <c r="F20" i="5"/>
  <c r="AU20" i="5"/>
  <c r="D44" i="5"/>
  <c r="AV44" i="5"/>
  <c r="AV12" i="5"/>
  <c r="AD12" i="5"/>
  <c r="AW12" i="5"/>
  <c r="AW20" i="5"/>
  <c r="F28" i="5"/>
  <c r="AV28" i="5"/>
  <c r="F44" i="5"/>
  <c r="AV56" i="5"/>
  <c r="AU59" i="5"/>
  <c r="AR60" i="5"/>
  <c r="AW64" i="5"/>
  <c r="AQ65" i="5"/>
  <c r="D67" i="5"/>
  <c r="AV67" i="5"/>
  <c r="AS68" i="5"/>
  <c r="C72" i="5"/>
  <c r="AX72" i="5"/>
  <c r="AU73" i="5"/>
  <c r="AD74" i="5"/>
  <c r="E75" i="5"/>
  <c r="AW75" i="5"/>
  <c r="AT76" i="5"/>
  <c r="AY80" i="5"/>
  <c r="AV81" i="5"/>
  <c r="AP82" i="5"/>
  <c r="F83" i="5"/>
  <c r="C84" i="5"/>
  <c r="AU84" i="5"/>
  <c r="AY52" i="5"/>
  <c r="AQ52" i="5"/>
  <c r="AX52" i="5"/>
  <c r="AP52" i="5"/>
  <c r="AW52" i="5"/>
  <c r="AD52" i="5"/>
  <c r="AZ28" i="5"/>
  <c r="F36" i="5"/>
  <c r="D28" i="5"/>
  <c r="AT28" i="5"/>
  <c r="E52" i="5"/>
  <c r="AV20" i="5"/>
  <c r="AD20" i="5"/>
  <c r="AP12" i="5"/>
  <c r="AP20" i="5"/>
  <c r="AW28" i="5"/>
  <c r="AV48" i="5"/>
  <c r="AU51" i="5"/>
  <c r="AR52" i="5"/>
  <c r="AW56" i="5"/>
  <c r="AQ57" i="5"/>
  <c r="D59" i="5"/>
  <c r="AV59" i="5"/>
  <c r="AS60" i="5"/>
  <c r="C64" i="5"/>
  <c r="AX64" i="5"/>
  <c r="AU65" i="5"/>
  <c r="AD66" i="5"/>
  <c r="E67" i="5"/>
  <c r="AW67" i="5"/>
  <c r="AT68" i="5"/>
  <c r="AY72" i="5"/>
  <c r="AV73" i="5"/>
  <c r="AP74" i="5"/>
  <c r="F75" i="5"/>
  <c r="C76" i="5"/>
  <c r="AU76" i="5"/>
  <c r="AD80" i="5"/>
  <c r="AZ80" i="5"/>
  <c r="AW81" i="5"/>
  <c r="AT82" i="5"/>
  <c r="D84" i="5"/>
  <c r="AV84" i="5"/>
  <c r="AR4" i="5"/>
  <c r="AZ4" i="5"/>
  <c r="AS4" i="5"/>
  <c r="AT4" i="5"/>
  <c r="F4" i="5"/>
  <c r="AO84" i="13" l="1"/>
  <c r="AC80" i="13"/>
  <c r="AO87" i="13"/>
  <c r="AC83" i="13"/>
  <c r="AO85" i="13"/>
  <c r="AO77" i="13"/>
  <c r="AC84" i="13"/>
  <c r="AC87" i="13"/>
  <c r="AO83" i="13"/>
  <c r="AO86" i="13"/>
  <c r="AO82" i="13"/>
  <c r="AC82" i="13"/>
  <c r="AO80" i="13"/>
  <c r="AO72" i="13"/>
  <c r="AC85" i="13"/>
  <c r="AO79" i="13"/>
  <c r="AC86" i="13"/>
  <c r="AC79" i="13"/>
  <c r="AO78" i="13"/>
  <c r="AC75" i="13"/>
  <c r="AC67" i="13"/>
  <c r="AO81" i="13"/>
  <c r="AO65" i="13"/>
  <c r="AC61" i="13"/>
  <c r="AO75" i="13"/>
  <c r="AC78" i="13"/>
  <c r="AC76" i="13"/>
  <c r="AO74" i="13"/>
  <c r="AO68" i="13"/>
  <c r="AC66" i="13"/>
  <c r="AO63" i="13"/>
  <c r="AC59" i="13"/>
  <c r="AO55" i="13"/>
  <c r="AC51" i="13"/>
  <c r="AO76" i="13"/>
  <c r="AC74" i="13"/>
  <c r="AC77" i="13"/>
  <c r="AC69" i="13"/>
  <c r="AO64" i="13"/>
  <c r="AO62" i="13"/>
  <c r="AC62" i="13"/>
  <c r="AO61" i="13"/>
  <c r="AO67" i="13"/>
  <c r="AC65" i="13"/>
  <c r="AC64" i="13"/>
  <c r="AC63" i="13"/>
  <c r="AO59" i="13"/>
  <c r="AO71" i="13"/>
  <c r="AC54" i="13"/>
  <c r="AO50" i="13"/>
  <c r="AC48" i="13"/>
  <c r="AO47" i="13"/>
  <c r="AC43" i="13"/>
  <c r="AO66" i="13"/>
  <c r="AC72" i="13"/>
  <c r="AO57" i="13"/>
  <c r="AC68" i="13"/>
  <c r="AC55" i="13"/>
  <c r="AO73" i="13"/>
  <c r="AO70" i="13"/>
  <c r="AC53" i="13"/>
  <c r="AO45" i="13"/>
  <c r="AC37" i="13"/>
  <c r="AC56" i="13"/>
  <c r="AO54" i="13"/>
  <c r="AO46" i="13"/>
  <c r="AO39" i="13"/>
  <c r="AC35" i="13"/>
  <c r="AO31" i="13"/>
  <c r="AC27" i="13"/>
  <c r="AO23" i="13"/>
  <c r="AC19" i="13"/>
  <c r="AO15" i="13"/>
  <c r="AC11" i="13"/>
  <c r="AO7" i="13"/>
  <c r="AO41" i="13"/>
  <c r="AC71" i="13"/>
  <c r="AC70" i="13"/>
  <c r="AO58" i="13"/>
  <c r="AC58" i="13"/>
  <c r="AO56" i="13"/>
  <c r="AC52" i="13"/>
  <c r="AC45" i="13"/>
  <c r="AC73" i="13"/>
  <c r="AC46" i="13"/>
  <c r="AO42" i="13"/>
  <c r="AO60" i="13"/>
  <c r="AO53" i="13"/>
  <c r="AC47" i="13"/>
  <c r="AO33" i="13"/>
  <c r="AO28" i="13"/>
  <c r="AC26" i="13"/>
  <c r="AC21" i="13"/>
  <c r="AO17" i="13"/>
  <c r="AO12" i="13"/>
  <c r="AO69" i="13"/>
  <c r="AO49" i="13"/>
  <c r="AO48" i="13"/>
  <c r="AO43" i="13"/>
  <c r="AC57" i="13"/>
  <c r="AO52" i="13"/>
  <c r="AO51" i="13"/>
  <c r="AO38" i="13"/>
  <c r="AC38" i="13"/>
  <c r="AO37" i="13"/>
  <c r="AC33" i="13"/>
  <c r="AC28" i="13"/>
  <c r="AO44" i="13"/>
  <c r="AC44" i="13"/>
  <c r="AC39" i="13"/>
  <c r="AO35" i="13"/>
  <c r="AC50" i="13"/>
  <c r="AC41" i="13"/>
  <c r="AO40" i="13"/>
  <c r="AC40" i="13"/>
  <c r="AC49" i="13"/>
  <c r="AO34" i="13"/>
  <c r="AC31" i="13"/>
  <c r="AC15" i="13"/>
  <c r="AO14" i="13"/>
  <c r="AO13" i="13"/>
  <c r="AO11" i="13"/>
  <c r="AO9" i="13"/>
  <c r="AO4" i="13"/>
  <c r="AO29" i="13"/>
  <c r="AC29" i="13"/>
  <c r="AC20" i="13"/>
  <c r="AC13" i="13"/>
  <c r="AC9" i="13"/>
  <c r="AC4" i="13"/>
  <c r="AC36" i="13"/>
  <c r="AO26" i="13"/>
  <c r="AC60" i="13"/>
  <c r="AO27" i="13"/>
  <c r="AO32" i="13"/>
  <c r="AC25" i="13"/>
  <c r="AO24" i="13"/>
  <c r="AO25" i="13"/>
  <c r="AC23" i="13"/>
  <c r="AO20" i="13"/>
  <c r="AC10" i="13"/>
  <c r="AC6" i="13"/>
  <c r="AC34" i="13"/>
  <c r="AC42" i="13"/>
  <c r="AC17" i="13"/>
  <c r="AC7" i="13"/>
  <c r="AC32" i="13"/>
  <c r="AC30" i="13"/>
  <c r="AO22" i="13"/>
  <c r="AO19" i="13"/>
  <c r="AC12" i="13"/>
  <c r="AC16" i="13"/>
  <c r="AC5" i="13"/>
  <c r="AC18" i="13"/>
  <c r="AC14" i="13"/>
  <c r="AO10" i="13"/>
  <c r="AO8" i="13"/>
  <c r="AC8" i="13"/>
  <c r="AO36" i="13"/>
  <c r="AO30" i="13"/>
  <c r="AO6" i="13"/>
  <c r="AO16" i="13"/>
  <c r="AC24" i="13"/>
  <c r="AC22" i="13"/>
  <c r="AO21" i="13"/>
  <c r="AO18" i="13"/>
  <c r="AO5" i="13"/>
  <c r="J83" i="5" a="1"/>
  <c r="J83" i="5" s="1"/>
  <c r="J21" i="5" a="1"/>
  <c r="J21" i="5" s="1"/>
  <c r="J80" i="5" a="1"/>
  <c r="J80" i="5" s="1"/>
  <c r="J4" i="5" a="1"/>
  <c r="J4" i="5" s="1"/>
  <c r="J36" i="5" a="1"/>
  <c r="J36" i="5" s="1"/>
  <c r="U68" i="5"/>
  <c r="J82" i="5" a="1"/>
  <c r="J82" i="5" s="1"/>
  <c r="J29" i="5" a="1"/>
  <c r="J29" i="5" s="1"/>
  <c r="J71" i="5" a="1"/>
  <c r="J71" i="5" s="1"/>
  <c r="J61" i="5" a="1"/>
  <c r="J61" i="5" s="1"/>
  <c r="J6" i="5" a="1"/>
  <c r="J6" i="5" s="1"/>
  <c r="J17" i="5" a="1"/>
  <c r="J17" i="5" s="1"/>
  <c r="J31" i="5" a="1"/>
  <c r="J31" i="5" s="1"/>
  <c r="J72" i="5" a="1"/>
  <c r="J72" i="5" s="1"/>
  <c r="J51" i="5" a="1"/>
  <c r="J51" i="5" s="1"/>
  <c r="J63" i="5" a="1"/>
  <c r="J63" i="5" s="1"/>
  <c r="J75" i="5" a="1"/>
  <c r="J75" i="5" s="1"/>
  <c r="J58" i="5" a="1"/>
  <c r="J58" i="5" s="1"/>
  <c r="J10" i="5" a="1"/>
  <c r="J10" i="5" s="1"/>
  <c r="J46" i="5" a="1"/>
  <c r="J46" i="5" s="1"/>
  <c r="J38" i="5" a="1"/>
  <c r="J38" i="5" s="1"/>
  <c r="AG74" i="5"/>
  <c r="J69" i="5" a="1"/>
  <c r="J69" i="5" s="1"/>
  <c r="J49" i="5" a="1"/>
  <c r="J49" i="5" s="1"/>
  <c r="J40" i="5" a="1"/>
  <c r="J40" i="5" s="1"/>
  <c r="J67" i="5" a="1"/>
  <c r="J67" i="5" s="1"/>
  <c r="J50" i="5" a="1"/>
  <c r="J50" i="5" s="1"/>
  <c r="J35" i="5" a="1"/>
  <c r="J35" i="5" s="1"/>
  <c r="J43" i="5" a="1"/>
  <c r="J43" i="5" s="1"/>
  <c r="J47" i="5" a="1"/>
  <c r="J47" i="5" s="1"/>
  <c r="J16" i="5" a="1"/>
  <c r="J16" i="5" s="1"/>
  <c r="J27" i="5" a="1"/>
  <c r="J27" i="5" s="1"/>
  <c r="J41" i="5" a="1"/>
  <c r="J41" i="5" s="1"/>
  <c r="J66" i="5" a="1"/>
  <c r="J66" i="5" s="1"/>
  <c r="J60" i="5" a="1"/>
  <c r="J60" i="5" s="1"/>
  <c r="J85" i="5" a="1"/>
  <c r="J85" i="5" s="1"/>
  <c r="J77" i="5" a="1"/>
  <c r="J77" i="5" s="1"/>
  <c r="J59" i="5" a="1"/>
  <c r="J59" i="5" s="1"/>
  <c r="J81" i="5" a="1"/>
  <c r="J81" i="5" s="1"/>
  <c r="J42" i="5" a="1"/>
  <c r="J42" i="5" s="1"/>
  <c r="J25" i="5" a="1"/>
  <c r="J25" i="5" s="1"/>
  <c r="J9" i="5" a="1"/>
  <c r="J9" i="5" s="1"/>
  <c r="J11" i="5" a="1"/>
  <c r="J11" i="5" s="1"/>
  <c r="J5" i="5" a="1"/>
  <c r="J5" i="5" s="1"/>
  <c r="J14" i="5" a="1"/>
  <c r="J14" i="5" s="1"/>
  <c r="J55" i="5" a="1"/>
  <c r="J55" i="5" s="1"/>
  <c r="J15" i="5" a="1"/>
  <c r="J15" i="5" s="1"/>
  <c r="J45" i="5" a="1"/>
  <c r="J45" i="5" s="1"/>
  <c r="J53" i="5" a="1"/>
  <c r="J53" i="5" s="1"/>
  <c r="J13" i="5" a="1"/>
  <c r="J13" i="5" s="1"/>
  <c r="J62" i="5" a="1"/>
  <c r="J62" i="5" s="1"/>
  <c r="J76" i="5" a="1"/>
  <c r="J76" i="5" s="1"/>
  <c r="J74" i="5" a="1"/>
  <c r="J74" i="5" s="1"/>
  <c r="J57" i="5" a="1"/>
  <c r="J57" i="5" s="1"/>
  <c r="J65" i="5" a="1"/>
  <c r="J65" i="5" s="1"/>
  <c r="J18" i="5" a="1"/>
  <c r="J18" i="5" s="1"/>
  <c r="J34" i="5" a="1"/>
  <c r="J34" i="5" s="1"/>
  <c r="J30" i="5" a="1"/>
  <c r="J30" i="5" s="1"/>
  <c r="J23" i="5" a="1"/>
  <c r="J23" i="5" s="1"/>
  <c r="J78" i="5" a="1"/>
  <c r="J78" i="5" s="1"/>
  <c r="J87" i="5" a="1"/>
  <c r="J87" i="5" s="1"/>
  <c r="J52" i="5" a="1"/>
  <c r="J52" i="5" s="1"/>
  <c r="J28" i="5" a="1"/>
  <c r="J28" i="5" s="1"/>
  <c r="J20" i="5" a="1"/>
  <c r="J20" i="5" s="1"/>
  <c r="J19" i="5" a="1"/>
  <c r="J19" i="5" s="1"/>
  <c r="J39" i="5" a="1"/>
  <c r="J39" i="5" s="1"/>
  <c r="J32" i="5" a="1"/>
  <c r="J32" i="5" s="1"/>
  <c r="J8" i="5" a="1"/>
  <c r="J8" i="5" s="1"/>
  <c r="J33" i="5" a="1"/>
  <c r="J33" i="5" s="1"/>
  <c r="J26" i="5" a="1"/>
  <c r="J26" i="5" s="1"/>
  <c r="J70" i="5" a="1"/>
  <c r="J70" i="5" s="1"/>
  <c r="J24" i="5" a="1"/>
  <c r="J24" i="5" s="1"/>
  <c r="J7" i="5" a="1"/>
  <c r="J7" i="5" s="1"/>
  <c r="J44" i="5" a="1"/>
  <c r="J44" i="5" s="1"/>
  <c r="J56" i="5" a="1"/>
  <c r="J56" i="5" s="1"/>
  <c r="J12" i="5" a="1"/>
  <c r="J12" i="5" s="1"/>
  <c r="J48" i="5" a="1"/>
  <c r="J48" i="5" s="1"/>
  <c r="J68" i="5" a="1"/>
  <c r="J68" i="5" s="1"/>
  <c r="J84" i="5" a="1"/>
  <c r="J84" i="5" s="1"/>
  <c r="J37" i="5" a="1"/>
  <c r="J37" i="5" s="1"/>
  <c r="J79" i="5" a="1"/>
  <c r="J79" i="5" s="1"/>
  <c r="J54" i="5" a="1"/>
  <c r="J54" i="5" s="1"/>
  <c r="J73" i="5" a="1"/>
  <c r="J73" i="5" s="1"/>
  <c r="AG26" i="5"/>
  <c r="J22" i="5" a="1"/>
  <c r="J22" i="5" s="1"/>
  <c r="J86" i="5" a="1"/>
  <c r="J86" i="5" s="1"/>
  <c r="AG22" i="5"/>
  <c r="AG51" i="5"/>
  <c r="AG27" i="5"/>
  <c r="AG60" i="5"/>
  <c r="AG61" i="5"/>
  <c r="AG24" i="5"/>
  <c r="U56" i="5"/>
  <c r="AG68" i="5"/>
  <c r="U23" i="5"/>
  <c r="AA25" i="5"/>
  <c r="AM87" i="5"/>
  <c r="AJ58" i="5"/>
  <c r="AM66" i="5"/>
  <c r="AJ41" i="5"/>
  <c r="AG75" i="5"/>
  <c r="AG48" i="5"/>
  <c r="AG10" i="5"/>
  <c r="AM63" i="5"/>
  <c r="AM4" i="5"/>
  <c r="AG56" i="5"/>
  <c r="AJ59" i="5"/>
  <c r="U81" i="5"/>
  <c r="AM20" i="5"/>
  <c r="AJ17" i="5"/>
  <c r="AJ25" i="5"/>
  <c r="AM56" i="5"/>
  <c r="U30" i="5"/>
  <c r="AG57" i="5"/>
  <c r="AG28" i="5"/>
  <c r="X41" i="5"/>
  <c r="AJ19" i="5"/>
  <c r="AJ72" i="5"/>
  <c r="AM14" i="5"/>
  <c r="AM45" i="5"/>
  <c r="AM33" i="5"/>
  <c r="AG42" i="5"/>
  <c r="AA61" i="5"/>
  <c r="AJ9" i="5"/>
  <c r="AJ50" i="5"/>
  <c r="AJ27" i="5"/>
  <c r="AM43" i="5"/>
  <c r="AM75" i="5"/>
  <c r="AJ64" i="5"/>
  <c r="AM41" i="5"/>
  <c r="AJ37" i="5"/>
  <c r="AM70" i="5"/>
  <c r="AJ16" i="5"/>
  <c r="AM40" i="5"/>
  <c r="AG7" i="5"/>
  <c r="AM74" i="5"/>
  <c r="AM67" i="5"/>
  <c r="U15" i="5"/>
  <c r="AM17" i="5"/>
  <c r="AG37" i="5"/>
  <c r="AM16" i="5"/>
  <c r="U5" i="5"/>
  <c r="U67" i="5"/>
  <c r="AG62" i="5"/>
  <c r="AJ61" i="5"/>
  <c r="AG66" i="5"/>
  <c r="AA42" i="5"/>
  <c r="AG52" i="5"/>
  <c r="AM13" i="5"/>
  <c r="AM51" i="5"/>
  <c r="AM81" i="5"/>
  <c r="AJ46" i="5"/>
  <c r="AG63" i="5"/>
  <c r="AG49" i="5"/>
  <c r="U39" i="5"/>
  <c r="AM69" i="5"/>
  <c r="AJ11" i="5"/>
  <c r="AM37" i="5"/>
  <c r="AJ77" i="5"/>
  <c r="AG8" i="5"/>
  <c r="AG40" i="5"/>
  <c r="AG5" i="5"/>
  <c r="AG53" i="5"/>
  <c r="AG86" i="5"/>
  <c r="AG4" i="5"/>
  <c r="X13" i="5"/>
  <c r="U37" i="5"/>
  <c r="U46" i="5"/>
  <c r="U80" i="5"/>
  <c r="AA86" i="5"/>
  <c r="U9" i="5"/>
  <c r="U17" i="5"/>
  <c r="AG35" i="5"/>
  <c r="AG39" i="5"/>
  <c r="U40" i="5"/>
  <c r="AJ54" i="5"/>
  <c r="AG12" i="5"/>
  <c r="AG20" i="5"/>
  <c r="AG82" i="5"/>
  <c r="AG54" i="5"/>
  <c r="AG21" i="5"/>
  <c r="AG87" i="5"/>
  <c r="AG18" i="5"/>
  <c r="X62" i="5"/>
  <c r="AG23" i="5"/>
  <c r="AM34" i="5"/>
  <c r="AM59" i="5"/>
  <c r="AG25" i="5"/>
  <c r="AJ24" i="5"/>
  <c r="AJ47" i="5"/>
  <c r="AJ32" i="5"/>
  <c r="AM48" i="5"/>
  <c r="AJ36" i="5"/>
  <c r="AM22" i="5"/>
  <c r="AG38" i="5"/>
  <c r="AJ62" i="5"/>
  <c r="AJ78" i="5"/>
  <c r="AJ15" i="5"/>
  <c r="AJ31" i="5"/>
  <c r="AJ21" i="5"/>
  <c r="AM53" i="5"/>
  <c r="AM54" i="5"/>
  <c r="AJ23" i="5"/>
  <c r="AM39" i="5"/>
  <c r="AJ80" i="5"/>
  <c r="AJ33" i="5"/>
  <c r="X37" i="5"/>
  <c r="AM77" i="5"/>
  <c r="AA27" i="5"/>
  <c r="AG13" i="5"/>
  <c r="AG6" i="5"/>
  <c r="U71" i="5"/>
  <c r="AA73" i="5"/>
  <c r="AG36" i="5"/>
  <c r="AJ30" i="5"/>
  <c r="AG31" i="5"/>
  <c r="AJ29" i="5"/>
  <c r="AG33" i="5"/>
  <c r="AG14" i="5"/>
  <c r="AG81" i="5"/>
  <c r="X30" i="5"/>
  <c r="U35" i="5"/>
  <c r="AG50" i="5"/>
  <c r="AJ43" i="5"/>
  <c r="AJ67" i="5"/>
  <c r="AM30" i="5"/>
  <c r="AJ39" i="5"/>
  <c r="AG44" i="5"/>
  <c r="AG73" i="5"/>
  <c r="AG71" i="5"/>
  <c r="AG58" i="5"/>
  <c r="X57" i="5"/>
  <c r="U73" i="5"/>
  <c r="AJ35" i="5"/>
  <c r="AM35" i="5"/>
  <c r="AM36" i="5"/>
  <c r="AG30" i="5"/>
  <c r="AJ38" i="5"/>
  <c r="AM31" i="5"/>
  <c r="AG77" i="5"/>
  <c r="AG79" i="5"/>
  <c r="U59" i="5"/>
  <c r="AG80" i="5"/>
  <c r="AG84" i="5"/>
  <c r="AG65" i="5"/>
  <c r="U32" i="5"/>
  <c r="AA6" i="5"/>
  <c r="AA70" i="5"/>
  <c r="AJ70" i="5"/>
  <c r="AJ45" i="5"/>
  <c r="AJ34" i="5"/>
  <c r="AM29" i="5"/>
  <c r="AG29" i="5"/>
  <c r="AA45" i="5"/>
  <c r="AG32" i="5"/>
  <c r="AG76" i="5"/>
  <c r="AG85" i="5"/>
  <c r="AG69" i="5"/>
  <c r="AG72" i="5"/>
  <c r="AG83" i="5"/>
  <c r="U13" i="5"/>
  <c r="AA78" i="5"/>
  <c r="AG55" i="5"/>
  <c r="U4" i="5"/>
  <c r="AG34" i="5"/>
  <c r="AM32" i="5"/>
  <c r="AM38" i="5"/>
  <c r="AG45" i="5"/>
  <c r="AG59" i="5"/>
  <c r="AJ14" i="5"/>
  <c r="AM7" i="5"/>
  <c r="AM84" i="5"/>
  <c r="AG47" i="5"/>
  <c r="AM65" i="5"/>
  <c r="AJ81" i="5"/>
  <c r="AJ82" i="5"/>
  <c r="AM76" i="5"/>
  <c r="AG78" i="5"/>
  <c r="AG16" i="5"/>
  <c r="AG67" i="5"/>
  <c r="AG43" i="5"/>
  <c r="AG46" i="5"/>
  <c r="AA51" i="5"/>
  <c r="AG15" i="5"/>
  <c r="AJ8" i="5"/>
  <c r="AM49" i="5"/>
  <c r="AJ73" i="5"/>
  <c r="AG9" i="5"/>
  <c r="AM47" i="5"/>
  <c r="AJ18" i="5"/>
  <c r="AJ74" i="5"/>
  <c r="AM82" i="5"/>
  <c r="AM19" i="5"/>
  <c r="AM86" i="5"/>
  <c r="AJ12" i="5"/>
  <c r="AJ28" i="5"/>
  <c r="AJ71" i="5"/>
  <c r="AG11" i="5"/>
  <c r="AA57" i="5"/>
  <c r="AG70" i="5"/>
  <c r="U41" i="5"/>
  <c r="AM8" i="5"/>
  <c r="AJ56" i="5"/>
  <c r="AM80" i="5"/>
  <c r="AM57" i="5"/>
  <c r="AJ22" i="5"/>
  <c r="AM15" i="5"/>
  <c r="AM79" i="5"/>
  <c r="AM26" i="5"/>
  <c r="AM27" i="5"/>
  <c r="AM46" i="5"/>
  <c r="AM11" i="5"/>
  <c r="AM55" i="5"/>
  <c r="AM12" i="5"/>
  <c r="AM28" i="5"/>
  <c r="AJ52" i="5"/>
  <c r="AM68" i="5"/>
  <c r="AJ84" i="5"/>
  <c r="AM78" i="5"/>
  <c r="AJ85" i="5"/>
  <c r="AG19" i="5"/>
  <c r="AA65" i="5"/>
  <c r="AA67" i="5"/>
  <c r="AJ48" i="5"/>
  <c r="AM72" i="5"/>
  <c r="AJ87" i="5"/>
  <c r="AJ65" i="5"/>
  <c r="AJ10" i="5"/>
  <c r="AM18" i="5"/>
  <c r="AM42" i="5"/>
  <c r="AJ66" i="5"/>
  <c r="AJ20" i="5"/>
  <c r="AM44" i="5"/>
  <c r="AJ60" i="5"/>
  <c r="AJ76" i="5"/>
  <c r="AJ13" i="5"/>
  <c r="AM21" i="5"/>
  <c r="AJ69" i="5"/>
  <c r="AM85" i="5"/>
  <c r="AM6" i="5"/>
  <c r="U38" i="5"/>
  <c r="U54" i="5"/>
  <c r="AM25" i="5"/>
  <c r="AJ57" i="5"/>
  <c r="AG41" i="5"/>
  <c r="AM10" i="5"/>
  <c r="AM50" i="5"/>
  <c r="AJ75" i="5"/>
  <c r="AJ83" i="5"/>
  <c r="AG17" i="5"/>
  <c r="AJ86" i="5"/>
  <c r="AJ7" i="5"/>
  <c r="AM52" i="5"/>
  <c r="AM60" i="5"/>
  <c r="AJ68" i="5"/>
  <c r="AM71" i="5"/>
  <c r="AJ5" i="5"/>
  <c r="AM61" i="5"/>
  <c r="AM23" i="5"/>
  <c r="AJ63" i="5"/>
  <c r="X38" i="5"/>
  <c r="X54" i="5"/>
  <c r="X34" i="5"/>
  <c r="X27" i="5"/>
  <c r="U49" i="5"/>
  <c r="AA19" i="5"/>
  <c r="AM24" i="5"/>
  <c r="AJ40" i="5"/>
  <c r="AM64" i="5"/>
  <c r="AN64" i="5" s="1"/>
  <c r="AJ4" i="5"/>
  <c r="AM9" i="5"/>
  <c r="AJ49" i="5"/>
  <c r="AM73" i="5"/>
  <c r="AM62" i="5"/>
  <c r="AJ79" i="5"/>
  <c r="AJ26" i="5"/>
  <c r="AJ42" i="5"/>
  <c r="AM58" i="5"/>
  <c r="AJ51" i="5"/>
  <c r="AM83" i="5"/>
  <c r="AJ55" i="5"/>
  <c r="AJ44" i="5"/>
  <c r="AM5" i="5"/>
  <c r="AJ53" i="5"/>
  <c r="AJ6" i="5"/>
  <c r="X28" i="5"/>
  <c r="AA9" i="5"/>
  <c r="X36" i="5"/>
  <c r="X43" i="5"/>
  <c r="AA81" i="5"/>
  <c r="AA66" i="5"/>
  <c r="AA83" i="5"/>
  <c r="X61" i="5"/>
  <c r="U42" i="5"/>
  <c r="X5" i="5"/>
  <c r="X46" i="5"/>
  <c r="AA55" i="5"/>
  <c r="AA53" i="5"/>
  <c r="U84" i="5"/>
  <c r="U74" i="5"/>
  <c r="U82" i="5"/>
  <c r="U20" i="5"/>
  <c r="X58" i="5"/>
  <c r="X60" i="5"/>
  <c r="AA17" i="5"/>
  <c r="AA37" i="5"/>
  <c r="X78" i="5"/>
  <c r="AA14" i="5"/>
  <c r="AA80" i="5"/>
  <c r="AA84" i="5"/>
  <c r="X15" i="5"/>
  <c r="X49" i="5"/>
  <c r="X65" i="5"/>
  <c r="U87" i="5"/>
  <c r="U86" i="5"/>
  <c r="X11" i="5"/>
  <c r="U10" i="5"/>
  <c r="X85" i="5"/>
  <c r="U33" i="5"/>
  <c r="AA22" i="5"/>
  <c r="X31" i="5"/>
  <c r="X40" i="5"/>
  <c r="X8" i="5"/>
  <c r="X24" i="5"/>
  <c r="U29" i="5"/>
  <c r="U53" i="5"/>
  <c r="U77" i="5"/>
  <c r="U12" i="5"/>
  <c r="AA10" i="5"/>
  <c r="AA82" i="5"/>
  <c r="AA30" i="5"/>
  <c r="AA7" i="5"/>
  <c r="X52" i="5"/>
  <c r="X75" i="5"/>
  <c r="X67" i="5"/>
  <c r="U76" i="5"/>
  <c r="X81" i="5"/>
  <c r="AA18" i="5"/>
  <c r="X9" i="5"/>
  <c r="U50" i="5"/>
  <c r="AA38" i="5"/>
  <c r="X73" i="5"/>
  <c r="AA15" i="5"/>
  <c r="U47" i="5"/>
  <c r="X16" i="5"/>
  <c r="X4" i="5"/>
  <c r="AA69" i="5"/>
  <c r="X17" i="5"/>
  <c r="U22" i="5"/>
  <c r="U62" i="5"/>
  <c r="AA77" i="5"/>
  <c r="X86" i="5"/>
  <c r="X59" i="5"/>
  <c r="U60" i="5"/>
  <c r="X18" i="5"/>
  <c r="AA33" i="5"/>
  <c r="AA35" i="5"/>
  <c r="X79" i="5"/>
  <c r="X63" i="5"/>
  <c r="X6" i="5"/>
  <c r="AA8" i="5"/>
  <c r="X7" i="5"/>
  <c r="X48" i="5"/>
  <c r="X55" i="5"/>
  <c r="AA32" i="5"/>
  <c r="X70" i="5"/>
  <c r="U27" i="5"/>
  <c r="AA41" i="5"/>
  <c r="AA43" i="5"/>
  <c r="U36" i="5"/>
  <c r="U64" i="5"/>
  <c r="X32" i="5"/>
  <c r="X56" i="5"/>
  <c r="X39" i="5"/>
  <c r="U16" i="5"/>
  <c r="X72" i="5"/>
  <c r="U57" i="5"/>
  <c r="X45" i="5"/>
  <c r="U34" i="5"/>
  <c r="X14" i="5"/>
  <c r="U78" i="5"/>
  <c r="X77" i="5"/>
  <c r="X42" i="5"/>
  <c r="X74" i="5"/>
  <c r="AA49" i="5"/>
  <c r="AA26" i="5"/>
  <c r="AA5" i="5"/>
  <c r="AA46" i="5"/>
  <c r="AA36" i="5"/>
  <c r="AA48" i="5"/>
  <c r="X80" i="5"/>
  <c r="X84" i="5"/>
  <c r="AA23" i="5"/>
  <c r="AA24" i="5"/>
  <c r="AA28" i="5"/>
  <c r="X12" i="5"/>
  <c r="X19" i="5"/>
  <c r="X10" i="5"/>
  <c r="U26" i="5"/>
  <c r="X26" i="5"/>
  <c r="U83" i="5"/>
  <c r="X83" i="5"/>
  <c r="X64" i="5"/>
  <c r="AA34" i="5"/>
  <c r="AA59" i="5"/>
  <c r="X23" i="5"/>
  <c r="AA13" i="5"/>
  <c r="AA54" i="5"/>
  <c r="AA56" i="5"/>
  <c r="AA71" i="5"/>
  <c r="AA16" i="5"/>
  <c r="AA20" i="5"/>
  <c r="AA44" i="5"/>
  <c r="AA47" i="5"/>
  <c r="U51" i="5"/>
  <c r="X51" i="5"/>
  <c r="AA74" i="5"/>
  <c r="X25" i="5"/>
  <c r="X29" i="5"/>
  <c r="X35" i="5"/>
  <c r="X50" i="5"/>
  <c r="X82" i="5"/>
  <c r="X87" i="5"/>
  <c r="AA50" i="5"/>
  <c r="X47" i="5"/>
  <c r="AA21" i="5"/>
  <c r="AA85" i="5"/>
  <c r="AA62" i="5"/>
  <c r="AA79" i="5"/>
  <c r="AA39" i="5"/>
  <c r="AA40" i="5"/>
  <c r="AA64" i="5"/>
  <c r="AA68" i="5"/>
  <c r="AA31" i="5"/>
  <c r="AA76" i="5"/>
  <c r="AA52" i="5"/>
  <c r="X69" i="5"/>
  <c r="X66" i="5"/>
  <c r="U58" i="5"/>
  <c r="X33" i="5"/>
  <c r="X22" i="5"/>
  <c r="U45" i="5"/>
  <c r="AB45" i="5" s="1"/>
  <c r="U69" i="5"/>
  <c r="X76" i="5"/>
  <c r="X68" i="5"/>
  <c r="X44" i="5"/>
  <c r="X21" i="5"/>
  <c r="U25" i="5"/>
  <c r="AA58" i="5"/>
  <c r="X20" i="5"/>
  <c r="AA11" i="5"/>
  <c r="AA75" i="5"/>
  <c r="X71" i="5"/>
  <c r="AA29" i="5"/>
  <c r="X53" i="5"/>
  <c r="AA60" i="5"/>
  <c r="AA63" i="5"/>
  <c r="AA87" i="5"/>
  <c r="AA4" i="5"/>
  <c r="AA72" i="5"/>
  <c r="AA12" i="5"/>
  <c r="U31" i="5"/>
  <c r="U52" i="5"/>
  <c r="U61" i="5"/>
  <c r="U6" i="5"/>
  <c r="U72" i="5"/>
  <c r="U44" i="5"/>
  <c r="U48" i="5"/>
  <c r="U55" i="5"/>
  <c r="U66" i="5"/>
  <c r="U85" i="5"/>
  <c r="U18" i="5"/>
  <c r="U63" i="5"/>
  <c r="U21" i="5"/>
  <c r="U43" i="5"/>
  <c r="U24" i="5"/>
  <c r="U7" i="5"/>
  <c r="U11" i="5"/>
  <c r="U75" i="5"/>
  <c r="U65" i="5"/>
  <c r="U79" i="5"/>
  <c r="U28" i="5"/>
  <c r="U14" i="5"/>
  <c r="U70" i="5"/>
  <c r="U8" i="5"/>
  <c r="U19" i="5"/>
  <c r="AO154" i="13" l="1"/>
  <c r="AO152" i="13"/>
  <c r="AO150" i="13"/>
  <c r="AO153" i="13"/>
  <c r="AO151" i="13"/>
  <c r="AC178" i="13"/>
  <c r="AC177" i="13"/>
  <c r="AC180" i="13"/>
  <c r="AC179" i="13"/>
  <c r="AC176" i="13"/>
  <c r="AC165" i="13"/>
  <c r="AC164" i="13"/>
  <c r="AC167" i="13"/>
  <c r="AC150" i="13"/>
  <c r="AC163" i="13"/>
  <c r="AC154" i="13"/>
  <c r="AC153" i="13"/>
  <c r="AC152" i="13"/>
  <c r="AC166" i="13"/>
  <c r="AD91" i="5"/>
  <c r="AD90" i="5"/>
  <c r="AN87" i="5"/>
  <c r="AN27" i="5"/>
  <c r="AB68" i="5"/>
  <c r="AB56" i="5"/>
  <c r="AN16" i="5"/>
  <c r="AN21" i="5"/>
  <c r="AN41" i="5"/>
  <c r="AN63" i="5"/>
  <c r="AN86" i="5"/>
  <c r="AN25" i="5"/>
  <c r="AN65" i="5"/>
  <c r="AN56" i="5"/>
  <c r="AN54" i="5"/>
  <c r="AN67" i="5"/>
  <c r="AN37" i="5"/>
  <c r="AN52" i="5"/>
  <c r="AN72" i="5"/>
  <c r="AB37" i="5"/>
  <c r="AN33" i="5"/>
  <c r="AN43" i="5"/>
  <c r="AN40" i="5"/>
  <c r="AN77" i="5"/>
  <c r="AN13" i="5"/>
  <c r="AN62" i="5"/>
  <c r="AB81" i="5"/>
  <c r="AB13" i="5"/>
  <c r="AN51" i="5"/>
  <c r="AN68" i="5"/>
  <c r="AN50" i="5"/>
  <c r="AN74" i="5"/>
  <c r="AN39" i="5"/>
  <c r="AN75" i="5"/>
  <c r="AN48" i="5"/>
  <c r="AN58" i="5"/>
  <c r="AB9" i="5"/>
  <c r="AN61" i="5"/>
  <c r="AN17" i="5"/>
  <c r="AN73" i="5"/>
  <c r="AN49" i="5"/>
  <c r="AB27" i="5"/>
  <c r="AN66" i="5"/>
  <c r="AB30" i="5"/>
  <c r="AB19" i="5"/>
  <c r="AN4" i="5"/>
  <c r="AN22" i="5"/>
  <c r="AN38" i="5"/>
  <c r="AN35" i="5"/>
  <c r="AN80" i="5"/>
  <c r="AN28" i="5"/>
  <c r="AB4" i="5"/>
  <c r="AN24" i="5"/>
  <c r="AN23" i="5"/>
  <c r="AN59" i="5"/>
  <c r="AN53" i="5"/>
  <c r="AB80" i="5"/>
  <c r="AB42" i="5"/>
  <c r="AN20" i="5"/>
  <c r="AN78" i="5"/>
  <c r="AN14" i="5"/>
  <c r="AN34" i="5"/>
  <c r="AB5" i="5"/>
  <c r="AN6" i="5"/>
  <c r="AN69" i="5"/>
  <c r="AN70" i="5"/>
  <c r="AN8" i="5"/>
  <c r="AB46" i="5"/>
  <c r="AB57" i="5"/>
  <c r="AN5" i="5"/>
  <c r="AN81" i="5"/>
  <c r="AN31" i="5"/>
  <c r="AN36" i="5"/>
  <c r="AN83" i="5"/>
  <c r="AB73" i="5"/>
  <c r="AN45" i="5"/>
  <c r="AN32" i="5"/>
  <c r="AB54" i="5"/>
  <c r="AB84" i="5"/>
  <c r="AB41" i="5"/>
  <c r="AN29" i="5"/>
  <c r="AN30" i="5"/>
  <c r="AN82" i="5"/>
  <c r="AN10" i="5"/>
  <c r="AN12" i="5"/>
  <c r="AN55" i="5"/>
  <c r="AN76" i="5"/>
  <c r="AN71" i="5"/>
  <c r="AN42" i="5"/>
  <c r="AN26" i="5"/>
  <c r="AN7" i="5"/>
  <c r="AN79" i="5"/>
  <c r="AN85" i="5"/>
  <c r="AN18" i="5"/>
  <c r="AN84" i="5"/>
  <c r="AN60" i="5"/>
  <c r="AN44" i="5"/>
  <c r="AN57" i="5"/>
  <c r="AB39" i="5"/>
  <c r="AB67" i="5"/>
  <c r="AN15" i="5"/>
  <c r="AB32" i="5"/>
  <c r="AB17" i="5"/>
  <c r="AB38" i="5"/>
  <c r="AB15" i="5"/>
  <c r="AB35" i="5"/>
  <c r="AN9" i="5"/>
  <c r="AN47" i="5"/>
  <c r="AN11" i="5"/>
  <c r="AB36" i="5"/>
  <c r="AB63" i="5"/>
  <c r="AB49" i="5"/>
  <c r="AN19" i="5"/>
  <c r="AN46" i="5"/>
  <c r="AB12" i="5"/>
  <c r="AB79" i="5"/>
  <c r="AB6" i="5"/>
  <c r="AB83" i="5"/>
  <c r="AB23" i="5"/>
  <c r="AB59" i="5"/>
  <c r="AB25" i="5"/>
  <c r="AB74" i="5"/>
  <c r="AB28" i="5"/>
  <c r="AB61" i="5"/>
  <c r="AB75" i="5"/>
  <c r="AB52" i="5"/>
  <c r="AB40" i="5"/>
  <c r="AB16" i="5"/>
  <c r="AB10" i="5"/>
  <c r="AB65" i="5"/>
  <c r="AB66" i="5"/>
  <c r="AB31" i="5"/>
  <c r="AB76" i="5"/>
  <c r="AB82" i="5"/>
  <c r="AB71" i="5"/>
  <c r="AB58" i="5"/>
  <c r="AB26" i="5"/>
  <c r="AB86" i="5"/>
  <c r="AB8" i="5"/>
  <c r="AB7" i="5"/>
  <c r="AB55" i="5"/>
  <c r="AB78" i="5"/>
  <c r="AB77" i="5"/>
  <c r="AB70" i="5"/>
  <c r="AB24" i="5"/>
  <c r="AB48" i="5"/>
  <c r="AB62" i="5"/>
  <c r="AB47" i="5"/>
  <c r="AB53" i="5"/>
  <c r="AB18" i="5"/>
  <c r="AB85" i="5"/>
  <c r="AB11" i="5"/>
  <c r="AB14" i="5"/>
  <c r="AB43" i="5"/>
  <c r="AB44" i="5"/>
  <c r="AB69" i="5"/>
  <c r="AB34" i="5"/>
  <c r="AB64" i="5"/>
  <c r="AB22" i="5"/>
  <c r="AB50" i="5"/>
  <c r="AB29" i="5"/>
  <c r="AB33" i="5"/>
  <c r="AB51" i="5"/>
  <c r="AB21" i="5"/>
  <c r="AB72" i="5"/>
  <c r="AB60" i="5"/>
  <c r="AB87" i="5"/>
  <c r="AB20" i="5"/>
  <c r="AC194" i="13" l="1"/>
  <c r="AC196" i="13" s="1"/>
  <c r="AC197" i="13"/>
  <c r="AC155" i="13"/>
  <c r="AC156" i="13" s="1"/>
  <c r="AC181" i="13"/>
  <c r="AC183" i="13" s="1"/>
  <c r="AC195" i="13"/>
  <c r="AC198" i="13"/>
  <c r="AC184" i="13"/>
  <c r="AC172" i="13"/>
  <c r="AC159" i="13"/>
  <c r="AC168" i="13"/>
  <c r="AC169" i="13" s="1"/>
  <c r="AC158" i="13"/>
  <c r="AC171" i="13"/>
  <c r="AC173" i="13" s="1"/>
  <c r="AO159" i="13"/>
  <c r="AC185" i="13"/>
  <c r="AO158" i="13"/>
  <c r="AO155" i="13"/>
  <c r="AO156" i="13" s="1"/>
  <c r="AB103" i="5"/>
  <c r="AB107" i="5"/>
  <c r="AB106" i="5"/>
  <c r="AB105" i="5"/>
  <c r="AB104" i="5"/>
  <c r="AB118" i="5"/>
  <c r="AB117" i="5"/>
  <c r="AB116" i="5"/>
  <c r="AB120" i="5"/>
  <c r="AB119" i="5"/>
  <c r="AB94" i="5"/>
  <c r="AB93" i="5"/>
  <c r="AB91" i="5"/>
  <c r="AB90" i="5"/>
  <c r="AB92" i="5"/>
  <c r="AN90" i="5"/>
  <c r="AN99" i="5" s="1"/>
  <c r="AN92" i="5"/>
  <c r="AN93" i="5"/>
  <c r="AN91" i="5"/>
  <c r="AN94" i="5"/>
  <c r="AC199" i="13" l="1"/>
  <c r="AC157" i="13"/>
  <c r="AC182" i="13"/>
  <c r="AC186" i="13"/>
  <c r="AO157" i="13"/>
  <c r="AC170" i="13"/>
  <c r="AO160" i="13"/>
  <c r="AC160" i="13"/>
  <c r="AB124" i="5"/>
  <c r="AB121" i="5"/>
  <c r="AB122" i="5" s="1"/>
  <c r="AB95" i="5"/>
  <c r="AB96" i="5" s="1"/>
  <c r="AB111" i="5" s="1"/>
  <c r="AB125" i="5"/>
  <c r="AB98" i="5"/>
  <c r="AB99" i="5"/>
  <c r="AN98" i="5"/>
  <c r="AN100" i="5" s="1"/>
  <c r="AN95" i="5"/>
  <c r="AN96" i="5" s="1"/>
  <c r="AB97" i="5" l="1"/>
  <c r="AB100" i="5"/>
  <c r="AB123" i="5"/>
  <c r="AB126" i="5"/>
  <c r="AN97" i="5"/>
  <c r="AC7" i="5"/>
  <c r="AC71" i="5"/>
  <c r="AC74" i="5"/>
  <c r="AC68" i="5"/>
  <c r="AC8" i="5"/>
  <c r="AC21" i="5"/>
  <c r="AC17" i="5"/>
  <c r="AC81" i="5"/>
  <c r="AC66" i="5"/>
  <c r="AC28" i="5"/>
  <c r="AC70" i="5"/>
  <c r="AC15" i="5"/>
  <c r="AC79" i="5"/>
  <c r="AC19" i="5"/>
  <c r="AC84" i="5"/>
  <c r="AC16" i="5"/>
  <c r="AC29" i="5"/>
  <c r="AC25" i="5"/>
  <c r="AC10" i="5"/>
  <c r="AC82" i="5"/>
  <c r="AC44" i="5"/>
  <c r="AC53" i="5"/>
  <c r="AC13" i="5"/>
  <c r="AC61" i="5"/>
  <c r="AC18" i="5"/>
  <c r="AC11" i="5"/>
  <c r="AC30" i="5"/>
  <c r="AC23" i="5"/>
  <c r="AC27" i="5"/>
  <c r="AC32" i="5"/>
  <c r="AC33" i="5"/>
  <c r="AC76" i="5"/>
  <c r="AC31" i="5"/>
  <c r="AC24" i="5"/>
  <c r="AC51" i="5"/>
  <c r="AC45" i="5"/>
  <c r="AC48" i="5"/>
  <c r="AC85" i="5"/>
  <c r="AC41" i="5"/>
  <c r="AC26" i="5"/>
  <c r="AC35" i="5"/>
  <c r="AC5" i="5"/>
  <c r="AC62" i="5"/>
  <c r="AC56" i="5"/>
  <c r="AC4" i="5"/>
  <c r="AC6" i="5"/>
  <c r="AC54" i="5"/>
  <c r="AC42" i="5"/>
  <c r="AC69" i="5"/>
  <c r="AC55" i="5"/>
  <c r="AC46" i="5"/>
  <c r="AC86" i="5"/>
  <c r="AC83" i="5"/>
  <c r="AC63" i="5"/>
  <c r="AC78" i="5"/>
  <c r="AC9" i="5"/>
  <c r="AC12" i="5"/>
  <c r="AC39" i="5"/>
  <c r="AC40" i="5"/>
  <c r="AC75" i="5"/>
  <c r="AC77" i="5"/>
  <c r="AC72" i="5"/>
  <c r="AC22" i="5"/>
  <c r="AC49" i="5"/>
  <c r="AC34" i="5"/>
  <c r="AC59" i="5"/>
  <c r="AC37" i="5"/>
  <c r="AC47" i="5"/>
  <c r="AC43" i="5"/>
  <c r="AC57" i="5"/>
  <c r="AC67" i="5"/>
  <c r="AC64" i="5"/>
  <c r="AC36" i="5"/>
  <c r="AC20" i="5"/>
  <c r="AC65" i="5"/>
  <c r="AC50" i="5"/>
  <c r="AC14" i="5"/>
  <c r="AC80" i="5"/>
  <c r="AC52" i="5"/>
  <c r="AC60" i="5"/>
  <c r="AC73" i="5"/>
  <c r="AC58" i="5"/>
  <c r="AC38" i="5"/>
  <c r="AC106" i="5" l="1"/>
  <c r="AC105" i="5"/>
  <c r="AC104" i="5"/>
  <c r="AC103" i="5"/>
  <c r="AC107" i="5"/>
  <c r="AC116" i="5"/>
  <c r="AC120" i="5"/>
  <c r="AC117" i="5"/>
  <c r="AC124" i="5" s="1"/>
  <c r="AC119" i="5"/>
  <c r="AC118" i="5"/>
  <c r="AB112" i="5"/>
  <c r="AB113" i="5" s="1"/>
  <c r="AB108" i="5"/>
  <c r="AB110" i="5" s="1"/>
  <c r="AC94" i="5"/>
  <c r="AC93" i="5"/>
  <c r="AC91" i="5"/>
  <c r="AC92" i="5"/>
  <c r="AC90" i="5"/>
  <c r="AO92" i="5"/>
  <c r="AO91" i="5"/>
  <c r="AO94" i="5"/>
  <c r="AO90" i="5"/>
  <c r="AO93" i="5"/>
  <c r="AC121" i="5" l="1"/>
  <c r="AC122" i="5" s="1"/>
  <c r="AC125" i="5"/>
  <c r="AC126" i="5" s="1"/>
  <c r="AB109" i="5"/>
  <c r="AC95" i="5"/>
  <c r="AC97" i="5" s="1"/>
  <c r="AC98" i="5"/>
  <c r="AC99" i="5"/>
  <c r="AO95" i="5"/>
  <c r="AO96" i="5" s="1"/>
  <c r="AO99" i="5"/>
  <c r="AO98" i="5"/>
  <c r="AC123" i="5" l="1"/>
  <c r="AO100" i="5"/>
  <c r="AC96" i="5"/>
  <c r="AC100" i="5"/>
  <c r="AO97" i="5"/>
  <c r="AC112" i="5" l="1"/>
  <c r="AC108" i="5"/>
  <c r="AC109" i="5" s="1"/>
  <c r="AC111" i="5" l="1"/>
  <c r="AC113" i="5" s="1"/>
  <c r="AC110"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<sst xmlns="http://schemas.openxmlformats.org/spreadsheetml/2006/main" count="26114" uniqueCount="3986">
  <si>
    <t>start</t>
  </si>
  <si>
    <t>end</t>
  </si>
  <si>
    <t>today</t>
  </si>
  <si>
    <t>Enumerator</t>
  </si>
  <si>
    <t>The KPT involves visiting a household over four days to measure the amount of fuel used to cook within the household (including all stoves used by the household).</t>
  </si>
  <si>
    <t>This document is for surveying households on Day 1 and is used to prepare them for the test. This includes gathering pile(s) or container(s) of fuel for use during the test which are then measured. The measurements of fuel use occur on the following three consecutive days.</t>
  </si>
  <si>
    <t>As a summary, the following is required today: visit and brief the household, define USE pile(s)/container(s) and COLLECT pile(s)/container(s) for each fuel type used, and weigh initial USE pile(s)/container(s) of each fuel.</t>
  </si>
  <si>
    <t>House number</t>
  </si>
  <si>
    <t>Confirm all fuels used by the household will be measured and included in the survey.</t>
  </si>
  <si>
    <t>Confirm there are no events or special occasions taking place over the 4 day survey that might affect fuel use.</t>
  </si>
  <si>
    <t>Confirm that the 4 day survey will not be conducted on a Saturday or a Sunday, as fuel use tends to be higher than average on these days.</t>
  </si>
  <si>
    <t>Confirm you have been provided with adequate training to complete the survey and you have the following equipment: list of households to survey, scales accurate to 0.01kg for weighing fuel and string or netting to hold fuel in bundles for weighing.</t>
  </si>
  <si>
    <t>Confirm households will be visited and their fuel weighed at roughly the same time each day.</t>
  </si>
  <si>
    <t>I am here on behalf of CO2balance and CIBA. We are interested in measuring the amount of fuel used to cook within the household. If you agree to participate, a short survey will be conducted today and we will also return at roughly the same time for the next three days to weigh your fuel.</t>
  </si>
  <si>
    <t>Do you consent to completing the survey?</t>
  </si>
  <si>
    <t>Please terminate the interview as the household has not agreed to participate and move onto the next household. Thank them for their time.</t>
  </si>
  <si>
    <t>Select today's date:</t>
  </si>
  <si>
    <t>Select the current time:</t>
  </si>
  <si>
    <t>Record the current weather.</t>
  </si>
  <si>
    <t>Request the household's cooking practice remains as close to normal as possible for the duration of the 4 day test.</t>
  </si>
  <si>
    <t>Name of the Head of Household?</t>
  </si>
  <si>
    <t>Name of survey respondent.</t>
  </si>
  <si>
    <t>Phone number of survey respondent?</t>
  </si>
  <si>
    <t>Region?</t>
  </si>
  <si>
    <t>District?</t>
  </si>
  <si>
    <t>Sector?</t>
  </si>
  <si>
    <t>Cell</t>
  </si>
  <si>
    <t>Village?</t>
  </si>
  <si>
    <t>GPS?</t>
  </si>
  <si>
    <t>_GPS?_latitude</t>
  </si>
  <si>
    <t>_GPS?_longitude</t>
  </si>
  <si>
    <t>_GPS?_altitude</t>
  </si>
  <si>
    <t>_GPS?_precision</t>
  </si>
  <si>
    <t>How many types of stove does the household use?</t>
  </si>
  <si>
    <t>Select all stoves used for cooking by the household:</t>
  </si>
  <si>
    <t>Select all stoves used for cooking by the household:/Traditional 3 stone fire</t>
  </si>
  <si>
    <t>Select all stoves used for cooking by the household:/Improved wood stove</t>
  </si>
  <si>
    <t>Select all stoves used for cooking by the household:/Improved charcoal stove</t>
  </si>
  <si>
    <t>Select all stoves used for cooking by the household:/Biogas/LPG stove</t>
  </si>
  <si>
    <t>Select all stoves used for cooking by the household:/Ethanol/alcohol stove</t>
  </si>
  <si>
    <t>Select all stoves used for cooking by the household:/Kerosene stove</t>
  </si>
  <si>
    <t>Select all stoves used for cooking by the household:/Solar stove</t>
  </si>
  <si>
    <t>Select all stoves used for cooking by the household:/Electric stove</t>
  </si>
  <si>
    <t>Select all stoves used for cooking by the household:/Other</t>
  </si>
  <si>
    <t>Please specify what other type of stove is used in your household.</t>
  </si>
  <si>
    <t>Take a photo of the traditional 3 stone fire</t>
  </si>
  <si>
    <t>Take a photo of the traditional 3 stone fire_URL</t>
  </si>
  <si>
    <t>Take a photo of the improved wood stove</t>
  </si>
  <si>
    <t>Take a photo of the improved wood stove_URL</t>
  </si>
  <si>
    <t>Take a photo of the improved charcoal stove</t>
  </si>
  <si>
    <t>Take a photo of the improved charcoal stove_URL</t>
  </si>
  <si>
    <t>Take a photo of the biogas/LPG stove</t>
  </si>
  <si>
    <t>Take a photo of the biogas/LPG stove_URL</t>
  </si>
  <si>
    <t>Take a photo of the ethanol/alcohol stove</t>
  </si>
  <si>
    <t>Take a photo of the ethanol/alcohol stove_URL</t>
  </si>
  <si>
    <t>Take a photo of the kerosene stove</t>
  </si>
  <si>
    <t>Take a photo of the kerosene stove_URL</t>
  </si>
  <si>
    <t>Take a photo of the solar stove</t>
  </si>
  <si>
    <t>Take a photo of the solar stove_URL</t>
  </si>
  <si>
    <t>Take a photo of the electric stove</t>
  </si>
  <si>
    <t>Take a photo of the electric stove_URL</t>
  </si>
  <si>
    <t>Take a photo of the other stove(s) used by the household for cooking</t>
  </si>
  <si>
    <t>Take a photo of the other stove(s) used by the household for cooking_URL</t>
  </si>
  <si>
    <t>Select all fuels used for cooking by the household:</t>
  </si>
  <si>
    <t>Select all fuels used for cooking by the household:/Wood</t>
  </si>
  <si>
    <t>Select all fuels used for cooking by the household:/Charcoal</t>
  </si>
  <si>
    <t>Select all fuels used for cooking by the household:/Briquettes/pellets</t>
  </si>
  <si>
    <t>Select all fuels used for cooking by the household:/Crop residues</t>
  </si>
  <si>
    <t>Select all fuels used for cooking by the household:/Animal dung</t>
  </si>
  <si>
    <t>Select all fuels used for cooking by the household:/Coal</t>
  </si>
  <si>
    <t>Select all fuels used for cooking by the household:/Biogas</t>
  </si>
  <si>
    <t>Select all fuels used for cooking by the household:/LPG</t>
  </si>
  <si>
    <t>Select all fuels used for cooking by the household:/Kerosene</t>
  </si>
  <si>
    <t>Select all fuels used for cooking by the household:/Ethanol/alcohol</t>
  </si>
  <si>
    <t>Select all fuels used for cooking by the household:/Electricity</t>
  </si>
  <si>
    <t>Select all fuels used for cooking by the household:/Solar (energy captured directly via solar cooker NOT solar panels)</t>
  </si>
  <si>
    <t>Select all fuels used for cooking by the household:/Other</t>
  </si>
  <si>
    <t>Confirm two areas have been defined with the housheold for storing wood during the test. The first area is the wood USE pile for cooking over the next 24 hours. The second area is for wood collected or purchased in the next 24 hours.</t>
  </si>
  <si>
    <t>Request how much wood the household expects to use in one day; once they tell you, ensure that roughly double this amount is present in their wood USE pile.</t>
  </si>
  <si>
    <t>Request the household use wood for cooking from the USE pile only throughout the test. All newly collected or purchased wood fuel must be kept in the separate wood COLLECT pile. Ensure they are far enough apart to avoid any wood being mistakenly weighed from the incorrect pile.</t>
  </si>
  <si>
    <t>Weigh the contents of the wood USE pile.</t>
  </si>
  <si>
    <t>Take a photo of the wood USE pile.</t>
  </si>
  <si>
    <t>Take a photo of the wood USE pile._URL</t>
  </si>
  <si>
    <t>Is there any other which are not here?</t>
  </si>
  <si>
    <t>Take a photo of the wood COLLECT pile (or where it will be if).</t>
  </si>
  <si>
    <t>Take a photo of the wood COLLECT pile (or where it will be if)._URL</t>
  </si>
  <si>
    <t>Any additional comments?</t>
  </si>
  <si>
    <t>Confirm two areas have been defined with the housheold for storing charcoal during the test. The first area is the charcoal USE pile for cooking over the next 24 hours. The second area is for charcoal collected or purchased in the next 24 hours.</t>
  </si>
  <si>
    <t>Request how much charcoal the Household expects to use in one day; once they tell you, ensure that roughly double this amount is present in their USE pile.</t>
  </si>
  <si>
    <t>Request the household use charcoal for cooking from the USE pile only throughout the test. All newly collected or purchased charcoal fuel must be kept in the separate charcoal COLLECT pile. Ensure they are far enough apart to avoid any charcoal being mistakenly weighed from the incorrect pile.</t>
  </si>
  <si>
    <t>Weigh the contents of the charcoal USE pile.</t>
  </si>
  <si>
    <t>Take a photo of the charcoal USE pile.</t>
  </si>
  <si>
    <t>Take a photo of the charcoal USE pile._URL</t>
  </si>
  <si>
    <t>Confirm two areas have been defined with the housheold for storing briquettes/pellets during the test. The first area is the briquettes/pellets USE pile for cooking over the next 24 hours. The second area is for briquettes/pellets collected or purchased in the next 24 hours.</t>
  </si>
  <si>
    <t>Request how much briquettes/pellets the household expects to use in one day; once they tell you, ensure that roughly double this amount is present in their USE pile.</t>
  </si>
  <si>
    <t>Request the household use briquettes/pellets for cooking from the USE pile only throughout the test. All newly collected or purchased briquettes/pellets fuel must be kept in the separate briquettes/pellets COLLECT pile. Ensure they are far enough apart to avoid any briquettes/pellets being mistakenly weighed from the incorrect pile.</t>
  </si>
  <si>
    <t>Weigh the contents of the briquettes/pellets USE pile.</t>
  </si>
  <si>
    <t>Take a photo of the briquettes/pellets USE pile.</t>
  </si>
  <si>
    <t>Take a photo of the briquettes/pellets USE pile._URL</t>
  </si>
  <si>
    <t>Take a photo of the briquettes/pellets COLLECT pile (or where it will be if).</t>
  </si>
  <si>
    <t>Take a photo of the briquettes/pellets COLLECT pile (or where it will be if)._URL</t>
  </si>
  <si>
    <t>Confirm two areas have been defined with the housheold for storing crop residue during the test. The first area is the crop residue USE pile for cooking over the next 24 hours. The second area is for crop residue collected or purchased in the next 24 hours.</t>
  </si>
  <si>
    <t>Request how much crop residue the household expects to use in one day; once they tell you, ensure that roughly double this amount is present in their USE pile.</t>
  </si>
  <si>
    <t>Request the household use crop residue for cooking from the USE pile only throughout the test. All newly collected or purchased crop residue must be kept in the separate crop residue COLLECT pile. Ensure they are far enough apart to avoid any crop residue being mistakenly weighed from the incorrect pile.</t>
  </si>
  <si>
    <t>Weigh the contents of the crop residue fuel USE pile.</t>
  </si>
  <si>
    <t>Take a photo of the crop residue fuel USE pile.</t>
  </si>
  <si>
    <t>Take a photo of the crop residue fuel USE pile._URL</t>
  </si>
  <si>
    <t>Take a photo of the crop residue fuel COLLECT pile (or where it will be if).</t>
  </si>
  <si>
    <t>Take a photo of the crop residue fuel COLLECT pile (or where it will be if)._URL</t>
  </si>
  <si>
    <t>Confirm two areas have been defined with the housheold for storing animal dung during the test. The first area is the animal dung USE pile for cooking over the next 24 hours. The second area is for animal dung collected or purchased in the next 24 hours.</t>
  </si>
  <si>
    <t>Request how much animal dung the household expects to use in one day; once they tell you, ensure that roughly double this amount is present in their USE pile.</t>
  </si>
  <si>
    <t>Request the household use animal dung for cooking from the USE pile only throughout the test. All newly collected or purchased animal dung must be kept in the separate animal dung COLLECT pile. Ensure they are far enough apart to avoid any animal dung being mistakenly weighed from the incorrect pile.</t>
  </si>
  <si>
    <t>Weigh the contents of the animal dung fuel USE pile.</t>
  </si>
  <si>
    <t>Take a photo of the animal dung fuel USE pile.</t>
  </si>
  <si>
    <t>Take a photo of the animal dung fuel USE pile._URL</t>
  </si>
  <si>
    <t>Take a photo of the animal dung fuel COLLECT pile (or where it will be if).</t>
  </si>
  <si>
    <t>Take a photo of the animal dung fuel COLLECT pile (or where it will be if)._URL</t>
  </si>
  <si>
    <t>Confirm two areas have been defined with the housheold for storing coal during the test. The first area is the coal USE pile for cooking over the next 24 hours. The second area is for coal collected or purchased in the next 24 hours.</t>
  </si>
  <si>
    <t>Request how much coal the household expects to use in one day; once they tell you, ensure that roughly double this amount is present in their USE pile.</t>
  </si>
  <si>
    <t>Request the household use coal for cooking from the USE pile only throughout the test. All newly collected or purchased coal must be kept in the separate coal COLLECT pile. Ensure they are far enough apart to avoid any coal being mistakenly weighed from the incorrect pile.</t>
  </si>
  <si>
    <t>Weigh the contents of the coal USE pile.</t>
  </si>
  <si>
    <t>Take a photo of the coal USE pile.</t>
  </si>
  <si>
    <t>Take a photo of the coal USE pile._URL</t>
  </si>
  <si>
    <t>Take a photo of the coal COLLECT pile (or where it will be if).</t>
  </si>
  <si>
    <t>Take a photo of the coal COLLECT pile (or where it will be if)._URL</t>
  </si>
  <si>
    <t>Confirm two containers have been defined with the housheold for storing biogas during the test (if needed). The first container is the biogas USE container for cooking over the next 24 hours. The second container is for biogas collected or purchased in the next 24 hours.</t>
  </si>
  <si>
    <t>Request how much biogas the household expects to use in one day; once they tell you, ensure that roughly double this amount is present in their USE container.</t>
  </si>
  <si>
    <t>Request the household use biogas for cooking from the USE container only throughout the test. All newly purchased biogas must be kept in the separate biogas COLLECT container. Ensure they are far enough apart to avoid mistakenly weighing the incorrect container.</t>
  </si>
  <si>
    <t>Weigh the contents of the biogas USE container.</t>
  </si>
  <si>
    <t>Take a photo of the biogas USE container.</t>
  </si>
  <si>
    <t>Take a photo of the biogas USE container._URL</t>
  </si>
  <si>
    <t>Take a photo of the biogas COLLECT container (or where it will be if).</t>
  </si>
  <si>
    <t>Take a photo of the biogas COLLECT container (or where it will be if)._URL</t>
  </si>
  <si>
    <t>Confirm two containers have been defined with the housheold for storing LPG during the test (if needed). The first container is the LPD USE container for cooking over the next 24 hours. The second container is for LPD purchased in the next 24 hours.</t>
  </si>
  <si>
    <t>Request how much LPD the household expects to use in one day; once they tell you, ensure that roughly double this amount is present in their USE container.</t>
  </si>
  <si>
    <t>Request the household use LPD for cooking from the USE container only throughout the test. All newly purchased LPD must be kept in the separate LPD COLLECT container. Ensure they are far enough apart to avoid mistakenly weighing the incorrect container.</t>
  </si>
  <si>
    <t>Weigh the contents of the LPG USE container.</t>
  </si>
  <si>
    <t>Take a photo of the LPG USE container.</t>
  </si>
  <si>
    <t>Take a photo of the LPG USE container._URL</t>
  </si>
  <si>
    <t>Take a photo of the LPG COLLECT container (or where it will be if).</t>
  </si>
  <si>
    <t>Take a photo of the LPG COLLECT container (or where it will be if)._URL</t>
  </si>
  <si>
    <t>Confirm two containers have been defined with the housheold for storing kerosene during the test (if needed). The first container is the kerosene USE container for cooking over the next 24 hours. The second container is for kerosene purchased in the next 24 hours.</t>
  </si>
  <si>
    <t>Request how much kerosene the household expects to use in one day; once they tell you, ensure that roughly double this amount is present in their USE container.</t>
  </si>
  <si>
    <t>Request the household use kerosene for cooking from the USE container only throughout the test. All newly purchased kerosene must be kept in the separate kerosene COLLECT container. Ensure they are far enough apart to avoid mistakenly weighing the incorrect container.</t>
  </si>
  <si>
    <t>Weigh the contents of the kerosene USE container.</t>
  </si>
  <si>
    <t>Take a photo of the kerosene USE container.</t>
  </si>
  <si>
    <t>Take a photo of the kerosene USE container._URL</t>
  </si>
  <si>
    <t>Take a photo of the kerosene COLLECT container (or where it will be if).</t>
  </si>
  <si>
    <t>Take a photo of the kerosene COLLECT container (or where it will be if)._URL</t>
  </si>
  <si>
    <t>Confirm two containers have been defined with the housheold for storing ethanol/alcohol during the test (if needed). The first container is the ethanol/alcohol USE container for cooking over the next 24 hours. The second container is for ethanol/alcohol purchased in the next 24 hours.</t>
  </si>
  <si>
    <t>Request how much ethanol/alcohol the household expects to use in one day; once they tell you, ensure that roughly double this amount is present in their ethanol/alcohol USE container.</t>
  </si>
  <si>
    <t>Request the household use ethanol/alcohol for cooking from the USE container only throughout the test. All newly purchased ethanol/alcohol must be kept in the separate ethanol/alcohol COLLECT container. Ensure they are far enough apart to avoid mistakenly weighing the incorrect container.</t>
  </si>
  <si>
    <t>Weigh the contents of the ethanol/alcohol USE container.</t>
  </si>
  <si>
    <t>Take a photo of the ethanol/alcohol USE container.</t>
  </si>
  <si>
    <t>Take a photo of the ethanol/alcohol USE container._URL</t>
  </si>
  <si>
    <t>Take a photo of the ethanol/alcohol COLLECT container (or where it will be if).</t>
  </si>
  <si>
    <t>Take a photo of the ethanol/alcohol COLLECT container (or where it will be if)._URL</t>
  </si>
  <si>
    <t>Does the household have an eletricity meter?</t>
  </si>
  <si>
    <t>Please take an electricity meter reading (if possible)</t>
  </si>
  <si>
    <t>How long per day does the household use electricity for cooking?</t>
  </si>
  <si>
    <t>What is the energy consumption of the electric stove?</t>
  </si>
  <si>
    <t>How long per day does the household use a solar cooker?</t>
  </si>
  <si>
    <t>Please specify what other fuel the household uses</t>
  </si>
  <si>
    <t>If possible, confirm two areas have been defined with the housheold for storing the ${fuel_other} during the test. The first area is the ${fuel_other} USE pile for cooking over the next 24 hours. The second area is for ${fuel_other} collected or purchased in the next 24 hours.</t>
  </si>
  <si>
    <t>Request how much ${fuel_other} the household expects to use in one day; once they tell you, ensure that roughly double this amount is present in their ${fuel_other} USE pile.</t>
  </si>
  <si>
    <t>Request the household use ${fuel_other} for cooking from the USE pile only throughout the test. All newly collected or purchased ${fuel_other} must be kept in the separate ${fuel_other} COLLECT pile. Ensure they are far enough apart to avoid any ${fuel_other} being mistakenly weighed from the incorrect pile.</t>
  </si>
  <si>
    <t>Weigh the contents of the ${fuel_other} USE pile.</t>
  </si>
  <si>
    <t>Take a photo of the ${fuel_other} USE pile.</t>
  </si>
  <si>
    <t>Take a photo of the ${fuel_other} USE pile._URL</t>
  </si>
  <si>
    <t>Take a photo of the ${fuel_other} COLLECT pile (or where it will be if).</t>
  </si>
  <si>
    <t>Take a photo of the ${fuel_other} COLLECT pile (or where it will be if)._URL</t>
  </si>
  <si>
    <t>Thank the respondent for their time and inform them you will return at roughly the same time tomorrow to continue the survey.</t>
  </si>
  <si>
    <t>"I hereby confirm that Day 1 of the KPT has been conducted on the date stated and all information provided is accurate"</t>
  </si>
  <si>
    <t>Project Representative Name</t>
  </si>
  <si>
    <t>Project Representative Signature</t>
  </si>
  <si>
    <t>Project Representative Signature_URL</t>
  </si>
  <si>
    <t>__version__</t>
  </si>
  <si>
    <t>_version_</t>
  </si>
  <si>
    <t>_version__001</t>
  </si>
  <si>
    <t>respondent</t>
  </si>
  <si>
    <t>District</t>
  </si>
  <si>
    <t>Take a photo of the charcoal COLLECT pile (or where it will be if).</t>
  </si>
  <si>
    <t>Take a photo of the charcoal COLLECT pile (or where it will be if)._URL</t>
  </si>
  <si>
    <t>_id</t>
  </si>
  <si>
    <t>_uuid</t>
  </si>
  <si>
    <t>_submission_time</t>
  </si>
  <si>
    <t>_validation_status</t>
  </si>
  <si>
    <t>_notes</t>
  </si>
  <si>
    <t>_status</t>
  </si>
  <si>
    <t>_submitted_by</t>
  </si>
  <si>
    <t>_tags</t>
  </si>
  <si>
    <t>_index</t>
  </si>
  <si>
    <t>Corneille Nkunzurwanda</t>
  </si>
  <si>
    <t>2304071201</t>
  </si>
  <si>
    <t>OK</t>
  </si>
  <si>
    <t>Yes</t>
  </si>
  <si>
    <t>09:55:00.000+02:00</t>
  </si>
  <si>
    <t>Harashyushye</t>
  </si>
  <si>
    <t>Nyirishema Augustin</t>
  </si>
  <si>
    <t>Nyiransabimana Marie Therese</t>
  </si>
  <si>
    <t>0782298382</t>
  </si>
  <si>
    <t>Western</t>
  </si>
  <si>
    <t>Nyamasheke</t>
  </si>
  <si>
    <t>Kanjongo</t>
  </si>
  <si>
    <t>Kibogora</t>
  </si>
  <si>
    <t>Bizenga</t>
  </si>
  <si>
    <t>-2.3326026 29.1385882 1544.9015168896588 6.0</t>
  </si>
  <si>
    <t>Improved wood stove</t>
  </si>
  <si>
    <t>1663661519554.jpg</t>
  </si>
  <si>
    <t>https://kc.kobotoolbox.org/media/original?media_file=co2rwanda_rpp%2Fattachments%2F5e7adf3e3db845c6aefef4d241ab0769%2F04aed99f-9abb-4775-b98a-c2730ecdce8f%2F1663661519554.jpg</t>
  </si>
  <si>
    <t>Wood</t>
  </si>
  <si>
    <t>1663661402327.jpg</t>
  </si>
  <si>
    <t>https://kc.kobotoolbox.org/media/original?media_file=co2rwanda_rpp%2Fattachments%2F5e7adf3e3db845c6aefef4d241ab0769%2F04aed99f-9abb-4775-b98a-c2730ecdce8f%2F1663661402327.jpg</t>
  </si>
  <si>
    <t>No</t>
  </si>
  <si>
    <t>Mugikoni ntabwo habonaga hari hijimye gufotora byagoranye</t>
  </si>
  <si>
    <t>1663661453155.jpg</t>
  </si>
  <si>
    <t>https://kc.kobotoolbox.org/media/original?media_file=co2rwanda_rpp%2Fattachments%2F5e7adf3e3db845c6aefef4d241ab0769%2F04aed99f-9abb-4775-b98a-c2730ecdce8f%2F1663661453155.jpg</t>
  </si>
  <si>
    <t>vQoVVA8ZJ9AyD76EwgtVQE</t>
  </si>
  <si>
    <t>v9H6KTgxaJFDhgfQf4U45X</t>
  </si>
  <si>
    <t>v8tu7KcrbetW3hKzEvqGEA</t>
  </si>
  <si>
    <t>04aed99f-9abb-4775-b98a-c2730ecdce8f</t>
  </si>
  <si>
    <t>submitted_via_web</t>
  </si>
  <si>
    <t>ciarwanda</t>
  </si>
  <si>
    <t>2304071202</t>
  </si>
  <si>
    <t>10:26:00.000+02:00</t>
  </si>
  <si>
    <t>Habyarimana Theobard</t>
  </si>
  <si>
    <t>Yambabariye Helalie</t>
  </si>
  <si>
    <t>0782094046</t>
  </si>
  <si>
    <t>-2.3349042 29.1393176 1495.6171496470354 4.444</t>
  </si>
  <si>
    <t>Improved charcoal stove</t>
  </si>
  <si>
    <t>1663662746291.jpg</t>
  </si>
  <si>
    <t>https://kc.kobotoolbox.org/media/original?media_file=co2rwanda_rpp%2Fattachments%2F5e7adf3e3db845c6aefef4d241ab0769%2Fe272f241-5e40-48a1-b983-09bbffabd32f%2F1663662746291.jpg</t>
  </si>
  <si>
    <t>Charcoal</t>
  </si>
  <si>
    <t>1663663180236.jpg</t>
  </si>
  <si>
    <t>https://kc.kobotoolbox.org/media/original?media_file=co2rwanda_rpp%2Fattachments%2F5e7adf3e3db845c6aefef4d241ab0769%2Fe272f241-5e40-48a1-b983-09bbffabd32f%2F1663663180236.jpg</t>
  </si>
  <si>
    <t>Byagenze neza bacana kumbabura</t>
  </si>
  <si>
    <t>1663663241765.jpg</t>
  </si>
  <si>
    <t>https://kc.kobotoolbox.org/media/original?media_file=co2rwanda_rpp%2Fattachments%2F5e7adf3e3db845c6aefef4d241ab0769%2Fe272f241-5e40-48a1-b983-09bbffabd32f%2F1663663241765.jpg</t>
  </si>
  <si>
    <t>e272f241-5e40-48a1-b983-09bbffabd32f</t>
  </si>
  <si>
    <t>2304071203</t>
  </si>
  <si>
    <t>10:48:00.000+02:00</t>
  </si>
  <si>
    <t>Niyorembo Benjamin</t>
  </si>
  <si>
    <t>Uwamahoro Vessiane</t>
  </si>
  <si>
    <t>0781602744</t>
  </si>
  <si>
    <t>-2.3343978 29.1402568 1489.3042429666475 6.0</t>
  </si>
  <si>
    <t>Traditional 3 stone fire</t>
  </si>
  <si>
    <t>1663664007162.jpg</t>
  </si>
  <si>
    <t>https://kc.kobotoolbox.org/media/original?media_file=co2rwanda_rpp%2Fattachments%2F5e7adf3e3db845c6aefef4d241ab0769%2Fc01f781c-c360-48b8-a2dc-8a4dff8669b7%2F1663664007162.jpg</t>
  </si>
  <si>
    <t>1663664332753.jpg</t>
  </si>
  <si>
    <t>https://kc.kobotoolbox.org/media/original?media_file=co2rwanda_rpp%2Fattachments%2F5e7adf3e3db845c6aefef4d241ab0769%2Fc01f781c-c360-48b8-a2dc-8a4dff8669b7%2F1663664332753.jpg</t>
  </si>
  <si>
    <t>Mbere yakoreshaga imbabura gusa ariko ubu ari gucana inkwi kubera ari kubaka afite inkwi ari gucanq kumashyiga</t>
  </si>
  <si>
    <t>1663664923189.jpg</t>
  </si>
  <si>
    <t>https://kc.kobotoolbox.org/media/original?media_file=co2rwanda_rpp%2Fattachments%2F5e7adf3e3db845c6aefef4d241ab0769%2Fc01f781c-c360-48b8-a2dc-8a4dff8669b7%2F1663664923189.jpg</t>
  </si>
  <si>
    <t>c01f781c-c360-48b8-a2dc-8a4dff8669b7</t>
  </si>
  <si>
    <t>2304071204</t>
  </si>
  <si>
    <t>11:31:00.000+02:00</t>
  </si>
  <si>
    <t>Ruberizesa Dinatien</t>
  </si>
  <si>
    <t>Mukarukaka Thanasie</t>
  </si>
  <si>
    <t>0789560099</t>
  </si>
  <si>
    <t>-2.333099 29.1415614 1532.9137013871223 6.0</t>
  </si>
  <si>
    <t>1663666462068.jpg</t>
  </si>
  <si>
    <t>https://kc.kobotoolbox.org/media/original?media_file=co2rwanda_rpp%2Fattachments%2F5e7adf3e3db845c6aefef4d241ab0769%2Fd0807d61-177f-49ca-a6d0-8c25046c5757%2F1663666462068.jpg</t>
  </si>
  <si>
    <t>1663666530776.jpg</t>
  </si>
  <si>
    <t>https://kc.kobotoolbox.org/media/original?media_file=co2rwanda_rpp%2Fattachments%2F5e7adf3e3db845c6aefef4d241ab0769%2Fd0807d61-177f-49ca-a6d0-8c25046c5757%2F1663666530776.jpg</t>
  </si>
  <si>
    <t>1663666559511.jpg</t>
  </si>
  <si>
    <t>https://kc.kobotoolbox.org/media/original?media_file=co2rwanda_rpp%2Fattachments%2F5e7adf3e3db845c6aefef4d241ab0769%2Fd0807d61-177f-49ca-a6d0-8c25046c5757%2F1663666559511.jpg</t>
  </si>
  <si>
    <t>d0807d61-177f-49ca-a6d0-8c25046c5757</t>
  </si>
  <si>
    <t>2304071205</t>
  </si>
  <si>
    <t>11:52:00.000+02:00</t>
  </si>
  <si>
    <t>Bimenyimana Felecien</t>
  </si>
  <si>
    <t>0785278138</t>
  </si>
  <si>
    <t>-2.3291958 29.1425167 1517.8892445439592 4.8</t>
  </si>
  <si>
    <t>1663667695322.jpg</t>
  </si>
  <si>
    <t>https://kc.kobotoolbox.org/media/original?media_file=co2rwanda_rpp%2Fattachments%2F5e7adf3e3db845c6aefef4d241ab0769%2Fa6392970-55db-439b-aa21-7253f112e5c1%2F1663667695322.jpg</t>
  </si>
  <si>
    <t>1663667759292.jpg</t>
  </si>
  <si>
    <t>https://kc.kobotoolbox.org/media/original?media_file=co2rwanda_rpp%2Fattachments%2F5e7adf3e3db845c6aefef4d241ab0769%2Fa6392970-55db-439b-aa21-7253f112e5c1%2F1663667759292.jpg</t>
  </si>
  <si>
    <t>Mugikoni hari hijimye cyane gufotora byagoranye</t>
  </si>
  <si>
    <t>1663667938184.jpg</t>
  </si>
  <si>
    <t>https://kc.kobotoolbox.org/media/original?media_file=co2rwanda_rpp%2Fattachments%2F5e7adf3e3db845c6aefef4d241ab0769%2Fa6392970-55db-439b-aa21-7253f112e5c1%2F1663667938184.jpg</t>
  </si>
  <si>
    <t>a6392970-55db-439b-aa21-7253f112e5c1</t>
  </si>
  <si>
    <t>2304071206</t>
  </si>
  <si>
    <t>13:03:00.000+02:00</t>
  </si>
  <si>
    <t>Bayisenge Noel</t>
  </si>
  <si>
    <t>Mukeshimana Olive</t>
  </si>
  <si>
    <t>0783712829</t>
  </si>
  <si>
    <t>-2.3293648 29.139069 1549.9155341667376 6.0</t>
  </si>
  <si>
    <t>1663672215798.jpg</t>
  </si>
  <si>
    <t>https://kc.kobotoolbox.org/media/original?media_file=co2rwanda_rpp%2Fattachments%2F5e7adf3e3db845c6aefef4d241ab0769%2F1c3fab5e-8516-4ef2-a029-5d4063c95101%2F1663672215798.jpg</t>
  </si>
  <si>
    <t>1663672245620.jpg</t>
  </si>
  <si>
    <t>https://kc.kobotoolbox.org/media/original?media_file=co2rwanda_rpp%2Fattachments%2F5e7adf3e3db845c6aefef4d241ab0769%2F1c3fab5e-8516-4ef2-a029-5d4063c95101%2F1663672245620.jpg</t>
  </si>
  <si>
    <t>Bacana kumbabura yamakara ariko icomekwa kumashanyarazi kugirango yake vuba</t>
  </si>
  <si>
    <t>1663672548941.jpg</t>
  </si>
  <si>
    <t>https://kc.kobotoolbox.org/media/original?media_file=co2rwanda_rpp%2Fattachments%2F5e7adf3e3db845c6aefef4d241ab0769%2F1c3fab5e-8516-4ef2-a029-5d4063c95101%2F1663672548941.jpg</t>
  </si>
  <si>
    <t>1c3fab5e-8516-4ef2-a029-5d4063c95101</t>
  </si>
  <si>
    <t>Wilson Nsabimana</t>
  </si>
  <si>
    <t>2506111101</t>
  </si>
  <si>
    <t>08:29:00.000+02:00</t>
  </si>
  <si>
    <t>Ntakirutimana Ferederic</t>
  </si>
  <si>
    <t>Ishimwe Sandrine</t>
  </si>
  <si>
    <t>0782322494</t>
  </si>
  <si>
    <t>Nyabitekeri</t>
  </si>
  <si>
    <t>Kigabiro</t>
  </si>
  <si>
    <t>Bunyenga</t>
  </si>
  <si>
    <t>-2.3276875 29.0412209 1661.8999999999999 5.0</t>
  </si>
  <si>
    <t>1663655590372.jpg</t>
  </si>
  <si>
    <t>https://kc.kobotoolbox.org/media/original?media_file=co2rwanda_rpp%2Fattachments%2F5e7adf3e3db845c6aefef4d241ab0769%2F10eddc18-973c-4ce3-bb99-6aaf619ce967%2F1663655590372.jpg</t>
  </si>
  <si>
    <t>1663656550292.jpg</t>
  </si>
  <si>
    <t>https://kc.kobotoolbox.org/media/original?media_file=co2rwanda_rpp%2Fattachments%2F5e7adf3e3db845c6aefef4d241ab0769%2F10eddc18-973c-4ce3-bb99-6aaf619ce967%2F1663656550292.jpg</t>
  </si>
  <si>
    <t>Ntacyo</t>
  </si>
  <si>
    <t>Nsabimana Jean Wilson</t>
  </si>
  <si>
    <t>1663656605673.jpg</t>
  </si>
  <si>
    <t>https://kc.kobotoolbox.org/media/original?media_file=co2rwanda_rpp%2Fattachments%2F5e7adf3e3db845c6aefef4d241ab0769%2F10eddc18-973c-4ce3-bb99-6aaf619ce967%2F1663656605673.jpg</t>
  </si>
  <si>
    <t>10eddc18-973c-4ce3-bb99-6aaf619ce967</t>
  </si>
  <si>
    <t>2506111102</t>
  </si>
  <si>
    <t>09:02:00.000+02:00</t>
  </si>
  <si>
    <t>Ntawumenyumunsi Theophile</t>
  </si>
  <si>
    <t>Nyirabaritonda Fortune</t>
  </si>
  <si>
    <t>0786245818</t>
  </si>
  <si>
    <t>-2.3246263 29.041296 1641.3 4.66</t>
  </si>
  <si>
    <t>1663657614641.jpg</t>
  </si>
  <si>
    <t>https://kc.kobotoolbox.org/media/original?media_file=co2rwanda_rpp%2Fattachments%2F5e7adf3e3db845c6aefef4d241ab0769%2F9e03f390-bce0-4f5a-888d-cc0506cb5e93%2F1663657614641.jpg</t>
  </si>
  <si>
    <t>1663658169396.jpg</t>
  </si>
  <si>
    <t>https://kc.kobotoolbox.org/media/original?media_file=co2rwanda_rpp%2Fattachments%2F5e7adf3e3db845c6aefef4d241ab0769%2F9e03f390-bce0-4f5a-888d-cc0506cb5e93%2F1663658169396.jpg</t>
  </si>
  <si>
    <t>Oya</t>
  </si>
  <si>
    <t>1663658241798.jpg</t>
  </si>
  <si>
    <t>https://kc.kobotoolbox.org/media/original?media_file=co2rwanda_rpp%2Fattachments%2F5e7adf3e3db845c6aefef4d241ab0769%2F9e03f390-bce0-4f5a-888d-cc0506cb5e93%2F1663658241798.jpg</t>
  </si>
  <si>
    <t>9e03f390-bce0-4f5a-888d-cc0506cb5e93</t>
  </si>
  <si>
    <t>2506111103</t>
  </si>
  <si>
    <t>09:30:00.000+02:00</t>
  </si>
  <si>
    <t>Habyarimana Fabien</t>
  </si>
  <si>
    <t>Nyirabantu Daphrose</t>
  </si>
  <si>
    <t>0789140698</t>
  </si>
  <si>
    <t>-2.3260707 29.0397804 1649.0 4.8</t>
  </si>
  <si>
    <t>1663659188743.jpg</t>
  </si>
  <si>
    <t>https://kc.kobotoolbox.org/media/original?media_file=co2rwanda_rpp%2Fattachments%2F5e7adf3e3db845c6aefef4d241ab0769%2F633dbe66-c995-4798-9a4d-e65fd9626e75%2F1663659188743.jpg</t>
  </si>
  <si>
    <t>1663659645349.jpg</t>
  </si>
  <si>
    <t>https://kc.kobotoolbox.org/media/original?media_file=co2rwanda_rpp%2Fattachments%2F5e7adf3e3db845c6aefef4d241ab0769%2F633dbe66-c995-4798-9a4d-e65fd9626e75%2F1663659645349.jpg</t>
  </si>
  <si>
    <t>1663659691675.jpg</t>
  </si>
  <si>
    <t>https://kc.kobotoolbox.org/media/original?media_file=co2rwanda_rpp%2Fattachments%2F5e7adf3e3db845c6aefef4d241ab0769%2F633dbe66-c995-4798-9a4d-e65fd9626e75%2F1663659691675.jpg</t>
  </si>
  <si>
    <t>633dbe66-c995-4798-9a4d-e65fd9626e75</t>
  </si>
  <si>
    <t>2506111105</t>
  </si>
  <si>
    <t>10:12:00.000+02:00</t>
  </si>
  <si>
    <t>Uwihoreye Ferederic</t>
  </si>
  <si>
    <t>Nyirakubwimana Josiane</t>
  </si>
  <si>
    <t>0781857775</t>
  </si>
  <si>
    <t>-2.3280267 29.0391752 1674.8999999999999 4.52</t>
  </si>
  <si>
    <t>1663661788993.jpg</t>
  </si>
  <si>
    <t>https://kc.kobotoolbox.org/media/original?media_file=co2rwanda_rpp%2Fattachments%2F5e7adf3e3db845c6aefef4d241ab0769%2F3a42ec1e-542a-4dc6-931b-ec9df74d54b7%2F1663661788993.jpg</t>
  </si>
  <si>
    <t>1663662605879.jpg</t>
  </si>
  <si>
    <t>https://kc.kobotoolbox.org/media/original?media_file=co2rwanda_rpp%2Fattachments%2F5e7adf3e3db845c6aefef4d241ab0769%2F3a42ec1e-542a-4dc6-931b-ec9df74d54b7%2F1663662605879.jpg</t>
  </si>
  <si>
    <t>1663662651708.jpg</t>
  </si>
  <si>
    <t>https://kc.kobotoolbox.org/media/original?media_file=co2rwanda_rpp%2Fattachments%2F5e7adf3e3db845c6aefef4d241ab0769%2F3a42ec1e-542a-4dc6-931b-ec9df74d54b7%2F1663662651708.jpg</t>
  </si>
  <si>
    <t>3a42ec1e-542a-4dc6-931b-ec9df74d54b7</t>
  </si>
  <si>
    <t>2506111106</t>
  </si>
  <si>
    <t>10:42:00.000+02:00</t>
  </si>
  <si>
    <t>Mugirwanake Andre</t>
  </si>
  <si>
    <t>Niyomukiza joyeuse</t>
  </si>
  <si>
    <t>0788992533</t>
  </si>
  <si>
    <t>-2.3274415 29.0402338 1682.3 4.24</t>
  </si>
  <si>
    <t>1663663532202.jpg</t>
  </si>
  <si>
    <t>https://kc.kobotoolbox.org/media/original?media_file=co2rwanda_rpp%2Fattachments%2F5e7adf3e3db845c6aefef4d241ab0769%2F745f82f9-8f27-42bc-abe5-0a8fa940a639%2F1663663532202.jpg</t>
  </si>
  <si>
    <t>1663663672592.jpg</t>
  </si>
  <si>
    <t>https://kc.kobotoolbox.org/media/original?media_file=co2rwanda_rpp%2Fattachments%2F5e7adf3e3db845c6aefef4d241ab0769%2F745f82f9-8f27-42bc-abe5-0a8fa940a639%2F1663663672592.jpg</t>
  </si>
  <si>
    <t>1663663741253.jpg</t>
  </si>
  <si>
    <t>https://kc.kobotoolbox.org/media/original?media_file=co2rwanda_rpp%2Fattachments%2F5e7adf3e3db845c6aefef4d241ab0769%2F745f82f9-8f27-42bc-abe5-0a8fa940a639%2F1663663741253.jpg</t>
  </si>
  <si>
    <t>745f82f9-8f27-42bc-abe5-0a8fa940a639</t>
  </si>
  <si>
    <t>2506111104</t>
  </si>
  <si>
    <t>11:23:00.000+02:00</t>
  </si>
  <si>
    <t>Harashushye</t>
  </si>
  <si>
    <t>Ukwimanishatse Raban</t>
  </si>
  <si>
    <t>Abayisenga Clementine</t>
  </si>
  <si>
    <t>0781098027</t>
  </si>
  <si>
    <t>-2.3282432 29.0365581 1631.6 4.34</t>
  </si>
  <si>
    <t>1663665983299.jpg</t>
  </si>
  <si>
    <t>https://kc.kobotoolbox.org/media/original?media_file=co2rwanda_rpp%2Fattachments%2F5e7adf3e3db845c6aefef4d241ab0769%2F890d2b68-64fd-4226-9288-405799ac35a6%2F1663665983299.jpg</t>
  </si>
  <si>
    <t>1663666294098.jpg</t>
  </si>
  <si>
    <t>https://kc.kobotoolbox.org/media/original?media_file=co2rwanda_rpp%2Fattachments%2F5e7adf3e3db845c6aefef4d241ab0769%2F890d2b68-64fd-4226-9288-405799ac35a6%2F1663666294098.jpg</t>
  </si>
  <si>
    <t>1663666387624.jpg</t>
  </si>
  <si>
    <t>https://kc.kobotoolbox.org/media/original?media_file=co2rwanda_rpp%2Fattachments%2F5e7adf3e3db845c6aefef4d241ab0769%2F890d2b68-64fd-4226-9288-405799ac35a6%2F1663666387624.jpg</t>
  </si>
  <si>
    <t>890d2b68-64fd-4226-9288-405799ac35a6</t>
  </si>
  <si>
    <t>Uwase Belyse</t>
  </si>
  <si>
    <t>2101022701</t>
  </si>
  <si>
    <t>08:53:00.000+02:00</t>
  </si>
  <si>
    <t>Ikirere kiraringaniye</t>
  </si>
  <si>
    <t>Usabamungu Yohana</t>
  </si>
  <si>
    <t>Mukasimoni Florida</t>
  </si>
  <si>
    <t>Bushekeri</t>
  </si>
  <si>
    <t>Ngoma</t>
  </si>
  <si>
    <t>Buhembe</t>
  </si>
  <si>
    <t>-2.3977641 29.0661204 1623.0 4.9</t>
  </si>
  <si>
    <t>1663657480116.jpg</t>
  </si>
  <si>
    <t>https://kc.kobotoolbox.org/media/original?media_file=co2rwanda_rpp%2Fattachments%2F5e7adf3e3db845c6aefef4d241ab0769%2F9d2ffa95-f3d0-439b-b926-b171650a6e34%2F1663657480116.jpg</t>
  </si>
  <si>
    <t>1663658044053.jpg</t>
  </si>
  <si>
    <t>https://kc.kobotoolbox.org/media/original?media_file=co2rwanda_rpp%2Fattachments%2F5e7adf3e3db845c6aefef4d241ab0769%2F9d2ffa95-f3d0-439b-b926-b171650a6e34%2F1663658044053.jpg</t>
  </si>
  <si>
    <t xml:space="preserve">Uwase Belyse </t>
  </si>
  <si>
    <t>1663657942695.jpg</t>
  </si>
  <si>
    <t>https://kc.kobotoolbox.org/media/original?media_file=co2rwanda_rpp%2Fattachments%2F5e7adf3e3db845c6aefef4d241ab0769%2F9d2ffa95-f3d0-439b-b926-b171650a6e34%2F1663657942695.jpg</t>
  </si>
  <si>
    <t>9d2ffa95-f3d0-439b-b926-b171650a6e34</t>
  </si>
  <si>
    <t>2101022702</t>
  </si>
  <si>
    <t>09:38:00.000+02:00</t>
  </si>
  <si>
    <t>Muhundwangeyo Calixte Nason</t>
  </si>
  <si>
    <t>Tuyisenge Dorcas</t>
  </si>
  <si>
    <t>0791110785</t>
  </si>
  <si>
    <t>-2.397743 29.0684651 1682.0 5.0</t>
  </si>
  <si>
    <t>1663659836847.jpg</t>
  </si>
  <si>
    <t>https://kc.kobotoolbox.org/media/original?media_file=co2rwanda_rpp%2Fattachments%2F5e7adf3e3db845c6aefef4d241ab0769%2F134e376f-ac8d-40cc-887a-5d6443a5b23b%2F1663659836847.jpg</t>
  </si>
  <si>
    <t>1663661336646.jpg</t>
  </si>
  <si>
    <t>https://kc.kobotoolbox.org/media/original?media_file=co2rwanda_rpp%2Fattachments%2F5e7adf3e3db845c6aefef4d241ab0769%2F134e376f-ac8d-40cc-887a-5d6443a5b23b%2F1663661336646.jpg</t>
  </si>
  <si>
    <t>1663661378174.jpg</t>
  </si>
  <si>
    <t>https://kc.kobotoolbox.org/media/original?media_file=co2rwanda_rpp%2Fattachments%2F5e7adf3e3db845c6aefef4d241ab0769%2F134e376f-ac8d-40cc-887a-5d6443a5b23b%2F1663661378174.jpg</t>
  </si>
  <si>
    <t>134e376f-ac8d-40cc-887a-5d6443a5b23b</t>
  </si>
  <si>
    <t>2101022703</t>
  </si>
  <si>
    <t>10:31:00.000+02:00</t>
  </si>
  <si>
    <t>Kiraringaniye</t>
  </si>
  <si>
    <t>Ngendabanyika Emmanuel</t>
  </si>
  <si>
    <t>0783340007</t>
  </si>
  <si>
    <t>-2.3955922 29.0709989 1712.0 4.928</t>
  </si>
  <si>
    <t>Improved charcoal stove Improved wood stove</t>
  </si>
  <si>
    <t>1663662884483.jpg</t>
  </si>
  <si>
    <t>https://kc.kobotoolbox.org/media/original?media_file=co2rwanda_rpp%2Fattachments%2F5e7adf3e3db845c6aefef4d241ab0769%2Fbc9ed8b3-8f69-49c6-bbe8-1191ef4d9713%2F1663662884483.jpg</t>
  </si>
  <si>
    <t>1663662910967.jpg</t>
  </si>
  <si>
    <t>https://kc.kobotoolbox.org/media/original?media_file=co2rwanda_rpp%2Fattachments%2F5e7adf3e3db845c6aefef4d241ab0769%2Fbc9ed8b3-8f69-49c6-bbe8-1191ef4d9713%2F1663662910967.jpg</t>
  </si>
  <si>
    <t>Wood Charcoal</t>
  </si>
  <si>
    <t>1663663918927.jpg</t>
  </si>
  <si>
    <t>https://kc.kobotoolbox.org/media/original?media_file=co2rwanda_rpp%2Fattachments%2F5e7adf3e3db845c6aefef4d241ab0769%2Fbc9ed8b3-8f69-49c6-bbe8-1191ef4d9713%2F1663663918927.jpg</t>
  </si>
  <si>
    <t>1663663968310.jpg</t>
  </si>
  <si>
    <t>https://kc.kobotoolbox.org/media/original?media_file=co2rwanda_rpp%2Fattachments%2F5e7adf3e3db845c6aefef4d241ab0769%2Fbc9ed8b3-8f69-49c6-bbe8-1191ef4d9713%2F1663663968310.jpg</t>
  </si>
  <si>
    <t>1663664005202.jpg</t>
  </si>
  <si>
    <t>https://kc.kobotoolbox.org/media/original?media_file=co2rwanda_rpp%2Fattachments%2F5e7adf3e3db845c6aefef4d241ab0769%2Fbc9ed8b3-8f69-49c6-bbe8-1191ef4d9713%2F1663664005202.jpg</t>
  </si>
  <si>
    <t>bc9ed8b3-8f69-49c6-bbe8-1191ef4d9713</t>
  </si>
  <si>
    <t>2101022704</t>
  </si>
  <si>
    <t>11:07:00.000+02:00</t>
  </si>
  <si>
    <t>Sobugingo Alphonse</t>
  </si>
  <si>
    <t>0785986053</t>
  </si>
  <si>
    <t>-2.3979153 29.0712787 1735.0 3.9</t>
  </si>
  <si>
    <t>1663665322361.jpg</t>
  </si>
  <si>
    <t>https://kc.kobotoolbox.org/media/original?media_file=co2rwanda_rpp%2Fattachments%2F5e7adf3e3db845c6aefef4d241ab0769%2Fecefa8ee-73bd-4e5d-9e81-91251d5e3cf6%2F1663665322361.jpg</t>
  </si>
  <si>
    <t>1663665862118.jpg</t>
  </si>
  <si>
    <t>https://kc.kobotoolbox.org/media/original?media_file=co2rwanda_rpp%2Fattachments%2F5e7adf3e3db845c6aefef4d241ab0769%2Fecefa8ee-73bd-4e5d-9e81-91251d5e3cf6%2F1663665862118.jpg</t>
  </si>
  <si>
    <t>1663665887018.jpg</t>
  </si>
  <si>
    <t>https://kc.kobotoolbox.org/media/original?media_file=co2rwanda_rpp%2Fattachments%2F5e7adf3e3db845c6aefef4d241ab0769%2Fecefa8ee-73bd-4e5d-9e81-91251d5e3cf6%2F1663665887018.jpg</t>
  </si>
  <si>
    <t>ecefa8ee-73bd-4e5d-9e81-91251d5e3cf6</t>
  </si>
  <si>
    <t>2101022705</t>
  </si>
  <si>
    <t>11:48:00.000+02:00</t>
  </si>
  <si>
    <t>Gatera Fidele</t>
  </si>
  <si>
    <t>Nyiransabimana Beatha</t>
  </si>
  <si>
    <t>0785775435</t>
  </si>
  <si>
    <t>-2.4067796 29.0671224 1719.0 5.0</t>
  </si>
  <si>
    <t>1663667508040.jpg</t>
  </si>
  <si>
    <t>https://kc.kobotoolbox.org/media/original?media_file=co2rwanda_rpp%2Fattachments%2F5e7adf3e3db845c6aefef4d241ab0769%2Fbe841dec-7793-4965-b788-2a3324f29989%2F1663667508040.jpg</t>
  </si>
  <si>
    <t>1663667552288.jpg</t>
  </si>
  <si>
    <t>https://kc.kobotoolbox.org/media/original?media_file=co2rwanda_rpp%2Fattachments%2F5e7adf3e3db845c6aefef4d241ab0769%2Fbe841dec-7793-4965-b788-2a3324f29989%2F1663667552288.jpg</t>
  </si>
  <si>
    <t>1663668415468.jpg</t>
  </si>
  <si>
    <t>https://kc.kobotoolbox.org/media/original?media_file=co2rwanda_rpp%2Fattachments%2F5e7adf3e3db845c6aefef4d241ab0769%2Fbe841dec-7793-4965-b788-2a3324f29989%2F1663668415468.jpg</t>
  </si>
  <si>
    <t>be841dec-7793-4965-b788-2a3324f29989</t>
  </si>
  <si>
    <t>2101022706</t>
  </si>
  <si>
    <t>12:19:00.000+02:00</t>
  </si>
  <si>
    <t xml:space="preserve">Dushimimana Enock </t>
  </si>
  <si>
    <t>Irabizi Janvier</t>
  </si>
  <si>
    <t>-2.4087353 29.0646923 1699.0 5.0</t>
  </si>
  <si>
    <t>1663669486679.jpg</t>
  </si>
  <si>
    <t>https://kc.kobotoolbox.org/media/original?media_file=co2rwanda_rpp%2Fattachments%2F5e7adf3e3db845c6aefef4d241ab0769%2Fd3edb7ee-9d8d-40f7-ad70-d86c7ee7f4b2%2F1663669486679.jpg</t>
  </si>
  <si>
    <t>1663670500227.jpg</t>
  </si>
  <si>
    <t>https://kc.kobotoolbox.org/media/original?media_file=co2rwanda_rpp%2Fattachments%2F5e7adf3e3db845c6aefef4d241ab0769%2Fd3edb7ee-9d8d-40f7-ad70-d86c7ee7f4b2%2F1663670500227.jpg</t>
  </si>
  <si>
    <t>1663670533945.jpg</t>
  </si>
  <si>
    <t>https://kc.kobotoolbox.org/media/original?media_file=co2rwanda_rpp%2Fattachments%2F5e7adf3e3db845c6aefef4d241ab0769%2Fd3edb7ee-9d8d-40f7-ad70-d86c7ee7f4b2%2F1663670533945.jpg</t>
  </si>
  <si>
    <t>d3edb7ee-9d8d-40f7-ad70-d86c7ee7f4b2</t>
  </si>
  <si>
    <t>CEDRICK Kayitare</t>
  </si>
  <si>
    <t>2709181803</t>
  </si>
  <si>
    <t>10:16:00.000+02:00</t>
  </si>
  <si>
    <t>Hara konje</t>
  </si>
  <si>
    <t>Ngendabanyuka innocent</t>
  </si>
  <si>
    <t>0724792862</t>
  </si>
  <si>
    <t>Ruharambuga</t>
  </si>
  <si>
    <t>Wimana</t>
  </si>
  <si>
    <t>Gakomeye</t>
  </si>
  <si>
    <t>-2.5027309 29.0397602 1601.25439453125 4.282</t>
  </si>
  <si>
    <t>1663660386020.jpg</t>
  </si>
  <si>
    <t>https://kc.kobotoolbox.org/media/original?media_file=co2rwanda_rpp%2Fattachments%2F5e7adf3e3db845c6aefef4d241ab0769%2Fdb122e56-8c78-4fca-ad0c-32b8fcfbab59%2F1663660386020.jpg</t>
  </si>
  <si>
    <t>1663668067520.jpg</t>
  </si>
  <si>
    <t>https://kc.kobotoolbox.org/media/original?media_file=co2rwanda_rpp%2Fattachments%2F5e7adf3e3db845c6aefef4d241ab0769%2Fdb122e56-8c78-4fca-ad0c-32b8fcfbab59%2F1663668067520.jpg</t>
  </si>
  <si>
    <t>Ibyo biri hejuro  nibyo ateganya gukoresha mu minsi ine</t>
  </si>
  <si>
    <t>Kayitare cedrick</t>
  </si>
  <si>
    <t>1663660411735.jpg</t>
  </si>
  <si>
    <t>https://kc.kobotoolbox.org/media/original?media_file=co2rwanda_rpp%2Fattachments%2F5e7adf3e3db845c6aefef4d241ab0769%2Fdb122e56-8c78-4fca-ad0c-32b8fcfbab59%2F1663660411735.jpg</t>
  </si>
  <si>
    <t>db122e56-8c78-4fca-ad0c-32b8fcfbab59</t>
  </si>
  <si>
    <t>Tuyisenge Steven</t>
  </si>
  <si>
    <t>2709181805</t>
  </si>
  <si>
    <t>11:24:00.000+02:00</t>
  </si>
  <si>
    <t>Bigirimana alex</t>
  </si>
  <si>
    <t>0780522177</t>
  </si>
  <si>
    <t>-2.507516 29.0398699 1575.580078125 4.349</t>
  </si>
  <si>
    <t>1663665353096.jpg</t>
  </si>
  <si>
    <t>https://kc.kobotoolbox.org/media/original?media_file=co2rwanda_rpp%2Fattachments%2F5e7adf3e3db845c6aefef4d241ab0769%2F901c1fab-b714-473f-97c2-4aff701283b5%2F1663665353096.jpg</t>
  </si>
  <si>
    <t>1663665619943.jpg</t>
  </si>
  <si>
    <t>https://kc.kobotoolbox.org/media/original?media_file=co2rwanda_rpp%2Fattachments%2F5e7adf3e3db845c6aefef4d241ab0769%2F901c1fab-b714-473f-97c2-4aff701283b5%2F1663665619943.jpg</t>
  </si>
  <si>
    <t>Yateganyije izi azakoresha mu minsi inene</t>
  </si>
  <si>
    <t>1663666830663.jpg</t>
  </si>
  <si>
    <t>https://kc.kobotoolbox.org/media/original?media_file=co2rwanda_rpp%2Fattachments%2F5e7adf3e3db845c6aefef4d241ab0769%2F901c1fab-b714-473f-97c2-4aff701283b5%2F1663666830663.jpg</t>
  </si>
  <si>
    <t>901c1fab-b714-473f-97c2-4aff701283b5</t>
  </si>
  <si>
    <t>2709181806</t>
  </si>
  <si>
    <t>11:02:00.000+02:00</t>
  </si>
  <si>
    <t xml:space="preserve">Ntuyemubanzi damaceni </t>
  </si>
  <si>
    <t>Nyirahakizimana odetta</t>
  </si>
  <si>
    <t>0790192420</t>
  </si>
  <si>
    <t>-2.5069978 29.0360267 1535.127197265625 4.063</t>
  </si>
  <si>
    <t>1663672766480.jpg</t>
  </si>
  <si>
    <t>https://kc.kobotoolbox.org/media/original?media_file=co2rwanda_rpp%2Fattachments%2F5e7adf3e3db845c6aefef4d241ab0769%2Feaed7c56-9b64-4304-b6a0-da0fc20f5074%2F1663672766480.jpg</t>
  </si>
  <si>
    <t>1663671801782.jpg</t>
  </si>
  <si>
    <t>https://kc.kobotoolbox.org/media/original?media_file=co2rwanda_rpp%2Fattachments%2F5e7adf3e3db845c6aefef4d241ab0769%2Feaed7c56-9b64-4304-b6a0-da0fc20f5074%2F1663671801782.jpg</t>
  </si>
  <si>
    <t>1663672658720.jpg</t>
  </si>
  <si>
    <t>https://kc.kobotoolbox.org/media/original?media_file=co2rwanda_rpp%2Fattachments%2F5e7adf3e3db845c6aefef4d241ab0769%2Feaed7c56-9b64-4304-b6a0-da0fc20f5074%2F1663672658720.jpg</t>
  </si>
  <si>
    <t>Afite indi store yinkwi</t>
  </si>
  <si>
    <t xml:space="preserve">Kayitare  cedrick </t>
  </si>
  <si>
    <t>1663672726554.jpg</t>
  </si>
  <si>
    <t>https://kc.kobotoolbox.org/media/original?media_file=co2rwanda_rpp%2Fattachments%2F5e7adf3e3db845c6aefef4d241ab0769%2Feaed7c56-9b64-4304-b6a0-da0fc20f5074%2F1663672726554.jpg</t>
  </si>
  <si>
    <t>eaed7c56-9b64-4304-b6a0-da0fc20f5074</t>
  </si>
  <si>
    <t>2709181804</t>
  </si>
  <si>
    <t>Mukamusoni konsore</t>
  </si>
  <si>
    <t>0726309754</t>
  </si>
  <si>
    <t>-2.5033558 29.0389618 1603.6279296875 4.724</t>
  </si>
  <si>
    <t>1663673851017.jpg</t>
  </si>
  <si>
    <t>https://kc.kobotoolbox.org/media/original?media_file=co2rwanda_rpp%2Fattachments%2F5e7adf3e3db845c6aefef4d241ab0769%2F4d75e9d9-9963-4889-b778-99ce753ae33c%2F1663673851017.jpg</t>
  </si>
  <si>
    <t>1663673892733.jpg</t>
  </si>
  <si>
    <t>https://kc.kobotoolbox.org/media/original?media_file=co2rwanda_rpp%2Fattachments%2F5e7adf3e3db845c6aefef4d241ab0769%2F4d75e9d9-9963-4889-b778-99ce753ae33c%2F1663673892733.jpg</t>
  </si>
  <si>
    <t xml:space="preserve">Kayitare cedrick </t>
  </si>
  <si>
    <t>1663674693499.jpg</t>
  </si>
  <si>
    <t>https://kc.kobotoolbox.org/media/original?media_file=co2rwanda_rpp%2Fattachments%2F5e7adf3e3db845c6aefef4d241ab0769%2F4d75e9d9-9963-4889-b778-99ce753ae33c%2F1663674693499.jpg</t>
  </si>
  <si>
    <t>4d75e9d9-9963-4889-b778-99ce753ae33c</t>
  </si>
  <si>
    <t>2709181802</t>
  </si>
  <si>
    <t>09:34:00.000+02:00</t>
  </si>
  <si>
    <t>Bakundukize jean</t>
  </si>
  <si>
    <t>Nyiraneza Rahabu</t>
  </si>
  <si>
    <t>0780069407</t>
  </si>
  <si>
    <t>-2.499232 29.0388849 1619.9033203125 4.116</t>
  </si>
  <si>
    <t>1663657126377.jpg</t>
  </si>
  <si>
    <t>https://kc.kobotoolbox.org/media/original?media_file=co2rwanda_rpp%2Fattachments%2F5e7adf3e3db845c6aefef4d241ab0769%2F5f7dd251-fad9-47e7-a2d1-a09dd53101ec%2F1663657126377.jpg</t>
  </si>
  <si>
    <t>1663675623485.jpg</t>
  </si>
  <si>
    <t>https://kc.kobotoolbox.org/media/original?media_file=co2rwanda_rpp%2Fattachments%2F5e7adf3e3db845c6aefef4d241ab0769%2F5f7dd251-fad9-47e7-a2d1-a09dd53101ec%2F1663675623485.jpg</t>
  </si>
  <si>
    <t>Afite inkwi  zakusanyijwe zizakoresha mu minsi 4</t>
  </si>
  <si>
    <t>1663658207527.jpg</t>
  </si>
  <si>
    <t>https://kc.kobotoolbox.org/media/original?media_file=co2rwanda_rpp%2Fattachments%2F5e7adf3e3db845c6aefef4d241ab0769%2F5f7dd251-fad9-47e7-a2d1-a09dd53101ec%2F1663658207527.jpg</t>
  </si>
  <si>
    <t>5f7dd251-fad9-47e7-a2d1-a09dd53101ec</t>
  </si>
  <si>
    <t>2507141901</t>
  </si>
  <si>
    <t>07:57:00.000+02:00</t>
  </si>
  <si>
    <t xml:space="preserve">Ntamarerero phenias </t>
  </si>
  <si>
    <t>Nyiraminani Thanasie</t>
  </si>
  <si>
    <t>0786437141</t>
  </si>
  <si>
    <t>Muyange</t>
  </si>
  <si>
    <t>Bukiro</t>
  </si>
  <si>
    <t>-2.3343172 29.0443105 1480.4 4.86</t>
  </si>
  <si>
    <t>1663653731616.jpg</t>
  </si>
  <si>
    <t>https://kc.kobotoolbox.org/media/original?media_file=co2rwanda_rpp%2Fattachments%2F5e7adf3e3db845c6aefef4d241ab0769%2F7dae0ab4-2c72-4b34-9a5a-afee51356dbc%2F1663653731616.jpg</t>
  </si>
  <si>
    <t>1663654733071.jpg</t>
  </si>
  <si>
    <t>https://kc.kobotoolbox.org/media/original?media_file=co2rwanda_rpp%2Fattachments%2F5e7adf3e3db845c6aefef4d241ab0769%2F7dae0ab4-2c72-4b34-9a5a-afee51356dbc%2F1663654733071.jpg</t>
  </si>
  <si>
    <t>1663654788216.jpg</t>
  </si>
  <si>
    <t>https://kc.kobotoolbox.org/media/original?media_file=co2rwanda_rpp%2Fattachments%2F5e7adf3e3db845c6aefef4d241ab0769%2F7dae0ab4-2c72-4b34-9a5a-afee51356dbc%2F1663654788216.jpg</t>
  </si>
  <si>
    <t xml:space="preserve">Tuyisenge Steven </t>
  </si>
  <si>
    <t>1663654846838.jpg</t>
  </si>
  <si>
    <t>https://kc.kobotoolbox.org/media/original?media_file=co2rwanda_rpp%2Fattachments%2F5e7adf3e3db845c6aefef4d241ab0769%2F7dae0ab4-2c72-4b34-9a5a-afee51356dbc%2F1663654846838.jpg</t>
  </si>
  <si>
    <t>7dae0ab4-2c72-4b34-9a5a-afee51356dbc</t>
  </si>
  <si>
    <t>2507141902</t>
  </si>
  <si>
    <t>08:31:00.000+02:00</t>
  </si>
  <si>
    <t>Nyihanze Amaso Asiel</t>
  </si>
  <si>
    <t>Nyiransengiyumva Anonciata</t>
  </si>
  <si>
    <t>0790713071</t>
  </si>
  <si>
    <t>-2.3333349 29.0423492 1530.8 4.98</t>
  </si>
  <si>
    <t>1663655711677.jpg</t>
  </si>
  <si>
    <t>https://kc.kobotoolbox.org/media/original?media_file=co2rwanda_rpp%2Fattachments%2F5e7adf3e3db845c6aefef4d241ab0769%2F006075c4-4780-4b20-a479-55b3e97eef2e%2F1663655711677.jpg</t>
  </si>
  <si>
    <t>1663656955237.jpg</t>
  </si>
  <si>
    <t>https://kc.kobotoolbox.org/media/original?media_file=co2rwanda_rpp%2Fattachments%2F5e7adf3e3db845c6aefef4d241ab0769%2F006075c4-4780-4b20-a479-55b3e97eef2e%2F1663656955237.jpg</t>
  </si>
  <si>
    <t>1663657005995.jpg</t>
  </si>
  <si>
    <t>https://kc.kobotoolbox.org/media/original?media_file=co2rwanda_rpp%2Fattachments%2F5e7adf3e3db845c6aefef4d241ab0769%2F006075c4-4780-4b20-a479-55b3e97eef2e%2F1663657005995.jpg</t>
  </si>
  <si>
    <t>1663657075954.jpg</t>
  </si>
  <si>
    <t>https://kc.kobotoolbox.org/media/original?media_file=co2rwanda_rpp%2Fattachments%2F5e7adf3e3db845c6aefef4d241ab0769%2F006075c4-4780-4b20-a479-55b3e97eef2e%2F1663657075954.jpg</t>
  </si>
  <si>
    <t>006075c4-4780-4b20-a479-55b3e97eef2e</t>
  </si>
  <si>
    <t>2507141903</t>
  </si>
  <si>
    <t>09:16:00.000+02:00</t>
  </si>
  <si>
    <t xml:space="preserve">Ntuyahaga Gerald </t>
  </si>
  <si>
    <t xml:space="preserve">Dusabe Marie Vestine </t>
  </si>
  <si>
    <t>0785385977</t>
  </si>
  <si>
    <t>-2.3345608 29.0388803 1572.2 5.0</t>
  </si>
  <si>
    <t>1663658430852.jpg</t>
  </si>
  <si>
    <t>https://kc.kobotoolbox.org/media/original?media_file=co2rwanda_rpp%2Fattachments%2F5e7adf3e3db845c6aefef4d241ab0769%2F0b8bb026-78d2-4d66-a716-ca5669018153%2F1663658430852.jpg</t>
  </si>
  <si>
    <t>1663660588252.jpg</t>
  </si>
  <si>
    <t>https://kc.kobotoolbox.org/media/original?media_file=co2rwanda_rpp%2Fattachments%2F5e7adf3e3db845c6aefef4d241ab0769%2F0b8bb026-78d2-4d66-a716-ca5669018153%2F1663660588252.jpg</t>
  </si>
  <si>
    <t>1663660625254.jpg</t>
  </si>
  <si>
    <t>https://kc.kobotoolbox.org/media/original?media_file=co2rwanda_rpp%2Fattachments%2F5e7adf3e3db845c6aefef4d241ab0769%2F0b8bb026-78d2-4d66-a716-ca5669018153%2F1663660625254.jpg</t>
  </si>
  <si>
    <t xml:space="preserve">Ntacyo </t>
  </si>
  <si>
    <t>1663660721770.jpg</t>
  </si>
  <si>
    <t>https://kc.kobotoolbox.org/media/original?media_file=co2rwanda_rpp%2Fattachments%2F5e7adf3e3db845c6aefef4d241ab0769%2F0b8bb026-78d2-4d66-a716-ca5669018153%2F1663660721770.jpg</t>
  </si>
  <si>
    <t>0b8bb026-78d2-4d66-a716-ca5669018153</t>
  </si>
  <si>
    <t>Viviane Sylivie</t>
  </si>
  <si>
    <t>2507141904</t>
  </si>
  <si>
    <t>10:19:00.000+02:00</t>
  </si>
  <si>
    <t>Shikama Aloys</t>
  </si>
  <si>
    <t xml:space="preserve">Nyirampakaniye Seraphine </t>
  </si>
  <si>
    <t>0789980637</t>
  </si>
  <si>
    <t>-2.3354907 29.0413389 1503.9 4.84</t>
  </si>
  <si>
    <t>1663662141638.jpg</t>
  </si>
  <si>
    <t>https://kc.kobotoolbox.org/media/original?media_file=co2rwanda_rpp%2Fattachments%2F5e7adf3e3db845c6aefef4d241ab0769%2Fd500d841-1b1e-4e83-81e9-419a7a4033f8%2F1663662141638.jpg</t>
  </si>
  <si>
    <t>1663663632228.jpg</t>
  </si>
  <si>
    <t>https://kc.kobotoolbox.org/media/original?media_file=co2rwanda_rpp%2Fattachments%2F5e7adf3e3db845c6aefef4d241ab0769%2Fd500d841-1b1e-4e83-81e9-419a7a4033f8%2F1663663632228.jpg</t>
  </si>
  <si>
    <t>1663663688606.jpg</t>
  </si>
  <si>
    <t>https://kc.kobotoolbox.org/media/original?media_file=co2rwanda_rpp%2Fattachments%2F5e7adf3e3db845c6aefef4d241ab0769%2Fd500d841-1b1e-4e83-81e9-419a7a4033f8%2F1663663688606.jpg</t>
  </si>
  <si>
    <t>1663663748013.jpg</t>
  </si>
  <si>
    <t>https://kc.kobotoolbox.org/media/original?media_file=co2rwanda_rpp%2Fattachments%2F5e7adf3e3db845c6aefef4d241ab0769%2Fd500d841-1b1e-4e83-81e9-419a7a4033f8%2F1663663748013.jpg</t>
  </si>
  <si>
    <t>d500d841-1b1e-4e83-81e9-419a7a4033f8</t>
  </si>
  <si>
    <t>2507141905</t>
  </si>
  <si>
    <t>11:04:00.000+02:00</t>
  </si>
  <si>
    <t xml:space="preserve">Simpunga Feleciane </t>
  </si>
  <si>
    <t>Mukanzabaza Fausta</t>
  </si>
  <si>
    <t>0784778421</t>
  </si>
  <si>
    <t>-2.3353291 29.0425401 1534.2 4.92</t>
  </si>
  <si>
    <t>1663664971633.jpg</t>
  </si>
  <si>
    <t>https://kc.kobotoolbox.org/media/original?media_file=co2rwanda_rpp%2Fattachments%2F5e7adf3e3db845c6aefef4d241ab0769%2F7984428f-ff4c-4560-9c69-d3112fe5ef83%2F1663664971633.jpg</t>
  </si>
  <si>
    <t>1663666608360.jpg</t>
  </si>
  <si>
    <t>https://kc.kobotoolbox.org/media/original?media_file=co2rwanda_rpp%2Fattachments%2F5e7adf3e3db845c6aefef4d241ab0769%2F7984428f-ff4c-4560-9c69-d3112fe5ef83%2F1663666608360.jpg</t>
  </si>
  <si>
    <t>1663666656164.jpg</t>
  </si>
  <si>
    <t>https://kc.kobotoolbox.org/media/original?media_file=co2rwanda_rpp%2Fattachments%2F5e7adf3e3db845c6aefef4d241ab0769%2F7984428f-ff4c-4560-9c69-d3112fe5ef83%2F1663666656164.jpg</t>
  </si>
  <si>
    <t>7984428f-ff4c-4560-9c69-d3112fe5ef83</t>
  </si>
  <si>
    <t>2507141906</t>
  </si>
  <si>
    <t>12:20:00.000+02:00</t>
  </si>
  <si>
    <t xml:space="preserve">Nisabwe Abiase </t>
  </si>
  <si>
    <t>Nyirabizimana Onoline</t>
  </si>
  <si>
    <t>0789991899</t>
  </si>
  <si>
    <t>-2.3356867 29.0445167 1462.2 5.0</t>
  </si>
  <si>
    <t>Other</t>
  </si>
  <si>
    <t xml:space="preserve">Ishyiga ryinkwi ryibyondo </t>
  </si>
  <si>
    <t>1663669610119.jpg</t>
  </si>
  <si>
    <t>https://kc.kobotoolbox.org/media/original?media_file=co2rwanda_rpp%2Fattachments%2F5e7adf3e3db845c6aefef4d241ab0769%2Fda02d205-e72a-4b8d-a5d4-4fa17be1779f%2F1663669610119.jpg</t>
  </si>
  <si>
    <t>1663670472689.jpg</t>
  </si>
  <si>
    <t>https://kc.kobotoolbox.org/media/original?media_file=co2rwanda_rpp%2Fattachments%2F5e7adf3e3db845c6aefef4d241ab0769%2Fda02d205-e72a-4b8d-a5d4-4fa17be1779f%2F1663670472689.jpg</t>
  </si>
  <si>
    <t>1663670511232.jpg</t>
  </si>
  <si>
    <t>https://kc.kobotoolbox.org/media/original?media_file=co2rwanda_rpp%2Fattachments%2F5e7adf3e3db845c6aefef4d241ab0769%2Fda02d205-e72a-4b8d-a5d4-4fa17be1779f%2F1663670511232.jpg</t>
  </si>
  <si>
    <t>1663670568565.jpg</t>
  </si>
  <si>
    <t>https://kc.kobotoolbox.org/media/original?media_file=co2rwanda_rpp%2Fattachments%2F5e7adf3e3db845c6aefef4d241ab0769%2Fda02d205-e72a-4b8d-a5d4-4fa17be1779f%2F1663670568565.jpg</t>
  </si>
  <si>
    <t>da02d205-e72a-4b8d-a5d4-4fa17be1779f</t>
  </si>
  <si>
    <t>2709181801</t>
  </si>
  <si>
    <t>08:58:00.000+02:00</t>
  </si>
  <si>
    <t>Nyirandorimana Beretirida</t>
  </si>
  <si>
    <t>0722655710</t>
  </si>
  <si>
    <t>-2.4986267 29.0394048 1630.9348819740874 4.754</t>
  </si>
  <si>
    <t>1663655755115.jpg</t>
  </si>
  <si>
    <t>https://kc.kobotoolbox.org/media/original?media_file=co2rwanda_rpp%2Fattachments%2F5e7adf3e3db845c6aefef4d241ab0769%2F3bc7d802-9c23-47f1-86da-e61445fb6621%2F1663655755115.jpg</t>
  </si>
  <si>
    <t>1663656398116.jpg</t>
  </si>
  <si>
    <t>https://kc.kobotoolbox.org/media/original?media_file=co2rwanda_rpp%2Fattachments%2F5e7adf3e3db845c6aefef4d241ab0769%2F3bc7d802-9c23-47f1-86da-e61445fb6621%2F1663656398116.jpg</t>
  </si>
  <si>
    <t>Nasanze adafati ubushobozi bwo gushaka inkwi  ziminsi ine bitewe nakazi akora  ko gusoroma icyayi abona inkwi akoresha zigashira</t>
  </si>
  <si>
    <t>Kayitare  cedrick</t>
  </si>
  <si>
    <t>1663656507492.jpg</t>
  </si>
  <si>
    <t>https://kc.kobotoolbox.org/media/original?media_file=co2rwanda_rpp%2Fattachments%2F5e7adf3e3db845c6aefef4d241ab0769%2F3bc7d802-9c23-47f1-86da-e61445fb6621%2F1663656507492.jpg</t>
  </si>
  <si>
    <t>3bc7d802-9c23-47f1-86da-e61445fb6621</t>
  </si>
  <si>
    <t>Theoneste Mugiraneza</t>
  </si>
  <si>
    <t>2810193501</t>
  </si>
  <si>
    <t>08:40:00.000+02:00</t>
  </si>
  <si>
    <t>Hari umucyo cg agasusuruko</t>
  </si>
  <si>
    <t>Karekezi Zachar</t>
  </si>
  <si>
    <t>Mukagakwaya Annonciathe</t>
  </si>
  <si>
    <t>0785156901</t>
  </si>
  <si>
    <t>Shangi</t>
  </si>
  <si>
    <t>Mugera</t>
  </si>
  <si>
    <t>Bweranyange</t>
  </si>
  <si>
    <t>-2.3719229 29.0357857 1606.6123046875 4.878</t>
  </si>
  <si>
    <t>1663656281374.jpg</t>
  </si>
  <si>
    <t>https://kc.kobotoolbox.org/media/original?media_file=co2rwanda_rpp%2Fattachments%2F5e7adf3e3db845c6aefef4d241ab0769%2Ff7f56b0a-b70c-4a0e-b049-99ff9cdc7aa5%2F1663656281374.jpg</t>
  </si>
  <si>
    <t>1663656788248.jpg</t>
  </si>
  <si>
    <t>https://kc.kobotoolbox.org/media/original?media_file=co2rwanda_rpp%2Fattachments%2F5e7adf3e3db845c6aefef4d241ab0769%2Ff7f56b0a-b70c-4a0e-b049-99ff9cdc7aa5%2F1663656788248.jpg</t>
  </si>
  <si>
    <t>1663656843498.jpg</t>
  </si>
  <si>
    <t>https://kc.kobotoolbox.org/media/original?media_file=co2rwanda_rpp%2Fattachments%2F5e7adf3e3db845c6aefef4d241ab0769%2Ff7f56b0a-b70c-4a0e-b049-99ff9cdc7aa5%2F1663656843498.jpg</t>
  </si>
  <si>
    <t>Aho kuzibika ntihasakaye</t>
  </si>
  <si>
    <t xml:space="preserve">Théoneste MUGIRANEZA </t>
  </si>
  <si>
    <t>1663656920989.jpg</t>
  </si>
  <si>
    <t>https://kc.kobotoolbox.org/media/original?media_file=co2rwanda_rpp%2Fattachments%2F5e7adf3e3db845c6aefef4d241ab0769%2Ff7f56b0a-b70c-4a0e-b049-99ff9cdc7aa5%2F1663656920989.jpg</t>
  </si>
  <si>
    <t>f7f56b0a-b70c-4a0e-b049-99ff9cdc7aa5</t>
  </si>
  <si>
    <t>2810193502</t>
  </si>
  <si>
    <t>09:20:00.000+02:00</t>
  </si>
  <si>
    <t>Hari umucyo cg agasurusuruko</t>
  </si>
  <si>
    <t xml:space="preserve">Uwimana Jonathan </t>
  </si>
  <si>
    <t>Nyiraneza Foïbi</t>
  </si>
  <si>
    <t>0791571091</t>
  </si>
  <si>
    <t>-2.3680329 29.0343978 1544.5440673828125 4.9</t>
  </si>
  <si>
    <t>1663658860830.jpg</t>
  </si>
  <si>
    <t>https://kc.kobotoolbox.org/media/original?media_file=co2rwanda_rpp%2Fattachments%2F5e7adf3e3db845c6aefef4d241ab0769%2F45766a2a-7e3b-4f3f-a182-5d400ef92a26%2F1663658860830.jpg</t>
  </si>
  <si>
    <t>1663659837660.jpg</t>
  </si>
  <si>
    <t>https://kc.kobotoolbox.org/media/original?media_file=co2rwanda_rpp%2Fattachments%2F5e7adf3e3db845c6aefef4d241ab0769%2F45766a2a-7e3b-4f3f-a182-5d400ef92a26%2F1663659837660.jpg</t>
  </si>
  <si>
    <t>Ntazakusanyijwe</t>
  </si>
  <si>
    <t>1663659903799.jpg</t>
  </si>
  <si>
    <t>https://kc.kobotoolbox.org/media/original?media_file=co2rwanda_rpp%2Fattachments%2F5e7adf3e3db845c6aefef4d241ab0769%2F45766a2a-7e3b-4f3f-a182-5d400ef92a26%2F1663659903799.jpg</t>
  </si>
  <si>
    <t>45766a2a-7e3b-4f3f-a182-5d400ef92a26</t>
  </si>
  <si>
    <t>2810193503</t>
  </si>
  <si>
    <t>Agasusuruko cg umucyo,hari izuba nyuma y'imvura ihise</t>
  </si>
  <si>
    <t>Ndayisabye Siel</t>
  </si>
  <si>
    <t>Mukacanderi Pascasie</t>
  </si>
  <si>
    <t>0783451279</t>
  </si>
  <si>
    <t>-2.3744143 29.0336102 1590.402099609375 4.906</t>
  </si>
  <si>
    <t>1663662705057.jpg</t>
  </si>
  <si>
    <t>https://kc.kobotoolbox.org/media/original?media_file=co2rwanda_rpp%2Fattachments%2F5e7adf3e3db845c6aefef4d241ab0769%2F38422287-1fa7-49f1-9fb6-73ffa443fcdc%2F1663662705057.jpg</t>
  </si>
  <si>
    <t>1663663352951.jpg</t>
  </si>
  <si>
    <t>https://kc.kobotoolbox.org/media/original?media_file=co2rwanda_rpp%2Fattachments%2F5e7adf3e3db845c6aefef4d241ab0769%2F38422287-1fa7-49f1-9fb6-73ffa443fcdc%2F1663663352951.jpg</t>
  </si>
  <si>
    <t>1663663431450.jpg</t>
  </si>
  <si>
    <t>https://kc.kobotoolbox.org/media/original?media_file=co2rwanda_rpp%2Fattachments%2F5e7adf3e3db845c6aefef4d241ab0769%2F38422287-1fa7-49f1-9fb6-73ffa443fcdc%2F1663663431450.jpg</t>
  </si>
  <si>
    <t>Bikozwe neza</t>
  </si>
  <si>
    <t>1663663530458.jpg</t>
  </si>
  <si>
    <t>https://kc.kobotoolbox.org/media/original?media_file=co2rwanda_rpp%2Fattachments%2F5e7adf3e3db845c6aefef4d241ab0769%2F38422287-1fa7-49f1-9fb6-73ffa443fcdc%2F1663663530458.jpg</t>
  </si>
  <si>
    <t>38422287-1fa7-49f1-9fb6-73ffa443fcdc</t>
  </si>
  <si>
    <t>2810193504</t>
  </si>
  <si>
    <t>11:22:00.000+02:00</t>
  </si>
  <si>
    <t>Ubushyuhe</t>
  </si>
  <si>
    <t>Hategeka Bernard</t>
  </si>
  <si>
    <t>Nyiranizeyimana Veredianne</t>
  </si>
  <si>
    <t>0782617616</t>
  </si>
  <si>
    <t>-2.3745996 29.0358031 1632.66015625 4.485</t>
  </si>
  <si>
    <t>1663665961206.jpg</t>
  </si>
  <si>
    <t>https://kc.kobotoolbox.org/media/original?media_file=co2rwanda_rpp%2Fattachments%2F5e7adf3e3db845c6aefef4d241ab0769%2F42544be2-d16e-4108-b1ec-7e3726c5d688%2F1663665961206.jpg</t>
  </si>
  <si>
    <t>1663666945445.jpg</t>
  </si>
  <si>
    <t>https://kc.kobotoolbox.org/media/original?media_file=co2rwanda_rpp%2Fattachments%2F5e7adf3e3db845c6aefef4d241ab0769%2F42544be2-d16e-4108-b1ec-7e3726c5d688%2F1663666945445.jpg</t>
  </si>
  <si>
    <t>1663667000967.jpg</t>
  </si>
  <si>
    <t>https://kc.kobotoolbox.org/media/original?media_file=co2rwanda_rpp%2Fattachments%2F5e7adf3e3db845c6aefef4d241ab0769%2F42544be2-d16e-4108-b1ec-7e3726c5d688%2F1663667000967.jpg</t>
  </si>
  <si>
    <t>Théoneste MUGIRANEZA</t>
  </si>
  <si>
    <t>1663666454369.jpg</t>
  </si>
  <si>
    <t>https://kc.kobotoolbox.org/media/original?media_file=co2rwanda_rpp%2Fattachments%2F5e7adf3e3db845c6aefef4d241ab0769%2F42544be2-d16e-4108-b1ec-7e3726c5d688%2F1663666454369.jpg</t>
  </si>
  <si>
    <t>42544be2-d16e-4108-b1ec-7e3726c5d688</t>
  </si>
  <si>
    <t>2810193505</t>
  </si>
  <si>
    <t>12:30:00.000+02:00</t>
  </si>
  <si>
    <t xml:space="preserve">Nzamurambaho Vincent </t>
  </si>
  <si>
    <t>Niyogushimwa Blaise</t>
  </si>
  <si>
    <t>0785552148</t>
  </si>
  <si>
    <t>-2.3805537 29.0356514 1659.0986328125 4.47</t>
  </si>
  <si>
    <t>1663669924069.jpg</t>
  </si>
  <si>
    <t>https://kc.kobotoolbox.org/media/original?media_file=co2rwanda_rpp%2Fattachments%2F5e7adf3e3db845c6aefef4d241ab0769%2F3154da50-5147-46d1-9867-35092c1a710f%2F1663669924069.jpg</t>
  </si>
  <si>
    <t>1663670220369.jpg</t>
  </si>
  <si>
    <t>https://kc.kobotoolbox.org/media/original?media_file=co2rwanda_rpp%2Fattachments%2F5e7adf3e3db845c6aefef4d241ab0769%2F3154da50-5147-46d1-9867-35092c1a710f%2F1663670220369.jpg</t>
  </si>
  <si>
    <t>Ntakusanyijwe</t>
  </si>
  <si>
    <t>1663670298781.jpg</t>
  </si>
  <si>
    <t>https://kc.kobotoolbox.org/media/original?media_file=co2rwanda_rpp%2Fattachments%2F5e7adf3e3db845c6aefef4d241ab0769%2F3154da50-5147-46d1-9867-35092c1a710f%2F1663670298781.jpg</t>
  </si>
  <si>
    <t>3154da50-5147-46d1-9867-35092c1a710f</t>
  </si>
  <si>
    <t>2810193506</t>
  </si>
  <si>
    <t>12:53:00.000+02:00</t>
  </si>
  <si>
    <t>Mukankusi Verene</t>
  </si>
  <si>
    <t xml:space="preserve">Uwase Deborah </t>
  </si>
  <si>
    <t>0788871191</t>
  </si>
  <si>
    <t>-2.3834331 29.0351701 1683.47314453125 3.9</t>
  </si>
  <si>
    <t>1663671466115.jpg</t>
  </si>
  <si>
    <t>https://kc.kobotoolbox.org/media/original?media_file=co2rwanda_rpp%2Fattachments%2F5e7adf3e3db845c6aefef4d241ab0769%2F1f14afaa-14ab-4b08-b444-341441aca44c%2F1663671466115.jpg</t>
  </si>
  <si>
    <t>1663671790924.jpg</t>
  </si>
  <si>
    <t>https://kc.kobotoolbox.org/media/original?media_file=co2rwanda_rpp%2Fattachments%2F5e7adf3e3db845c6aefef4d241ab0769%2F1f14afaa-14ab-4b08-b444-341441aca44c%2F1663671790924.jpg</t>
  </si>
  <si>
    <t>1663671772183.jpg</t>
  </si>
  <si>
    <t>https://kc.kobotoolbox.org/media/original?media_file=co2rwanda_rpp%2Fattachments%2F5e7adf3e3db845c6aefef4d241ab0769%2F1f14afaa-14ab-4b08-b444-341441aca44c%2F1663671772183.jpg</t>
  </si>
  <si>
    <t>1663671825893.jpg</t>
  </si>
  <si>
    <t>https://kc.kobotoolbox.org/media/original?media_file=co2rwanda_rpp%2Fattachments%2F5e7adf3e3db845c6aefef4d241ab0769%2F1f14afaa-14ab-4b08-b444-341441aca44c%2F1663671825893.jpg</t>
  </si>
  <si>
    <t>1f14afaa-14ab-4b08-b444-341441aca44c</t>
  </si>
  <si>
    <t>Pitie Gilbert</t>
  </si>
  <si>
    <t>2405102501</t>
  </si>
  <si>
    <t>08:05:00.000+02:00</t>
  </si>
  <si>
    <t>Mukanyonga Esperance</t>
  </si>
  <si>
    <t>0787455555</t>
  </si>
  <si>
    <t>Karambi</t>
  </si>
  <si>
    <t>Kagarama</t>
  </si>
  <si>
    <t>Cyankuba</t>
  </si>
  <si>
    <t>-2.3036964 29.2539054 1852.7 4.85</t>
  </si>
  <si>
    <t>1663654243652.jpg</t>
  </si>
  <si>
    <t>https://kc.kobotoolbox.org/media/original?media_file=co2rwanda_rpp%2Fattachments%2F5e7adf3e3db845c6aefef4d241ab0769%2Fc2cc8348-1558-4915-b559-3ccbc6b82140%2F1663654243652.jpg</t>
  </si>
  <si>
    <t>1663654274337.jpg</t>
  </si>
  <si>
    <t>https://kc.kobotoolbox.org/media/original?media_file=co2rwanda_rpp%2Fattachments%2F5e7adf3e3db845c6aefef4d241ab0769%2Fc2cc8348-1558-4915-b559-3ccbc6b82140%2F1663654274337.jpg</t>
  </si>
  <si>
    <t>Charcoal Wood</t>
  </si>
  <si>
    <t>1663655493025.jpg</t>
  </si>
  <si>
    <t>https://kc.kobotoolbox.org/media/original?media_file=co2rwanda_rpp%2Fattachments%2F5e7adf3e3db845c6aefef4d241ab0769%2Fc2cc8348-1558-4915-b559-3ccbc6b82140%2F1663655493025.jpg</t>
  </si>
  <si>
    <t>1663654673860.jpg</t>
  </si>
  <si>
    <t>https://kc.kobotoolbox.org/media/original?media_file=co2rwanda_rpp%2Fattachments%2F5e7adf3e3db845c6aefef4d241ab0769%2Fc2cc8348-1558-4915-b559-3ccbc6b82140%2F1663654673860.jpg</t>
  </si>
  <si>
    <t xml:space="preserve">Izi nkwi ziri kumutswa kuko zizafatikanya n'amakara gukoreshwa muri iyi minsi </t>
  </si>
  <si>
    <t>1663654799820.jpg</t>
  </si>
  <si>
    <t>https://kc.kobotoolbox.org/media/original?media_file=co2rwanda_rpp%2Fattachments%2F5e7adf3e3db845c6aefef4d241ab0769%2Fc2cc8348-1558-4915-b559-3ccbc6b82140%2F1663654799820.jpg</t>
  </si>
  <si>
    <t>Aya makara azafatanya n'inkwi guteka muri iyi minsi 4</t>
  </si>
  <si>
    <t>1663655826711.jpg</t>
  </si>
  <si>
    <t>https://kc.kobotoolbox.org/media/original?media_file=co2rwanda_rpp%2Fattachments%2F5e7adf3e3db845c6aefef4d241ab0769%2Fc2cc8348-1558-4915-b559-3ccbc6b82140%2F1663655826711.jpg</t>
  </si>
  <si>
    <t>c2cc8348-1558-4915-b559-3ccbc6b82140</t>
  </si>
  <si>
    <t>2405102502</t>
  </si>
  <si>
    <t>08:55:00.000+02:00</t>
  </si>
  <si>
    <t>Ndahimana Innocent</t>
  </si>
  <si>
    <t>Nyiravuganeza Deborah</t>
  </si>
  <si>
    <t>0785028921</t>
  </si>
  <si>
    <t>-2.3025381 29.2574119 1922.8 4.866</t>
  </si>
  <si>
    <t>1663657267016.jpg</t>
  </si>
  <si>
    <t>https://kc.kobotoolbox.org/media/original?media_file=co2rwanda_rpp%2Fattachments%2F5e7adf3e3db845c6aefef4d241ab0769%2F073f7999-fe0b-49a4-9696-de59bc0cd375%2F1663657267016.jpg</t>
  </si>
  <si>
    <t>1663657372955.jpg</t>
  </si>
  <si>
    <t>https://kc.kobotoolbox.org/media/original?media_file=co2rwanda_rpp%2Fattachments%2F5e7adf3e3db845c6aefef4d241ab0769%2F073f7999-fe0b-49a4-9696-de59bc0cd375%2F1663657372955.jpg</t>
  </si>
  <si>
    <t>1663657443475.jpg</t>
  </si>
  <si>
    <t>https://kc.kobotoolbox.org/media/original?media_file=co2rwanda_rpp%2Fattachments%2F5e7adf3e3db845c6aefef4d241ab0769%2F073f7999-fe0b-49a4-9696-de59bc0cd375%2F1663657443475.jpg</t>
  </si>
  <si>
    <t>Inkwi ziri gukoreshwa zifite ibice 2 byaho zirunze, zafashwe ibipimo zose</t>
  </si>
  <si>
    <t>1663657993631.jpg</t>
  </si>
  <si>
    <t>https://kc.kobotoolbox.org/media/original?media_file=co2rwanda_rpp%2Fattachments%2F5e7adf3e3db845c6aefef4d241ab0769%2F073f7999-fe0b-49a4-9696-de59bc0cd375%2F1663657993631.jpg</t>
  </si>
  <si>
    <t>073f7999-fe0b-49a4-9696-de59bc0cd375</t>
  </si>
  <si>
    <t>2405102503</t>
  </si>
  <si>
    <t>09:33:00.000+02:00</t>
  </si>
  <si>
    <t>Munyagishari Amoni</t>
  </si>
  <si>
    <t>Nyiramasuka Thabea</t>
  </si>
  <si>
    <t>0785562849</t>
  </si>
  <si>
    <t>-2.3046077 29.2570175 1930.1 4.857</t>
  </si>
  <si>
    <t>1663659220522.jpg</t>
  </si>
  <si>
    <t>https://kc.kobotoolbox.org/media/original?media_file=co2rwanda_rpp%2Fattachments%2F5e7adf3e3db845c6aefef4d241ab0769%2Fe5c80b7a-4d9f-4f71-9fe1-e394e052e7ce%2F1663659220522.jpg</t>
  </si>
  <si>
    <t>1663659274213.jpg</t>
  </si>
  <si>
    <t>https://kc.kobotoolbox.org/media/original?media_file=co2rwanda_rpp%2Fattachments%2F5e7adf3e3db845c6aefef4d241ab0769%2Fe5c80b7a-4d9f-4f71-9fe1-e394e052e7ce%2F1663659274213.jpg</t>
  </si>
  <si>
    <t>Bateguye izo gukoresha iminsi 4 gusa nkuko nabibasabye</t>
  </si>
  <si>
    <t>1663659484211.jpg</t>
  </si>
  <si>
    <t>https://kc.kobotoolbox.org/media/original?media_file=co2rwanda_rpp%2Fattachments%2F5e7adf3e3db845c6aefef4d241ab0769%2Fe5c80b7a-4d9f-4f71-9fe1-e394e052e7ce%2F1663659484211.jpg</t>
  </si>
  <si>
    <t>e5c80b7a-4d9f-4f71-9fe1-e394e052e7ce</t>
  </si>
  <si>
    <t>2405102504</t>
  </si>
  <si>
    <t>10:18:00.000+02:00</t>
  </si>
  <si>
    <t>Nyiramuruta Elina</t>
  </si>
  <si>
    <t>0780608847</t>
  </si>
  <si>
    <t>-2.3066817 29.2572217 1962.7 4.966</t>
  </si>
  <si>
    <t>1663660475303.jpg</t>
  </si>
  <si>
    <t>https://kc.kobotoolbox.org/media/original?media_file=co2rwanda_rpp%2Fattachments%2F5e7adf3e3db845c6aefef4d241ab0769%2F10493332-ff97-461a-887a-5015e6cb5973%2F1663660475303.jpg</t>
  </si>
  <si>
    <t>1663660875774.jpg</t>
  </si>
  <si>
    <t>https://kc.kobotoolbox.org/media/original?media_file=co2rwanda_rpp%2Fattachments%2F5e7adf3e3db845c6aefef4d241ab0769%2F10493332-ff97-461a-887a-5015e6cb5973%2F1663660875774.jpg</t>
  </si>
  <si>
    <t>Ntarindi kusanyirizo bagira</t>
  </si>
  <si>
    <t>1663660993798.jpg</t>
  </si>
  <si>
    <t>https://kc.kobotoolbox.org/media/original?media_file=co2rwanda_rpp%2Fattachments%2F5e7adf3e3db845c6aefef4d241ab0769%2F10493332-ff97-461a-887a-5015e6cb5973%2F1663660993798.jpg</t>
  </si>
  <si>
    <t>10493332-ff97-461a-887a-5015e6cb5973</t>
  </si>
  <si>
    <t>2405102505</t>
  </si>
  <si>
    <t>11:03:00.000+02:00</t>
  </si>
  <si>
    <t>Bizimana Pascal</t>
  </si>
  <si>
    <t>Nyirandayambaje Beatrice</t>
  </si>
  <si>
    <t>0783819366</t>
  </si>
  <si>
    <t>-2.3077829 29.2607631 2060.6000000000004 4.883</t>
  </si>
  <si>
    <t>1663662330717.jpg</t>
  </si>
  <si>
    <t>https://kc.kobotoolbox.org/media/original?media_file=co2rwanda_rpp%2Fattachments%2F5e7adf3e3db845c6aefef4d241ab0769%2F64072938-bbe3-493e-ad47-54da7bd75439%2F1663662330717.jpg</t>
  </si>
  <si>
    <t>1663662440113.jpg</t>
  </si>
  <si>
    <t>https://kc.kobotoolbox.org/media/original?media_file=co2rwanda_rpp%2Fattachments%2F5e7adf3e3db845c6aefef4d241ab0769%2F64072938-bbe3-493e-ad47-54da7bd75439%2F1663662440113.jpg</t>
  </si>
  <si>
    <t>Bacagagura izo bagiye guhita batekesha kuri izo zakusanijwe gukoreshwa</t>
  </si>
  <si>
    <t>1663662605509.jpg</t>
  </si>
  <si>
    <t>https://kc.kobotoolbox.org/media/original?media_file=co2rwanda_rpp%2Fattachments%2F5e7adf3e3db845c6aefef4d241ab0769%2F64072938-bbe3-493e-ad47-54da7bd75439%2F1663662605509.jpg</t>
  </si>
  <si>
    <t>64072938-bbe3-493e-ad47-54da7bd75439</t>
  </si>
  <si>
    <t>2405102506</t>
  </si>
  <si>
    <t>11:42:00.000+02:00</t>
  </si>
  <si>
    <t>Birarurwa Josue</t>
  </si>
  <si>
    <t>Nyiranshuti Marcianna</t>
  </si>
  <si>
    <t>0782391117</t>
  </si>
  <si>
    <t>-2.3108235 29.2582766 2002.3 4.921</t>
  </si>
  <si>
    <t>1663664182128.jpg</t>
  </si>
  <si>
    <t>https://kc.kobotoolbox.org/media/original?media_file=co2rwanda_rpp%2Fattachments%2F5e7adf3e3db845c6aefef4d241ab0769%2Fa2be5fbd-dafc-493a-8f82-6fb705e22b29%2F1663664182128.jpg</t>
  </si>
  <si>
    <t>1663664419224.jpg</t>
  </si>
  <si>
    <t>https://kc.kobotoolbox.org/media/original?media_file=co2rwanda_rpp%2Fattachments%2F5e7adf3e3db845c6aefef4d241ab0769%2Fa2be5fbd-dafc-493a-8f82-6fb705e22b29%2F1663664419224.jpg</t>
  </si>
  <si>
    <t>1663664468476.jpg</t>
  </si>
  <si>
    <t>https://kc.kobotoolbox.org/media/original?media_file=co2rwanda_rpp%2Fattachments%2F5e7adf3e3db845c6aefef4d241ab0769%2Fa2be5fbd-dafc-493a-8f82-6fb705e22b29%2F1663664468476.jpg</t>
  </si>
  <si>
    <t>1663664553672.jpg</t>
  </si>
  <si>
    <t>https://kc.kobotoolbox.org/media/original?media_file=co2rwanda_rpp%2Fattachments%2F5e7adf3e3db845c6aefef4d241ab0769%2Fa2be5fbd-dafc-493a-8f82-6fb705e22b29%2F1663664553672.jpg</t>
  </si>
  <si>
    <t>a2be5fbd-dafc-493a-8f82-6fb705e22b29</t>
  </si>
  <si>
    <t>Madina Mujawimana</t>
  </si>
  <si>
    <t>1708151403</t>
  </si>
  <si>
    <t>10:00:00.000+02:00</t>
  </si>
  <si>
    <t xml:space="preserve">Hot </t>
  </si>
  <si>
    <t xml:space="preserve">Bizimana Emmanuel </t>
  </si>
  <si>
    <t xml:space="preserve">Mukashyaka Liberatha </t>
  </si>
  <si>
    <t>0782414527</t>
  </si>
  <si>
    <t>Eastern</t>
  </si>
  <si>
    <t>Bugesera</t>
  </si>
  <si>
    <t>Nyarugenge</t>
  </si>
  <si>
    <t>Ngenda</t>
  </si>
  <si>
    <t>Bushonyi</t>
  </si>
  <si>
    <t>-2.3147631 29.9924443 1469.800048828125 4.916</t>
  </si>
  <si>
    <t>1663661045503.jpg</t>
  </si>
  <si>
    <t>https://kc.kobotoolbox.org/media/original?media_file=co2rwanda_rpp%2Fattachments%2F5e7adf3e3db845c6aefef4d241ab0769%2F072bd105-b5ae-43ab-888a-cc203203df07%2F1663661045503.jpg</t>
  </si>
  <si>
    <t>1663661101585.jpg</t>
  </si>
  <si>
    <t>https://kc.kobotoolbox.org/media/original?media_file=co2rwanda_rpp%2Fattachments%2F5e7adf3e3db845c6aefef4d241ab0769%2F072bd105-b5ae-43ab-888a-cc203203df07%2F1663661101585.jpg</t>
  </si>
  <si>
    <t xml:space="preserve">Mujawimana Madina </t>
  </si>
  <si>
    <t>1663661134562.jpg</t>
  </si>
  <si>
    <t>https://kc.kobotoolbox.org/media/original?media_file=co2rwanda_rpp%2Fattachments%2F5e7adf3e3db845c6aefef4d241ab0769%2F072bd105-b5ae-43ab-888a-cc203203df07%2F1663661134562.jpg</t>
  </si>
  <si>
    <t>072bd105-b5ae-43ab-888a-cc203203df07</t>
  </si>
  <si>
    <t>1708151404</t>
  </si>
  <si>
    <t>Hot</t>
  </si>
  <si>
    <t xml:space="preserve">Magambo Ezekiel </t>
  </si>
  <si>
    <t xml:space="preserve">Mutimukeye Odette </t>
  </si>
  <si>
    <t>0784917476</t>
  </si>
  <si>
    <t>-2.3155056 29.9913756 1477.300048828125 5.0</t>
  </si>
  <si>
    <t>1663662975419.jpg</t>
  </si>
  <si>
    <t>https://kc.kobotoolbox.org/media/original?media_file=co2rwanda_rpp%2Fattachments%2F5e7adf3e3db845c6aefef4d241ab0769%2F209e8848-acb1-4e22-bdf8-480d79e3c141%2F1663662975419.jpg</t>
  </si>
  <si>
    <t>1663663053116.jpg</t>
  </si>
  <si>
    <t>https://kc.kobotoolbox.org/media/original?media_file=co2rwanda_rpp%2Fattachments%2F5e7adf3e3db845c6aefef4d241ab0769%2F209e8848-acb1-4e22-bdf8-480d79e3c141%2F1663663053116.jpg</t>
  </si>
  <si>
    <t>1663663088041.jpg</t>
  </si>
  <si>
    <t>https://kc.kobotoolbox.org/media/original?media_file=co2rwanda_rpp%2Fattachments%2F5e7adf3e3db845c6aefef4d241ab0769%2F209e8848-acb1-4e22-bdf8-480d79e3c141%2F1663663088041.jpg</t>
  </si>
  <si>
    <t>1663663115809.jpg</t>
  </si>
  <si>
    <t>https://kc.kobotoolbox.org/media/original?media_file=co2rwanda_rpp%2Fattachments%2F5e7adf3e3db845c6aefef4d241ab0769%2F209e8848-acb1-4e22-bdf8-480d79e3c141%2F1663663115809.jpg</t>
  </si>
  <si>
    <t>209e8848-acb1-4e22-bdf8-480d79e3c141</t>
  </si>
  <si>
    <t>1708151405</t>
  </si>
  <si>
    <t>10:57:00.000+02:00</t>
  </si>
  <si>
    <t>38.07</t>
  </si>
  <si>
    <t xml:space="preserve">Magerageza Innocent </t>
  </si>
  <si>
    <t xml:space="preserve">Nzabamwita Violet </t>
  </si>
  <si>
    <t>0789727507</t>
  </si>
  <si>
    <t>Rugando</t>
  </si>
  <si>
    <t>Bushenyi</t>
  </si>
  <si>
    <t>-2.316609 29.9891788 1462.199951171875 5.0</t>
  </si>
  <si>
    <t>1663664529792.jpg</t>
  </si>
  <si>
    <t>https://kc.kobotoolbox.org/media/original?media_file=co2rwanda_rpp%2Fattachments%2F5e7adf3e3db845c6aefef4d241ab0769%2Fe50be231-c5fe-490c-b580-be4b7558dd4d%2F1663664529792.jpg</t>
  </si>
  <si>
    <t>1663664586543.jpg</t>
  </si>
  <si>
    <t>https://kc.kobotoolbox.org/media/original?media_file=co2rwanda_rpp%2Fattachments%2F5e7adf3e3db845c6aefef4d241ab0769%2Fe50be231-c5fe-490c-b580-be4b7558dd4d%2F1663664586543.jpg</t>
  </si>
  <si>
    <t>1663664682609.jpg</t>
  </si>
  <si>
    <t>https://kc.kobotoolbox.org/media/original?media_file=co2rwanda_rpp%2Fattachments%2F5e7adf3e3db845c6aefef4d241ab0769%2Fe50be231-c5fe-490c-b580-be4b7558dd4d%2F1663664682609.jpg</t>
  </si>
  <si>
    <t>1663664726059.jpg</t>
  </si>
  <si>
    <t>https://kc.kobotoolbox.org/media/original?media_file=co2rwanda_rpp%2Fattachments%2F5e7adf3e3db845c6aefef4d241ab0769%2Fe50be231-c5fe-490c-b580-be4b7558dd4d%2F1663664726059.jpg</t>
  </si>
  <si>
    <t>e50be231-c5fe-490c-b580-be4b7558dd4d</t>
  </si>
  <si>
    <t>1708151406</t>
  </si>
  <si>
    <t>11:50:00.000+02:00</t>
  </si>
  <si>
    <t xml:space="preserve">Nkurikiyimana Emmanuel </t>
  </si>
  <si>
    <t xml:space="preserve">Kampundu Violet </t>
  </si>
  <si>
    <t>0788236351</t>
  </si>
  <si>
    <t>-2.3127834 29.9941619 1488.0 5.0</t>
  </si>
  <si>
    <t>1663667683075.jpg</t>
  </si>
  <si>
    <t>https://kc.kobotoolbox.org/media/original?media_file=co2rwanda_rpp%2Fattachments%2F5e7adf3e3db845c6aefef4d241ab0769%2Fd6c72f72-a178-4cd3-b07f-52c27d86197f%2F1663667683075.jpg</t>
  </si>
  <si>
    <t>1663667820432.jpg</t>
  </si>
  <si>
    <t>https://kc.kobotoolbox.org/media/original?media_file=co2rwanda_rpp%2Fattachments%2F5e7adf3e3db845c6aefef4d241ab0769%2Fd6c72f72-a178-4cd3-b07f-52c27d86197f%2F1663667820432.jpg</t>
  </si>
  <si>
    <t>1663667840199.jpg</t>
  </si>
  <si>
    <t>https://kc.kobotoolbox.org/media/original?media_file=co2rwanda_rpp%2Fattachments%2F5e7adf3e3db845c6aefef4d241ab0769%2Fd6c72f72-a178-4cd3-b07f-52c27d86197f%2F1663667840199.jpg</t>
  </si>
  <si>
    <t>1663667866007.jpg</t>
  </si>
  <si>
    <t>https://kc.kobotoolbox.org/media/original?media_file=co2rwanda_rpp%2Fattachments%2F5e7adf3e3db845c6aefef4d241ab0769%2Fd6c72f72-a178-4cd3-b07f-52c27d86197f%2F1663667866007.jpg</t>
  </si>
  <si>
    <t>d6c72f72-a178-4cd3-b07f-52c27d86197f</t>
  </si>
  <si>
    <t>1708151401</t>
  </si>
  <si>
    <t>08:47:00.000+02:00</t>
  </si>
  <si>
    <t>Nyiranjangwe Tatiana</t>
  </si>
  <si>
    <t xml:space="preserve">Nyandwi Ernest </t>
  </si>
  <si>
    <t>0780923300</t>
  </si>
  <si>
    <t>-2.3131502 29.9973158 1454.9000244140625 4.9</t>
  </si>
  <si>
    <t>1663657020854.jpg</t>
  </si>
  <si>
    <t>https://kc.kobotoolbox.org/media/original?media_file=co2rwanda_rpp%2Fattachments%2F5e7adf3e3db845c6aefef4d241ab0769%2F5baa4c87-9be4-43d9-829a-d05f5fc75254%2F1663657020854.jpg</t>
  </si>
  <si>
    <t>1663657237786.jpg</t>
  </si>
  <si>
    <t>https://kc.kobotoolbox.org/media/original?media_file=co2rwanda_rpp%2Fattachments%2F5e7adf3e3db845c6aefef4d241ab0769%2F5baa4c87-9be4-43d9-829a-d05f5fc75254%2F1663657237786.jpg</t>
  </si>
  <si>
    <t>1663657282930.jpg</t>
  </si>
  <si>
    <t>https://kc.kobotoolbox.org/media/original?media_file=co2rwanda_rpp%2Fattachments%2F5e7adf3e3db845c6aefef4d241ab0769%2F5baa4c87-9be4-43d9-829a-d05f5fc75254%2F1663657282930.jpg</t>
  </si>
  <si>
    <t>1663657337700.jpg</t>
  </si>
  <si>
    <t>https://kc.kobotoolbox.org/media/original?media_file=co2rwanda_rpp%2Fattachments%2F5e7adf3e3db845c6aefef4d241ab0769%2F5baa4c87-9be4-43d9-829a-d05f5fc75254%2F1663657337700.jpg</t>
  </si>
  <si>
    <t>5baa4c87-9be4-43d9-829a-d05f5fc75254</t>
  </si>
  <si>
    <t>1708151402</t>
  </si>
  <si>
    <t>09:32:00.000+02:00</t>
  </si>
  <si>
    <t xml:space="preserve">Nsengimana </t>
  </si>
  <si>
    <t xml:space="preserve">Ingabire Rose </t>
  </si>
  <si>
    <t>-2.3120397 29.9954538 1486.5999755859375 5.0</t>
  </si>
  <si>
    <t>1663659336768.jpg</t>
  </si>
  <si>
    <t>https://kc.kobotoolbox.org/media/original?media_file=co2rwanda_rpp%2Fattachments%2F5e7adf3e3db845c6aefef4d241ab0769%2F99e80eaf-37d4-42cf-b956-a8d707bd4253%2F1663659336768.jpg</t>
  </si>
  <si>
    <t>1663659459383.jpg</t>
  </si>
  <si>
    <t>https://kc.kobotoolbox.org/media/original?media_file=co2rwanda_rpp%2Fattachments%2F5e7adf3e3db845c6aefef4d241ab0769%2F99e80eaf-37d4-42cf-b956-a8d707bd4253%2F1663659459383.jpg</t>
  </si>
  <si>
    <t>1663659488494.jpg</t>
  </si>
  <si>
    <t>https://kc.kobotoolbox.org/media/original?media_file=co2rwanda_rpp%2Fattachments%2F5e7adf3e3db845c6aefef4d241ab0769%2F99e80eaf-37d4-42cf-b956-a8d707bd4253%2F1663659488494.jpg</t>
  </si>
  <si>
    <t>1663659520967.jpg</t>
  </si>
  <si>
    <t>https://kc.kobotoolbox.org/media/original?media_file=co2rwanda_rpp%2Fattachments%2F5e7adf3e3db845c6aefef4d241ab0769%2F99e80eaf-37d4-42cf-b956-a8d707bd4253%2F1663659520967.jpg</t>
  </si>
  <si>
    <t>99e80eaf-37d4-42cf-b956-a8d707bd4253</t>
  </si>
  <si>
    <t>Justine Ishema</t>
  </si>
  <si>
    <t>1809171501</t>
  </si>
  <si>
    <t>08:44:00.000+02:00</t>
  </si>
  <si>
    <t xml:space="preserve">Karemera Jean de dieu </t>
  </si>
  <si>
    <t xml:space="preserve">Mukatorero Esther </t>
  </si>
  <si>
    <t>0782574564</t>
  </si>
  <si>
    <t>Ruhuha</t>
  </si>
  <si>
    <t>Kindama</t>
  </si>
  <si>
    <t>Gatare</t>
  </si>
  <si>
    <t>-2.3068234 30.063137 1452.0 5.0</t>
  </si>
  <si>
    <t>1663656569543.jpg</t>
  </si>
  <si>
    <t>https://kc.kobotoolbox.org/media/original?media_file=co2rwanda_rpp%2Fattachments%2F5e7adf3e3db845c6aefef4d241ab0769%2F998bc9de-3c34-42cf-a7de-ad760d2ee0a2%2F1663656569543.jpg</t>
  </si>
  <si>
    <t>1663657436852.jpg</t>
  </si>
  <si>
    <t>https://kc.kobotoolbox.org/media/original?media_file=co2rwanda_rpp%2Fattachments%2F5e7adf3e3db845c6aefef4d241ab0769%2F998bc9de-3c34-42cf-a7de-ad760d2ee0a2%2F1663657436852.jpg</t>
  </si>
  <si>
    <t>1663657540875.jpg</t>
  </si>
  <si>
    <t>https://kc.kobotoolbox.org/media/original?media_file=co2rwanda_rpp%2Fattachments%2F5e7adf3e3db845c6aefef4d241ab0769%2F998bc9de-3c34-42cf-a7de-ad760d2ee0a2%2F1663657540875.jpg</t>
  </si>
  <si>
    <t xml:space="preserve">Ishema Justine </t>
  </si>
  <si>
    <t>1663657654581.jpg</t>
  </si>
  <si>
    <t>https://kc.kobotoolbox.org/media/original?media_file=co2rwanda_rpp%2Fattachments%2F5e7adf3e3db845c6aefef4d241ab0769%2F998bc9de-3c34-42cf-a7de-ad760d2ee0a2%2F1663657654581.jpg</t>
  </si>
  <si>
    <t>998bc9de-3c34-42cf-a7de-ad760d2ee0a2</t>
  </si>
  <si>
    <t>1809171502</t>
  </si>
  <si>
    <t>09:22:00.000+02:00</t>
  </si>
  <si>
    <t xml:space="preserve">Harashyushye </t>
  </si>
  <si>
    <t xml:space="preserve">Rwambuka felicien </t>
  </si>
  <si>
    <t xml:space="preserve">Mukeshimana Josephine </t>
  </si>
  <si>
    <t>0781976373</t>
  </si>
  <si>
    <t>-2.3050333 30.0639518 1478.0 5.0</t>
  </si>
  <si>
    <t>1663658764534.jpg</t>
  </si>
  <si>
    <t>https://kc.kobotoolbox.org/media/original?media_file=co2rwanda_rpp%2Fattachments%2F5e7adf3e3db845c6aefef4d241ab0769%2F273706bb-c268-423a-9348-233fb25306d9%2F1663658764534.jpg</t>
  </si>
  <si>
    <t>1663659437495.jpg</t>
  </si>
  <si>
    <t>https://kc.kobotoolbox.org/media/original?media_file=co2rwanda_rpp%2Fattachments%2F5e7adf3e3db845c6aefef4d241ab0769%2F273706bb-c268-423a-9348-233fb25306d9%2F1663659437495.jpg</t>
  </si>
  <si>
    <t>1663659560451.jpg</t>
  </si>
  <si>
    <t>https://kc.kobotoolbox.org/media/original?media_file=co2rwanda_rpp%2Fattachments%2F5e7adf3e3db845c6aefef4d241ab0769%2F273706bb-c268-423a-9348-233fb25306d9%2F1663659560451.jpg</t>
  </si>
  <si>
    <t>Izo twapimye nizishira tuzapima izo tuzongeraho</t>
  </si>
  <si>
    <t>1663659674972.jpg</t>
  </si>
  <si>
    <t>https://kc.kobotoolbox.org/media/original?media_file=co2rwanda_rpp%2Fattachments%2F5e7adf3e3db845c6aefef4d241ab0769%2F273706bb-c268-423a-9348-233fb25306d9%2F1663659674972.jpg</t>
  </si>
  <si>
    <t>273706bb-c268-423a-9348-233fb25306d9</t>
  </si>
  <si>
    <t>1809171503</t>
  </si>
  <si>
    <t>09:59:00.000+02:00</t>
  </si>
  <si>
    <t xml:space="preserve">Bayavuge joel </t>
  </si>
  <si>
    <t xml:space="preserve">Mushimiyimana Maliya </t>
  </si>
  <si>
    <t>0786404477</t>
  </si>
  <si>
    <t>-2.3040401 30.0647259 1450.0 5.0</t>
  </si>
  <si>
    <t>1663661049146.jpg</t>
  </si>
  <si>
    <t>https://kc.kobotoolbox.org/media/original?media_file=co2rwanda_rpp%2Fattachments%2F5e7adf3e3db845c6aefef4d241ab0769%2Fa803f4f2-00c1-4775-a1f6-05de1172c459%2F1663661049146.jpg</t>
  </si>
  <si>
    <t>1663661528789.jpg</t>
  </si>
  <si>
    <t>https://kc.kobotoolbox.org/media/original?media_file=co2rwanda_rpp%2Fattachments%2F5e7adf3e3db845c6aefef4d241ab0769%2Fa803f4f2-00c1-4775-a1f6-05de1172c459%2F1663661528789.jpg</t>
  </si>
  <si>
    <t>Izindi zizaboneka zizashyirwa kuruhande zibanze gupimwa</t>
  </si>
  <si>
    <t>1663661711809.jpg</t>
  </si>
  <si>
    <t>https://kc.kobotoolbox.org/media/original?media_file=co2rwanda_rpp%2Fattachments%2F5e7adf3e3db845c6aefef4d241ab0769%2Fa803f4f2-00c1-4775-a1f6-05de1172c459%2F1663661711809.jpg</t>
  </si>
  <si>
    <t>a803f4f2-00c1-4775-a1f6-05de1172c459</t>
  </si>
  <si>
    <t>1809171504</t>
  </si>
  <si>
    <t>10:32:00.000+02:00</t>
  </si>
  <si>
    <t xml:space="preserve">Nsabimana Epimaque </t>
  </si>
  <si>
    <t xml:space="preserve">Nizigiyimana Jeanne </t>
  </si>
  <si>
    <t>0782293662</t>
  </si>
  <si>
    <t>-2.3036363 30.0627834 1450.0 4.38</t>
  </si>
  <si>
    <t>1663662975043.jpg</t>
  </si>
  <si>
    <t>https://kc.kobotoolbox.org/media/original?media_file=co2rwanda_rpp%2Fattachments%2F5e7adf3e3db845c6aefef4d241ab0769%2F01c5f3b1-f916-4853-81b9-e6d4b8053b75%2F1663662975043.jpg</t>
  </si>
  <si>
    <t>1663663721410.jpg</t>
  </si>
  <si>
    <t>https://kc.kobotoolbox.org/media/original?media_file=co2rwanda_rpp%2Fattachments%2F5e7adf3e3db845c6aefef4d241ab0769%2F01c5f3b1-f916-4853-81b9-e6d4b8053b75%2F1663663721410.jpg</t>
  </si>
  <si>
    <t>1663663747624.jpg</t>
  </si>
  <si>
    <t>https://kc.kobotoolbox.org/media/original?media_file=co2rwanda_rpp%2Fattachments%2F5e7adf3e3db845c6aefef4d241ab0769%2F01c5f3b1-f916-4853-81b9-e6d4b8053b75%2F1663663747624.jpg</t>
  </si>
  <si>
    <t>1663663792491.jpg</t>
  </si>
  <si>
    <t>https://kc.kobotoolbox.org/media/original?media_file=co2rwanda_rpp%2Fattachments%2F5e7adf3e3db845c6aefef4d241ab0769%2F01c5f3b1-f916-4853-81b9-e6d4b8053b75%2F1663663792491.jpg</t>
  </si>
  <si>
    <t>01c5f3b1-f916-4853-81b9-e6d4b8053b75</t>
  </si>
  <si>
    <t>1809171505</t>
  </si>
  <si>
    <t xml:space="preserve">Kamanzi Adrienne </t>
  </si>
  <si>
    <t xml:space="preserve">Niyigena rose </t>
  </si>
  <si>
    <t>0789024776</t>
  </si>
  <si>
    <t>-2.305333 30.0620748 1456.0 4.8</t>
  </si>
  <si>
    <t>1663664803973.jpg</t>
  </si>
  <si>
    <t>https://kc.kobotoolbox.org/media/original?media_file=co2rwanda_rpp%2Fattachments%2F5e7adf3e3db845c6aefef4d241ab0769%2Fb77d04d1-a9fa-4824-911a-ee12dba49fa8%2F1663664803973.jpg</t>
  </si>
  <si>
    <t>1663665279863.jpg</t>
  </si>
  <si>
    <t>https://kc.kobotoolbox.org/media/original?media_file=co2rwanda_rpp%2Fattachments%2F5e7adf3e3db845c6aefef4d241ab0769%2Fb77d04d1-a9fa-4824-911a-ee12dba49fa8%2F1663665279863.jpg</t>
  </si>
  <si>
    <t>1663665305779.jpg</t>
  </si>
  <si>
    <t>https://kc.kobotoolbox.org/media/original?media_file=co2rwanda_rpp%2Fattachments%2F5e7adf3e3db845c6aefef4d241ab0769%2Fb77d04d1-a9fa-4824-911a-ee12dba49fa8%2F1663665305779.jpg</t>
  </si>
  <si>
    <t>1663665357642.jpg</t>
  </si>
  <si>
    <t>https://kc.kobotoolbox.org/media/original?media_file=co2rwanda_rpp%2Fattachments%2F5e7adf3e3db845c6aefef4d241ab0769%2Fb77d04d1-a9fa-4824-911a-ee12dba49fa8%2F1663665357642.jpg</t>
  </si>
  <si>
    <t>b77d04d1-a9fa-4824-911a-ee12dba49fa8</t>
  </si>
  <si>
    <t>1809171506</t>
  </si>
  <si>
    <t>12:09:00.000+02:00</t>
  </si>
  <si>
    <t xml:space="preserve">Ruharamanzi Ezechias </t>
  </si>
  <si>
    <t xml:space="preserve">Mushimiyimana Esther </t>
  </si>
  <si>
    <t>0780022349</t>
  </si>
  <si>
    <t>-2.307021 30.0601274 1445.0 4.92</t>
  </si>
  <si>
    <t>1663668880546.jpg</t>
  </si>
  <si>
    <t>https://kc.kobotoolbox.org/media/original?media_file=co2rwanda_rpp%2Fattachments%2F5e7adf3e3db845c6aefef4d241ab0769%2Ff423423b-aec3-49c7-9292-9a12dbbe0f1c%2F1663668880546.jpg</t>
  </si>
  <si>
    <t>1663669081361.jpg</t>
  </si>
  <si>
    <t>https://kc.kobotoolbox.org/media/original?media_file=co2rwanda_rpp%2Fattachments%2F5e7adf3e3db845c6aefef4d241ab0769%2Ff423423b-aec3-49c7-9292-9a12dbbe0f1c%2F1663669081361.jpg</t>
  </si>
  <si>
    <t>1663669096661.jpg</t>
  </si>
  <si>
    <t>https://kc.kobotoolbox.org/media/original?media_file=co2rwanda_rpp%2Fattachments%2F5e7adf3e3db845c6aefef4d241ab0769%2Ff423423b-aec3-49c7-9292-9a12dbbe0f1c%2F1663669096661.jpg</t>
  </si>
  <si>
    <t>1663669127278.jpg</t>
  </si>
  <si>
    <t>https://kc.kobotoolbox.org/media/original?media_file=co2rwanda_rpp%2Fattachments%2F5e7adf3e3db845c6aefef4d241ab0769%2Ff423423b-aec3-49c7-9292-9a12dbbe0f1c%2F1663669127278.jpg</t>
  </si>
  <si>
    <t>f423423b-aec3-49c7-9292-9a12dbbe0f1c</t>
  </si>
  <si>
    <t>1707142006</t>
  </si>
  <si>
    <t>07:27:00.000+02:00</t>
  </si>
  <si>
    <t>Haracyeye</t>
  </si>
  <si>
    <t>Nikombabona Claudine</t>
  </si>
  <si>
    <t>0782310575</t>
  </si>
  <si>
    <t>Gako</t>
  </si>
  <si>
    <t>-2.2849984 30.0269658 1470.0 4.5</t>
  </si>
  <si>
    <t>Traditional 3 stone fire Improved wood stove</t>
  </si>
  <si>
    <t>1663651752718.jpg</t>
  </si>
  <si>
    <t>https://kc.kobotoolbox.org/media/original?media_file=co2rwanda_rpp%2Fattachments%2F5e7adf3e3db845c6aefef4d241ab0769%2Fa33a4b05-7ed7-4f88-9725-cfa686c500da%2F1663651752718.jpg</t>
  </si>
  <si>
    <t>1663651841020.jpg</t>
  </si>
  <si>
    <t>https://kc.kobotoolbox.org/media/original?media_file=co2rwanda_rpp%2Fattachments%2F5e7adf3e3db845c6aefef4d241ab0769%2Fa33a4b05-7ed7-4f88-9725-cfa686c500da%2F1663651841020.jpg</t>
  </si>
  <si>
    <t>1663652357463.jpg</t>
  </si>
  <si>
    <t>https://kc.kobotoolbox.org/media/original?media_file=co2rwanda_rpp%2Fattachments%2F5e7adf3e3db845c6aefef4d241ab0769%2Fa33a4b05-7ed7-4f88-9725-cfa686c500da%2F1663652357463.jpg</t>
  </si>
  <si>
    <t>1663652768524.jpg</t>
  </si>
  <si>
    <t>https://kc.kobotoolbox.org/media/original?media_file=co2rwanda_rpp%2Fattachments%2F5e7adf3e3db845c6aefef4d241ab0769%2Fa33a4b05-7ed7-4f88-9725-cfa686c500da%2F1663652768524.jpg</t>
  </si>
  <si>
    <t>Babiteguye neza inkwi ziri ahatandukanye</t>
  </si>
  <si>
    <t xml:space="preserve">Viviane Sylivie </t>
  </si>
  <si>
    <t>1663652886965.jpg</t>
  </si>
  <si>
    <t>https://kc.kobotoolbox.org/media/original?media_file=co2rwanda_rpp%2Fattachments%2F5e7adf3e3db845c6aefef4d241ab0769%2Fa33a4b05-7ed7-4f88-9725-cfa686c500da%2F1663652886965.jpg</t>
  </si>
  <si>
    <t>a33a4b05-7ed7-4f88-9725-cfa686c500da</t>
  </si>
  <si>
    <t>1707142005</t>
  </si>
  <si>
    <t>08:04:00.000+02:00</t>
  </si>
  <si>
    <t>Tuyisenge Ester</t>
  </si>
  <si>
    <t>0785679177</t>
  </si>
  <si>
    <t>-2.2895864 30.0282674 1460.0 4.08</t>
  </si>
  <si>
    <t>1663654057505.jpg</t>
  </si>
  <si>
    <t>https://kc.kobotoolbox.org/media/original?media_file=co2rwanda_rpp%2Fattachments%2F5e7adf3e3db845c6aefef4d241ab0769%2Fac981bcc-e6cd-4515-9de8-669faa1716c0%2F1663654057505.jpg</t>
  </si>
  <si>
    <t>1663654684505.jpg</t>
  </si>
  <si>
    <t>https://kc.kobotoolbox.org/media/original?media_file=co2rwanda_rpp%2Fattachments%2F5e7adf3e3db845c6aefef4d241ab0769%2Fac981bcc-e6cd-4515-9de8-669faa1716c0%2F1663654684505.jpg</t>
  </si>
  <si>
    <t>Zakusanyijwe</t>
  </si>
  <si>
    <t xml:space="preserve">Viviane Sylvie </t>
  </si>
  <si>
    <t>1663654975866.jpg</t>
  </si>
  <si>
    <t>https://kc.kobotoolbox.org/media/original?media_file=co2rwanda_rpp%2Fattachments%2F5e7adf3e3db845c6aefef4d241ab0769%2Fac981bcc-e6cd-4515-9de8-669faa1716c0%2F1663654975866.jpg</t>
  </si>
  <si>
    <t>ac981bcc-e6cd-4515-9de8-669faa1716c0</t>
  </si>
  <si>
    <t>1707142003</t>
  </si>
  <si>
    <t>08:39:00.000+02:00</t>
  </si>
  <si>
    <t>Nyirandorimana Esperance</t>
  </si>
  <si>
    <t>0785216855</t>
  </si>
  <si>
    <t>-2.2943102 30.0314543 1460.0 5.0</t>
  </si>
  <si>
    <t>1663656093280.jpg</t>
  </si>
  <si>
    <t>https://kc.kobotoolbox.org/media/original?media_file=co2rwanda_rpp%2Fattachments%2F5e7adf3e3db845c6aefef4d241ab0769%2F2d27b73f-3525-4296-8338-6c97cb7fd7e2%2F1663656093280.jpg</t>
  </si>
  <si>
    <t>1663656480989.jpg</t>
  </si>
  <si>
    <t>https://kc.kobotoolbox.org/media/original?media_file=co2rwanda_rpp%2Fattachments%2F5e7adf3e3db845c6aefef4d241ab0769%2F2d27b73f-3525-4296-8338-6c97cb7fd7e2%2F1663656480989.jpg</t>
  </si>
  <si>
    <t>1663656527065.jpg</t>
  </si>
  <si>
    <t>https://kc.kobotoolbox.org/media/original?media_file=co2rwanda_rpp%2Fattachments%2F5e7adf3e3db845c6aefef4d241ab0769%2F2d27b73f-3525-4296-8338-6c97cb7fd7e2%2F1663656527065.jpg</t>
  </si>
  <si>
    <t>2d27b73f-3525-4296-8338-6c97cb7fd7e2</t>
  </si>
  <si>
    <t>Rugero Mellisa</t>
  </si>
  <si>
    <t>1505103203</t>
  </si>
  <si>
    <t>09:19:00.000+02:00</t>
  </si>
  <si>
    <t>Maniraguha alphonsine</t>
  </si>
  <si>
    <t xml:space="preserve">Maniraguha alphonsine </t>
  </si>
  <si>
    <t>0790820898</t>
  </si>
  <si>
    <t>Ngeruka</t>
  </si>
  <si>
    <t>Murama</t>
  </si>
  <si>
    <t>Bishenyi</t>
  </si>
  <si>
    <t>-2.3383611 30.0989523 1469.4 5.0</t>
  </si>
  <si>
    <t>1663658510826.jpg</t>
  </si>
  <si>
    <t>https://kc.kobotoolbox.org/media/original?media_file=co2rwanda_rpp%2Fattachments%2F5e7adf3e3db845c6aefef4d241ab0769%2F3bc5b2ca-7db3-4161-bc05-a1bdb5731f7a%2F1663658510826.jpg</t>
  </si>
  <si>
    <t>1663658937036.jpg</t>
  </si>
  <si>
    <t>https://kc.kobotoolbox.org/media/original?media_file=co2rwanda_rpp%2Fattachments%2F5e7adf3e3db845c6aefef4d241ab0769%2F3bc5b2ca-7db3-4161-bc05-a1bdb5731f7a%2F1663658937036.jpg</t>
  </si>
  <si>
    <t>Rugero clemence</t>
  </si>
  <si>
    <t>1663658966230.jpg</t>
  </si>
  <si>
    <t>https://kc.kobotoolbox.org/media/original?media_file=co2rwanda_rpp%2Fattachments%2F5e7adf3e3db845c6aefef4d241ab0769%2F3bc5b2ca-7db3-4161-bc05-a1bdb5731f7a%2F1663658966230.jpg</t>
  </si>
  <si>
    <t>3bc5b2ca-7db3-4161-bc05-a1bdb5731f7a</t>
  </si>
  <si>
    <t>1505103205</t>
  </si>
  <si>
    <t>Niyomukiza Razal</t>
  </si>
  <si>
    <t>Uwiragiye Marine</t>
  </si>
  <si>
    <t>0782956724</t>
  </si>
  <si>
    <t>-2.3372214 30.1002334 1483.4 4.9</t>
  </si>
  <si>
    <t>1663661048268.jpg</t>
  </si>
  <si>
    <t>https://kc.kobotoolbox.org/media/original?media_file=co2rwanda_rpp%2Fattachments%2F5e7adf3e3db845c6aefef4d241ab0769%2F0bb937b2-cb31-4cfb-80e3-66b5335eaac8%2F1663661048268.jpg</t>
  </si>
  <si>
    <t>1663663286561.jpg</t>
  </si>
  <si>
    <t>https://kc.kobotoolbox.org/media/original?media_file=co2rwanda_rpp%2Fattachments%2F5e7adf3e3db845c6aefef4d241ab0769%2F0bb937b2-cb31-4cfb-80e3-66b5335eaac8%2F1663663286561.jpg</t>
  </si>
  <si>
    <t xml:space="preserve">Oya
</t>
  </si>
  <si>
    <t>1663663322639.jpg</t>
  </si>
  <si>
    <t>https://kc.kobotoolbox.org/media/original?media_file=co2rwanda_rpp%2Fattachments%2F5e7adf3e3db845c6aefef4d241ab0769%2F0bb937b2-cb31-4cfb-80e3-66b5335eaac8%2F1663663322639.jpg</t>
  </si>
  <si>
    <t>0bb937b2-cb31-4cfb-80e3-66b5335eaac8</t>
  </si>
  <si>
    <t>1505103204</t>
  </si>
  <si>
    <t>10:52:00.000+02:00</t>
  </si>
  <si>
    <t>Ndaheranywa reveriane</t>
  </si>
  <si>
    <t>Mukagasana beatrice</t>
  </si>
  <si>
    <t>0784101889</t>
  </si>
  <si>
    <t>-2.3374205 30.0998728 1497.8 4.823</t>
  </si>
  <si>
    <t>1663664104748.jpg</t>
  </si>
  <si>
    <t>https://kc.kobotoolbox.org/media/original?media_file=co2rwanda_rpp%2Fattachments%2F5e7adf3e3db845c6aefef4d241ab0769%2F0b6318b2-a95a-4f2a-ae66-4efceaef3bdb%2F1663664104748.jpg</t>
  </si>
  <si>
    <t>1663664906861.jpg</t>
  </si>
  <si>
    <t>https://kc.kobotoolbox.org/media/original?media_file=co2rwanda_rpp%2Fattachments%2F5e7adf3e3db845c6aefef4d241ab0769%2F0b6318b2-a95a-4f2a-ae66-4efceaef3bdb%2F1663664906861.jpg</t>
  </si>
  <si>
    <t>1663664963251.jpg</t>
  </si>
  <si>
    <t>https://kc.kobotoolbox.org/media/original?media_file=co2rwanda_rpp%2Fattachments%2F5e7adf3e3db845c6aefef4d241ab0769%2F0b6318b2-a95a-4f2a-ae66-4efceaef3bdb%2F1663664963251.jpg</t>
  </si>
  <si>
    <t>0b6318b2-a95a-4f2a-ae66-4efceaef3bdb</t>
  </si>
  <si>
    <t>1505103206</t>
  </si>
  <si>
    <t>11:29:00.000+02:00</t>
  </si>
  <si>
    <t>Ntihemuka silas</t>
  </si>
  <si>
    <t>Mushiyimana Marie</t>
  </si>
  <si>
    <t>0780178928</t>
  </si>
  <si>
    <t>-2.3361595 30.1008385 1484.5 4.98</t>
  </si>
  <si>
    <t>1663666370779.jpg</t>
  </si>
  <si>
    <t>https://kc.kobotoolbox.org/media/original?media_file=co2rwanda_rpp%2Fattachments%2F5e7adf3e3db845c6aefef4d241ab0769%2Fbba1606a-825d-4295-95cd-dce171f50663%2F1663666370779.jpg</t>
  </si>
  <si>
    <t>1663666576337.jpg</t>
  </si>
  <si>
    <t>https://kc.kobotoolbox.org/media/original?media_file=co2rwanda_rpp%2Fattachments%2F5e7adf3e3db845c6aefef4d241ab0769%2Fbba1606a-825d-4295-95cd-dce171f50663%2F1663666576337.jpg</t>
  </si>
  <si>
    <t>1663666628720.jpg</t>
  </si>
  <si>
    <t>https://kc.kobotoolbox.org/media/original?media_file=co2rwanda_rpp%2Fattachments%2F5e7adf3e3db845c6aefef4d241ab0769%2Fbba1606a-825d-4295-95cd-dce171f50663%2F1663666628720.jpg</t>
  </si>
  <si>
    <t>bba1606a-825d-4295-95cd-dce171f50663</t>
  </si>
  <si>
    <t>1707142004</t>
  </si>
  <si>
    <t>Uwimana Francois</t>
  </si>
  <si>
    <t>Masengesho Dancille</t>
  </si>
  <si>
    <t>0783064319</t>
  </si>
  <si>
    <t>-2.2948797 30.0328547 1455.0 4.916</t>
  </si>
  <si>
    <t>1663657165976.jpg</t>
  </si>
  <si>
    <t>https://kc.kobotoolbox.org/media/original?media_file=co2rwanda_rpp%2Fattachments%2F5e7adf3e3db845c6aefef4d241ab0769%2F2bb8d9de-da94-4c35-8651-baf680796570%2F1663657165976.jpg</t>
  </si>
  <si>
    <t>1663657192233.jpg</t>
  </si>
  <si>
    <t>https://kc.kobotoolbox.org/media/original?media_file=co2rwanda_rpp%2Fattachments%2F5e7adf3e3db845c6aefef4d241ab0769%2F2bb8d9de-da94-4c35-8651-baf680796570%2F1663657192233.jpg</t>
  </si>
  <si>
    <t>1663657506816.jpg</t>
  </si>
  <si>
    <t>https://kc.kobotoolbox.org/media/original?media_file=co2rwanda_rpp%2Fattachments%2F5e7adf3e3db845c6aefef4d241ab0769%2F2bb8d9de-da94-4c35-8651-baf680796570%2F1663657506816.jpg</t>
  </si>
  <si>
    <t>1663657454466.jpg</t>
  </si>
  <si>
    <t>https://kc.kobotoolbox.org/media/original?media_file=co2rwanda_rpp%2Fattachments%2F5e7adf3e3db845c6aefef4d241ab0769%2F2bb8d9de-da94-4c35-8651-baf680796570%2F1663657454466.jpg</t>
  </si>
  <si>
    <t>2bb8d9de-da94-4c35-8651-baf680796570</t>
  </si>
  <si>
    <t>1505103201</t>
  </si>
  <si>
    <t>08:17:00.000+02:00</t>
  </si>
  <si>
    <t>Habyarimana J.damscene</t>
  </si>
  <si>
    <t>Musabyima alphonsine</t>
  </si>
  <si>
    <t>0782350104</t>
  </si>
  <si>
    <t>-2.3398938 30.0971062 1481.6 4.966</t>
  </si>
  <si>
    <t>1663655030382.jpg</t>
  </si>
  <si>
    <t>https://kc.kobotoolbox.org/media/original?media_file=co2rwanda_rpp%2Fattachments%2F5e7adf3e3db845c6aefef4d241ab0769%2Ffccbe1a4-e0ef-4ba1-8bd8-98a5033e4968%2F1663655030382.jpg</t>
  </si>
  <si>
    <t>1663655644511.jpg</t>
  </si>
  <si>
    <t>https://kc.kobotoolbox.org/media/original?media_file=co2rwanda_rpp%2Fattachments%2F5e7adf3e3db845c6aefef4d241ab0769%2Ffccbe1a4-e0ef-4ba1-8bd8-98a5033e4968%2F1663655644511.jpg</t>
  </si>
  <si>
    <t>1663655688399.jpg</t>
  </si>
  <si>
    <t>https://kc.kobotoolbox.org/media/original?media_file=co2rwanda_rpp%2Fattachments%2F5e7adf3e3db845c6aefef4d241ab0769%2Ffccbe1a4-e0ef-4ba1-8bd8-98a5033e4968%2F1663655688399.jpg</t>
  </si>
  <si>
    <t>fccbe1a4-e0ef-4ba1-8bd8-98a5033e4968</t>
  </si>
  <si>
    <t>1505103202</t>
  </si>
  <si>
    <t>08:52:00.000+02:00</t>
  </si>
  <si>
    <t>Habyarimana silas</t>
  </si>
  <si>
    <t>Mukarugwiza saverine</t>
  </si>
  <si>
    <t>0782938186</t>
  </si>
  <si>
    <t>-2.3406142 30.0933001 1486.1 4.6</t>
  </si>
  <si>
    <t>1663657006722.jpg</t>
  </si>
  <si>
    <t>https://kc.kobotoolbox.org/media/original?media_file=co2rwanda_rpp%2Fattachments%2F5e7adf3e3db845c6aefef4d241ab0769%2Fc045f229-0dbd-4190-b58f-d26f9605365f%2F1663657006722.jpg</t>
  </si>
  <si>
    <t>1663657232659.jpg</t>
  </si>
  <si>
    <t>https://kc.kobotoolbox.org/media/original?media_file=co2rwanda_rpp%2Fattachments%2F5e7adf3e3db845c6aefef4d241ab0769%2Fc045f229-0dbd-4190-b58f-d26f9605365f%2F1663657232659.jpg</t>
  </si>
  <si>
    <t>1663657268054.jpg</t>
  </si>
  <si>
    <t>https://kc.kobotoolbox.org/media/original?media_file=co2rwanda_rpp%2Fattachments%2F5e7adf3e3db845c6aefef4d241ab0769%2Fc045f229-0dbd-4190-b58f-d26f9605365f%2F1663657268054.jpg</t>
  </si>
  <si>
    <t>c045f229-0dbd-4190-b58f-d26f9605365f</t>
  </si>
  <si>
    <t>1707142002</t>
  </si>
  <si>
    <t>09:31:00.000+02:00</t>
  </si>
  <si>
    <t>Mukarukundo</t>
  </si>
  <si>
    <t>0789787096</t>
  </si>
  <si>
    <t>-2.2948267 30.0293729 1476.0 4.8</t>
  </si>
  <si>
    <t>1663659344439.jpg</t>
  </si>
  <si>
    <t>https://kc.kobotoolbox.org/media/original?media_file=co2rwanda_rpp%2Fattachments%2F5e7adf3e3db845c6aefef4d241ab0769%2Fc96deb50-44ee-4dbb-b8e6-980061b82d5b%2F1663659344439.jpg</t>
  </si>
  <si>
    <t>1663659450411.jpg</t>
  </si>
  <si>
    <t>https://kc.kobotoolbox.org/media/original?media_file=co2rwanda_rpp%2Fattachments%2F5e7adf3e3db845c6aefef4d241ab0769%2Fc96deb50-44ee-4dbb-b8e6-980061b82d5b%2F1663659450411.jpg</t>
  </si>
  <si>
    <t>1663660228035.jpg</t>
  </si>
  <si>
    <t>https://kc.kobotoolbox.org/media/original?media_file=co2rwanda_rpp%2Fattachments%2F5e7adf3e3db845c6aefef4d241ab0769%2Fc96deb50-44ee-4dbb-b8e6-980061b82d5b%2F1663660228035.jpg</t>
  </si>
  <si>
    <t>c96deb50-44ee-4dbb-b8e6-980061b82d5b</t>
  </si>
  <si>
    <t>1707142001</t>
  </si>
  <si>
    <t>10:20:00.000+02:00</t>
  </si>
  <si>
    <t>Hazaturumuhanga sylver</t>
  </si>
  <si>
    <t>Mukankubito Josephine</t>
  </si>
  <si>
    <t>0783826185</t>
  </si>
  <si>
    <t>-2.2982221 30.0287416 1497.0 4.4</t>
  </si>
  <si>
    <t>1663660469032.jpg</t>
  </si>
  <si>
    <t>https://kc.kobotoolbox.org/media/original?media_file=co2rwanda_rpp%2Fattachments%2F5e7adf3e3db845c6aefef4d241ab0769%2F64647006-1f1e-4bfd-ad3f-d7d90d3b5338%2F1663660469032.jpg</t>
  </si>
  <si>
    <t>1663660641502.jpg</t>
  </si>
  <si>
    <t>https://kc.kobotoolbox.org/media/original?media_file=co2rwanda_rpp%2Fattachments%2F5e7adf3e3db845c6aefef4d241ab0769%2F64647006-1f1e-4bfd-ad3f-d7d90d3b5338%2F1663660641502.jpg</t>
  </si>
  <si>
    <t>1663665278990.jpg</t>
  </si>
  <si>
    <t>https://kc.kobotoolbox.org/media/original?media_file=co2rwanda_rpp%2Fattachments%2F5e7adf3e3db845c6aefef4d241ab0769%2F64647006-1f1e-4bfd-ad3f-d7d90d3b5338%2F1663665278990.jpg</t>
  </si>
  <si>
    <t>64647006-1f1e-4bfd-ad3f-d7d90d3b5338</t>
  </si>
  <si>
    <t>Aline Mukamisha</t>
  </si>
  <si>
    <t>1101022401</t>
  </si>
  <si>
    <t>08:11:00.000+02:00</t>
  </si>
  <si>
    <t>DUKUNDUMWAMI Eric</t>
  </si>
  <si>
    <t>MUKASHEMA verena</t>
  </si>
  <si>
    <t>0785665539</t>
  </si>
  <si>
    <t>Gashora</t>
  </si>
  <si>
    <t>Kagomasi</t>
  </si>
  <si>
    <t>-2.2213822 30.2240457 0.0 3799.999</t>
  </si>
  <si>
    <t>1663655026761.jpg</t>
  </si>
  <si>
    <t>https://kc.kobotoolbox.org/media/original?media_file=co2rwanda_rpp%2Fattachments%2F5e7adf3e3db845c6aefef4d241ab0769%2F5707a165-fbe8-44a8-b3b9-c3dea690299e%2F1663655026761.jpg</t>
  </si>
  <si>
    <t>1663655251750.jpg</t>
  </si>
  <si>
    <t>https://kc.kobotoolbox.org/media/original?media_file=co2rwanda_rpp%2Fattachments%2F5e7adf3e3db845c6aefef4d241ab0769%2F5707a165-fbe8-44a8-b3b9-c3dea690299e%2F1663655251750.jpg</t>
  </si>
  <si>
    <t>1663655298158.jpg</t>
  </si>
  <si>
    <t>https://kc.kobotoolbox.org/media/original?media_file=co2rwanda_rpp%2Fattachments%2F5e7adf3e3db845c6aefef4d241ab0769%2F5707a165-fbe8-44a8-b3b9-c3dea690299e%2F1663655298158.jpg</t>
  </si>
  <si>
    <t>Ntabyo</t>
  </si>
  <si>
    <t>MUKAMISHA Aline</t>
  </si>
  <si>
    <t>1663655329281.jpg</t>
  </si>
  <si>
    <t>https://kc.kobotoolbox.org/media/original?media_file=co2rwanda_rpp%2Fattachments%2F5e7adf3e3db845c6aefef4d241ab0769%2F5707a165-fbe8-44a8-b3b9-c3dea690299e%2F1663655329281.jpg</t>
  </si>
  <si>
    <t>5707a165-fbe8-44a8-b3b9-c3dea690299e</t>
  </si>
  <si>
    <t>1101022402</t>
  </si>
  <si>
    <t>08:43:00.000+02:00</t>
  </si>
  <si>
    <t>HOT(20°)</t>
  </si>
  <si>
    <t>NDIHOKUBWAYO Naphtalie</t>
  </si>
  <si>
    <t>NISHIMWE Fillette</t>
  </si>
  <si>
    <t>0785404302</t>
  </si>
  <si>
    <t>1663656473883.jpg</t>
  </si>
  <si>
    <t>https://kc.kobotoolbox.org/media/original?media_file=co2rwanda_rpp%2Fattachments%2F5e7adf3e3db845c6aefef4d241ab0769%2F596161aa-0e79-4cfb-b771-5b5939c89c05%2F1663656473883.jpg</t>
  </si>
  <si>
    <t>1663657067416.jpg</t>
  </si>
  <si>
    <t>https://kc.kobotoolbox.org/media/original?media_file=co2rwanda_rpp%2Fattachments%2F5e7adf3e3db845c6aefef4d241ab0769%2F596161aa-0e79-4cfb-b771-5b5939c89c05%2F1663657067416.jpg</t>
  </si>
  <si>
    <t>1663657128566.jpg</t>
  </si>
  <si>
    <t>https://kc.kobotoolbox.org/media/original?media_file=co2rwanda_rpp%2Fattachments%2F5e7adf3e3db845c6aefef4d241ab0769%2F596161aa-0e79-4cfb-b771-5b5939c89c05%2F1663657128566.jpg</t>
  </si>
  <si>
    <t>1663657163939.jpg</t>
  </si>
  <si>
    <t>https://kc.kobotoolbox.org/media/original?media_file=co2rwanda_rpp%2Fattachments%2F5e7adf3e3db845c6aefef4d241ab0769%2F596161aa-0e79-4cfb-b771-5b5939c89c05%2F1663657163939.jpg</t>
  </si>
  <si>
    <t>596161aa-0e79-4cfb-b771-5b5939c89c05</t>
  </si>
  <si>
    <t>1101022403</t>
  </si>
  <si>
    <t>09:07:00.000+02:00</t>
  </si>
  <si>
    <t>KUBWIMANA Aloys</t>
  </si>
  <si>
    <t>UWIDUHAYE Matilda</t>
  </si>
  <si>
    <t>0781908106</t>
  </si>
  <si>
    <t>1663657897341.jpg</t>
  </si>
  <si>
    <t>https://kc.kobotoolbox.org/media/original?media_file=co2rwanda_rpp%2Fattachments%2F5e7adf3e3db845c6aefef4d241ab0769%2Fd3ac787c-80ab-43b4-88be-54e23658b0ad%2F1663657897341.jpg</t>
  </si>
  <si>
    <t>1663658020416.jpg</t>
  </si>
  <si>
    <t>https://kc.kobotoolbox.org/media/original?media_file=co2rwanda_rpp%2Fattachments%2F5e7adf3e3db845c6aefef4d241ab0769%2Fd3ac787c-80ab-43b4-88be-54e23658b0ad%2F1663658020416.jpg</t>
  </si>
  <si>
    <t>1663658060479.jpg</t>
  </si>
  <si>
    <t>https://kc.kobotoolbox.org/media/original?media_file=co2rwanda_rpp%2Fattachments%2F5e7adf3e3db845c6aefef4d241ab0769%2Fd3ac787c-80ab-43b4-88be-54e23658b0ad%2F1663658060479.jpg</t>
  </si>
  <si>
    <t xml:space="preserve">Nagiye mpima nke azakoresha umunsi umwe cg urengaho Gato nyuma nkazongeraho </t>
  </si>
  <si>
    <t>1663658138513.jpg</t>
  </si>
  <si>
    <t>https://kc.kobotoolbox.org/media/original?media_file=co2rwanda_rpp%2Fattachments%2F5e7adf3e3db845c6aefef4d241ab0769%2Fd3ac787c-80ab-43b4-88be-54e23658b0ad%2F1663658138513.jpg</t>
  </si>
  <si>
    <t>d3ac787c-80ab-43b4-88be-54e23658b0ad</t>
  </si>
  <si>
    <t>1101022404</t>
  </si>
  <si>
    <t>HOT(22°)</t>
  </si>
  <si>
    <t>MUSERUKA Athanasi</t>
  </si>
  <si>
    <t>UMUTONI Clarisse</t>
  </si>
  <si>
    <t>0789596781</t>
  </si>
  <si>
    <t>-2.2047134 30.2031256 0.0 4400.0</t>
  </si>
  <si>
    <t>1663658775452.jpg</t>
  </si>
  <si>
    <t>https://kc.kobotoolbox.org/media/original?media_file=co2rwanda_rpp%2Fattachments%2F5e7adf3e3db845c6aefef4d241ab0769%2F2945b5e0-359f-4bf9-836a-ae4cf5e51d44%2F1663658775452.jpg</t>
  </si>
  <si>
    <t>1663658886867.jpg</t>
  </si>
  <si>
    <t>https://kc.kobotoolbox.org/media/original?media_file=co2rwanda_rpp%2Fattachments%2F5e7adf3e3db845c6aefef4d241ab0769%2F2945b5e0-359f-4bf9-836a-ae4cf5e51d44%2F1663658886867.jpg</t>
  </si>
  <si>
    <t>1663658907626.jpg</t>
  </si>
  <si>
    <t>https://kc.kobotoolbox.org/media/original?media_file=co2rwanda_rpp%2Fattachments%2F5e7adf3e3db845c6aefef4d241ab0769%2F2945b5e0-359f-4bf9-836a-ae4cf5e51d44%2F1663658907626.jpg</t>
  </si>
  <si>
    <t>1663658959144.jpg</t>
  </si>
  <si>
    <t>https://kc.kobotoolbox.org/media/original?media_file=co2rwanda_rpp%2Fattachments%2F5e7adf3e3db845c6aefef4d241ab0769%2F2945b5e0-359f-4bf9-836a-ae4cf5e51d44%2F1663658959144.jpg</t>
  </si>
  <si>
    <t>2945b5e0-359f-4bf9-836a-ae4cf5e51d44</t>
  </si>
  <si>
    <t>1101022405</t>
  </si>
  <si>
    <t>09:58:00.000+02:00</t>
  </si>
  <si>
    <t>NTIRENGANYA Philemon</t>
  </si>
  <si>
    <t>MUKAHIGIRO Vestine</t>
  </si>
  <si>
    <t>-2.2009729 30.2027649 0.0 4500.0</t>
  </si>
  <si>
    <t>1663660907207.jpg</t>
  </si>
  <si>
    <t>https://kc.kobotoolbox.org/media/original?media_file=co2rwanda_rpp%2Fattachments%2F5e7adf3e3db845c6aefef4d241ab0769%2F25958a83-7fd3-49a3-9e53-8beff6aa0986%2F1663660907207.jpg</t>
  </si>
  <si>
    <t>1663660984804.jpg</t>
  </si>
  <si>
    <t>https://kc.kobotoolbox.org/media/original?media_file=co2rwanda_rpp%2Fattachments%2F5e7adf3e3db845c6aefef4d241ab0769%2F25958a83-7fd3-49a3-9e53-8beff6aa0986%2F1663660984804.jpg</t>
  </si>
  <si>
    <t>1663661039702.jpg</t>
  </si>
  <si>
    <t>https://kc.kobotoolbox.org/media/original?media_file=co2rwanda_rpp%2Fattachments%2F5e7adf3e3db845c6aefef4d241ab0769%2F25958a83-7fd3-49a3-9e53-8beff6aa0986%2F1663661039702.jpg</t>
  </si>
  <si>
    <t>1663661068318.jpg</t>
  </si>
  <si>
    <t>https://kc.kobotoolbox.org/media/original?media_file=co2rwanda_rpp%2Fattachments%2F5e7adf3e3db845c6aefef4d241ab0769%2F25958a83-7fd3-49a3-9e53-8beff6aa0986%2F1663661068318.jpg</t>
  </si>
  <si>
    <t>25958a83-7fd3-49a3-9e53-8beff6aa0986</t>
  </si>
  <si>
    <t>1101022406</t>
  </si>
  <si>
    <t>11:57:00.000+02:00</t>
  </si>
  <si>
    <t>HANYURINEZA Joseph</t>
  </si>
  <si>
    <t>NYIRANZABANDORA Maria</t>
  </si>
  <si>
    <t>0782304066</t>
  </si>
  <si>
    <t>-2.215685 30.2391926 0.0 2299.999</t>
  </si>
  <si>
    <t>1663668512798.jpg</t>
  </si>
  <si>
    <t>https://kc.kobotoolbox.org/media/original?media_file=co2rwanda_rpp%2Fattachments%2F5e7adf3e3db845c6aefef4d241ab0769%2F94236be1-95d1-42c6-8269-41d9d8b60ea2%2F1663668512798.jpg</t>
  </si>
  <si>
    <t>1663668727296.jpg</t>
  </si>
  <si>
    <t>https://kc.kobotoolbox.org/media/original?media_file=co2rwanda_rpp%2Fattachments%2F5e7adf3e3db845c6aefef4d241ab0769%2F94236be1-95d1-42c6-8269-41d9d8b60ea2%2F1663668727296.jpg</t>
  </si>
  <si>
    <t>1663668606363.jpg</t>
  </si>
  <si>
    <t>https://kc.kobotoolbox.org/media/original?media_file=co2rwanda_rpp%2Fattachments%2F5e7adf3e3db845c6aefef4d241ab0769%2F94236be1-95d1-42c6-8269-41d9d8b60ea2%2F1663668606363.jpg</t>
  </si>
  <si>
    <t>1663668758427.jpg</t>
  </si>
  <si>
    <t>https://kc.kobotoolbox.org/media/original?media_file=co2rwanda_rpp%2Fattachments%2F5e7adf3e3db845c6aefef4d241ab0769%2F94236be1-95d1-42c6-8269-41d9d8b60ea2%2F1663668758427.jpg</t>
  </si>
  <si>
    <t>94236be1-95d1-42c6-8269-41d9d8b60ea2</t>
  </si>
  <si>
    <t>Theophile Habiyaremye</t>
  </si>
  <si>
    <t>1404071602</t>
  </si>
  <si>
    <t xml:space="preserve">Ubushyuhe buringaniye </t>
  </si>
  <si>
    <t>Nzayisenga Gerard</t>
  </si>
  <si>
    <t xml:space="preserve">Niyonsaba Anesiya </t>
  </si>
  <si>
    <t>0789439806</t>
  </si>
  <si>
    <t>Rutonde</t>
  </si>
  <si>
    <t>Akajuri</t>
  </si>
  <si>
    <t>-2.3560015 30.0850646 1465.3999999999999 4.6</t>
  </si>
  <si>
    <t>1663657464729.jpg</t>
  </si>
  <si>
    <t>https://kc.kobotoolbox.org/media/original?media_file=co2rwanda_rpp%2Fattachments%2F5e7adf3e3db845c6aefef4d241ab0769%2F51a46290-878c-410a-a92a-8f1256513dc8%2F1663657464729.jpg</t>
  </si>
  <si>
    <t>1663659610772.jpg</t>
  </si>
  <si>
    <t>https://kc.kobotoolbox.org/media/original?media_file=co2rwanda_rpp%2Fattachments%2F5e7adf3e3db845c6aefef4d241ab0769%2F51a46290-878c-410a-a92a-8f1256513dc8%2F1663659610772.jpg</t>
  </si>
  <si>
    <t>1663659639662.jpg</t>
  </si>
  <si>
    <t>https://kc.kobotoolbox.org/media/original?media_file=co2rwanda_rpp%2Fattachments%2F5e7adf3e3db845c6aefef4d241ab0769%2F51a46290-878c-410a-a92a-8f1256513dc8%2F1663659639662.jpg</t>
  </si>
  <si>
    <t xml:space="preserve">Habiyayaremye Theophile </t>
  </si>
  <si>
    <t>1663659672587.jpg</t>
  </si>
  <si>
    <t>https://kc.kobotoolbox.org/media/original?media_file=co2rwanda_rpp%2Fattachments%2F5e7adf3e3db845c6aefef4d241ab0769%2F51a46290-878c-410a-a92a-8f1256513dc8%2F1663659672587.jpg</t>
  </si>
  <si>
    <t>51a46290-878c-410a-a92a-8f1256513dc8</t>
  </si>
  <si>
    <t>1404071603</t>
  </si>
  <si>
    <t>09:54:00.000+02:00</t>
  </si>
  <si>
    <t xml:space="preserve">Munyaneza Nasoni </t>
  </si>
  <si>
    <t xml:space="preserve">Mukabahizi Marcelline </t>
  </si>
  <si>
    <t>0781354874</t>
  </si>
  <si>
    <t>-2.3570234 30.0840894 1460.8 3.171</t>
  </si>
  <si>
    <t>1663660678256.jpg</t>
  </si>
  <si>
    <t>https://kc.kobotoolbox.org/media/original?media_file=co2rwanda_rpp%2Fattachments%2F5e7adf3e3db845c6aefef4d241ab0769%2F826d739b-fedc-4653-96d9-5c8ca32df833%2F1663660678256.jpg</t>
  </si>
  <si>
    <t>1663661587484.jpg</t>
  </si>
  <si>
    <t>https://kc.kobotoolbox.org/media/original?media_file=co2rwanda_rpp%2Fattachments%2F5e7adf3e3db845c6aefef4d241ab0769%2F826d739b-fedc-4653-96d9-5c8ca32df833%2F1663661587484.jpg</t>
  </si>
  <si>
    <t>1663661605657.jpg</t>
  </si>
  <si>
    <t>https://kc.kobotoolbox.org/media/original?media_file=co2rwanda_rpp%2Fattachments%2F5e7adf3e3db845c6aefef4d241ab0769%2F826d739b-fedc-4653-96d9-5c8ca32df833%2F1663661605657.jpg</t>
  </si>
  <si>
    <t xml:space="preserve">Oya </t>
  </si>
  <si>
    <t>1663661663508.jpg</t>
  </si>
  <si>
    <t>https://kc.kobotoolbox.org/media/original?media_file=co2rwanda_rpp%2Fattachments%2F5e7adf3e3db845c6aefef4d241ab0769%2F826d739b-fedc-4653-96d9-5c8ca32df833%2F1663661663508.jpg</t>
  </si>
  <si>
    <t>826d739b-fedc-4653-96d9-5c8ca32df833</t>
  </si>
  <si>
    <t>1404071604</t>
  </si>
  <si>
    <t>10:37:00.000+02:00</t>
  </si>
  <si>
    <t xml:space="preserve">Ndeshyo Adiyeli </t>
  </si>
  <si>
    <t>Mukeshimana Dative</t>
  </si>
  <si>
    <t>0789955593</t>
  </si>
  <si>
    <t>-2.35536 30.0803683 1442.6 3.7</t>
  </si>
  <si>
    <t>1663663332558.jpg</t>
  </si>
  <si>
    <t>https://kc.kobotoolbox.org/media/original?media_file=co2rwanda_rpp%2Fattachments%2F5e7adf3e3db845c6aefef4d241ab0769%2F7e40f14e-cdac-4d9e-995f-a480fa361d06%2F1663663332558.jpg</t>
  </si>
  <si>
    <t>1663665101001.jpg</t>
  </si>
  <si>
    <t>https://kc.kobotoolbox.org/media/original?media_file=co2rwanda_rpp%2Fattachments%2F5e7adf3e3db845c6aefef4d241ab0769%2F7e40f14e-cdac-4d9e-995f-a480fa361d06%2F1663665101001.jpg</t>
  </si>
  <si>
    <t>1663665120271.jpg</t>
  </si>
  <si>
    <t>https://kc.kobotoolbox.org/media/original?media_file=co2rwanda_rpp%2Fattachments%2F5e7adf3e3db845c6aefef4d241ab0769%2F7e40f14e-cdac-4d9e-995f-a480fa361d06%2F1663665120271.jpg</t>
  </si>
  <si>
    <t>1663665189014.jpg</t>
  </si>
  <si>
    <t>https://kc.kobotoolbox.org/media/original?media_file=co2rwanda_rpp%2Fattachments%2F5e7adf3e3db845c6aefef4d241ab0769%2F7e40f14e-cdac-4d9e-995f-a480fa361d06%2F1663665189014.jpg</t>
  </si>
  <si>
    <t>7e40f14e-cdac-4d9e-995f-a480fa361d06</t>
  </si>
  <si>
    <t>1404071605</t>
  </si>
  <si>
    <t>11:54:00.000+02:00</t>
  </si>
  <si>
    <t xml:space="preserve">Ubushyuhe bwinshi </t>
  </si>
  <si>
    <t xml:space="preserve">Mutwarasibo Jean bosco </t>
  </si>
  <si>
    <t xml:space="preserve">Ayinkamiye Claudine </t>
  </si>
  <si>
    <t>0780898843</t>
  </si>
  <si>
    <t>-2.3631329 30.0820047 1442.3999999999999 4.9</t>
  </si>
  <si>
    <t>1663667900086.jpg</t>
  </si>
  <si>
    <t>https://kc.kobotoolbox.org/media/original?media_file=co2rwanda_rpp%2Fattachments%2F5e7adf3e3db845c6aefef4d241ab0769%2Ff510bb25-f988-40fc-9347-81fa3e1836c8%2F1663667900086.jpg</t>
  </si>
  <si>
    <t>1663669195529.jpg</t>
  </si>
  <si>
    <t>https://kc.kobotoolbox.org/media/original?media_file=co2rwanda_rpp%2Fattachments%2F5e7adf3e3db845c6aefef4d241ab0769%2Ff510bb25-f988-40fc-9347-81fa3e1836c8%2F1663669195529.jpg</t>
  </si>
  <si>
    <t>1663669216340.jpg</t>
  </si>
  <si>
    <t>https://kc.kobotoolbox.org/media/original?media_file=co2rwanda_rpp%2Fattachments%2F5e7adf3e3db845c6aefef4d241ab0769%2Ff510bb25-f988-40fc-9347-81fa3e1836c8%2F1663669216340.jpg</t>
  </si>
  <si>
    <t>1663669281606.jpg</t>
  </si>
  <si>
    <t>https://kc.kobotoolbox.org/media/original?media_file=co2rwanda_rpp%2Fattachments%2F5e7adf3e3db845c6aefef4d241ab0769%2Ff510bb25-f988-40fc-9347-81fa3e1836c8%2F1663669281606.jpg</t>
  </si>
  <si>
    <t>f510bb25-f988-40fc-9347-81fa3e1836c8</t>
  </si>
  <si>
    <t>1404071606</t>
  </si>
  <si>
    <t>12:39:00.000+02:00</t>
  </si>
  <si>
    <t xml:space="preserve">Mushana Innocent </t>
  </si>
  <si>
    <t xml:space="preserve">Mukankaka Immacule </t>
  </si>
  <si>
    <t>0786730888</t>
  </si>
  <si>
    <t>-2.36468 30.0767517 1392.1 4.8</t>
  </si>
  <si>
    <t>1663670574367.jpg</t>
  </si>
  <si>
    <t>https://kc.kobotoolbox.org/media/original?media_file=co2rwanda_rpp%2Fattachments%2F5e7adf3e3db845c6aefef4d241ab0769%2F74d5b052-77ea-4cfb-a407-e75f17c1fc38%2F1663670574367.jpg</t>
  </si>
  <si>
    <t>1663671566869.jpg</t>
  </si>
  <si>
    <t>https://kc.kobotoolbox.org/media/original?media_file=co2rwanda_rpp%2Fattachments%2F5e7adf3e3db845c6aefef4d241ab0769%2F74d5b052-77ea-4cfb-a407-e75f17c1fc38%2F1663671566869.jpg</t>
  </si>
  <si>
    <t>1663671582784.jpg</t>
  </si>
  <si>
    <t>https://kc.kobotoolbox.org/media/original?media_file=co2rwanda_rpp%2Fattachments%2F5e7adf3e3db845c6aefef4d241ab0769%2F74d5b052-77ea-4cfb-a407-e75f17c1fc38%2F1663671582784.jpg</t>
  </si>
  <si>
    <t>1663672019905.jpg</t>
  </si>
  <si>
    <t>https://kc.kobotoolbox.org/media/original?media_file=co2rwanda_rpp%2Fattachments%2F5e7adf3e3db845c6aefef4d241ab0769%2F74d5b052-77ea-4cfb-a407-e75f17c1fc38%2F1663672019905.jpg</t>
  </si>
  <si>
    <t>74d5b052-77ea-4cfb-a407-e75f17c1fc38</t>
  </si>
  <si>
    <t>1404071601</t>
  </si>
  <si>
    <t>Ubushyuhe buringaniye</t>
  </si>
  <si>
    <t xml:space="preserve">Mukakaruta christine </t>
  </si>
  <si>
    <t>Mukakaruta christine</t>
  </si>
  <si>
    <t>0789215868</t>
  </si>
  <si>
    <t>-2.359115 30.084809 1461.7 4.728</t>
  </si>
  <si>
    <t>1663654556429.jpg</t>
  </si>
  <si>
    <t>https://kc.kobotoolbox.org/media/original?media_file=co2rwanda_rpp%2Fattachments%2F5e7adf3e3db845c6aefef4d241ab0769%2Fbfd036b3-25b9-443e-9a8e-ca9e9096a76d%2F1663654556429.jpg</t>
  </si>
  <si>
    <t>1663656321915.jpg</t>
  </si>
  <si>
    <t>https://kc.kobotoolbox.org/media/original?media_file=co2rwanda_rpp%2Fattachments%2F5e7adf3e3db845c6aefef4d241ab0769%2Fbfd036b3-25b9-443e-9a8e-ca9e9096a76d%2F1663656321915.jpg</t>
  </si>
  <si>
    <t>1663656351067.jpg</t>
  </si>
  <si>
    <t>https://kc.kobotoolbox.org/media/original?media_file=co2rwanda_rpp%2Fattachments%2F5e7adf3e3db845c6aefef4d241ab0769%2Fbfd036b3-25b9-443e-9a8e-ca9e9096a76d%2F1663656351067.jpg</t>
  </si>
  <si>
    <t>Oya ntakindi</t>
  </si>
  <si>
    <t>1663656393332.jpg</t>
  </si>
  <si>
    <t>https://kc.kobotoolbox.org/media/original?media_file=co2rwanda_rpp%2Fattachments%2F5e7adf3e3db845c6aefef4d241ab0769%2Fbfd036b3-25b9-443e-9a8e-ca9e9096a76d%2F1663656393332.jpg</t>
  </si>
  <si>
    <t>bfd036b3-25b9-443e-9a8e-ca9e9096a76d</t>
  </si>
  <si>
    <t>Theophile Hitayezu</t>
  </si>
  <si>
    <t>1707132301</t>
  </si>
  <si>
    <t>08:46:00.000+02:00</t>
  </si>
  <si>
    <t>Harelimana Jason</t>
  </si>
  <si>
    <t>Mukeshimana Betty</t>
  </si>
  <si>
    <t>0790969575</t>
  </si>
  <si>
    <t>-2.2833448 30.0122671 1472.8999999999999 3.84</t>
  </si>
  <si>
    <t>1663656866753.jpg</t>
  </si>
  <si>
    <t>https://kc.kobotoolbox.org/media/original?media_file=co2rwanda_rpp%2Fattachments%2F5e7adf3e3db845c6aefef4d241ab0769%2F2c1a264b-f3b2-47a6-8d19-98e2533c374a%2F1663656866753.jpg</t>
  </si>
  <si>
    <t>1663657589226.jpg</t>
  </si>
  <si>
    <t>https://kc.kobotoolbox.org/media/original?media_file=co2rwanda_rpp%2Fattachments%2F5e7adf3e3db845c6aefef4d241ab0769%2F2c1a264b-f3b2-47a6-8d19-98e2533c374a%2F1663657589226.jpg</t>
  </si>
  <si>
    <t>Inkwi zo gucana zirahagije kandi azasubira gutashya vuba</t>
  </si>
  <si>
    <t>Hitayezu Theophile</t>
  </si>
  <si>
    <t>1663657837164.jpg</t>
  </si>
  <si>
    <t>https://kc.kobotoolbox.org/media/original?media_file=co2rwanda_rpp%2Fattachments%2F5e7adf3e3db845c6aefef4d241ab0769%2F2c1a264b-f3b2-47a6-8d19-98e2533c374a%2F1663657837164.jpg</t>
  </si>
  <si>
    <t>2c1a264b-f3b2-47a6-8d19-98e2533c374a</t>
  </si>
  <si>
    <t>1707132302</t>
  </si>
  <si>
    <t>09:46:00.000+02:00</t>
  </si>
  <si>
    <t>Nyirahategekimana Isabelle</t>
  </si>
  <si>
    <t>0784100959</t>
  </si>
  <si>
    <t>-2.2846293 30.0127301 1459.7 4.62</t>
  </si>
  <si>
    <t>1663660284304.jpg</t>
  </si>
  <si>
    <t>https://kc.kobotoolbox.org/media/original?media_file=co2rwanda_rpp%2Fattachments%2F5e7adf3e3db845c6aefef4d241ab0769%2Fe4bcbec0-c3ea-42d1-a420-8c883f136bba%2F1663660284304.jpg</t>
  </si>
  <si>
    <t>1663660405801.jpg</t>
  </si>
  <si>
    <t>https://kc.kobotoolbox.org/media/original?media_file=co2rwanda_rpp%2Fattachments%2F5e7adf3e3db845c6aefef4d241ab0769%2Fe4bcbec0-c3ea-42d1-a420-8c883f136bba%2F1663660405801.jpg</t>
  </si>
  <si>
    <t>Nta zindi nkwi zihari ariko bambwiye ko bari bushfire gutashya, izo kuba bakoresha ziraharj</t>
  </si>
  <si>
    <t>1663660659082.jpg</t>
  </si>
  <si>
    <t>https://kc.kobotoolbox.org/media/original?media_file=co2rwanda_rpp%2Fattachments%2F5e7adf3e3db845c6aefef4d241ab0769%2Fe4bcbec0-c3ea-42d1-a420-8c883f136bba%2F1663660659082.jpg</t>
  </si>
  <si>
    <t>e4bcbec0-c3ea-42d1-a420-8c883f136bba</t>
  </si>
  <si>
    <t>1707132303</t>
  </si>
  <si>
    <t>10:35:00.000+02:00</t>
  </si>
  <si>
    <t>Sibobugingo Celestin</t>
  </si>
  <si>
    <t>Mukeshimana Godelena</t>
  </si>
  <si>
    <t>0781336777</t>
  </si>
  <si>
    <t>-2.2820952 30.0131902 1483.3999999999999 4.98</t>
  </si>
  <si>
    <t>1663663170860.jpg</t>
  </si>
  <si>
    <t>https://kc.kobotoolbox.org/media/original?media_file=co2rwanda_rpp%2Fattachments%2F5e7adf3e3db845c6aefef4d241ab0769%2Fb3dcf1bb-65bc-4bfd-be36-c63086579717%2F1663663170860.jpg</t>
  </si>
  <si>
    <t>1663663245162.jpg</t>
  </si>
  <si>
    <t>https://kc.kobotoolbox.org/media/original?media_file=co2rwanda_rpp%2Fattachments%2F5e7adf3e3db845c6aefef4d241ab0769%2Fb3dcf1bb-65bc-4bfd-be36-c63086579717%2F1663663245162.jpg</t>
  </si>
  <si>
    <t>Muri iyi minsi inkwi zirahagije</t>
  </si>
  <si>
    <t>1663663363639.jpg</t>
  </si>
  <si>
    <t>https://kc.kobotoolbox.org/media/original?media_file=co2rwanda_rpp%2Fattachments%2F5e7adf3e3db845c6aefef4d241ab0769%2Fb3dcf1bb-65bc-4bfd-be36-c63086579717%2F1663663363639.jpg</t>
  </si>
  <si>
    <t>b3dcf1bb-65bc-4bfd-be36-c63086579717</t>
  </si>
  <si>
    <t>1707132304</t>
  </si>
  <si>
    <t>11:20:00.000+02:00</t>
  </si>
  <si>
    <t>Dusengimana Aloys</t>
  </si>
  <si>
    <t>Niyitegeka Rachel</t>
  </si>
  <si>
    <t>0782169524</t>
  </si>
  <si>
    <t>-2.2833976 30.0142271 1491.1 4.38</t>
  </si>
  <si>
    <t>1663665878432.jpg</t>
  </si>
  <si>
    <t>https://kc.kobotoolbox.org/media/original?media_file=co2rwanda_rpp%2Fattachments%2F5e7adf3e3db845c6aefef4d241ab0769%2F220072ac-731b-49a0-abac-3a23bd2e6eaf%2F1663665878432.jpg</t>
  </si>
  <si>
    <t>1663665971318.jpg</t>
  </si>
  <si>
    <t>https://kc.kobotoolbox.org/media/original?media_file=co2rwanda_rpp%2Fattachments%2F5e7adf3e3db845c6aefef4d241ab0769%2F220072ac-731b-49a0-abac-3a23bd2e6eaf%2F1663665971318.jpg</t>
  </si>
  <si>
    <t>Inkwi bafite zirahagije</t>
  </si>
  <si>
    <t>1663666059811.jpg</t>
  </si>
  <si>
    <t>https://kc.kobotoolbox.org/media/original?media_file=co2rwanda_rpp%2Fattachments%2F5e7adf3e3db845c6aefef4d241ab0769%2F220072ac-731b-49a0-abac-3a23bd2e6eaf%2F1663666059811.jpg</t>
  </si>
  <si>
    <t>220072ac-731b-49a0-abac-3a23bd2e6eaf</t>
  </si>
  <si>
    <t>1707132305</t>
  </si>
  <si>
    <t>12:00:00.000+02:00</t>
  </si>
  <si>
    <t>Nkuranga Frecerick</t>
  </si>
  <si>
    <t>Mukarubibi Paulina</t>
  </si>
  <si>
    <t>0783805453</t>
  </si>
  <si>
    <t>-2.2842625 30.0152738 1504.8999999999999 4.84</t>
  </si>
  <si>
    <t>1663668220603.jpg</t>
  </si>
  <si>
    <t>https://kc.kobotoolbox.org/media/original?media_file=co2rwanda_rpp%2Fattachments%2F5e7adf3e3db845c6aefef4d241ab0769%2Fe7100c36-b7db-4704-9ab3-5e83366e8337%2F1663668220603.jpg</t>
  </si>
  <si>
    <t>1663668325945.jpg</t>
  </si>
  <si>
    <t>https://kc.kobotoolbox.org/media/original?media_file=co2rwanda_rpp%2Fattachments%2F5e7adf3e3db845c6aefef4d241ab0769%2Fe7100c36-b7db-4704-9ab3-5e83366e8337%2F1663668325945.jpg</t>
  </si>
  <si>
    <t>1663668379435.jpg</t>
  </si>
  <si>
    <t>https://kc.kobotoolbox.org/media/original?media_file=co2rwanda_rpp%2Fattachments%2F5e7adf3e3db845c6aefef4d241ab0769%2Fe7100c36-b7db-4704-9ab3-5e83366e8337%2F1663668379435.jpg</t>
  </si>
  <si>
    <t>Inkwi zirahagije</t>
  </si>
  <si>
    <t>Hitayezu Tneophile</t>
  </si>
  <si>
    <t>1663668458123.jpg</t>
  </si>
  <si>
    <t>https://kc.kobotoolbox.org/media/original?media_file=co2rwanda_rpp%2Fattachments%2F5e7adf3e3db845c6aefef4d241ab0769%2Fe7100c36-b7db-4704-9ab3-5e83366e8337%2F1663668458123.jpg</t>
  </si>
  <si>
    <t>e7100c36-b7db-4704-9ab3-5e83366e8337</t>
  </si>
  <si>
    <t>1707132306</t>
  </si>
  <si>
    <t>Munyaneza Celestin</t>
  </si>
  <si>
    <t>Mushimiyimana Suzana</t>
  </si>
  <si>
    <t>0789066381</t>
  </si>
  <si>
    <t>-2.2820591 30.0122256 1477.1 4.42</t>
  </si>
  <si>
    <t>1663670602729.jpg</t>
  </si>
  <si>
    <t>https://kc.kobotoolbox.org/media/original?media_file=co2rwanda_rpp%2Fattachments%2F5e7adf3e3db845c6aefef4d241ab0769%2Faf7fb377-a0ea-4135-9498-c2bda0c280e4%2F1663670602729.jpg</t>
  </si>
  <si>
    <t>1663670704283.jpg</t>
  </si>
  <si>
    <t>https://kc.kobotoolbox.org/media/original?media_file=co2rwanda_rpp%2Fattachments%2F5e7adf3e3db845c6aefef4d241ab0769%2Faf7fb377-a0ea-4135-9498-c2bda0c280e4%2F1663670704283.jpg</t>
  </si>
  <si>
    <t xml:space="preserve">Inkwi zirumye neza kandi zirahagije nk,imimsi ibiri ndetse ngo azajya no gutashya izindi
</t>
  </si>
  <si>
    <t>1663671095861.jpg</t>
  </si>
  <si>
    <t>https://kc.kobotoolbox.org/media/original?media_file=co2rwanda_rpp%2Fattachments%2F5e7adf3e3db845c6aefef4d241ab0769%2Faf7fb377-a0ea-4135-9498-c2bda0c280e4%2F1663671095861.jpg</t>
  </si>
  <si>
    <t>af7fb377-a0ea-4135-9498-c2bda0c280e4</t>
  </si>
  <si>
    <t>Enumurator's  name</t>
  </si>
  <si>
    <t>Name of survey respondent?</t>
  </si>
  <si>
    <t>The KPT involves visiting a household over four days to measure the amount of fuel used to cook within the household (including all stoves used by the household). This information is used to calculate the amount of emission reductions (greenhouse gas emissions avoided).</t>
  </si>
  <si>
    <t>This document is for surveying households on Day 2/3/4 and is to measure fuel use since the previous visit.</t>
  </si>
  <si>
    <t>As a summary, the following is required today: visit the family at roughly the same time as Day 1, separately weigh the fuel remaining in the USE pile(s)/container(s) for each fuel type used, and any fuel in the COLLECT pile(s)/container(s). After weighing the COLLECT pile(s)/container(s), this fuel can be added to the applicable USE pile(s)/container(s).</t>
  </si>
  <si>
    <t>Name of the Head of Household.</t>
  </si>
  <si>
    <t>Select all fuels used by the household:</t>
  </si>
  <si>
    <t>Select all fuels used by the household:/Wood</t>
  </si>
  <si>
    <t>Select all fuels used by the household:/Charcoal</t>
  </si>
  <si>
    <t>Select all fuels used by the household:/Briquettes/pellets</t>
  </si>
  <si>
    <t>Select all fuels used by the household:/Crop residues</t>
  </si>
  <si>
    <t>Select all fuels used by the household:/Animal dung</t>
  </si>
  <si>
    <t>Select all fuels used by the household:/Coal</t>
  </si>
  <si>
    <t>Select all fuels used by the household:/Biogas</t>
  </si>
  <si>
    <t>Select all fuels used by the household:/LPG</t>
  </si>
  <si>
    <t>Select all fuels used by the household:/Kerosene</t>
  </si>
  <si>
    <t>Select all fuels used by the household:/Ethanol/alcohol</t>
  </si>
  <si>
    <t>Select all fuels used by the household:/Electricity</t>
  </si>
  <si>
    <t>Select all fuels used by the household:/Solar (energy captured directly via solar cooker NOT solar panels)</t>
  </si>
  <si>
    <t>Select all fuels used by the household:/Other</t>
  </si>
  <si>
    <t>Meals eaten per person in the last 24 hours.</t>
  </si>
  <si>
    <t>Total people who have eaten in household in last 24 hours.</t>
  </si>
  <si>
    <t>Weigh the remaining contents of the wood USE pile.</t>
  </si>
  <si>
    <t>Take a photo of the wood COLLECT pile.</t>
  </si>
  <si>
    <t>Take a photo of the wood COLLECT pile._URL</t>
  </si>
  <si>
    <t>Weigh the contents of the wood COLLECT pile.</t>
  </si>
  <si>
    <t>Put the weighed wood from the COLLECT pile onto the USE pile.</t>
  </si>
  <si>
    <t>Weigh the remaining contents of the charcoal USE pile.</t>
  </si>
  <si>
    <t>Take a photo of the charcoal COLLECT pile.</t>
  </si>
  <si>
    <t>Take a photo of the charcoal COLLECT pile._URL</t>
  </si>
  <si>
    <t>Weigh the contents of the charcoal COLLECT pile.</t>
  </si>
  <si>
    <t>Put the weighed charcoal from the COLLECT pile onto the USE pile.</t>
  </si>
  <si>
    <t>Take a photo of the briquette/pellet USE pile.</t>
  </si>
  <si>
    <t>Take a photo of the briquette/pellet USE pile._URL</t>
  </si>
  <si>
    <t>Take a photo of the briquette/pellet COLLECT pile.</t>
  </si>
  <si>
    <t>Take a photo of the briquette/pellet COLLECT pile._URL</t>
  </si>
  <si>
    <t>Weigh the remaining contents of the briquette/pellet USE pile.</t>
  </si>
  <si>
    <t>Weigh the contents of the briquette/pellet COLLECT pile.</t>
  </si>
  <si>
    <t>Put the weighed briquette/pellet from the COLLECT pile onto the USE pile.</t>
  </si>
  <si>
    <t>Take a photo of the crop residue USE pile.</t>
  </si>
  <si>
    <t>Take a photo of the crop residue USE pile._URL</t>
  </si>
  <si>
    <t>Weigh the remaining contents of the crop residue USE pile.</t>
  </si>
  <si>
    <t>Take a photo of the crop residue COLLECT pile.</t>
  </si>
  <si>
    <t>Take a photo of the crop residue COLLECT pile._URL</t>
  </si>
  <si>
    <t>Weigh the contents of the crop residue COLLECT pile.</t>
  </si>
  <si>
    <t>Put the weighed crop residue from the COLLECT pile onto the USE pile.</t>
  </si>
  <si>
    <t>Take a photo of the animal dung USE pile.</t>
  </si>
  <si>
    <t>Take a photo of the animal dung USE pile._URL</t>
  </si>
  <si>
    <t>Weigh the remaining contents of the animal dung USE pile.</t>
  </si>
  <si>
    <t>Take a photo of the animal dung COLLECT pile.</t>
  </si>
  <si>
    <t>Take a photo of the animal dung COLLECT pile._URL</t>
  </si>
  <si>
    <t>Weigh the contents of the animal dung COLLECT pile.</t>
  </si>
  <si>
    <t>Put the weighed animal dung from the COLLECT pile onto the USE pile.</t>
  </si>
  <si>
    <t>Weigh the remaining contents of the coal USE pile.</t>
  </si>
  <si>
    <t>Take a photo of the coal COLLECT pile.</t>
  </si>
  <si>
    <t>Take a photo of the coal COLLECT pile._URL</t>
  </si>
  <si>
    <t>Weigh the contents of the coal COLLECT pile.</t>
  </si>
  <si>
    <t>Put the weighed coal from the COLLECT pile onto the USE pile.</t>
  </si>
  <si>
    <t>Weigh the remaining contents of the biogas USE container.</t>
  </si>
  <si>
    <t>Take a photo of the biogas COLLECT container.</t>
  </si>
  <si>
    <t>Take a photo of the biogas COLLECT container._URL</t>
  </si>
  <si>
    <t>Weigh the contents of the biogas COLLECT container.</t>
  </si>
  <si>
    <t>Add the weighed biogas from the COLLECT container into the USE container.</t>
  </si>
  <si>
    <t>Weigh the remaining contents of the LPG USE container.</t>
  </si>
  <si>
    <t>Take a photo of the LPG COLLECT container.</t>
  </si>
  <si>
    <t>Take a photo of the LPG COLLECT container._URL</t>
  </si>
  <si>
    <t>Weigh the contents of the LPG COLLECT container.</t>
  </si>
  <si>
    <t>Add the weighed LPG from the COLLECT container into the USE container.</t>
  </si>
  <si>
    <t>Weigh the remaining contents of the kerosene USE container.</t>
  </si>
  <si>
    <t>Take a photo of the kerosene COLLECT container.</t>
  </si>
  <si>
    <t>Take a photo of the kerosene COLLECT container._URL</t>
  </si>
  <si>
    <t>Weigh the contents of the kerosene COLLECT container.</t>
  </si>
  <si>
    <t>Add the weighed kerosene from the COLLECT container into the USE container.</t>
  </si>
  <si>
    <t>Weigh the remaining contents of the ethanol/alcohol USE container.</t>
  </si>
  <si>
    <t>Take a photo of the ethanol/alcohol COLLECT container.</t>
  </si>
  <si>
    <t>Take a photo of the ethanol/alcohol COLLECT container._URL</t>
  </si>
  <si>
    <t>Weigh the contents of the ethanol/alcohol COLLECT container.</t>
  </si>
  <si>
    <t>Add the weighed ethanol/alcohol from the COLLECT container into the USE container.</t>
  </si>
  <si>
    <t>How long did the household spend cooking using electricity since the last visit?</t>
  </si>
  <si>
    <t>How long did the household spend cooking using the solar cookeres since the last visit?</t>
  </si>
  <si>
    <t>Weigh the remaining contents of the ${fuel_other} USE pile.</t>
  </si>
  <si>
    <t>Take a photo of the ${fuel_other} COLLECT pile.</t>
  </si>
  <si>
    <t>Take a photo of the ${fuel_other} COLLECT pile._URL</t>
  </si>
  <si>
    <t>Weigh the contents of the ${fuel_other} COLLECT pile.</t>
  </si>
  <si>
    <t>Put the weighed ${fuel_other} from the COLLECT pile onto the USE pile.</t>
  </si>
  <si>
    <t>Remind the respondent, cooking practice must remain as close to normal as possible for the remainder of the test (if applicable).</t>
  </si>
  <si>
    <t>Remind the respondent to only use fuel from the USE pile(s)/container(s) for cooking and when they buy or collect new fuel(s), this must be added to the COLLECT pile(s)/container(s) (if applicable).</t>
  </si>
  <si>
    <t>Remind the respondent all fuel(s) must be kept dry (if applicable).</t>
  </si>
  <si>
    <t>Thank the respondent for their time and inform them you will return at roughly the same time tomorrow to continue the survey (if applicable).</t>
  </si>
  <si>
    <t>"I hereby confirm that Day 2/3/4 of the KPT has been conducted on the date stated and all information provided is accurate"</t>
  </si>
  <si>
    <t>MUKASHEMA Verena</t>
  </si>
  <si>
    <t>HOT(21°)</t>
  </si>
  <si>
    <t>1663740952792.jpg</t>
  </si>
  <si>
    <t>https://kc.kobotoolbox.org/media/original?media_file=co2rwanda_rpp%2Fattachments%2Ff27ca079b68f42c99391fab4b9f46bde%2Fa38e2243-a6aa-4351-a399-95595d5895d8%2F1663740952792.jpg</t>
  </si>
  <si>
    <t>1663741105526.jpg</t>
  </si>
  <si>
    <t>https://kc.kobotoolbox.org/media/original?media_file=co2rwanda_rpp%2Fattachments%2Ff27ca079b68f42c99391fab4b9f46bde%2Fa38e2243-a6aa-4351-a399-95595d5895d8%2F1663741105526.jpg</t>
  </si>
  <si>
    <t>Ejo hashize namusigiye 20.38kg uyumunsi nsubiyeyo nsanga hasigaye 13.40k bivuzengo yakoresheje 6.98 then namwongeye 3.66kg ubwo uyumunsi inkwizose musigiye 17.06kg</t>
  </si>
  <si>
    <t>1663741751917.jpg</t>
  </si>
  <si>
    <t>https://kc.kobotoolbox.org/media/original?media_file=co2rwanda_rpp%2Fattachments%2Ff27ca079b68f42c99391fab4b9f46bde%2Fa38e2243-a6aa-4351-a399-95595d5895d8%2F1663741751917.jpg</t>
  </si>
  <si>
    <t>v4nQQscLnPTpjtq5vCkJ3y</t>
  </si>
  <si>
    <t>a38e2243-a6aa-4351-a399-95595d5895d8</t>
  </si>
  <si>
    <t>NISHIMWE Gillette</t>
  </si>
  <si>
    <t>08:38:00.000+02:00</t>
  </si>
  <si>
    <t>1663742551138.jpg</t>
  </si>
  <si>
    <t>https://kc.kobotoolbox.org/media/original?media_file=co2rwanda_rpp%2Fattachments%2Ff27ca079b68f42c99391fab4b9f46bde%2F9e4b50d4-7c68-40c5-a889-c2a26bed12cb%2F1663742551138.jpg</t>
  </si>
  <si>
    <t>1663742834047.jpg</t>
  </si>
  <si>
    <t>https://kc.kobotoolbox.org/media/original?media_file=co2rwanda_rpp%2Fattachments%2Ff27ca079b68f42c99391fab4b9f46bde%2F9e4b50d4-7c68-40c5-a889-c2a26bed12cb%2F1663742834047.jpg</t>
  </si>
  <si>
    <t>Ejo namusigiye 18.47kg uyumunsi nsubiyeyo nsanga hasigaye 3.69 bivuzengo yakoreshejwe14.78 then none  mwongeye 8.57kg ubwo  uyumunsi wose musigiye 12.26kg ikindi ejo yatetse ibishyimbo</t>
  </si>
  <si>
    <t>1663743375677.jpg</t>
  </si>
  <si>
    <t>https://kc.kobotoolbox.org/media/original?media_file=co2rwanda_rpp%2Fattachments%2Ff27ca079b68f42c99391fab4b9f46bde%2F9e4b50d4-7c68-40c5-a889-c2a26bed12cb%2F1663743375677.jpg</t>
  </si>
  <si>
    <t>9e4b50d4-7c68-40c5-a889-c2a26bed12cb</t>
  </si>
  <si>
    <t xml:space="preserve">UMUTONI Clarisse </t>
  </si>
  <si>
    <t>09:15:00.000+02:00</t>
  </si>
  <si>
    <t>MUSERUKA Athanase</t>
  </si>
  <si>
    <t>1663744773433.jpg</t>
  </si>
  <si>
    <t>https://kc.kobotoolbox.org/media/original?media_file=co2rwanda_rpp%2Fattachments%2Ff27ca079b68f42c99391fab4b9f46bde%2Ff294c2d1-619e-4eb4-9189-003aa5cb852c%2F1663744773433.jpg</t>
  </si>
  <si>
    <t>1663746009133.jpg</t>
  </si>
  <si>
    <t>https://kc.kobotoolbox.org/media/original?media_file=co2rwanda_rpp%2Fattachments%2Ff27ca079b68f42c99391fab4b9f46bde%2Ff294c2d1-619e-4eb4-9189-003aa5cb852c%2F1663746009133.jpg</t>
  </si>
  <si>
    <t>Ejo baribafite 12.618kg uyumunsi nsubiyeyo nsanga bafite 4.645kg bivuzengo bakoresheje 7.973kg then none mbongeye ibindi 19.970kg ubwo  total yinkwi mbasigiye none ni 24.615kg</t>
  </si>
  <si>
    <t>1663746385048.jpg</t>
  </si>
  <si>
    <t>https://kc.kobotoolbox.org/media/original?media_file=co2rwanda_rpp%2Fattachments%2Ff27ca079b68f42c99391fab4b9f46bde%2Ff294c2d1-619e-4eb4-9189-003aa5cb852c%2F1663746385048.jpg</t>
  </si>
  <si>
    <t>f294c2d1-619e-4eb4-9189-003aa5cb852c</t>
  </si>
  <si>
    <t>0781487254</t>
  </si>
  <si>
    <t>1663747455463.jpg</t>
  </si>
  <si>
    <t>https://kc.kobotoolbox.org/media/original?media_file=co2rwanda_rpp%2Fattachments%2Ff27ca079b68f42c99391fab4b9f46bde%2F61ae611c-024b-4298-a8f8-08edddf596ab%2F1663747455463.jpg</t>
  </si>
  <si>
    <t>Banana ari 2munzu ariko ejo yasuwe nabantu 5 ,ikindi inkwi namusigiye nasanze zigihagije kuburyo zakoreshwa nuyumunsi rero ntazindi yongeyeho.</t>
  </si>
  <si>
    <t>1663747657412.jpg</t>
  </si>
  <si>
    <t>https://kc.kobotoolbox.org/media/original?media_file=co2rwanda_rpp%2Fattachments%2Ff27ca079b68f42c99391fab4b9f46bde%2F61ae611c-024b-4298-a8f8-08edddf596ab%2F1663747657412.jpg</t>
  </si>
  <si>
    <t>61ae611c-024b-4298-a8f8-08edddf596ab</t>
  </si>
  <si>
    <t>NYIRANZABANDORA Marie</t>
  </si>
  <si>
    <t xml:space="preserve">HANYURINEZA Joseph </t>
  </si>
  <si>
    <t>1663749678031.jpg</t>
  </si>
  <si>
    <t>https://kc.kobotoolbox.org/media/original?media_file=co2rwanda_rpp%2Fattachments%2Ff27ca079b68f42c99391fab4b9f46bde%2F740ae193-0e62-4700-b093-f64e32685728%2F1663749678031.jpg</t>
  </si>
  <si>
    <t>1663749700164.jpg</t>
  </si>
  <si>
    <t>https://kc.kobotoolbox.org/media/original?media_file=co2rwanda_rpp%2Fattachments%2Ff27ca079b68f42c99391fab4b9f46bde%2F740ae193-0e62-4700-b093-f64e32685728%2F1663749700164.jpg</t>
  </si>
  <si>
    <t>Ejo baribafite inkwi 22.955kg uyumunsi nsubiyeyo nsanga hasigaye 8.250kg bivuzengo bakoresheje 14.705 then none kuzarizaraye mbongeye 7.835kg ubwo zose hamwe izobakoresha none kugeza ejo ngarutse ni 16.085kg</t>
  </si>
  <si>
    <t>1663750049498.jpg</t>
  </si>
  <si>
    <t>https://kc.kobotoolbox.org/media/original?media_file=co2rwanda_rpp%2Fattachments%2Ff27ca079b68f42c99391fab4b9f46bde%2F740ae193-0e62-4700-b093-f64e32685728%2F1663750049498.jpg</t>
  </si>
  <si>
    <t>740ae193-0e62-4700-b093-f64e32685728</t>
  </si>
  <si>
    <t>UWIDUHAYE Mathilda</t>
  </si>
  <si>
    <t>1663752744644.jpg</t>
  </si>
  <si>
    <t>https://kc.kobotoolbox.org/media/original?media_file=co2rwanda_rpp%2Fattachments%2Ff27ca079b68f42c99391fab4b9f46bde%2F0467f49e-aef7-437c-ac67-9aef5abb33ca%2F1663752744644.jpg</t>
  </si>
  <si>
    <t>Ejo baribafite 13.845kg uyumunsi nsubiyeyo nsanga hasigaye 11.08kg bivuzengo bakoresheje 2.765kg rero ntazindi nkwi bakeneye kongeraho kk izaraye zirahagijeko bazikoresha none umunsi wose kugeza ejo nkiki gihe</t>
  </si>
  <si>
    <t>1663753525143.jpg</t>
  </si>
  <si>
    <t>https://kc.kobotoolbox.org/media/original?media_file=co2rwanda_rpp%2Fattachments%2Ff27ca079b68f42c99391fab4b9f46bde%2F0467f49e-aef7-437c-ac67-9aef5abb33ca%2F1663753525143.jpg</t>
  </si>
  <si>
    <t>0467f49e-aef7-437c-ac67-9aef5abb33ca</t>
  </si>
  <si>
    <t>Ikirere kirakonje</t>
  </si>
  <si>
    <t>1663739610148.jpg</t>
  </si>
  <si>
    <t>https://kc.kobotoolbox.org/media/original?media_file=co2rwanda_rpp%2Fattachments%2Ff27ca079b68f42c99391fab4b9f46bde%2F7d944f07-e384-48f5-a5ea-8eae1d19397e%2F1663739610148.jpg</t>
  </si>
  <si>
    <t>Abasha kubona inkwi akoresha ku minsi gusa bitewe nakazi akora ko gusoroma icyayi(impamvu amagara yiyongereyoho niko noneho yabashije kubona  inkwi zibyase</t>
  </si>
  <si>
    <t>1663698437619.jpg</t>
  </si>
  <si>
    <t>https://kc.kobotoolbox.org/media/original?media_file=co2rwanda_rpp%2Fattachments%2Ff27ca079b68f42c99391fab4b9f46bde%2F7d944f07-e384-48f5-a5ea-8eae1d19397e%2F1663698437619.jpg</t>
  </si>
  <si>
    <t>7d944f07-e384-48f5-a5ea-8eae1d19397e</t>
  </si>
  <si>
    <t>Ikirere  Kira konje</t>
  </si>
  <si>
    <t>1663738417756.jpg</t>
  </si>
  <si>
    <t>https://kc.kobotoolbox.org/media/original?media_file=co2rwanda_rpp%2Fattachments%2Ff27ca079b68f42c99391fab4b9f46bde%2F394058b5-bfc4-40cd-bed0-5d6eb5224bfd%2F1663738417756.jpg</t>
  </si>
  <si>
    <t>Afite inkwe yakusanyije zizakoreshwa  mu minsi ine yateganyije gusa</t>
  </si>
  <si>
    <t>1663699209753.jpg</t>
  </si>
  <si>
    <t>https://kc.kobotoolbox.org/media/original?media_file=co2rwanda_rpp%2Fattachments%2Ff27ca079b68f42c99391fab4b9f46bde%2F394058b5-bfc4-40cd-bed0-5d6eb5224bfd%2F1663699209753.jpg</t>
  </si>
  <si>
    <t>394058b5-bfc4-40cd-bed0-5d6eb5224bfd</t>
  </si>
  <si>
    <t>Harakonje</t>
  </si>
  <si>
    <t>1663741080741.jpg</t>
  </si>
  <si>
    <t>https://kc.kobotoolbox.org/media/original?media_file=co2rwanda_rpp%2Fattachments%2Ff27ca079b68f42c99391fab4b9f46bde%2F2b062d50-16c7-44a6-a3fc-6d5424bf211d%2F1663741080741.jpg</t>
  </si>
  <si>
    <t>Yateganyije inkwi zizakoreshwa mu minsi ine gusa</t>
  </si>
  <si>
    <t>1663700213429.jpg</t>
  </si>
  <si>
    <t>https://kc.kobotoolbox.org/media/original?media_file=co2rwanda_rpp%2Fattachments%2Ff27ca079b68f42c99391fab4b9f46bde%2F2b062d50-16c7-44a6-a3fc-6d5424bf211d%2F1663700213429.jpg</t>
  </si>
  <si>
    <t>2b062d50-16c7-44a6-a3fc-6d5424bf211d</t>
  </si>
  <si>
    <t>1663742347231.jpg</t>
  </si>
  <si>
    <t>https://kc.kobotoolbox.org/media/original?media_file=co2rwanda_rpp%2Fattachments%2Ff27ca079b68f42c99391fab4b9f46bde%2F38401e75-8636-4858-a211-5fbf11781cd4%2F1663742347231.jpg</t>
  </si>
  <si>
    <t>Yateganyije inkwe azakoresha  mu minsi ine gusa. impamvu yakoreshe  inkwi nyinshi nuko ijo yatetse ibishyimbo   atari yabiteguye bituma hasigara nkeya abwira ko ejo azashaka izindi  ziziyongera kuzo azaba yasigaje akaba azashaka ejo</t>
  </si>
  <si>
    <t>1663700817474.jpg</t>
  </si>
  <si>
    <t>https://kc.kobotoolbox.org/media/original?media_file=co2rwanda_rpp%2Fattachments%2Ff27ca079b68f42c99391fab4b9f46bde%2F38401e75-8636-4858-a211-5fbf11781cd4%2F1663700817474.jpg</t>
  </si>
  <si>
    <t>38401e75-8636-4858-a211-5fbf11781cd4</t>
  </si>
  <si>
    <t>1663743527535.jpg</t>
  </si>
  <si>
    <t>https://kc.kobotoolbox.org/media/original?media_file=co2rwanda_rpp%2Fattachments%2Ff27ca079b68f42c99391fab4b9f46bde%2F84602cde-052e-43f8-8e56-0bad050c500b%2F1663743527535.jpg</t>
  </si>
  <si>
    <t>Yateganyije inkwi  azakoresha mu minsi ine(bariye  ubugari )</t>
  </si>
  <si>
    <t>1663701421787.jpg</t>
  </si>
  <si>
    <t>https://kc.kobotoolbox.org/media/original?media_file=co2rwanda_rpp%2Fattachments%2Ff27ca079b68f42c99391fab4b9f46bde%2F84602cde-052e-43f8-8e56-0bad050c500b%2F1663701421787.jpg</t>
  </si>
  <si>
    <t>84602cde-052e-43f8-8e56-0bad050c500b</t>
  </si>
  <si>
    <t>12:02:00.000+02:00</t>
  </si>
  <si>
    <t>Ntuyemubanzi damaceni</t>
  </si>
  <si>
    <t>1663748234850.jpg</t>
  </si>
  <si>
    <t>https://kc.kobotoolbox.org/media/original?media_file=co2rwanda_rpp%2Fattachments%2Ff27ca079b68f42c99391fab4b9f46bde%2Fa98d3bef-30e0-4c72-991c-fac4bd1e804e%2F1663748234850.jpg</t>
  </si>
  <si>
    <t>1663749197463.jpg</t>
  </si>
  <si>
    <t>https://kc.kobotoolbox.org/media/original?media_file=co2rwanda_rpp%2Fattachments%2Ff27ca079b68f42c99391fab4b9f46bde%2Fa98d3bef-30e0-4c72-991c-fac4bd1e804e%2F1663749197463.jpg</t>
  </si>
  <si>
    <t>Afite store yinkwi zo gucana</t>
  </si>
  <si>
    <t>1663702358490.jpg</t>
  </si>
  <si>
    <t>https://kc.kobotoolbox.org/media/original?media_file=co2rwanda_rpp%2Fattachments%2Ff27ca079b68f42c99391fab4b9f46bde%2Fa98d3bef-30e0-4c72-991c-fac4bd1e804e%2F1663702358490.jpg</t>
  </si>
  <si>
    <t>a98d3bef-30e0-4c72-991c-fac4bd1e804e</t>
  </si>
  <si>
    <t>Ntakirutimana Frederic</t>
  </si>
  <si>
    <t>1663741425174.jpg</t>
  </si>
  <si>
    <t>https://kc.kobotoolbox.org/media/original?media_file=co2rwanda_rpp%2Fattachments%2Ff27ca079b68f42c99391fab4b9f46bde%2Faca26e23-9b49-4f4f-9ed1-3e7abfe7197a%2F1663741425174.jpg</t>
  </si>
  <si>
    <t>1663742123110.jpg</t>
  </si>
  <si>
    <t>https://kc.kobotoolbox.org/media/original?media_file=co2rwanda_rpp%2Fattachments%2Ff27ca079b68f42c99391fab4b9f46bde%2Faca26e23-9b49-4f4f-9ed1-3e7abfe7197a%2F1663742123110.jpg</t>
  </si>
  <si>
    <t>aca26e23-9b49-4f4f-9ed1-3e7abfe7197a</t>
  </si>
  <si>
    <t>Nyiraminani Tanasie</t>
  </si>
  <si>
    <t>08:22:00.000+02:00</t>
  </si>
  <si>
    <t>Ntamarerero Phenias</t>
  </si>
  <si>
    <t>1663741486651.jpg</t>
  </si>
  <si>
    <t>https://kc.kobotoolbox.org/media/original?media_file=co2rwanda_rpp%2Fattachments%2Ff27ca079b68f42c99391fab4b9f46bde%2F47e005a2-3850-49e5-a54a-8ff5ac5ceba1%2F1663741486651.jpg</t>
  </si>
  <si>
    <t>1663742101743.jpg</t>
  </si>
  <si>
    <t>https://kc.kobotoolbox.org/media/original?media_file=co2rwanda_rpp%2Fattachments%2Ff27ca079b68f42c99391fab4b9f46bde%2F47e005a2-3850-49e5-a54a-8ff5ac5ceba1%2F1663742101743.jpg</t>
  </si>
  <si>
    <t>47e005a2-3850-49e5-a54a-8ff5ac5ceba1</t>
  </si>
  <si>
    <t xml:space="preserve">Nyiransengiyumva Anonciata </t>
  </si>
  <si>
    <t>0783554480</t>
  </si>
  <si>
    <t>1663742944826.jpg</t>
  </si>
  <si>
    <t>https://kc.kobotoolbox.org/media/original?media_file=co2rwanda_rpp%2Fattachments%2Ff27ca079b68f42c99391fab4b9f46bde%2F1b336c7b-9cdc-4d82-ac3b-6ae880f4166c%2F1663742944826.jpg</t>
  </si>
  <si>
    <t>1663743704393.jpg</t>
  </si>
  <si>
    <t>https://kc.kobotoolbox.org/media/original?media_file=co2rwanda_rpp%2Fattachments%2Ff27ca079b68f42c99391fab4b9f46bde%2F1b336c7b-9cdc-4d82-ac3b-6ae880f4166c%2F1663743704393.jpg</t>
  </si>
  <si>
    <t>1b336c7b-9cdc-4d82-ac3b-6ae880f4166c</t>
  </si>
  <si>
    <t>0786245916</t>
  </si>
  <si>
    <t>1663743513353.jpg</t>
  </si>
  <si>
    <t>https://kc.kobotoolbox.org/media/original?media_file=co2rwanda_rpp%2Fattachments%2Ff27ca079b68f42c99391fab4b9f46bde%2F562960ad-5374-4693-889a-f1d17f686a52%2F1663743513353.jpg</t>
  </si>
  <si>
    <t>1663744151256.jpg</t>
  </si>
  <si>
    <t>https://kc.kobotoolbox.org/media/original?media_file=co2rwanda_rpp%2Fattachments%2Ff27ca079b68f42c99391fab4b9f46bde%2F562960ad-5374-4693-889a-f1d17f686a52%2F1663744151256.jpg</t>
  </si>
  <si>
    <t>1663744300749.jpg</t>
  </si>
  <si>
    <t>https://kc.kobotoolbox.org/media/original?media_file=co2rwanda_rpp%2Fattachments%2Ff27ca079b68f42c99391fab4b9f46bde%2F562960ad-5374-4693-889a-f1d17f686a52%2F1663744300749.jpg</t>
  </si>
  <si>
    <t>562960ad-5374-4693-889a-f1d17f686a52</t>
  </si>
  <si>
    <t>09:14:00.000+02:00</t>
  </si>
  <si>
    <t>1663744653403.jpg</t>
  </si>
  <si>
    <t>https://kc.kobotoolbox.org/media/original?media_file=co2rwanda_rpp%2Fattachments%2Ff27ca079b68f42c99391fab4b9f46bde%2F3605fe34-0350-42f8-a425-f879c94a2660%2F1663744653403.jpg</t>
  </si>
  <si>
    <t>1663745690437.jpg</t>
  </si>
  <si>
    <t>https://kc.kobotoolbox.org/media/original?media_file=co2rwanda_rpp%2Fattachments%2Ff27ca079b68f42c99391fab4b9f46bde%2F3605fe34-0350-42f8-a425-f879c94a2660%2F1663745690437.jpg</t>
  </si>
  <si>
    <t>3605fe34-0350-42f8-a425-f879c94a2660</t>
  </si>
  <si>
    <t>10:01:00.000+02:00</t>
  </si>
  <si>
    <t xml:space="preserve">Harakonje </t>
  </si>
  <si>
    <t>1663749063960.jpg</t>
  </si>
  <si>
    <t>https://kc.kobotoolbox.org/media/original?media_file=co2rwanda_rpp%2Fattachments%2Ff27ca079b68f42c99391fab4b9f46bde%2Fa4c73818-51fe-401e-81b2-913140203a1e%2F1663749063960.jpg</t>
  </si>
  <si>
    <t>1663749107922.jpg</t>
  </si>
  <si>
    <t>https://kc.kobotoolbox.org/media/original?media_file=co2rwanda_rpp%2Fattachments%2Ff27ca079b68f42c99391fab4b9f46bde%2Fa4c73818-51fe-401e-81b2-913140203a1e%2F1663749107922.jpg</t>
  </si>
  <si>
    <t>a4c73818-51fe-401e-81b2-913140203a1e</t>
  </si>
  <si>
    <t>10:47:00.000+02:00</t>
  </si>
  <si>
    <t>1663751219038.jpg</t>
  </si>
  <si>
    <t>https://kc.kobotoolbox.org/media/original?media_file=co2rwanda_rpp%2Fattachments%2Ff27ca079b68f42c99391fab4b9f46bde%2F7b5dabd6-5655-4e10-9479-6603528d3445%2F1663751219038.jpg</t>
  </si>
  <si>
    <t>1663751279099.jpg</t>
  </si>
  <si>
    <t>https://kc.kobotoolbox.org/media/original?media_file=co2rwanda_rpp%2Fattachments%2Ff27ca079b68f42c99391fab4b9f46bde%2F7b5dabd6-5655-4e10-9479-6603528d3445%2F1663751279099.jpg</t>
  </si>
  <si>
    <t>7b5dabd6-5655-4e10-9479-6603528d3445</t>
  </si>
  <si>
    <t xml:space="preserve">Nyirabizimana Onoline </t>
  </si>
  <si>
    <t>11:19:00.000+02:00</t>
  </si>
  <si>
    <t>Nisabwa Abiase</t>
  </si>
  <si>
    <t>1663752659565.jpg</t>
  </si>
  <si>
    <t>https://kc.kobotoolbox.org/media/original?media_file=co2rwanda_rpp%2Fattachments%2Ff27ca079b68f42c99391fab4b9f46bde%2F925be752-727e-4d59-a0f3-ad71eb280f3f%2F1663752659565.jpg</t>
  </si>
  <si>
    <t>1663752714739.jpg</t>
  </si>
  <si>
    <t>https://kc.kobotoolbox.org/media/original?media_file=co2rwanda_rpp%2Fattachments%2Ff27ca079b68f42c99391fab4b9f46bde%2F925be752-727e-4d59-a0f3-ad71eb280f3f%2F1663752714739.jpg</t>
  </si>
  <si>
    <t>925be752-727e-4d59-a0f3-ad71eb280f3f</t>
  </si>
  <si>
    <t>09:25:00.000+02:00</t>
  </si>
  <si>
    <t>1663745261381.jpg</t>
  </si>
  <si>
    <t>https://kc.kobotoolbox.org/media/original?media_file=co2rwanda_rpp%2Fattachments%2Ff27ca079b68f42c99391fab4b9f46bde%2Faf93813b-31b8-45d2-9168-0c34544856f4%2F1663745261381.jpg</t>
  </si>
  <si>
    <t>1663746150261.jpg</t>
  </si>
  <si>
    <t>https://kc.kobotoolbox.org/media/original?media_file=co2rwanda_rpp%2Fattachments%2Ff27ca079b68f42c99391fab4b9f46bde%2Faf93813b-31b8-45d2-9168-0c34544856f4%2F1663746150261.jpg</t>
  </si>
  <si>
    <t>1663746185587.jpg</t>
  </si>
  <si>
    <t>https://kc.kobotoolbox.org/media/original?media_file=co2rwanda_rpp%2Fattachments%2Ff27ca079b68f42c99391fab4b9f46bde%2Faf93813b-31b8-45d2-9168-0c34544856f4%2F1663746185587.jpg</t>
  </si>
  <si>
    <t>af93813b-31b8-45d2-9168-0c34544856f4</t>
  </si>
  <si>
    <t>1663747370838.jpg</t>
  </si>
  <si>
    <t>https://kc.kobotoolbox.org/media/original?media_file=co2rwanda_rpp%2Fattachments%2Ff27ca079b68f42c99391fab4b9f46bde%2Ff80f2d89-774a-452d-ad6a-035a843ef54a%2F1663747370838.jpg</t>
  </si>
  <si>
    <t>1663747755042.jpg</t>
  </si>
  <si>
    <t>https://kc.kobotoolbox.org/media/original?media_file=co2rwanda_rpp%2Fattachments%2Ff27ca079b68f42c99391fab4b9f46bde%2Ff80f2d89-774a-452d-ad6a-035a843ef54a%2F1663747755042.jpg</t>
  </si>
  <si>
    <t>f80f2d89-774a-452d-ad6a-035a843ef54a</t>
  </si>
  <si>
    <t>Nyirabwimana Josiane</t>
  </si>
  <si>
    <t>10:28:00.000+02:00</t>
  </si>
  <si>
    <t>Uwihoreye Frederic</t>
  </si>
  <si>
    <t>1663749073021.jpg</t>
  </si>
  <si>
    <t>https://kc.kobotoolbox.org/media/original?media_file=co2rwanda_rpp%2Fattachments%2Ff27ca079b68f42c99391fab4b9f46bde%2F3d18029a-5380-47ba-875f-147aefa9ad4f%2F1663749073021.jpg</t>
  </si>
  <si>
    <t>1663749430127.jpg</t>
  </si>
  <si>
    <t>https://kc.kobotoolbox.org/media/original?media_file=co2rwanda_rpp%2Fattachments%2Ff27ca079b68f42c99391fab4b9f46bde%2F3d18029a-5380-47ba-875f-147aefa9ad4f%2F1663749430127.jpg</t>
  </si>
  <si>
    <t>3d18029a-5380-47ba-875f-147aefa9ad4f</t>
  </si>
  <si>
    <t>Niyomukiza Joyeuse</t>
  </si>
  <si>
    <t>10:45:00.000+02:00</t>
  </si>
  <si>
    <t>1663750083884.jpg</t>
  </si>
  <si>
    <t>https://kc.kobotoolbox.org/media/original?media_file=co2rwanda_rpp%2Fattachments%2Ff27ca079b68f42c99391fab4b9f46bde%2Fc16d2489-cc79-4150-94fe-69984b610d32%2F1663750083884.jpg</t>
  </si>
  <si>
    <t>1663750165124.jpg</t>
  </si>
  <si>
    <t>https://kc.kobotoolbox.org/media/original?media_file=co2rwanda_rpp%2Fattachments%2Ff27ca079b68f42c99391fab4b9f46bde%2Fc16d2489-cc79-4150-94fe-69984b610d32%2F1663750165124.jpg</t>
  </si>
  <si>
    <t>c16d2489-cc79-4150-94fe-69984b610d32</t>
  </si>
  <si>
    <t>1663747055347.jpg</t>
  </si>
  <si>
    <t>https://kc.kobotoolbox.org/media/original?media_file=co2rwanda_rpp%2Fattachments%2Ff27ca079b68f42c99391fab4b9f46bde%2F920c59f8-4e54-4411-9db2-9a2a1c24ad06%2F1663747055347.jpg</t>
  </si>
  <si>
    <t>1663747264320.jpg</t>
  </si>
  <si>
    <t>https://kc.kobotoolbox.org/media/original?media_file=co2rwanda_rpp%2Fattachments%2Ff27ca079b68f42c99391fab4b9f46bde%2F920c59f8-4e54-4411-9db2-9a2a1c24ad06%2F1663747264320.jpg</t>
  </si>
  <si>
    <t>920c59f8-4e54-4411-9db2-9a2a1c24ad06</t>
  </si>
  <si>
    <t>10:29:00.000+02:00</t>
  </si>
  <si>
    <t>Haashyushye</t>
  </si>
  <si>
    <t>Habyariamana Theobard</t>
  </si>
  <si>
    <t>1663748426814.jpg</t>
  </si>
  <si>
    <t>https://kc.kobotoolbox.org/media/original?media_file=co2rwanda_rpp%2Fattachments%2Ff27ca079b68f42c99391fab4b9f46bde%2Fd9c36c22-8d83-4156-9e8d-9b9ade431f75%2F1663748426814.jpg</t>
  </si>
  <si>
    <t>1663748547684.jpg</t>
  </si>
  <si>
    <t>https://kc.kobotoolbox.org/media/original?media_file=co2rwanda_rpp%2Fattachments%2Ff27ca079b68f42c99391fab4b9f46bde%2Fd9c36c22-8d83-4156-9e8d-9b9ade431f75%2F1663748547684.jpg</t>
  </si>
  <si>
    <t>d9c36c22-8d83-4156-9e8d-9b9ade431f75</t>
  </si>
  <si>
    <t>Uwamahoro vessiane</t>
  </si>
  <si>
    <t>10:53:00.000+02:00</t>
  </si>
  <si>
    <t>Uwamahoro  Vassiane</t>
  </si>
  <si>
    <t>1663750167136.jpg</t>
  </si>
  <si>
    <t>https://kc.kobotoolbox.org/media/original?media_file=co2rwanda_rpp%2Fattachments%2Ff27ca079b68f42c99391fab4b9f46bde%2F7d62ef7b-f8ac-4e5e-a43a-360f09c880d1%2F1663750167136.jpg</t>
  </si>
  <si>
    <t>1663750213598.jpg</t>
  </si>
  <si>
    <t>https://kc.kobotoolbox.org/media/original?media_file=co2rwanda_rpp%2Fattachments%2Ff27ca079b68f42c99391fab4b9f46bde%2F7d62ef7b-f8ac-4e5e-a43a-360f09c880d1%2F1663750213598.jpg</t>
  </si>
  <si>
    <t>7d62ef7b-f8ac-4e5e-a43a-360f09c880d1</t>
  </si>
  <si>
    <t>11:27:00.000+02:00</t>
  </si>
  <si>
    <t>Ruberizesa Donatien</t>
  </si>
  <si>
    <t>1663751685394.jpg</t>
  </si>
  <si>
    <t>https://kc.kobotoolbox.org/media/original?media_file=co2rwanda_rpp%2Fattachments%2Ff27ca079b68f42c99391fab4b9f46bde%2Fe41214b1-d9cf-47c9-b1b3-78034b3742af%2F1663751685394.jpg</t>
  </si>
  <si>
    <t>1663751741980.jpg</t>
  </si>
  <si>
    <t>https://kc.kobotoolbox.org/media/original?media_file=co2rwanda_rpp%2Fattachments%2Ff27ca079b68f42c99391fab4b9f46bde%2Fe41214b1-d9cf-47c9-b1b3-78034b3742af%2F1663751741980.jpg</t>
  </si>
  <si>
    <t>e41214b1-d9cf-47c9-b1b3-78034b3742af</t>
  </si>
  <si>
    <t>Bimenyimana Felicien</t>
  </si>
  <si>
    <t>1663753152282.jpg</t>
  </si>
  <si>
    <t>https://kc.kobotoolbox.org/media/original?media_file=co2rwanda_rpp%2Fattachments%2Ff27ca079b68f42c99391fab4b9f46bde%2F9d120ea5-ce9e-4e17-9115-84bbb5cdf6ad%2F1663753152282.jpg</t>
  </si>
  <si>
    <t xml:space="preserve">Corneille Nkunzurwanda </t>
  </si>
  <si>
    <t>1663753198568.jpg</t>
  </si>
  <si>
    <t>https://kc.kobotoolbox.org/media/original?media_file=co2rwanda_rpp%2Fattachments%2Ff27ca079b68f42c99391fab4b9f46bde%2F9d120ea5-ce9e-4e17-9115-84bbb5cdf6ad%2F1663753198568.jpg</t>
  </si>
  <si>
    <t>9d120ea5-ce9e-4e17-9115-84bbb5cdf6ad</t>
  </si>
  <si>
    <t>13:05:00.000+02:00</t>
  </si>
  <si>
    <t>1663756147074.jpg</t>
  </si>
  <si>
    <t>https://kc.kobotoolbox.org/media/original?media_file=co2rwanda_rpp%2Fattachments%2Ff27ca079b68f42c99391fab4b9f46bde%2Fccafd2e7-02be-4174-b544-44eb546caca2%2F1663756147074.jpg</t>
  </si>
  <si>
    <t>1663756188881.jpg</t>
  </si>
  <si>
    <t>https://kc.kobotoolbox.org/media/original?media_file=co2rwanda_rpp%2Fattachments%2Ff27ca079b68f42c99391fab4b9f46bde%2Fccafd2e7-02be-4174-b544-44eb546caca2%2F1663756188881.jpg</t>
  </si>
  <si>
    <t>ccafd2e7-02be-4174-b544-44eb546caca2</t>
  </si>
  <si>
    <t>08:36:00.000+02:00</t>
  </si>
  <si>
    <t>Kirakonje</t>
  </si>
  <si>
    <t>Sebamungu Yohana</t>
  </si>
  <si>
    <t>0787884217</t>
  </si>
  <si>
    <t>1663742477780.jpg</t>
  </si>
  <si>
    <t>https://kc.kobotoolbox.org/media/original?media_file=co2rwanda_rpp%2Fattachments%2Ff27ca079b68f42c99391fab4b9f46bde%2F49123d6c-7739-4c55-9f89-b57f7862601f%2F1663742477780.jpg</t>
  </si>
  <si>
    <t>1663742900985.jpg</t>
  </si>
  <si>
    <t>https://kc.kobotoolbox.org/media/original?media_file=co2rwanda_rpp%2Fattachments%2Ff27ca079b68f42c99391fab4b9f46bde%2F49123d6c-7739-4c55-9f89-b57f7862601f%2F1663742900985.jpg</t>
  </si>
  <si>
    <t>1663743517088.jpg</t>
  </si>
  <si>
    <t>https://kc.kobotoolbox.org/media/original?media_file=co2rwanda_rpp%2Fattachments%2Ff27ca079b68f42c99391fab4b9f46bde%2F49123d6c-7739-4c55-9f89-b57f7862601f%2F1663743517088.jpg</t>
  </si>
  <si>
    <t>49123d6c-7739-4c55-9f89-b57f7862601f</t>
  </si>
  <si>
    <t>09:09:00.000+02:00</t>
  </si>
  <si>
    <t>1663745276312.jpg</t>
  </si>
  <si>
    <t>https://kc.kobotoolbox.org/media/original?media_file=co2rwanda_rpp%2Fattachments%2Ff27ca079b68f42c99391fab4b9f46bde%2Fd9e6ca9b-e66a-473f-a288-a78e4d855dfd%2F1663745276312.jpg</t>
  </si>
  <si>
    <t>1663745328860.jpg</t>
  </si>
  <si>
    <t>https://kc.kobotoolbox.org/media/original?media_file=co2rwanda_rpp%2Fattachments%2Ff27ca079b68f42c99391fab4b9f46bde%2Fd9e6ca9b-e66a-473f-a288-a78e4d855dfd%2F1663745328860.jpg</t>
  </si>
  <si>
    <t>d9e6ca9b-e66a-473f-a288-a78e4d855dfd</t>
  </si>
  <si>
    <t>Uwimana Beatrice</t>
  </si>
  <si>
    <t>10:11:00.000+02:00</t>
  </si>
  <si>
    <t>0782864040</t>
  </si>
  <si>
    <t>1663748098437.jpg</t>
  </si>
  <si>
    <t>https://kc.kobotoolbox.org/media/original?media_file=co2rwanda_rpp%2Fattachments%2Ff27ca079b68f42c99391fab4b9f46bde%2F356d9b13-607e-40c1-a5b3-6caa2c03fa20%2F1663748098437.jpg</t>
  </si>
  <si>
    <t>1663749064452.jpg</t>
  </si>
  <si>
    <t>https://kc.kobotoolbox.org/media/original?media_file=co2rwanda_rpp%2Fattachments%2Ff27ca079b68f42c99391fab4b9f46bde%2F356d9b13-607e-40c1-a5b3-6caa2c03fa20%2F1663749064452.jpg</t>
  </si>
  <si>
    <t>1663749111954.jpg</t>
  </si>
  <si>
    <t>https://kc.kobotoolbox.org/media/original?media_file=co2rwanda_rpp%2Fattachments%2Ff27ca079b68f42c99391fab4b9f46bde%2F356d9b13-607e-40c1-a5b3-6caa2c03fa20%2F1663749111954.jpg</t>
  </si>
  <si>
    <t>356d9b13-607e-40c1-a5b3-6caa2c03fa20</t>
  </si>
  <si>
    <t>Niyonagize Marie Joyeuse</t>
  </si>
  <si>
    <t>0789694263</t>
  </si>
  <si>
    <t>1663750256530.jpg</t>
  </si>
  <si>
    <t>https://kc.kobotoolbox.org/media/original?media_file=co2rwanda_rpp%2Fattachments%2Ff27ca079b68f42c99391fab4b9f46bde%2F2da0d92f-1a83-40dd-8bf9-7c34ddc66249%2F1663750256530.jpg</t>
  </si>
  <si>
    <t>1663750495357.jpg</t>
  </si>
  <si>
    <t>https://kc.kobotoolbox.org/media/original?media_file=co2rwanda_rpp%2Fattachments%2Ff27ca079b68f42c99391fab4b9f46bde%2F2da0d92f-1a83-40dd-8bf9-7c34ddc66249%2F1663750495357.jpg</t>
  </si>
  <si>
    <t>1663750743093.jpg</t>
  </si>
  <si>
    <t>https://kc.kobotoolbox.org/media/original?media_file=co2rwanda_rpp%2Fattachments%2Ff27ca079b68f42c99391fab4b9f46bde%2F2da0d92f-1a83-40dd-8bf9-7c34ddc66249%2F1663750743093.jpg</t>
  </si>
  <si>
    <t>2da0d92f-1a83-40dd-8bf9-7c34ddc66249</t>
  </si>
  <si>
    <t>Ismael Niyonsenga</t>
  </si>
  <si>
    <t>Niyonsenga Ismael</t>
  </si>
  <si>
    <t>1663752586290.jpg</t>
  </si>
  <si>
    <t>https://kc.kobotoolbox.org/media/original?media_file=co2rwanda_rpp%2Fattachments%2Ff27ca079b68f42c99391fab4b9f46bde%2Fb8feac46-aba1-4b61-b0ae-d6b74aef95d9%2F1663752586290.jpg</t>
  </si>
  <si>
    <t>1663752612092.jpg</t>
  </si>
  <si>
    <t>https://kc.kobotoolbox.org/media/original?media_file=co2rwanda_rpp%2Fattachments%2Ff27ca079b68f42c99391fab4b9f46bde%2Fb8feac46-aba1-4b61-b0ae-d6b74aef95d9%2F1663752612092.jpg</t>
  </si>
  <si>
    <t>1663753107053.jpg</t>
  </si>
  <si>
    <t>https://kc.kobotoolbox.org/media/original?media_file=co2rwanda_rpp%2Fattachments%2Ff27ca079b68f42c99391fab4b9f46bde%2Fb8feac46-aba1-4b61-b0ae-d6b74aef95d9%2F1663753107053.jpg</t>
  </si>
  <si>
    <t>b8feac46-aba1-4b61-b0ae-d6b74aef95d9</t>
  </si>
  <si>
    <t>Dushimimana Enock</t>
  </si>
  <si>
    <t>0788893150</t>
  </si>
  <si>
    <t>1663754855978.jpg</t>
  </si>
  <si>
    <t>https://kc.kobotoolbox.org/media/original?media_file=co2rwanda_rpp%2Fattachments%2Ff27ca079b68f42c99391fab4b9f46bde%2F765838eb-55ee-4236-a153-4b31aa88231f%2F1663754855978.jpg</t>
  </si>
  <si>
    <t>1663754579495.jpg</t>
  </si>
  <si>
    <t>https://kc.kobotoolbox.org/media/original?media_file=co2rwanda_rpp%2Fattachments%2Ff27ca079b68f42c99391fab4b9f46bde%2F765838eb-55ee-4236-a153-4b31aa88231f%2F1663754579495.jpg</t>
  </si>
  <si>
    <t>1663755229237.jpg</t>
  </si>
  <si>
    <t>https://kc.kobotoolbox.org/media/original?media_file=co2rwanda_rpp%2Fattachments%2Ff27ca079b68f42c99391fab4b9f46bde%2F765838eb-55ee-4236-a153-4b31aa88231f%2F1663755229237.jpg</t>
  </si>
  <si>
    <t>765838eb-55ee-4236-a153-4b31aa88231f</t>
  </si>
  <si>
    <t>08:02:00.000+02:00</t>
  </si>
  <si>
    <t>1663740524569.jpg</t>
  </si>
  <si>
    <t>https://kc.kobotoolbox.org/media/original?media_file=co2rwanda_rpp%2Fattachments%2Ff27ca079b68f42c99391fab4b9f46bde%2Fc8a94992-bc70-408b-b508-d37d171e901e%2F1663740524569.jpg</t>
  </si>
  <si>
    <t>Dusanzwe turi 7 ariko ejo twagize umushyitsi umwe, ubwo twariye turi 8, saa 12h twacanye inkwi n'ijoro ducana amakara</t>
  </si>
  <si>
    <t>1663740875308.jpg</t>
  </si>
  <si>
    <t>https://kc.kobotoolbox.org/media/original?media_file=co2rwanda_rpp%2Fattachments%2Ff27ca079b68f42c99391fab4b9f46bde%2Fc8a94992-bc70-408b-b508-d37d171e901e%2F1663740875308.jpg</t>
  </si>
  <si>
    <t>N'ijoro bakoresheje no ku makara!</t>
  </si>
  <si>
    <t>1663740998429.jpg</t>
  </si>
  <si>
    <t>https://kc.kobotoolbox.org/media/original?media_file=co2rwanda_rpp%2Fattachments%2Ff27ca079b68f42c99391fab4b9f46bde%2Fc8a94992-bc70-408b-b508-d37d171e901e%2F1663740998429.jpg</t>
  </si>
  <si>
    <t>c8a94992-bc70-408b-b508-d37d171e901e</t>
  </si>
  <si>
    <t>08:50:00.000+02:00</t>
  </si>
  <si>
    <t>Nahimana Innocent</t>
  </si>
  <si>
    <t>1663743129166.jpg</t>
  </si>
  <si>
    <t>https://kc.kobotoolbox.org/media/original?media_file=co2rwanda_rpp%2Fattachments%2Ff27ca079b68f42c99391fab4b9f46bde%2F43394c23-348a-492f-9ca6-a419767bbd43%2F1663743129166.jpg</t>
  </si>
  <si>
    <t>1663743164264.jpg</t>
  </si>
  <si>
    <t>https://kc.kobotoolbox.org/media/original?media_file=co2rwanda_rpp%2Fattachments%2Ff27ca079b68f42c99391fab4b9f46bde%2F43394c23-348a-492f-9ca6-a419767bbd43%2F1663743164264.jpg</t>
  </si>
  <si>
    <t>1663743465418.jpg</t>
  </si>
  <si>
    <t>https://kc.kobotoolbox.org/media/original?media_file=co2rwanda_rpp%2Fattachments%2Ff27ca079b68f42c99391fab4b9f46bde%2F43394c23-348a-492f-9ca6-a419767bbd43%2F1663743465418.jpg</t>
  </si>
  <si>
    <t>43394c23-348a-492f-9ca6-a419767bbd43</t>
  </si>
  <si>
    <t>09:27:00.000+02:00</t>
  </si>
  <si>
    <t>1663744186858.jpg</t>
  </si>
  <si>
    <t>https://kc.kobotoolbox.org/media/original?media_file=co2rwanda_rpp%2Fattachments%2Ff27ca079b68f42c99391fab4b9f46bde%2F0c0429e0-b2c5-4830-9f70-7aa2e7acb8fa%2F1663744186858.jpg</t>
  </si>
  <si>
    <t>Ejo twatetse rimwe rwose, tubisubiraho na n'ijoro</t>
  </si>
  <si>
    <t>1663744319545.jpg</t>
  </si>
  <si>
    <t>https://kc.kobotoolbox.org/media/original?media_file=co2rwanda_rpp%2Fattachments%2Ff27ca079b68f42c99391fab4b9f46bde%2F0c0429e0-b2c5-4830-9f70-7aa2e7acb8fa%2F1663744319545.jpg</t>
  </si>
  <si>
    <t>0c0429e0-b2c5-4830-9f70-7aa2e7acb8fa</t>
  </si>
  <si>
    <t>10:08:00.000+02:00</t>
  </si>
  <si>
    <t>1663745342158.jpg</t>
  </si>
  <si>
    <t>https://kc.kobotoolbox.org/media/original?media_file=co2rwanda_rpp%2Fattachments%2Ff27ca079b68f42c99391fab4b9f46bde%2F66181697-d0fe-4bd5-86e5-1ef12cf77728%2F1663745342158.jpg</t>
  </si>
  <si>
    <t>Dusanzwe turi 3 ariko ejo twagaburiye abana 2 bari badusuye</t>
  </si>
  <si>
    <t>1663745457120.jpg</t>
  </si>
  <si>
    <t>https://kc.kobotoolbox.org/media/original?media_file=co2rwanda_rpp%2Fattachments%2Ff27ca079b68f42c99391fab4b9f46bde%2F66181697-d0fe-4bd5-86e5-1ef12cf77728%2F1663745457120.jpg</t>
  </si>
  <si>
    <t>66181697-d0fe-4bd5-86e5-1ef12cf77728</t>
  </si>
  <si>
    <t>11:13:00.000+02:00</t>
  </si>
  <si>
    <t>1663746666835.jpg</t>
  </si>
  <si>
    <t>https://kc.kobotoolbox.org/media/original?media_file=co2rwanda_rpp%2Fattachments%2Ff27ca079b68f42c99391fab4b9f46bde%2F79384df6-2307-450d-865a-375b8e605677%2F1663746666835.jpg</t>
  </si>
  <si>
    <t>1663746718230.jpg</t>
  </si>
  <si>
    <t>https://kc.kobotoolbox.org/media/original?media_file=co2rwanda_rpp%2Fattachments%2Ff27ca079b68f42c99391fab4b9f46bde%2F79384df6-2307-450d-865a-375b8e605677%2F1663746718230.jpg</t>
  </si>
  <si>
    <t>Ejo twatetse rimwe</t>
  </si>
  <si>
    <t>1663746886977.jpg</t>
  </si>
  <si>
    <t>https://kc.kobotoolbox.org/media/original?media_file=co2rwanda_rpp%2Fattachments%2Ff27ca079b68f42c99391fab4b9f46bde%2F79384df6-2307-450d-865a-375b8e605677%2F1663746886977.jpg</t>
  </si>
  <si>
    <t>79384df6-2307-450d-865a-375b8e605677</t>
  </si>
  <si>
    <t>1663747791788.jpg</t>
  </si>
  <si>
    <t>https://kc.kobotoolbox.org/media/original?media_file=co2rwanda_rpp%2Fattachments%2Ff27ca079b68f42c99391fab4b9f46bde%2Fa89872ab-8a7d-4ab7-96ee-be47796b4b13%2F1663747791788.jpg</t>
  </si>
  <si>
    <t>1663747922954.jpg</t>
  </si>
  <si>
    <t>https://kc.kobotoolbox.org/media/original?media_file=co2rwanda_rpp%2Fattachments%2Ff27ca079b68f42c99391fab4b9f46bde%2Fa89872ab-8a7d-4ab7-96ee-be47796b4b13%2F1663747922954.jpg</t>
  </si>
  <si>
    <t>1663748104478.jpg</t>
  </si>
  <si>
    <t>https://kc.kobotoolbox.org/media/original?media_file=co2rwanda_rpp%2Fattachments%2Ff27ca079b68f42c99391fab4b9f46bde%2Fa89872ab-8a7d-4ab7-96ee-be47796b4b13%2F1663748104478.jpg</t>
  </si>
  <si>
    <t>a89872ab-8a7d-4ab7-96ee-be47796b4b13</t>
  </si>
  <si>
    <t xml:space="preserve">Mukagakwaya Annonciathe </t>
  </si>
  <si>
    <t>08:19:00.000+02:00</t>
  </si>
  <si>
    <t>Agasusuruko</t>
  </si>
  <si>
    <t xml:space="preserve">Karekezi Zachar </t>
  </si>
  <si>
    <t>1663742162406.jpg</t>
  </si>
  <si>
    <t>https://kc.kobotoolbox.org/media/original?media_file=co2rwanda_rpp%2Fattachments%2Ff27ca079b68f42c99391fab4b9f46bde%2F0c33b864-72a2-41d8-b20e-264294dc2542%2F1663742162406.jpg</t>
  </si>
  <si>
    <t>1663742196941.jpg</t>
  </si>
  <si>
    <t>https://kc.kobotoolbox.org/media/original?media_file=co2rwanda_rpp%2Fattachments%2Ff27ca079b68f42c99391fab4b9f46bde%2F0c33b864-72a2-41d8-b20e-264294dc2542%2F1663742196941.jpg</t>
  </si>
  <si>
    <t>Byakozwe neza</t>
  </si>
  <si>
    <t>1663742435183.jpg</t>
  </si>
  <si>
    <t>https://kc.kobotoolbox.org/media/original?media_file=co2rwanda_rpp%2Fattachments%2Ff27ca079b68f42c99391fab4b9f46bde%2F0c33b864-72a2-41d8-b20e-264294dc2542%2F1663742435183.jpg</t>
  </si>
  <si>
    <t>0c33b864-72a2-41d8-b20e-264294dc2542</t>
  </si>
  <si>
    <t xml:space="preserve">Nyiraneza Foïbi </t>
  </si>
  <si>
    <t>09:00:00.000+02:00</t>
  </si>
  <si>
    <t>Igitumbiko cg ikirere kigiye kugusha imvura</t>
  </si>
  <si>
    <t>1663744173891.jpg</t>
  </si>
  <si>
    <t>https://kc.kobotoolbox.org/media/original?media_file=co2rwanda_rpp%2Fattachments%2Ff27ca079b68f42c99391fab4b9f46bde%2F20b0005f-3063-4f95-9cca-309b2c60f79c%2F1663744173891.jpg</t>
  </si>
  <si>
    <t>1663744656357.jpg</t>
  </si>
  <si>
    <t>https://kc.kobotoolbox.org/media/original?media_file=co2rwanda_rpp%2Fattachments%2Ff27ca079b68f42c99391fab4b9f46bde%2F20b0005f-3063-4f95-9cca-309b2c60f79c%2F1663744656357.jpg</t>
  </si>
  <si>
    <t>1663744807007.jpg</t>
  </si>
  <si>
    <t>https://kc.kobotoolbox.org/media/original?media_file=co2rwanda_rpp%2Fattachments%2Ff27ca079b68f42c99391fab4b9f46bde%2F20b0005f-3063-4f95-9cca-309b2c60f79c%2F1663744807007.jpg</t>
  </si>
  <si>
    <t>20b0005f-3063-4f95-9cca-309b2c60f79c</t>
  </si>
  <si>
    <t xml:space="preserve">Mukacanderi Pascasie </t>
  </si>
  <si>
    <t>Imvura, ubukonje</t>
  </si>
  <si>
    <t xml:space="preserve">Ndayisabye Siel </t>
  </si>
  <si>
    <t>1663747416583.jpg</t>
  </si>
  <si>
    <t>https://kc.kobotoolbox.org/media/original?media_file=co2rwanda_rpp%2Fattachments%2Ff27ca079b68f42c99391fab4b9f46bde%2F77fe4a22-32c6-46c9-8f32-f1636448bfb2%2F1663747416583.jpg</t>
  </si>
  <si>
    <t>1663747443374.jpg</t>
  </si>
  <si>
    <t>https://kc.kobotoolbox.org/media/original?media_file=co2rwanda_rpp%2Fattachments%2Ff27ca079b68f42c99391fab4b9f46bde%2F77fe4a22-32c6-46c9-8f32-f1636448bfb2%2F1663747443374.jpg</t>
  </si>
  <si>
    <t xml:space="preserve">Bikozwe neza </t>
  </si>
  <si>
    <t>1663747683886.jpg</t>
  </si>
  <si>
    <t>https://kc.kobotoolbox.org/media/original?media_file=co2rwanda_rpp%2Fattachments%2Ff27ca079b68f42c99391fab4b9f46bde%2F77fe4a22-32c6-46c9-8f32-f1636448bfb2%2F1663747683886.jpg</t>
  </si>
  <si>
    <t>77fe4a22-32c6-46c9-8f32-f1636448bfb2</t>
  </si>
  <si>
    <t xml:space="preserve">Nyiranzeyimana Veredianne </t>
  </si>
  <si>
    <t>Agasusuruko, izuba rivuye nyuma y'imvura ihise</t>
  </si>
  <si>
    <t xml:space="preserve">Hategeka Bernard </t>
  </si>
  <si>
    <t xml:space="preserve">Nyiranzeyimana  Veredianne </t>
  </si>
  <si>
    <t>1663749001841.jpg</t>
  </si>
  <si>
    <t>https://kc.kobotoolbox.org/media/original?media_file=co2rwanda_rpp%2Fattachments%2Ff27ca079b68f42c99391fab4b9f46bde%2Fa671436c-d84c-4c6e-b550-dbd0a1bf33f0%2F1663749001841.jpg</t>
  </si>
  <si>
    <t>1663749129892.jpg</t>
  </si>
  <si>
    <t>https://kc.kobotoolbox.org/media/original?media_file=co2rwanda_rpp%2Fattachments%2Ff27ca079b68f42c99391fab4b9f46bde%2Fa671436c-d84c-4c6e-b550-dbd0a1bf33f0%2F1663749129892.jpg</t>
  </si>
  <si>
    <t>1663749411614.jpg</t>
  </si>
  <si>
    <t>https://kc.kobotoolbox.org/media/original?media_file=co2rwanda_rpp%2Fattachments%2Ff27ca079b68f42c99391fab4b9f46bde%2Fa671436c-d84c-4c6e-b550-dbd0a1bf33f0%2F1663749411614.jpg</t>
  </si>
  <si>
    <t>a671436c-d84c-4c6e-b550-dbd0a1bf33f0</t>
  </si>
  <si>
    <t xml:space="preserve">Niyogushimwa Blaise </t>
  </si>
  <si>
    <t>11:16:00.000+02:00</t>
  </si>
  <si>
    <t xml:space="preserve">Niyogushimwa </t>
  </si>
  <si>
    <t>1663751877325.jpg</t>
  </si>
  <si>
    <t>https://kc.kobotoolbox.org/media/original?media_file=co2rwanda_rpp%2Fattachments%2Ff27ca079b68f42c99391fab4b9f46bde%2F0d473cb7-34e3-426d-a388-a5ab23279641%2F1663751877325.jpg</t>
  </si>
  <si>
    <t>1663752012844.jpg</t>
  </si>
  <si>
    <t>https://kc.kobotoolbox.org/media/original?media_file=co2rwanda_rpp%2Fattachments%2Ff27ca079b68f42c99391fab4b9f46bde%2F0d473cb7-34e3-426d-a388-a5ab23279641%2F1663752012844.jpg</t>
  </si>
  <si>
    <t>1663752071646.jpg</t>
  </si>
  <si>
    <t>https://kc.kobotoolbox.org/media/original?media_file=co2rwanda_rpp%2Fattachments%2Ff27ca079b68f42c99391fab4b9f46bde%2F0d473cb7-34e3-426d-a388-a5ab23279641%2F1663752071646.jpg</t>
  </si>
  <si>
    <t>0d473cb7-34e3-426d-a388-a5ab23279641</t>
  </si>
  <si>
    <t xml:space="preserve">Mukankusi Verene </t>
  </si>
  <si>
    <t>1663753453106.jpg</t>
  </si>
  <si>
    <t>https://kc.kobotoolbox.org/media/original?media_file=co2rwanda_rpp%2Fattachments%2Ff27ca079b68f42c99391fab4b9f46bde%2F4280dfa5-c394-4e2e-8c54-642dfac770bf%2F1663753453106.jpg</t>
  </si>
  <si>
    <t>1663753609638.jpg</t>
  </si>
  <si>
    <t>https://kc.kobotoolbox.org/media/original?media_file=co2rwanda_rpp%2Fattachments%2Ff27ca079b68f42c99391fab4b9f46bde%2F4280dfa5-c394-4e2e-8c54-642dfac770bf%2F1663753609638.jpg</t>
  </si>
  <si>
    <t>1663753772920.jpg</t>
  </si>
  <si>
    <t>https://kc.kobotoolbox.org/media/original?media_file=co2rwanda_rpp%2Fattachments%2Ff27ca079b68f42c99391fab4b9f46bde%2F4280dfa5-c394-4e2e-8c54-642dfac770bf%2F1663753772920.jpg</t>
  </si>
  <si>
    <t>4280dfa5-c394-4e2e-8c54-642dfac770bf</t>
  </si>
  <si>
    <t>Ingabire Rose</t>
  </si>
  <si>
    <t>09:08:00.000+02:00</t>
  </si>
  <si>
    <t>Nsengimana</t>
  </si>
  <si>
    <t>1663744344516.jpg</t>
  </si>
  <si>
    <t>https://kc.kobotoolbox.org/media/original?media_file=co2rwanda_rpp%2Fattachments%2Ff27ca079b68f42c99391fab4b9f46bde%2F40621029-45e7-41c8-b9b8-f4a0d7228f95%2F1663744344516.jpg</t>
  </si>
  <si>
    <t xml:space="preserve">Ngereranyije ninkwi na napimye kumunsi wejo Inkwi zagabanutse cyane </t>
  </si>
  <si>
    <t>1663744876561.jpg</t>
  </si>
  <si>
    <t>https://kc.kobotoolbox.org/media/original?media_file=co2rwanda_rpp%2Fattachments%2Ff27ca079b68f42c99391fab4b9f46bde%2F40621029-45e7-41c8-b9b8-f4a0d7228f95%2F1663744876561.jpg</t>
  </si>
  <si>
    <t>40621029-45e7-41c8-b9b8-f4a0d7228f95</t>
  </si>
  <si>
    <t>11:01:00.000+02:00</t>
  </si>
  <si>
    <t>1663751040277.jpg</t>
  </si>
  <si>
    <t>https://kc.kobotoolbox.org/media/original?media_file=co2rwanda_rpp%2Fattachments%2Ff27ca079b68f42c99391fab4b9f46bde%2F59b8f350-dbbe-4fd1-9bad-85a8eb7c752c%2F1663751040277.jpg</t>
  </si>
  <si>
    <t>1663751098118.jpg</t>
  </si>
  <si>
    <t>https://kc.kobotoolbox.org/media/original?media_file=co2rwanda_rpp%2Fattachments%2Ff27ca079b68f42c99391fab4b9f46bde%2F59b8f350-dbbe-4fd1-9bad-85a8eb7c752c%2F1663751098118.jpg</t>
  </si>
  <si>
    <t xml:space="preserve">No comment </t>
  </si>
  <si>
    <t>1663751236076.jpg</t>
  </si>
  <si>
    <t>https://kc.kobotoolbox.org/media/original?media_file=co2rwanda_rpp%2Fattachments%2Ff27ca079b68f42c99391fab4b9f46bde%2F59b8f350-dbbe-4fd1-9bad-85a8eb7c752c%2F1663751236076.jpg</t>
  </si>
  <si>
    <t>59b8f350-dbbe-4fd1-9bad-85a8eb7c752c</t>
  </si>
  <si>
    <t>09:44:00.000+02:00</t>
  </si>
  <si>
    <t>1663746453083.jpg</t>
  </si>
  <si>
    <t>https://kc.kobotoolbox.org/media/original?media_file=co2rwanda_rpp%2Fattachments%2Ff27ca079b68f42c99391fab4b9f46bde%2Fe7347d54-85b0-4841-95bc-754cb25df955%2F1663746453083.jpg</t>
  </si>
  <si>
    <t>Ikigaragara Inkwi ntabwo zumye neza</t>
  </si>
  <si>
    <t>1663746544317.jpg</t>
  </si>
  <si>
    <t>https://kc.kobotoolbox.org/media/original?media_file=co2rwanda_rpp%2Fattachments%2Ff27ca079b68f42c99391fab4b9f46bde%2Fe7347d54-85b0-4841-95bc-754cb25df955%2F1663746544317.jpg</t>
  </si>
  <si>
    <t>e7347d54-85b0-4841-95bc-754cb25df955</t>
  </si>
  <si>
    <t>10:03:00.000+02:00</t>
  </si>
  <si>
    <t>1663747560955.jpg</t>
  </si>
  <si>
    <t>https://kc.kobotoolbox.org/media/original?media_file=co2rwanda_rpp%2Fattachments%2Ff27ca079b68f42c99391fab4b9f46bde%2F73b9f4ad-029d-470a-990d-386ce780d0bb%2F1663747560955.jpg</t>
  </si>
  <si>
    <t>No comment</t>
  </si>
  <si>
    <t>1663747623288.jpg</t>
  </si>
  <si>
    <t>https://kc.kobotoolbox.org/media/original?media_file=co2rwanda_rpp%2Fattachments%2Ff27ca079b68f42c99391fab4b9f46bde%2F73b9f4ad-029d-470a-990d-386ce780d0bb%2F1663747623288.jpg</t>
  </si>
  <si>
    <t>73b9f4ad-029d-470a-990d-386ce780d0bb</t>
  </si>
  <si>
    <t xml:space="preserve">Nyiranjangwe Tatiana </t>
  </si>
  <si>
    <t>1663742982972.jpg</t>
  </si>
  <si>
    <t>https://kc.kobotoolbox.org/media/original?media_file=co2rwanda_rpp%2Fattachments%2Ff27ca079b68f42c99391fab4b9f46bde%2F48eee6c4-467c-4df0-8470-2e1d0796f211%2F1663742982972.jpg</t>
  </si>
  <si>
    <t xml:space="preserve">No comments </t>
  </si>
  <si>
    <t>1663743172371.jpg</t>
  </si>
  <si>
    <t>https://kc.kobotoolbox.org/media/original?media_file=co2rwanda_rpp%2Fattachments%2Ff27ca079b68f42c99391fab4b9f46bde%2F48eee6c4-467c-4df0-8470-2e1d0796f211%2F1663743172371.jpg</t>
  </si>
  <si>
    <t>48eee6c4-467c-4df0-8470-2e1d0796f211</t>
  </si>
  <si>
    <t>Nzabamwita Violet</t>
  </si>
  <si>
    <t>Magerageza Innocent</t>
  </si>
  <si>
    <t>1663748443951.jpg</t>
  </si>
  <si>
    <t>https://kc.kobotoolbox.org/media/original?media_file=co2rwanda_rpp%2Fattachments%2Ff27ca079b68f42c99391fab4b9f46bde%2Fbd22829e-ce82-4dad-86b0-d2b75e27d44c%2F1663748443951.jpg</t>
  </si>
  <si>
    <t>Mujawimana Madina</t>
  </si>
  <si>
    <t>1663748537486.jpg</t>
  </si>
  <si>
    <t>https://kc.kobotoolbox.org/media/original?media_file=co2rwanda_rpp%2Fattachments%2Ff27ca079b68f42c99391fab4b9f46bde%2Fbd22829e-ce82-4dad-86b0-d2b75e27d44c%2F1663748537486.jpg</t>
  </si>
  <si>
    <t>bd22829e-ce82-4dad-86b0-d2b75e27d44c</t>
  </si>
  <si>
    <t>Musabyimana alphonsine</t>
  </si>
  <si>
    <t>08:08:00.000+02:00</t>
  </si>
  <si>
    <t>Musabyimana Alphonsine</t>
  </si>
  <si>
    <t>1663740716141.jpg</t>
  </si>
  <si>
    <t>https://kc.kobotoolbox.org/media/original?media_file=co2rwanda_rpp%2Fattachments%2Ff27ca079b68f42c99391fab4b9f46bde%2F0dfdbb5b-05ad-4844-af9f-c12d40c22bb9%2F1663740716141.jpg</t>
  </si>
  <si>
    <t>Ntazindi nkwi zakusanyijwe haracyakoreshwa izumunsi wabanje</t>
  </si>
  <si>
    <t xml:space="preserve">Rugero clemence </t>
  </si>
  <si>
    <t>1663740861785.jpg</t>
  </si>
  <si>
    <t>https://kc.kobotoolbox.org/media/original?media_file=co2rwanda_rpp%2Fattachments%2Ff27ca079b68f42c99391fab4b9f46bde%2F0dfdbb5b-05ad-4844-af9f-c12d40c22bb9%2F1663740861785.jpg</t>
  </si>
  <si>
    <t>0dfdbb5b-05ad-4844-af9f-c12d40c22bb9</t>
  </si>
  <si>
    <t>08:25:00.000+02:00</t>
  </si>
  <si>
    <t>1663742217139.jpg</t>
  </si>
  <si>
    <t>https://kc.kobotoolbox.org/media/original?media_file=co2rwanda_rpp%2Fattachments%2Ff27ca079b68f42c99391fab4b9f46bde%2Ffcf31d53-2673-4622-b6fc-8f01a75c4622%2F1663742217139.jpg</t>
  </si>
  <si>
    <t>1663742234168.jpg</t>
  </si>
  <si>
    <t>https://kc.kobotoolbox.org/media/original?media_file=co2rwanda_rpp%2Fattachments%2Ff27ca079b68f42c99391fab4b9f46bde%2Ffcf31d53-2673-4622-b6fc-8f01a75c4622%2F1663742234168.jpg</t>
  </si>
  <si>
    <t xml:space="preserve">Kunkwi zirimo gukoreshwa nongeyeho inkwi zakusanyijwe zose </t>
  </si>
  <si>
    <t>1663742309668.jpg</t>
  </si>
  <si>
    <t>https://kc.kobotoolbox.org/media/original?media_file=co2rwanda_rpp%2Fattachments%2Ff27ca079b68f42c99391fab4b9f46bde%2Ffcf31d53-2673-4622-b6fc-8f01a75c4622%2F1663742309668.jpg</t>
  </si>
  <si>
    <t>fcf31d53-2673-4622-b6fc-8f01a75c4622</t>
  </si>
  <si>
    <t>08:54:00.000+02:00</t>
  </si>
  <si>
    <t>1663743424464.jpg</t>
  </si>
  <si>
    <t>https://kc.kobotoolbox.org/media/original?media_file=co2rwanda_rpp%2Fattachments%2Ff27ca079b68f42c99391fab4b9f46bde%2Fbbe7ab39-7e97-4ec4-9557-023248945626%2F1663743424464.jpg</t>
  </si>
  <si>
    <t>1663743576920.jpg</t>
  </si>
  <si>
    <t>https://kc.kobotoolbox.org/media/original?media_file=co2rwanda_rpp%2Fattachments%2Ff27ca079b68f42c99391fab4b9f46bde%2Fbbe7ab39-7e97-4ec4-9557-023248945626%2F1663743576920.jpg</t>
  </si>
  <si>
    <t xml:space="preserve">Kunkwi zirimo gukoreshwa nongeyeho izakusanyijwe zose </t>
  </si>
  <si>
    <t>1663743712164.jpg</t>
  </si>
  <si>
    <t>https://kc.kobotoolbox.org/media/original?media_file=co2rwanda_rpp%2Fattachments%2Ff27ca079b68f42c99391fab4b9f46bde%2Fbbe7ab39-7e97-4ec4-9557-023248945626%2F1663743712164.jpg</t>
  </si>
  <si>
    <t>bbe7ab39-7e97-4ec4-9557-023248945626</t>
  </si>
  <si>
    <t xml:space="preserve">Mukagasana beatrice </t>
  </si>
  <si>
    <t>1663744360708.jpg</t>
  </si>
  <si>
    <t>https://kc.kobotoolbox.org/media/original?media_file=co2rwanda_rpp%2Fattachments%2Ff27ca079b68f42c99391fab4b9f46bde%2Fad6a6d02-0f72-4a90-a733-47628c37ac08%2F1663744360708.jpg</t>
  </si>
  <si>
    <t>1663744562045.jpg</t>
  </si>
  <si>
    <t>https://kc.kobotoolbox.org/media/original?media_file=co2rwanda_rpp%2Fattachments%2Ff27ca079b68f42c99391fab4b9f46bde%2Fad6a6d02-0f72-4a90-a733-47628c37ac08%2F1663744562045.jpg</t>
  </si>
  <si>
    <t xml:space="preserve">Nashyize inkwi zose zakusanyijwe kuzirimo gukoreshwa </t>
  </si>
  <si>
    <t>1663744615890.jpg</t>
  </si>
  <si>
    <t>https://kc.kobotoolbox.org/media/original?media_file=co2rwanda_rpp%2Fattachments%2Ff27ca079b68f42c99391fab4b9f46bde%2Fad6a6d02-0f72-4a90-a733-47628c37ac08%2F1663744615890.jpg</t>
  </si>
  <si>
    <t>ad6a6d02-0f72-4a90-a733-47628c37ac08</t>
  </si>
  <si>
    <t>09:24:00.000+02:00</t>
  </si>
  <si>
    <t>Niyomukiza razal</t>
  </si>
  <si>
    <t>1663745911897.jpg</t>
  </si>
  <si>
    <t>https://kc.kobotoolbox.org/media/original?media_file=co2rwanda_rpp%2Fattachments%2Ff27ca079b68f42c99391fab4b9f46bde%2F0cc3bf8e-126c-4849-8fd7-6c415c4e3a88%2F1663745911897.jpg</t>
  </si>
  <si>
    <t>1663746004241.jpg</t>
  </si>
  <si>
    <t>https://kc.kobotoolbox.org/media/original?media_file=co2rwanda_rpp%2Fattachments%2Ff27ca079b68f42c99391fab4b9f46bde%2F0cc3bf8e-126c-4849-8fd7-6c415c4e3a88%2F1663746004241.jpg</t>
  </si>
  <si>
    <t xml:space="preserve">Inkwi zose zakusanyijwe nyongey kunkwi zirimo gukoreshwa </t>
  </si>
  <si>
    <t>1663746077991.jpg</t>
  </si>
  <si>
    <t>https://kc.kobotoolbox.org/media/original?media_file=co2rwanda_rpp%2Fattachments%2Ff27ca079b68f42c99391fab4b9f46bde%2F0cc3bf8e-126c-4849-8fd7-6c415c4e3a88%2F1663746077991.jpg</t>
  </si>
  <si>
    <t>0cc3bf8e-126c-4849-8fd7-6c415c4e3a88</t>
  </si>
  <si>
    <t>09:53:00.000+02:00</t>
  </si>
  <si>
    <t>0780178929</t>
  </si>
  <si>
    <t>1663746875862.jpg</t>
  </si>
  <si>
    <t>https://kc.kobotoolbox.org/media/original?media_file=co2rwanda_rpp%2Fattachments%2Ff27ca079b68f42c99391fab4b9f46bde%2Fdc87ecff-d2c9-4ed0-962d-410e32f8236c%2F1663746875862.jpg</t>
  </si>
  <si>
    <t>1663746979367.jpg</t>
  </si>
  <si>
    <t>https://kc.kobotoolbox.org/media/original?media_file=co2rwanda_rpp%2Fattachments%2Ff27ca079b68f42c99391fab4b9f46bde%2Fdc87ecff-d2c9-4ed0-962d-410e32f8236c%2F1663746979367.jpg</t>
  </si>
  <si>
    <t>dc87ecff-d2c9-4ed0-962d-410e32f8236c</t>
  </si>
  <si>
    <t>08:45:00.000+02:00</t>
  </si>
  <si>
    <t>1663743158213.jpg</t>
  </si>
  <si>
    <t>https://kc.kobotoolbox.org/media/original?media_file=co2rwanda_rpp%2Fattachments%2Ff27ca079b68f42c99391fab4b9f46bde%2F5c110d1d-b421-4b95-a4f6-3deb2069134b%2F1663743158213.jpg</t>
  </si>
  <si>
    <t>1663743930583.jpg</t>
  </si>
  <si>
    <t>https://kc.kobotoolbox.org/media/original?media_file=co2rwanda_rpp%2Fattachments%2Ff27ca079b68f42c99391fab4b9f46bde%2F5c110d1d-b421-4b95-a4f6-3deb2069134b%2F1663743930583.jpg</t>
  </si>
  <si>
    <t>5c110d1d-b421-4b95-a4f6-3deb2069134b</t>
  </si>
  <si>
    <t>09:17:00.000+02:00</t>
  </si>
  <si>
    <t>1663744858771.jpg</t>
  </si>
  <si>
    <t>https://kc.kobotoolbox.org/media/original?media_file=co2rwanda_rpp%2Fattachments%2Ff27ca079b68f42c99391fab4b9f46bde%2F5d24eea2-832f-4057-8df6-c0e742394f4e%2F1663744858771.jpg</t>
  </si>
  <si>
    <t>1663745276999.jpg</t>
  </si>
  <si>
    <t>https://kc.kobotoolbox.org/media/original?media_file=co2rwanda_rpp%2Fattachments%2Ff27ca079b68f42c99391fab4b9f46bde%2F5d24eea2-832f-4057-8df6-c0e742394f4e%2F1663745276999.jpg</t>
  </si>
  <si>
    <t>Twongeyeho izo gucanisha 2.800</t>
  </si>
  <si>
    <t>1663745366856.jpg</t>
  </si>
  <si>
    <t>https://kc.kobotoolbox.org/media/original?media_file=co2rwanda_rpp%2Fattachments%2Ff27ca079b68f42c99391fab4b9f46bde%2F5d24eea2-832f-4057-8df6-c0e742394f4e%2F1663745366856.jpg</t>
  </si>
  <si>
    <t>5d24eea2-832f-4057-8df6-c0e742394f4e</t>
  </si>
  <si>
    <t>1663746412740.jpg</t>
  </si>
  <si>
    <t>https://kc.kobotoolbox.org/media/original?media_file=co2rwanda_rpp%2Fattachments%2Ff27ca079b68f42c99391fab4b9f46bde%2F93a06e75-11a2-4ce1-b448-e032c5953be8%2F1663746412740.jpg</t>
  </si>
  <si>
    <t>1663746459510.jpg</t>
  </si>
  <si>
    <t>https://kc.kobotoolbox.org/media/original?media_file=co2rwanda_rpp%2Fattachments%2Ff27ca079b68f42c99391fab4b9f46bde%2F93a06e75-11a2-4ce1-b448-e032c5953be8%2F1663746459510.jpg</t>
  </si>
  <si>
    <t>93a06e75-11a2-4ce1-b448-e032c5953be8</t>
  </si>
  <si>
    <t>09:57:00.000+02:00</t>
  </si>
  <si>
    <t>1663747905657.jpg</t>
  </si>
  <si>
    <t>https://kc.kobotoolbox.org/media/original?media_file=co2rwanda_rpp%2Fattachments%2Ff27ca079b68f42c99391fab4b9f46bde%2Fad8728ea-3ea5-4ea7-93fb-8e9059d4eee0%2F1663747905657.jpg</t>
  </si>
  <si>
    <t>1663747944143.jpg</t>
  </si>
  <si>
    <t>https://kc.kobotoolbox.org/media/original?media_file=co2rwanda_rpp%2Fattachments%2Ff27ca079b68f42c99391fab4b9f46bde%2Fad8728ea-3ea5-4ea7-93fb-8e9059d4eee0%2F1663747944143.jpg</t>
  </si>
  <si>
    <t>ad8728ea-3ea5-4ea7-93fb-8e9059d4eee0</t>
  </si>
  <si>
    <t>1663748403131.jpg</t>
  </si>
  <si>
    <t>https://kc.kobotoolbox.org/media/original?media_file=co2rwanda_rpp%2Fattachments%2Ff27ca079b68f42c99391fab4b9f46bde%2F091b684f-c59a-42ae-bf21-a6e14b0a5525%2F1663748403131.jpg</t>
  </si>
  <si>
    <t>1663748667682.jpg</t>
  </si>
  <si>
    <t>https://kc.kobotoolbox.org/media/original?media_file=co2rwanda_rpp%2Fattachments%2Ff27ca079b68f42c99391fab4b9f46bde%2F091b684f-c59a-42ae-bf21-a6e14b0a5525%2F1663748667682.jpg</t>
  </si>
  <si>
    <t>091b684f-c59a-42ae-bf21-a6e14b0a5525</t>
  </si>
  <si>
    <t>1663749284395.jpg</t>
  </si>
  <si>
    <t>https://kc.kobotoolbox.org/media/original?media_file=co2rwanda_rpp%2Fattachments%2Ff27ca079b68f42c99391fab4b9f46bde%2F0a534a7b-6066-45de-89cf-bf86d3ac6771%2F1663749284395.jpg</t>
  </si>
  <si>
    <t>1663749659296.jpg</t>
  </si>
  <si>
    <t>https://kc.kobotoolbox.org/media/original?media_file=co2rwanda_rpp%2Fattachments%2Ff27ca079b68f42c99391fab4b9f46bde%2F0a534a7b-6066-45de-89cf-bf86d3ac6771%2F1663749659296.jpg</t>
  </si>
  <si>
    <t>0a534a7b-6066-45de-89cf-bf86d3ac6771</t>
  </si>
  <si>
    <t>Harerimana Jason</t>
  </si>
  <si>
    <t>1663743119304.jpg</t>
  </si>
  <si>
    <t>https://kc.kobotoolbox.org/media/original?media_file=co2rwanda_rpp%2Fattachments%2Ff27ca079b68f42c99391fab4b9f46bde%2F3cbb91d1-8c14-4e6c-8764-79b38408b74d%2F1663743119304.jpg</t>
  </si>
  <si>
    <t>Inkwi afite ziramuhagije uyu munsi ariko ngo arateganya no gushaka izindi muri iyi mjnsj</t>
  </si>
  <si>
    <t>1663743536733.jpg</t>
  </si>
  <si>
    <t>https://kc.kobotoolbox.org/media/original?media_file=co2rwanda_rpp%2Fattachments%2Ff27ca079b68f42c99391fab4b9f46bde%2F3cbb91d1-8c14-4e6c-8764-79b38408b74d%2F1663743536733.jpg</t>
  </si>
  <si>
    <t>3cbb91d1-8c14-4e6c-8764-79b38408b74d</t>
  </si>
  <si>
    <t>09:36:00.000+02:00</t>
  </si>
  <si>
    <t>Harashyhushye</t>
  </si>
  <si>
    <t>1663746014758.jpg</t>
  </si>
  <si>
    <t>https://kc.kobotoolbox.org/media/original?media_file=co2rwanda_rpp%2Fattachments%2Ff27ca079b68f42c99391fab4b9f46bde%2Fe1fd3fc0-ab00-43ec-9894-6150352646a9%2F1663746014758.jpg</t>
  </si>
  <si>
    <t>1663746133667.jpg</t>
  </si>
  <si>
    <t>https://kc.kobotoolbox.org/media/original?media_file=co2rwanda_rpp%2Fattachments%2Ff27ca079b68f42c99391fab4b9f46bde%2Fe1fd3fc0-ab00-43ec-9894-6150352646a9%2F1663746133667.jpg</t>
  </si>
  <si>
    <t>1663746291440.jpg</t>
  </si>
  <si>
    <t>https://kc.kobotoolbox.org/media/original?media_file=co2rwanda_rpp%2Fattachments%2Ff27ca079b68f42c99391fab4b9f46bde%2Fe1fd3fc0-ab00-43ec-9894-6150352646a9%2F1663746291440.jpg</t>
  </si>
  <si>
    <t>e1fd3fc0-ab00-43ec-9894-6150352646a9</t>
  </si>
  <si>
    <t>Mukeshimana Bodelena</t>
  </si>
  <si>
    <t>10:30:00.000+02:00</t>
  </si>
  <si>
    <t>1663749218550.jpg</t>
  </si>
  <si>
    <t>https://kc.kobotoolbox.org/media/original?media_file=co2rwanda_rpp%2Fattachments%2Ff27ca079b68f42c99391fab4b9f46bde%2Fc33bdea6-5f9c-470f-9d8d-3c106cb2b64d%2F1663749218550.jpg</t>
  </si>
  <si>
    <t>Izo gucana enough zirahagije</t>
  </si>
  <si>
    <t>1663749331977.jpg</t>
  </si>
  <si>
    <t>https://kc.kobotoolbox.org/media/original?media_file=co2rwanda_rpp%2Fattachments%2Ff27ca079b68f42c99391fab4b9f46bde%2Fc33bdea6-5f9c-470f-9d8d-3c106cb2b64d%2F1663749331977.jpg</t>
  </si>
  <si>
    <t>c33bdea6-5f9c-470f-9d8d-3c106cb2b64d</t>
  </si>
  <si>
    <t>1663751015051.jpg</t>
  </si>
  <si>
    <t>https://kc.kobotoolbox.org/media/original?media_file=co2rwanda_rpp%2Fattachments%2Ff27ca079b68f42c99391fab4b9f46bde%2Ffd76bbbf-5c56-468d-a605-875df32d2f9e%2F1663751015051.jpg</t>
  </si>
  <si>
    <t>Inkwi zirahari zimuhagije</t>
  </si>
  <si>
    <t>1663751164309.jpg</t>
  </si>
  <si>
    <t>https://kc.kobotoolbox.org/media/original?media_file=co2rwanda_rpp%2Fattachments%2Ff27ca079b68f42c99391fab4b9f46bde%2Ffd76bbbf-5c56-468d-a605-875df32d2f9e%2F1663751164309.jpg</t>
  </si>
  <si>
    <t>fd76bbbf-5c56-468d-a605-875df32d2f9e</t>
  </si>
  <si>
    <t>11:49:00.000+02:00</t>
  </si>
  <si>
    <t>Nkuranga Frederick</t>
  </si>
  <si>
    <t>Mukarubibi Pauline</t>
  </si>
  <si>
    <t>1663754034617.jpg</t>
  </si>
  <si>
    <t>https://kc.kobotoolbox.org/media/original?media_file=co2rwanda_rpp%2Fattachments%2Ff27ca079b68f42c99391fab4b9f46bde%2F8da404ab-211a-4e4a-995c-e7dc936680ef%2F1663754034617.jpg</t>
  </si>
  <si>
    <t>Inkwi zo gukoesha ejo zirahari kandi ngo zirahagije</t>
  </si>
  <si>
    <t>1663754176812.jpg</t>
  </si>
  <si>
    <t>https://kc.kobotoolbox.org/media/original?media_file=co2rwanda_rpp%2Fattachments%2Ff27ca079b68f42c99391fab4b9f46bde%2F8da404ab-211a-4e4a-995c-e7dc936680ef%2F1663754176812.jpg</t>
  </si>
  <si>
    <t>8da404ab-211a-4e4a-995c-e7dc936680ef</t>
  </si>
  <si>
    <t>1663755827121.jpg</t>
  </si>
  <si>
    <t>https://kc.kobotoolbox.org/media/original?media_file=co2rwanda_rpp%2Fattachments%2Ff27ca079b68f42c99391fab4b9f46bde%2F1d7c9b39-0764-49bf-82be-de3e1d6d32ef%2F1663755827121.jpg</t>
  </si>
  <si>
    <t>Zirahagije mu minsi ibiri ikurikira</t>
  </si>
  <si>
    <t>1663755996427.jpg</t>
  </si>
  <si>
    <t>https://kc.kobotoolbox.org/media/original?media_file=co2rwanda_rpp%2Fattachments%2Ff27ca079b68f42c99391fab4b9f46bde%2F1d7c9b39-0764-49bf-82be-de3e1d6d32ef%2F1663755996427.jpg</t>
  </si>
  <si>
    <t>1d7c9b39-0764-49bf-82be-de3e1d6d32ef</t>
  </si>
  <si>
    <t>08:23:00.000+02:00</t>
  </si>
  <si>
    <t xml:space="preserve">Nikombabona Claudine </t>
  </si>
  <si>
    <t xml:space="preserve">Nikombabona </t>
  </si>
  <si>
    <t>1663741657059.jpg</t>
  </si>
  <si>
    <t>https://kc.kobotoolbox.org/media/original?media_file=co2rwanda_rpp%2Fattachments%2Ff27ca079b68f42c99391fab4b9f46bde%2F6d428600-f044-489e-b9f2-6bfabaefba9b%2F1663741657059.jpg</t>
  </si>
  <si>
    <t>1663741827504.jpg</t>
  </si>
  <si>
    <t>https://kc.kobotoolbox.org/media/original?media_file=co2rwanda_rpp%2Fattachments%2Ff27ca079b68f42c99391fab4b9f46bde%2F6d428600-f044-489e-b9f2-6bfabaefba9b%2F1663741827504.jpg</t>
  </si>
  <si>
    <t>1663742081768.jpg</t>
  </si>
  <si>
    <t>https://kc.kobotoolbox.org/media/original?media_file=co2rwanda_rpp%2Fattachments%2Ff27ca079b68f42c99391fab4b9f46bde%2F6d428600-f044-489e-b9f2-6bfabaefba9b%2F1663742081768.jpg</t>
  </si>
  <si>
    <t>6d428600-f044-489e-b9f2-6bfabaefba9b</t>
  </si>
  <si>
    <t xml:space="preserve">Tuyisenge Ester </t>
  </si>
  <si>
    <t>1663743175190.jpg</t>
  </si>
  <si>
    <t>https://kc.kobotoolbox.org/media/original?media_file=co2rwanda_rpp%2Fattachments%2Ff27ca079b68f42c99391fab4b9f46bde%2F4f1da285-6f8a-4538-91e8-925005946fee%2F1663743175190.jpg</t>
  </si>
  <si>
    <t>1663743230616.jpg</t>
  </si>
  <si>
    <t>https://kc.kobotoolbox.org/media/original?media_file=co2rwanda_rpp%2Fattachments%2Ff27ca079b68f42c99391fab4b9f46bde%2F4f1da285-6f8a-4538-91e8-925005946fee%2F1663743230616.jpg</t>
  </si>
  <si>
    <t>4f1da285-6f8a-4538-91e8-925005946fee</t>
  </si>
  <si>
    <t xml:space="preserve">Nyirandorimana Esperance </t>
  </si>
  <si>
    <t>1663744323196.jpg</t>
  </si>
  <si>
    <t>https://kc.kobotoolbox.org/media/original?media_file=co2rwanda_rpp%2Fattachments%2Ff27ca079b68f42c99391fab4b9f46bde%2F02c16d77-a84f-486c-a346-8d66743e6628%2F1663744323196.jpg</t>
  </si>
  <si>
    <t>Kuko bafite amashyiga asanzwe bacana inkwi nyinshii</t>
  </si>
  <si>
    <t>1663744552931.jpg</t>
  </si>
  <si>
    <t>https://kc.kobotoolbox.org/media/original?media_file=co2rwanda_rpp%2Fattachments%2Ff27ca079b68f42c99391fab4b9f46bde%2F02c16d77-a84f-486c-a346-8d66743e6628%2F1663744552931.jpg</t>
  </si>
  <si>
    <t>02c16d77-a84f-486c-a346-8d66743e6628</t>
  </si>
  <si>
    <t xml:space="preserve">Haracyeye </t>
  </si>
  <si>
    <t xml:space="preserve">Uwimana Francois </t>
  </si>
  <si>
    <t xml:space="preserve">Masengesho Dancille </t>
  </si>
  <si>
    <t>1663745692071.jpg</t>
  </si>
  <si>
    <t>https://kc.kobotoolbox.org/media/original?media_file=co2rwanda_rpp%2Fattachments%2Ff27ca079b68f42c99391fab4b9f46bde%2Fa24834c4-2fb0-4ade-9a60-0316e4f71221%2F1663745692071.jpg</t>
  </si>
  <si>
    <t>1663745933737.jpg</t>
  </si>
  <si>
    <t>https://kc.kobotoolbox.org/media/original?media_file=co2rwanda_rpp%2Fattachments%2Ff27ca079b68f42c99391fab4b9f46bde%2Fa24834c4-2fb0-4ade-9a60-0316e4f71221%2F1663745933737.jpg</t>
  </si>
  <si>
    <t>a24834c4-2fb0-4ade-9a60-0316e4f71221</t>
  </si>
  <si>
    <t>09:56:00.000+02:00</t>
  </si>
  <si>
    <t xml:space="preserve">Mukarukundo </t>
  </si>
  <si>
    <t>1663747214807.jpg</t>
  </si>
  <si>
    <t>https://kc.kobotoolbox.org/media/original?media_file=co2rwanda_rpp%2Fattachments%2Ff27ca079b68f42c99391fab4b9f46bde%2Fb3440886-c014-47be-ba6e-9c12aab9a279%2F1663747214807.jpg</t>
  </si>
  <si>
    <t>1663747237775.jpg</t>
  </si>
  <si>
    <t>https://kc.kobotoolbox.org/media/original?media_file=co2rwanda_rpp%2Fattachments%2Ff27ca079b68f42c99391fab4b9f46bde%2Fb3440886-c014-47be-ba6e-9c12aab9a279%2F1663747237775.jpg</t>
  </si>
  <si>
    <t>b3440886-c014-47be-ba6e-9c12aab9a279</t>
  </si>
  <si>
    <t>Hazaturumuhanga Sylver</t>
  </si>
  <si>
    <t>1663748034325.jpg</t>
  </si>
  <si>
    <t>https://kc.kobotoolbox.org/media/original?media_file=co2rwanda_rpp%2Fattachments%2Ff27ca079b68f42c99391fab4b9f46bde%2F1bbcffb5-6f8d-4d9a-9c07-4bace5c1ae9d%2F1663748034325.jpg</t>
  </si>
  <si>
    <t>1663757510223.jpg</t>
  </si>
  <si>
    <t>https://kc.kobotoolbox.org/media/original?media_file=co2rwanda_rpp%2Fattachments%2Ff27ca079b68f42c99391fab4b9f46bde%2F1bbcffb5-6f8d-4d9a-9c07-4bace5c1ae9d%2F1663757510223.jpg</t>
  </si>
  <si>
    <t>1bbcffb5-6f8d-4d9a-9c07-4bace5c1ae9d</t>
  </si>
  <si>
    <t>Mukakaruta Christine</t>
  </si>
  <si>
    <t>08:18:00.000+02:00</t>
  </si>
  <si>
    <t>1663741300333.jpg</t>
  </si>
  <si>
    <t>https://kc.kobotoolbox.org/media/original?media_file=co2rwanda_rpp%2Fattachments%2Ff27ca079b68f42c99391fab4b9f46bde%2Fa5a90493-d004-407b-b3d2-bee8c0e457e9%2F1663741300333.jpg</t>
  </si>
  <si>
    <t>Oya 
Uyumunsi ntazindi nkwi nongeye shyashya.</t>
  </si>
  <si>
    <t>Habiyaremye Theophile</t>
  </si>
  <si>
    <t>1663742322048.jpg</t>
  </si>
  <si>
    <t>https://kc.kobotoolbox.org/media/original?media_file=co2rwanda_rpp%2Fattachments%2Ff27ca079b68f42c99391fab4b9f46bde%2Fa5a90493-d004-407b-b3d2-bee8c0e457e9%2F1663742322048.jpg</t>
  </si>
  <si>
    <t>a5a90493-d004-407b-b3d2-bee8c0e457e9</t>
  </si>
  <si>
    <t>Niyonsaba Anesiya</t>
  </si>
  <si>
    <t>08:59:00.000+02:00</t>
  </si>
  <si>
    <t>1663743814123.jpg</t>
  </si>
  <si>
    <t>https://kc.kobotoolbox.org/media/original?media_file=co2rwanda_rpp%2Fattachments%2Ff27ca079b68f42c99391fab4b9f46bde%2F7c3c9804-b42a-4f9d-8634-86b00a199256%2F1663743814123.jpg</t>
  </si>
  <si>
    <t>Oya ntazindi nkwi uyumunsi nongeye shyashya</t>
  </si>
  <si>
    <t>1663744915569.jpg</t>
  </si>
  <si>
    <t>https://kc.kobotoolbox.org/media/original?media_file=co2rwanda_rpp%2Fattachments%2Ff27ca079b68f42c99391fab4b9f46bde%2F7c3c9804-b42a-4f9d-8634-86b00a199256%2F1663744915569.jpg</t>
  </si>
  <si>
    <t>7c3c9804-b42a-4f9d-8634-86b00a199256</t>
  </si>
  <si>
    <t xml:space="preserve">Mukabahizi Marcelline
</t>
  </si>
  <si>
    <t>Munyaneza Nasoni</t>
  </si>
  <si>
    <t>Mukabahizi Marcelline</t>
  </si>
  <si>
    <t>1663745977245.jpg</t>
  </si>
  <si>
    <t>https://kc.kobotoolbox.org/media/original?media_file=co2rwanda_rpp%2Fattachments%2Ff27ca079b68f42c99391fab4b9f46bde%2F91532727-aa37-469f-838e-b8301624cafc%2F1663745977245.jpg</t>
  </si>
  <si>
    <t>Oya 
uyumunsi ntazindi nkwi nongeyeho shyashya</t>
  </si>
  <si>
    <t>1663746931381.jpg</t>
  </si>
  <si>
    <t>https://kc.kobotoolbox.org/media/original?media_file=co2rwanda_rpp%2Fattachments%2Ff27ca079b68f42c99391fab4b9f46bde%2F91532727-aa37-469f-838e-b8301624cafc%2F1663746931381.jpg</t>
  </si>
  <si>
    <t>91532727-aa37-469f-838e-b8301624cafc</t>
  </si>
  <si>
    <t>Ndeshyo Adiyeli</t>
  </si>
  <si>
    <t>1663748027355.jpg</t>
  </si>
  <si>
    <t>https://kc.kobotoolbox.org/media/original?media_file=co2rwanda_rpp%2Fattachments%2Ff27ca079b68f42c99391fab4b9f46bde%2Fedeb20ba-52c9-4fdf-aa02-fc640a976f60%2F1663748027355.jpg</t>
  </si>
  <si>
    <t>Oya uyumunsi ntazindi shyashya nongeyeho</t>
  </si>
  <si>
    <t>1663749806675.jpg</t>
  </si>
  <si>
    <t>https://kc.kobotoolbox.org/media/original?media_file=co2rwanda_rpp%2Fattachments%2Ff27ca079b68f42c99391fab4b9f46bde%2Fedeb20ba-52c9-4fdf-aa02-fc640a976f60%2F1663749806675.jpg</t>
  </si>
  <si>
    <t>edeb20ba-52c9-4fdf-aa02-fc640a976f60</t>
  </si>
  <si>
    <t>Ayinkamiye Claudin</t>
  </si>
  <si>
    <t>Harashyushye cyane</t>
  </si>
  <si>
    <t>Mutwarasibo Jean bosco</t>
  </si>
  <si>
    <t>Ayinkamiye Claudine</t>
  </si>
  <si>
    <t>1663752115902.jpg</t>
  </si>
  <si>
    <t>https://kc.kobotoolbox.org/media/original?media_file=co2rwanda_rpp%2Fattachments%2Ff27ca079b68f42c99391fab4b9f46bde%2F0d5587a7-0fcd-473b-a06b-0642daec027a%2F1663752115902.jpg</t>
  </si>
  <si>
    <t>Uyumunsi ntazindi nkwi nongeyeho shyashya</t>
  </si>
  <si>
    <t>1663752877803.jpg</t>
  </si>
  <si>
    <t>https://kc.kobotoolbox.org/media/original?media_file=co2rwanda_rpp%2Fattachments%2Ff27ca079b68f42c99391fab4b9f46bde%2F0d5587a7-0fcd-473b-a06b-0642daec027a%2F1663752877803.jpg</t>
  </si>
  <si>
    <t>0d5587a7-0fcd-473b-a06b-0642daec027a</t>
  </si>
  <si>
    <t>Mukankaka Immacule</t>
  </si>
  <si>
    <t>Mushana Innocent</t>
  </si>
  <si>
    <t>1663755252537.jpg</t>
  </si>
  <si>
    <t>https://kc.kobotoolbox.org/media/original?media_file=co2rwanda_rpp%2Fattachments%2Ff27ca079b68f42c99391fab4b9f46bde%2Ff561c2e8-b84c-4dec-bfea-9324fc5f8a1a%2F1663755252537.jpg</t>
  </si>
  <si>
    <t>1663755329263.jpg</t>
  </si>
  <si>
    <t>https://kc.kobotoolbox.org/media/original?media_file=co2rwanda_rpp%2Fattachments%2Ff27ca079b68f42c99391fab4b9f46bde%2Ff561c2e8-b84c-4dec-bfea-9324fc5f8a1a%2F1663755329263.jpg</t>
  </si>
  <si>
    <t>Yego ibiro byose hamwe mpasize
Ni 59.98</t>
  </si>
  <si>
    <t>1663755545727.jpg</t>
  </si>
  <si>
    <t>https://kc.kobotoolbox.org/media/original?media_file=co2rwanda_rpp%2Fattachments%2Ff27ca079b68f42c99391fab4b9f46bde%2Ff561c2e8-b84c-4dec-bfea-9324fc5f8a1a%2F1663755545727.jpg</t>
  </si>
  <si>
    <t>f561c2e8-b84c-4dec-bfea-9324fc5f8a1a</t>
  </si>
  <si>
    <t>08:10:00.000+02:00</t>
  </si>
  <si>
    <t xml:space="preserve">Ntamarerero Phenias </t>
  </si>
  <si>
    <t>1663827250758.jpg</t>
  </si>
  <si>
    <t>https://kc.kobotoolbox.org/media/original?media_file=co2rwanda_rpp%2Fattachments%2F19d4161bf4224041afc095e1e3aefa87%2F9b7e6e16-1508-4b0c-b3d4-f34f3c24d076%2F1663827250758.jpg</t>
  </si>
  <si>
    <t>1663827960582.jpg</t>
  </si>
  <si>
    <t>https://kc.kobotoolbox.org/media/original?media_file=co2rwanda_rpp%2Fattachments%2F19d4161bf4224041afc095e1e3aefa87%2F9b7e6e16-1508-4b0c-b3d4-f34f3c24d076%2F1663827960582.jpg</t>
  </si>
  <si>
    <t>vPyiUxmDRcmgxPtRxg8Nmv</t>
  </si>
  <si>
    <t>9b7e6e16-1508-4b0c-b3d4-f34f3c24d076</t>
  </si>
  <si>
    <t>08:37:00.000+02:00</t>
  </si>
  <si>
    <t>1663829204410.jpg</t>
  </si>
  <si>
    <t>https://kc.kobotoolbox.org/media/original?media_file=co2rwanda_rpp%2Fattachments%2F19d4161bf4224041afc095e1e3aefa87%2Fb1d7fe48-fa8d-442f-b780-59f49ee19a94%2F1663829204410.jpg</t>
  </si>
  <si>
    <t>1663829247362.jpg</t>
  </si>
  <si>
    <t>https://kc.kobotoolbox.org/media/original?media_file=co2rwanda_rpp%2Fattachments%2F19d4161bf4224041afc095e1e3aefa87%2Fb1d7fe48-fa8d-442f-b780-59f49ee19a94%2F1663829247362.jpg</t>
  </si>
  <si>
    <t>b1d7fe48-fa8d-442f-b780-59f49ee19a94</t>
  </si>
  <si>
    <t>Ntuyahaga Gerald</t>
  </si>
  <si>
    <t>1663830863460.jpg</t>
  </si>
  <si>
    <t>https://kc.kobotoolbox.org/media/original?media_file=co2rwanda_rpp%2Fattachments%2F19d4161bf4224041afc095e1e3aefa87%2Feb22e845-62af-4716-8ffa-921a6b176ced%2F1663830863460.jpg</t>
  </si>
  <si>
    <t>1663830898518.jpg</t>
  </si>
  <si>
    <t>https://kc.kobotoolbox.org/media/original?media_file=co2rwanda_rpp%2Fattachments%2F19d4161bf4224041afc095e1e3aefa87%2Feb22e845-62af-4716-8ffa-921a6b176ced%2F1663830898518.jpg</t>
  </si>
  <si>
    <t>eb22e845-62af-4716-8ffa-921a6b176ced</t>
  </si>
  <si>
    <t>1663832485937.jpg</t>
  </si>
  <si>
    <t>https://kc.kobotoolbox.org/media/original?media_file=co2rwanda_rpp%2Fattachments%2F19d4161bf4224041afc095e1e3aefa87%2Fba81e144-b295-423b-b0eb-8dc0a772938c%2F1663832485937.jpg</t>
  </si>
  <si>
    <t>1663832523150.jpg</t>
  </si>
  <si>
    <t>https://kc.kobotoolbox.org/media/original?media_file=co2rwanda_rpp%2Fattachments%2F19d4161bf4224041afc095e1e3aefa87%2Fba81e144-b295-423b-b0eb-8dc0a772938c%2F1663832523150.jpg</t>
  </si>
  <si>
    <t>ba81e144-b295-423b-b0eb-8dc0a772938c</t>
  </si>
  <si>
    <t>Simpunga Feleciane</t>
  </si>
  <si>
    <t>1663834343278.jpg</t>
  </si>
  <si>
    <t>https://kc.kobotoolbox.org/media/original?media_file=co2rwanda_rpp%2Fattachments%2F19d4161bf4224041afc095e1e3aefa87%2F28d33cf9-0a5f-42d2-a44d-cb50ecab852d%2F1663834343278.jpg</t>
  </si>
  <si>
    <t>1663834435240.jpg</t>
  </si>
  <si>
    <t>https://kc.kobotoolbox.org/media/original?media_file=co2rwanda_rpp%2Fattachments%2F19d4161bf4224041afc095e1e3aefa87%2F28d33cf9-0a5f-42d2-a44d-cb50ecab852d%2F1663834435240.jpg</t>
  </si>
  <si>
    <t>28d33cf9-0a5f-42d2-a44d-cb50ecab852d</t>
  </si>
  <si>
    <t>10:25:00.000+02:00</t>
  </si>
  <si>
    <t>Nisabwe Abiase</t>
  </si>
  <si>
    <t>1663835656344.jpg</t>
  </si>
  <si>
    <t>https://kc.kobotoolbox.org/media/original?media_file=co2rwanda_rpp%2Fattachments%2F19d4161bf4224041afc095e1e3aefa87%2F57ebce68-34c9-478b-83f0-603205f5dfe3%2F1663835656344.jpg</t>
  </si>
  <si>
    <t>1663835718074.jpg</t>
  </si>
  <si>
    <t>https://kc.kobotoolbox.org/media/original?media_file=co2rwanda_rpp%2Fattachments%2F19d4161bf4224041afc095e1e3aefa87%2F57ebce68-34c9-478b-83f0-603205f5dfe3%2F1663835718074.jpg</t>
  </si>
  <si>
    <t>57ebce68-34c9-478b-83f0-603205f5dfe3</t>
  </si>
  <si>
    <t>08:41:00.000+02:00</t>
  </si>
  <si>
    <t>1663829291214.jpg</t>
  </si>
  <si>
    <t>https://kc.kobotoolbox.org/media/original?media_file=co2rwanda_rpp%2Fattachments%2F19d4161bf4224041afc095e1e3aefa87%2Fe3072c59-3b1a-4f64-ab6a-dc58acd3a971%2F1663829291214.jpg</t>
  </si>
  <si>
    <t>1663829636525.jpg</t>
  </si>
  <si>
    <t>https://kc.kobotoolbox.org/media/original?media_file=co2rwanda_rpp%2Fattachments%2F19d4161bf4224041afc095e1e3aefa87%2Fe3072c59-3b1a-4f64-ab6a-dc58acd3a971%2F1663829636525.jpg</t>
  </si>
  <si>
    <t>e3072c59-3b1a-4f64-ab6a-dc58acd3a971</t>
  </si>
  <si>
    <t>09:11:00.000+02:00</t>
  </si>
  <si>
    <t>1663830821434.jpg</t>
  </si>
  <si>
    <t>https://kc.kobotoolbox.org/media/original?media_file=co2rwanda_rpp%2Fattachments%2F19d4161bf4224041afc095e1e3aefa87%2F7832662f-0ca0-4f8e-8cbe-06545d2c58ad%2F1663830821434.jpg</t>
  </si>
  <si>
    <t>1663831249250.jpg</t>
  </si>
  <si>
    <t>https://kc.kobotoolbox.org/media/original?media_file=co2rwanda_rpp%2Fattachments%2F19d4161bf4224041afc095e1e3aefa87%2F7832662f-0ca0-4f8e-8cbe-06545d2c58ad%2F1663831249250.jpg</t>
  </si>
  <si>
    <t>7832662f-0ca0-4f8e-8cbe-06545d2c58ad</t>
  </si>
  <si>
    <t>1663832415069.jpg</t>
  </si>
  <si>
    <t>https://kc.kobotoolbox.org/media/original?media_file=co2rwanda_rpp%2Fattachments%2F19d4161bf4224041afc095e1e3aefa87%2F1910a6c9-00b8-4909-90d3-2bb72bc0b8e4%2F1663832415069.jpg</t>
  </si>
  <si>
    <t>1663832795987.jpg</t>
  </si>
  <si>
    <t>https://kc.kobotoolbox.org/media/original?media_file=co2rwanda_rpp%2Fattachments%2F19d4161bf4224041afc095e1e3aefa87%2F1910a6c9-00b8-4909-90d3-2bb72bc0b8e4%2F1663832795987.jpg</t>
  </si>
  <si>
    <t>1910a6c9-00b8-4909-90d3-2bb72bc0b8e4</t>
  </si>
  <si>
    <t>10:05:00.000+02:00</t>
  </si>
  <si>
    <t>1663834624465.jpg</t>
  </si>
  <si>
    <t>https://kc.kobotoolbox.org/media/original?media_file=co2rwanda_rpp%2Fattachments%2F19d4161bf4224041afc095e1e3aefa87%2Febc16b79-6c12-4d1c-9142-25ed69d83e25%2F1663834624465.jpg</t>
  </si>
  <si>
    <t>1663834655227.jpg</t>
  </si>
  <si>
    <t>https://kc.kobotoolbox.org/media/original?media_file=co2rwanda_rpp%2Fattachments%2F19d4161bf4224041afc095e1e3aefa87%2Febc16b79-6c12-4d1c-9142-25ed69d83e25%2F1663834655227.jpg</t>
  </si>
  <si>
    <t>ebc16b79-6c12-4d1c-9142-25ed69d83e25</t>
  </si>
  <si>
    <t>10:33:00.000+02:00</t>
  </si>
  <si>
    <t>1663835899732.jpg</t>
  </si>
  <si>
    <t>https://kc.kobotoolbox.org/media/original?media_file=co2rwanda_rpp%2Fattachments%2F19d4161bf4224041afc095e1e3aefa87%2F33203426-d0b4-4bf0-ac2e-9bbe61319574%2F1663835899732.jpg</t>
  </si>
  <si>
    <t>1663836177829.jpg</t>
  </si>
  <si>
    <t>https://kc.kobotoolbox.org/media/original?media_file=co2rwanda_rpp%2Fattachments%2F19d4161bf4224041afc095e1e3aefa87%2F33203426-d0b4-4bf0-ac2e-9bbe61319574%2F1663836177829.jpg</t>
  </si>
  <si>
    <t>33203426-d0b4-4bf0-ac2e-9bbe61319574</t>
  </si>
  <si>
    <t>10:51:00.000+02:00</t>
  </si>
  <si>
    <t>1663836963808.jpg</t>
  </si>
  <si>
    <t>https://kc.kobotoolbox.org/media/original?media_file=co2rwanda_rpp%2Fattachments%2F19d4161bf4224041afc095e1e3aefa87%2F08a43417-0e1b-40d4-812f-dbec75d395ab%2F1663836963808.jpg</t>
  </si>
  <si>
    <t>1663837020112.jpg</t>
  </si>
  <si>
    <t>https://kc.kobotoolbox.org/media/original?media_file=co2rwanda_rpp%2Fattachments%2F19d4161bf4224041afc095e1e3aefa87%2F08a43417-0e1b-40d4-812f-dbec75d395ab%2F1663837020112.jpg</t>
  </si>
  <si>
    <t>08a43417-0e1b-40d4-812f-dbec75d395ab</t>
  </si>
  <si>
    <t>1663824030350.jpg</t>
  </si>
  <si>
    <t>https://kc.kobotoolbox.org/media/original?media_file=co2rwanda_rpp%2Fattachments%2F19d4161bf4224041afc095e1e3aefa87%2Fe53d3736-9c8e-42da-853b-387577da5738%2F1663824030350.jpg</t>
  </si>
  <si>
    <t>Ntiyabashije gukusanya inkwi azakoresha mu munsi ine. abona izo  akoresha zigashira  bitewe na kazi akora ko  gusoroma icyayi ,impamvu yateganyije inkwi nyinshii nuko ari buteke ibishyimbo ndetse igitoki,na nonjoro igitoki</t>
  </si>
  <si>
    <t>1663779455044.jpg</t>
  </si>
  <si>
    <t>https://kc.kobotoolbox.org/media/original?media_file=co2rwanda_rpp%2Fattachments%2F19d4161bf4224041afc095e1e3aefa87%2Fe53d3736-9c8e-42da-853b-387577da5738%2F1663779455044.jpg</t>
  </si>
  <si>
    <t>e53d3736-9c8e-42da-853b-387577da5738</t>
  </si>
  <si>
    <t>Bakundikize Jean</t>
  </si>
  <si>
    <t>1663827731908.jpg</t>
  </si>
  <si>
    <t>https://kc.kobotoolbox.org/media/original?media_file=co2rwanda_rpp%2Fattachments%2F19d4161bf4224041afc095e1e3aefa87%2F1e3c4e54-9bb8-46c2-9ef8-64412c1951a2%2F1663827731908.jpg</t>
  </si>
  <si>
    <t>Impamvu yakoresheje inkwi nyishi nuko yatetse ibishyimbo ,imyumbati,amateke,akanashyushya amazi yo koga kuri bose.</t>
  </si>
  <si>
    <t>1663779839857.jpg</t>
  </si>
  <si>
    <t>https://kc.kobotoolbox.org/media/original?media_file=co2rwanda_rpp%2Fattachments%2F19d4161bf4224041afc095e1e3aefa87%2F1e3c4e54-9bb8-46c2-9ef8-64412c1951a2%2F1663779839857.jpg</t>
  </si>
  <si>
    <t>1e3c4e54-9bb8-46c2-9ef8-64412c1951a2</t>
  </si>
  <si>
    <t>1663829269462.jpg</t>
  </si>
  <si>
    <t>https://kc.kobotoolbox.org/media/original?media_file=co2rwanda_rpp%2Fattachments%2F19d4161bf4224041afc095e1e3aefa87%2Feb0beb64-ff8c-4650-8f8d-76bbef3232f0%2F1663829269462.jpg</t>
  </si>
  <si>
    <t>Impamvu inkwi ziyongereye yakoresheje yatetse ibishyimbo, igitoki,  ,ashyushya namazi</t>
  </si>
  <si>
    <t>1663780280977.jpg</t>
  </si>
  <si>
    <t>https://kc.kobotoolbox.org/media/original?media_file=co2rwanda_rpp%2Fattachments%2F19d4161bf4224041afc095e1e3aefa87%2Feb0beb64-ff8c-4650-8f8d-76bbef3232f0%2F1663780280977.jpg</t>
  </si>
  <si>
    <t>eb0beb64-ff8c-4650-8f8d-76bbef3232f0</t>
  </si>
  <si>
    <t>1663830538965.jpg</t>
  </si>
  <si>
    <t>https://kc.kobotoolbox.org/media/original?media_file=co2rwanda_rpp%2Fattachments%2F19d4161bf4224041afc095e1e3aefa87%2F6929cd95-0451-4c85-a0f2-d75ffcc4b50a%2F1663830538965.jpg</t>
  </si>
  <si>
    <t>1663830556405.jpg</t>
  </si>
  <si>
    <t>https://kc.kobotoolbox.org/media/original?media_file=co2rwanda_rpp%2Fattachments%2F19d4161bf4224041afc095e1e3aefa87%2F6929cd95-0451-4c85-a0f2-d75ffcc4b50a%2F1663830556405.jpg</t>
  </si>
  <si>
    <t>Impamvu yakoreshe inkwi nkeya nuko yatenze rimwe ku munsi</t>
  </si>
  <si>
    <t>1663781545444.jpg</t>
  </si>
  <si>
    <t>https://kc.kobotoolbox.org/media/original?media_file=co2rwanda_rpp%2Fattachments%2F19d4161bf4224041afc095e1e3aefa87%2F6929cd95-0451-4c85-a0f2-d75ffcc4b50a%2F1663781545444.jpg</t>
  </si>
  <si>
    <t>6929cd95-0451-4c85-a0f2-d75ffcc4b50a</t>
  </si>
  <si>
    <t>1663832900508.jpg</t>
  </si>
  <si>
    <t>https://kc.kobotoolbox.org/media/original?media_file=co2rwanda_rpp%2Fattachments%2F19d4161bf4224041afc095e1e3aefa87%2Ff6a3e9a7-c30a-4251-b597-09763a1485bd%2F1663832900508.jpg</t>
  </si>
  <si>
    <t>Bariye amateke,igitoki,bashyushya amazi yo koga</t>
  </si>
  <si>
    <t>1663782316915.jpg</t>
  </si>
  <si>
    <t>https://kc.kobotoolbox.org/media/original?media_file=co2rwanda_rpp%2Fattachments%2F19d4161bf4224041afc095e1e3aefa87%2Ff6a3e9a7-c30a-4251-b597-09763a1485bd%2F1663782316915.jpg</t>
  </si>
  <si>
    <t>f6a3e9a7-c30a-4251-b597-09763a1485bd</t>
  </si>
  <si>
    <t>1663834149878.jpg</t>
  </si>
  <si>
    <t>https://kc.kobotoolbox.org/media/original?media_file=co2rwanda_rpp%2Fattachments%2F19d4161bf4224041afc095e1e3aefa87%2F4cc8f7e8-3644-4792-86ab-098a3eeda101%2F1663834149878.jpg</t>
  </si>
  <si>
    <t>Impamvu  ibiro byoyongereye  nuko Nafashe  store nongeraho izo yateganyaga kugoresha mu minsi ine,batetse icyayi,igitoki saa Sita na ninjoro,amazi yo koga</t>
  </si>
  <si>
    <t>1663785798169.jpg</t>
  </si>
  <si>
    <t>https://kc.kobotoolbox.org/media/original?media_file=co2rwanda_rpp%2Fattachments%2F19d4161bf4224041afc095e1e3aefa87%2F4cc8f7e8-3644-4792-86ab-098a3eeda101%2F1663785798169.jpg</t>
  </si>
  <si>
    <t>4cc8f7e8-3644-4792-86ab-098a3eeda101</t>
  </si>
  <si>
    <t>08:06:00.000+02:00</t>
  </si>
  <si>
    <t>HOT(27°)</t>
  </si>
  <si>
    <t>1663827088392.jpg</t>
  </si>
  <si>
    <t>https://kc.kobotoolbox.org/media/original?media_file=co2rwanda_rpp%2Fattachments%2F19d4161bf4224041afc095e1e3aefa87%2F361524b2-b186-489d-bbc3-629b4b5373ef%2F1663827088392.jpg</t>
  </si>
  <si>
    <t>1663827734588.jpg</t>
  </si>
  <si>
    <t>https://kc.kobotoolbox.org/media/original?media_file=co2rwanda_rpp%2Fattachments%2F19d4161bf4224041afc095e1e3aefa87%2F361524b2-b186-489d-bbc3-629b4b5373ef%2F1663827734588.jpg</t>
  </si>
  <si>
    <t>Ejo namusigiye 17.06kg nsubiyeyo none nsanga afite 10.68kg, bivuzengo bakoresheje 6.38kg then none mwongeye 6.650kg ubwo uyumunsi wose inkwi aribukoreshe kugeza ejo ngarutse ni 17.33kg</t>
  </si>
  <si>
    <t>1663828237399.jpg</t>
  </si>
  <si>
    <t>https://kc.kobotoolbox.org/media/original?media_file=co2rwanda_rpp%2Fattachments%2F19d4161bf4224041afc095e1e3aefa87%2F361524b2-b186-489d-bbc3-629b4b5373ef%2F1663828237399.jpg</t>
  </si>
  <si>
    <t>361524b2-b186-489d-bbc3-629b4b5373ef</t>
  </si>
  <si>
    <t>1663829400198.jpg</t>
  </si>
  <si>
    <t>https://kc.kobotoolbox.org/media/original?media_file=co2rwanda_rpp%2Fattachments%2F19d4161bf4224041afc095e1e3aefa87%2F4a0ac8c3-4eab-485a-a10e-9cb99b250418%2F1663829400198.jpg</t>
  </si>
  <si>
    <t>1663829564842.jpg</t>
  </si>
  <si>
    <t>https://kc.kobotoolbox.org/media/original?media_file=co2rwanda_rpp%2Fattachments%2F19d4161bf4224041afc095e1e3aefa87%2F4a0ac8c3-4eab-485a-a10e-9cb99b250418%2F1663829564842.jpg</t>
  </si>
  <si>
    <t>Ejo namusigiye12.26kg none nsanga afite 4.88kg bivuzengo bakoresheje 7.375kg then none mwongeye 7.245kg bivuzengo inkwi zose akoresha none kugeza ejo ngarutse ni 12.13kg</t>
  </si>
  <si>
    <t>MUKAMISHA</t>
  </si>
  <si>
    <t>1663830289150.jpg</t>
  </si>
  <si>
    <t>https://kc.kobotoolbox.org/media/original?media_file=co2rwanda_rpp%2Fattachments%2F19d4161bf4224041afc095e1e3aefa87%2F4a0ac8c3-4eab-485a-a10e-9cb99b250418%2F1663830289150.jpg</t>
  </si>
  <si>
    <t>4a0ac8c3-4eab-485a-a10e-9cb99b250418</t>
  </si>
  <si>
    <t>1663831807210.jpg</t>
  </si>
  <si>
    <t>https://kc.kobotoolbox.org/media/original?media_file=co2rwanda_rpp%2Fattachments%2F19d4161bf4224041afc095e1e3aefa87%2Fa3b78281-2e7b-4ef7-a439-9a9f50e5c125%2F1663831807210.jpg</t>
  </si>
  <si>
    <t>1663831916018.jpg</t>
  </si>
  <si>
    <t>https://kc.kobotoolbox.org/media/original?media_file=co2rwanda_rpp%2Fattachments%2F19d4161bf4224041afc095e1e3aefa87%2Fa3b78281-2e7b-4ef7-a439-9a9f50e5c125%2F1663831916018.jpg</t>
  </si>
  <si>
    <t>Ejo namusigiye 24.615kg uyumunsi nsubiyeyo nsanga hasigaye 17.375kg bivuzengo 7.34kg then mwongeye 6.900kg ubwo inkwi zose akoresha none kugeza ejo ngarutse ni 24.275kg</t>
  </si>
  <si>
    <t>1663832371527.jpg</t>
  </si>
  <si>
    <t>https://kc.kobotoolbox.org/media/original?media_file=co2rwanda_rpp%2Fattachments%2F19d4161bf4224041afc095e1e3aefa87%2Fa3b78281-2e7b-4ef7-a439-9a9f50e5c125%2F1663832371527.jpg</t>
  </si>
  <si>
    <t>a3b78281-2e7b-4ef7-a439-9a9f50e5c125</t>
  </si>
  <si>
    <t xml:space="preserve">MUKAHIGIRO Vestine </t>
  </si>
  <si>
    <t>1663833628548.jpg</t>
  </si>
  <si>
    <t>https://kc.kobotoolbox.org/media/original?media_file=co2rwanda_rpp%2Fattachments%2F19d4161bf4224041afc095e1e3aefa87%2F9dbc0fde-68b3-4f86-8d13-b0d0ee6f2055%2F1663833628548.jpg</t>
  </si>
  <si>
    <t>1663833719913.jpg</t>
  </si>
  <si>
    <t>https://kc.kobotoolbox.org/media/original?media_file=co2rwanda_rpp%2Fattachments%2F19d4161bf4224041afc095e1e3aefa87%2F9dbc0fde-68b3-4f86-8d13-b0d0ee6f2055%2F1663833719913.jpg</t>
  </si>
  <si>
    <t>Ejo baribafite 8.720kg uyumunsi nsubiyeyo nsanga hasigaye 6.295kg bivuzengo bakoresheje 2.425kg then none mwongeye 11.96kg ubwo inkwi zose akoresha none kugeza ejo ngarutse ni 18.255kg , ikindi nakongeraho ejo hashize bakoresheje inkwi nke kuko natetse inkono imwe kandi hariye abantu 2 gusa</t>
  </si>
  <si>
    <t>1663834045664.jpg</t>
  </si>
  <si>
    <t>https://kc.kobotoolbox.org/media/original?media_file=co2rwanda_rpp%2Fattachments%2F19d4161bf4224041afc095e1e3aefa87%2F9dbc0fde-68b3-4f86-8d13-b0d0ee6f2055%2F1663834045664.jpg</t>
  </si>
  <si>
    <t>9dbc0fde-68b3-4f86-8d13-b0d0ee6f2055</t>
  </si>
  <si>
    <t>11:08:00.000+02:00</t>
  </si>
  <si>
    <t>1663838356675.jpg</t>
  </si>
  <si>
    <t>https://kc.kobotoolbox.org/media/original?media_file=co2rwanda_rpp%2Fattachments%2F19d4161bf4224041afc095e1e3aefa87%2Fbc6314a4-64b6-4f1b-9cce-aa1a51dd76a7%2F1663838356675.jpg</t>
  </si>
  <si>
    <t>1663838396105.jpg</t>
  </si>
  <si>
    <t>https://kc.kobotoolbox.org/media/original?media_file=co2rwanda_rpp%2Fattachments%2F19d4161bf4224041afc095e1e3aefa87%2Fbc6314a4-64b6-4f1b-9cce-aa1a51dd76a7%2F1663838396105.jpg</t>
  </si>
  <si>
    <t>Ejo baribafite 11.08kg none nsubiyeyo nsanga basigaranye 8.585kg bivuzengo bakoresheje 2.495kg then none mbongeye 7.080kg ubwo uyumunsi kugeza ejo ngarutse mbasigiye 15.665kg</t>
  </si>
  <si>
    <t>1663838861674.jpg</t>
  </si>
  <si>
    <t>https://kc.kobotoolbox.org/media/original?media_file=co2rwanda_rpp%2Fattachments%2F19d4161bf4224041afc095e1e3aefa87%2Fbc6314a4-64b6-4f1b-9cce-aa1a51dd76a7%2F1663838861674.jpg</t>
  </si>
  <si>
    <t>bc6314a4-64b6-4f1b-9cce-aa1a51dd76a7</t>
  </si>
  <si>
    <t>1663834913586.jpg</t>
  </si>
  <si>
    <t>https://kc.kobotoolbox.org/media/original?media_file=co2rwanda_rpp%2Fattachments%2F19d4161bf4224041afc095e1e3aefa87%2F75cc8a30-cb38-46ec-a1c0-a837dfa26687%2F1663834913586.jpg</t>
  </si>
  <si>
    <t>1663835007056.jpg</t>
  </si>
  <si>
    <t>https://kc.kobotoolbox.org/media/original?media_file=co2rwanda_rpp%2Fattachments%2F19d4161bf4224041afc095e1e3aefa87%2F75cc8a30-cb38-46ec-a1c0-a837dfa26687%2F1663835007056.jpg</t>
  </si>
  <si>
    <t>Ejo baribafite 16.085kg none nsubiyeyo nsanga hasigaye 8.500kg bivuzengo bakoresheje 7.585kg then none mbongeye 8.325kg bivuzengo inkwi zose bakoresha none kugeza ejo ngarutse ni 16.825kg</t>
  </si>
  <si>
    <t>1663835363850.jpg</t>
  </si>
  <si>
    <t>https://kc.kobotoolbox.org/media/original?media_file=co2rwanda_rpp%2Fattachments%2F19d4161bf4224041afc095e1e3aefa87%2F75cc8a30-cb38-46ec-a1c0-a837dfa26687%2F1663835363850.jpg</t>
  </si>
  <si>
    <t>75cc8a30-cb38-46ec-a1c0-a837dfa26687</t>
  </si>
  <si>
    <t>1663833563382.jpg</t>
  </si>
  <si>
    <t>https://kc.kobotoolbox.org/media/original?media_file=co2rwanda_rpp%2Fattachments%2F19d4161bf4224041afc095e1e3aefa87%2F285f8a5c-e31e-4ab8-89f3-c701ccd211e3%2F1663833563382.jpg</t>
  </si>
  <si>
    <t>1663833032430.jpg</t>
  </si>
  <si>
    <t>https://kc.kobotoolbox.org/media/original?media_file=co2rwanda_rpp%2Fattachments%2F19d4161bf4224041afc095e1e3aefa87%2F285f8a5c-e31e-4ab8-89f3-c701ccd211e3%2F1663833032430.jpg</t>
  </si>
  <si>
    <t>Bakoresheje inkwi nyinshi kuko batetse nibiryo byamatungo izo nasize nasanze zashize ariko ntazindi bari bakozeho</t>
  </si>
  <si>
    <t>1663833509282.jpg</t>
  </si>
  <si>
    <t>https://kc.kobotoolbox.org/media/original?media_file=co2rwanda_rpp%2Fattachments%2F19d4161bf4224041afc095e1e3aefa87%2F285f8a5c-e31e-4ab8-89f3-c701ccd211e3%2F1663833509282.jpg</t>
  </si>
  <si>
    <t>285f8a5c-e31e-4ab8-89f3-c701ccd211e3</t>
  </si>
  <si>
    <t>1663834667198.jpg</t>
  </si>
  <si>
    <t>https://kc.kobotoolbox.org/media/original?media_file=co2rwanda_rpp%2Fattachments%2F19d4161bf4224041afc095e1e3aefa87%2F45e00a09-5d46-421b-a825-f013c6f20136%2F1663834667198.jpg</t>
  </si>
  <si>
    <t>1663834771184.jpg</t>
  </si>
  <si>
    <t>https://kc.kobotoolbox.org/media/original?media_file=co2rwanda_rpp%2Fattachments%2F19d4161bf4224041afc095e1e3aefa87%2F45e00a09-5d46-421b-a825-f013c6f20136%2F1663834771184.jpg</t>
  </si>
  <si>
    <t>45e00a09-5d46-421b-a825-f013c6f20136</t>
  </si>
  <si>
    <t>11:00:00.000+02:00</t>
  </si>
  <si>
    <t>Uwamahoro  Vessiane</t>
  </si>
  <si>
    <t>1663836167541.jpg</t>
  </si>
  <si>
    <t>https://kc.kobotoolbox.org/media/original?media_file=co2rwanda_rpp%2Fattachments%2F19d4161bf4224041afc095e1e3aefa87%2F2184447c-59cb-46e7-82c1-df7531909fe0%2F1663836167541.jpg</t>
  </si>
  <si>
    <t>1663836221318.jpg</t>
  </si>
  <si>
    <t>https://kc.kobotoolbox.org/media/original?media_file=co2rwanda_rpp%2Fattachments%2F19d4161bf4224041afc095e1e3aefa87%2F2184447c-59cb-46e7-82c1-df7531909fe0%2F1663836221318.jpg</t>
  </si>
  <si>
    <t>2184447c-59cb-46e7-82c1-df7531909fe0</t>
  </si>
  <si>
    <t>11:25:00.000+02:00</t>
  </si>
  <si>
    <t>Imvura irimo gutonyanga</t>
  </si>
  <si>
    <t>Ruberizesa Donathie</t>
  </si>
  <si>
    <t>1663838001608.jpg</t>
  </si>
  <si>
    <t>https://kc.kobotoolbox.org/media/original?media_file=co2rwanda_rpp%2Fattachments%2F19d4161bf4224041afc095e1e3aefa87%2F05513078-922f-4b41-9458-c90c51bfa70a%2F1663838001608.jpg</t>
  </si>
  <si>
    <t>Imvura irimo iratonyanga ikirere kirasa nabi</t>
  </si>
  <si>
    <t>1663838062246.jpg</t>
  </si>
  <si>
    <t>https://kc.kobotoolbox.org/media/original?media_file=co2rwanda_rpp%2Fattachments%2F19d4161bf4224041afc095e1e3aefa87%2F05513078-922f-4b41-9458-c90c51bfa70a%2F1663838062246.jpg</t>
  </si>
  <si>
    <t>05513078-922f-4b41-9458-c90c51bfa70a</t>
  </si>
  <si>
    <t>Harakonje ikirere kirasanabi imvura irenda kugwa</t>
  </si>
  <si>
    <t>1663839977012.jpg</t>
  </si>
  <si>
    <t>https://kc.kobotoolbox.org/media/original?media_file=co2rwanda_rpp%2Fattachments%2F19d4161bf4224041afc095e1e3aefa87%2F66d6d9e2-f78d-446d-bf43-223f48b23994%2F1663839977012.jpg</t>
  </si>
  <si>
    <t>1663840028060.jpg</t>
  </si>
  <si>
    <t>https://kc.kobotoolbox.org/media/original?media_file=co2rwanda_rpp%2Fattachments%2F19d4161bf4224041afc095e1e3aefa87%2F66d6d9e2-f78d-446d-bf43-223f48b23994%2F1663840028060.jpg</t>
  </si>
  <si>
    <t>Inkwi ze ziraremereye ntabwo zumye neza ikindi bakoresheje nyinshi kubera guyeka ibiryo bikomeye.</t>
  </si>
  <si>
    <t>1663840113966.jpg</t>
  </si>
  <si>
    <t>https://kc.kobotoolbox.org/media/original?media_file=co2rwanda_rpp%2Fattachments%2F19d4161bf4224041afc095e1e3aefa87%2F66d6d9e2-f78d-446d-bf43-223f48b23994%2F1663840113966.jpg</t>
  </si>
  <si>
    <t>66d6d9e2-f78d-446d-bf43-223f48b23994</t>
  </si>
  <si>
    <t>13:00:00.000+02:00</t>
  </si>
  <si>
    <t>Harashyushye izuba ririmo kuva</t>
  </si>
  <si>
    <t>1663842091834.jpg</t>
  </si>
  <si>
    <t>https://kc.kobotoolbox.org/media/original?media_file=co2rwanda_rpp%2Fattachments%2F19d4161bf4224041afc095e1e3aefa87%2F81034834-ac90-4cae-aade-a1ffc98b8dfd%2F1663842091834.jpg</t>
  </si>
  <si>
    <t>1663842140097.jpg</t>
  </si>
  <si>
    <t>https://kc.kobotoolbox.org/media/original?media_file=co2rwanda_rpp%2Fattachments%2F19d4161bf4224041afc095e1e3aefa87%2F81034834-ac90-4cae-aade-a1ffc98b8dfd%2F1663842140097.jpg</t>
  </si>
  <si>
    <t>81034834-ac90-4cae-aade-a1ffc98b8dfd</t>
  </si>
  <si>
    <t>08:24:00.000+02:00</t>
  </si>
  <si>
    <t xml:space="preserve">Kiraringaniye </t>
  </si>
  <si>
    <t>Uwamungu Yohana</t>
  </si>
  <si>
    <t xml:space="preserve">Mukasimoni Florida </t>
  </si>
  <si>
    <t>1663828004264.jpg</t>
  </si>
  <si>
    <t>https://kc.kobotoolbox.org/media/original?media_file=co2rwanda_rpp%2Fattachments%2F19d4161bf4224041afc095e1e3aefa87%2Fc0c77494-e78e-4335-be1c-8bace1cd3815%2F1663828004264.jpg</t>
  </si>
  <si>
    <t>1663828830826.jpg</t>
  </si>
  <si>
    <t>https://kc.kobotoolbox.org/media/original?media_file=co2rwanda_rpp%2Fattachments%2F19d4161bf4224041afc095e1e3aefa87%2Fc0c77494-e78e-4335-be1c-8bace1cd3815%2F1663828830826.jpg</t>
  </si>
  <si>
    <t>c0c77494-e78e-4335-be1c-8bace1cd3815</t>
  </si>
  <si>
    <t xml:space="preserve">Muhundwangeyo Calixte Nason </t>
  </si>
  <si>
    <t xml:space="preserve">Tuyisenge Dorcas </t>
  </si>
  <si>
    <t>1663830592576.jpg</t>
  </si>
  <si>
    <t>https://kc.kobotoolbox.org/media/original?media_file=co2rwanda_rpp%2Fattachments%2F19d4161bf4224041afc095e1e3aefa87%2F87b4a1d7-ec57-4220-8a9a-e30f65e47bde%2F1663830592576.jpg</t>
  </si>
  <si>
    <t>1663830767357.jpg</t>
  </si>
  <si>
    <t>https://kc.kobotoolbox.org/media/original?media_file=co2rwanda_rpp%2Fattachments%2F19d4161bf4224041afc095e1e3aefa87%2F87b4a1d7-ec57-4220-8a9a-e30f65e47bde%2F1663830767357.jpg</t>
  </si>
  <si>
    <t>87b4a1d7-ec57-4220-8a9a-e30f65e47bde</t>
  </si>
  <si>
    <t xml:space="preserve">Ngendabanyika Emmanuel </t>
  </si>
  <si>
    <t xml:space="preserve">Uwimana Beatrice </t>
  </si>
  <si>
    <t>1663831791231.jpg</t>
  </si>
  <si>
    <t>https://kc.kobotoolbox.org/media/original?media_file=co2rwanda_rpp%2Fattachments%2F19d4161bf4224041afc095e1e3aefa87%2F3a609746-812e-423f-93ba-1522951fc7a1%2F1663831791231.jpg</t>
  </si>
  <si>
    <t>1663832174129.jpg</t>
  </si>
  <si>
    <t>https://kc.kobotoolbox.org/media/original?media_file=co2rwanda_rpp%2Fattachments%2F19d4161bf4224041afc095e1e3aefa87%2F3a609746-812e-423f-93ba-1522951fc7a1%2F1663832174129.jpg</t>
  </si>
  <si>
    <t>1663832213740.jpg</t>
  </si>
  <si>
    <t>https://kc.kobotoolbox.org/media/original?media_file=co2rwanda_rpp%2Fattachments%2F19d4161bf4224041afc095e1e3aefa87%2F3a609746-812e-423f-93ba-1522951fc7a1%2F1663832213740.jpg</t>
  </si>
  <si>
    <t>3a609746-812e-423f-93ba-1522951fc7a1</t>
  </si>
  <si>
    <t xml:space="preserve">Sobugingo Alphonse </t>
  </si>
  <si>
    <t xml:space="preserve">Nyirambonigaba Daforoze </t>
  </si>
  <si>
    <t>1663834352746.jpg</t>
  </si>
  <si>
    <t>https://kc.kobotoolbox.org/media/original?media_file=co2rwanda_rpp%2Fattachments%2F19d4161bf4224041afc095e1e3aefa87%2F6d9b9f1c-b4cc-4152-8da9-c0786197d6ba%2F1663834352746.jpg</t>
  </si>
  <si>
    <t>1663834414902.jpg</t>
  </si>
  <si>
    <t>https://kc.kobotoolbox.org/media/original?media_file=co2rwanda_rpp%2Fattachments%2F19d4161bf4224041afc095e1e3aefa87%2F6d9b9f1c-b4cc-4152-8da9-c0786197d6ba%2F1663834414902.jpg</t>
  </si>
  <si>
    <t>1663834565773.jpg</t>
  </si>
  <si>
    <t>https://kc.kobotoolbox.org/media/original?media_file=co2rwanda_rpp%2Fattachments%2F19d4161bf4224041afc095e1e3aefa87%2F6d9b9f1c-b4cc-4152-8da9-c0786197d6ba%2F1663834565773.jpg</t>
  </si>
  <si>
    <t>6d9b9f1c-b4cc-4152-8da9-c0786197d6ba</t>
  </si>
  <si>
    <t>11:35:00.000+02:00</t>
  </si>
  <si>
    <t xml:space="preserve">Kirakonje </t>
  </si>
  <si>
    <t xml:space="preserve">Gatera Fidele </t>
  </si>
  <si>
    <t xml:space="preserve">Nyiransabimana Beatha </t>
  </si>
  <si>
    <t>1663839431114.jpg</t>
  </si>
  <si>
    <t>https://kc.kobotoolbox.org/media/original?media_file=co2rwanda_rpp%2Fattachments%2F19d4161bf4224041afc095e1e3aefa87%2Fc72eb4e5-24da-4c2f-970d-a580c32e21b8%2F1663839431114.jpg</t>
  </si>
  <si>
    <t>1663839453551.jpg</t>
  </si>
  <si>
    <t>https://kc.kobotoolbox.org/media/original?media_file=co2rwanda_rpp%2Fattachments%2F19d4161bf4224041afc095e1e3aefa87%2Fc72eb4e5-24da-4c2f-970d-a580c32e21b8%2F1663839453551.jpg</t>
  </si>
  <si>
    <t>1663839514774.jpg</t>
  </si>
  <si>
    <t>https://kc.kobotoolbox.org/media/original?media_file=co2rwanda_rpp%2Fattachments%2F19d4161bf4224041afc095e1e3aefa87%2Fc72eb4e5-24da-4c2f-970d-a580c32e21b8%2F1663839514774.jpg</t>
  </si>
  <si>
    <t>c72eb4e5-24da-4c2f-970d-a580c32e21b8</t>
  </si>
  <si>
    <t>Nshimimana Enock</t>
  </si>
  <si>
    <t>1663840955228.jpg</t>
  </si>
  <si>
    <t>https://kc.kobotoolbox.org/media/original?media_file=co2rwanda_rpp%2Fattachments%2F19d4161bf4224041afc095e1e3aefa87%2Fba6d6700-d63d-4eef-bb56-eec6468c66df%2F1663840955228.jpg</t>
  </si>
  <si>
    <t>1663840970591.jpg</t>
  </si>
  <si>
    <t>https://kc.kobotoolbox.org/media/original?media_file=co2rwanda_rpp%2Fattachments%2F19d4161bf4224041afc095e1e3aefa87%2Fba6d6700-d63d-4eef-bb56-eec6468c66df%2F1663840970591.jpg</t>
  </si>
  <si>
    <t>1663841009930.jpg</t>
  </si>
  <si>
    <t>https://kc.kobotoolbox.org/media/original?media_file=co2rwanda_rpp%2Fattachments%2F19d4161bf4224041afc095e1e3aefa87%2Fba6d6700-d63d-4eef-bb56-eec6468c66df%2F1663841009930.jpg</t>
  </si>
  <si>
    <t>ba6d6700-d63d-4eef-bb56-eec6468c66df</t>
  </si>
  <si>
    <t>1663828919161.jpg</t>
  </si>
  <si>
    <t>https://kc.kobotoolbox.org/media/original?media_file=co2rwanda_rpp%2Fattachments%2F19d4161bf4224041afc095e1e3aefa87%2F1960189e-12e1-4f6b-adba-602c7760f123%2F1663828919161.jpg</t>
  </si>
  <si>
    <t>1663829029907.jpg</t>
  </si>
  <si>
    <t>https://kc.kobotoolbox.org/media/original?media_file=co2rwanda_rpp%2Fattachments%2F19d4161bf4224041afc095e1e3aefa87%2F1960189e-12e1-4f6b-adba-602c7760f123%2F1663829029907.jpg</t>
  </si>
  <si>
    <t>1663829135104.jpg</t>
  </si>
  <si>
    <t>https://kc.kobotoolbox.org/media/original?media_file=co2rwanda_rpp%2Fattachments%2F19d4161bf4224041afc095e1e3aefa87%2F1960189e-12e1-4f6b-adba-602c7760f123%2F1663829135104.jpg</t>
  </si>
  <si>
    <t>1960189e-12e1-4f6b-adba-602c7760f123</t>
  </si>
  <si>
    <t xml:space="preserve">Agasusuruko </t>
  </si>
  <si>
    <t>1663830824345.jpg</t>
  </si>
  <si>
    <t>https://kc.kobotoolbox.org/media/original?media_file=co2rwanda_rpp%2Fattachments%2F19d4161bf4224041afc095e1e3aefa87%2F71be1904-f4b8-4130-93c0-133af40ac7c0%2F1663830824345.jpg</t>
  </si>
  <si>
    <t>1663830913025.jpg</t>
  </si>
  <si>
    <t>https://kc.kobotoolbox.org/media/original?media_file=co2rwanda_rpp%2Fattachments%2F19d4161bf4224041afc095e1e3aefa87%2F71be1904-f4b8-4130-93c0-133af40ac7c0%2F1663830913025.jpg</t>
  </si>
  <si>
    <t xml:space="preserve">Byakozwe neza </t>
  </si>
  <si>
    <t>1663831413781.jpg</t>
  </si>
  <si>
    <t>https://kc.kobotoolbox.org/media/original?media_file=co2rwanda_rpp%2Fattachments%2F19d4161bf4224041afc095e1e3aefa87%2F71be1904-f4b8-4130-93c0-133af40ac7c0%2F1663831413781.jpg</t>
  </si>
  <si>
    <t>71be1904-f4b8-4130-93c0-133af40ac7c0</t>
  </si>
  <si>
    <t>09:42:00.000+02:00</t>
  </si>
  <si>
    <t xml:space="preserve">Ubushyuhe </t>
  </si>
  <si>
    <t>1663832680204.jpg</t>
  </si>
  <si>
    <t>https://kc.kobotoolbox.org/media/original?media_file=co2rwanda_rpp%2Fattachments%2F19d4161bf4224041afc095e1e3aefa87%2Fdcf03f16-86a6-4a1c-a7c0-508cf36f857d%2F1663832680204.jpg</t>
  </si>
  <si>
    <t>1663832723628.jpg</t>
  </si>
  <si>
    <t>https://kc.kobotoolbox.org/media/original?media_file=co2rwanda_rpp%2Fattachments%2F19d4161bf4224041afc095e1e3aefa87%2Fdcf03f16-86a6-4a1c-a7c0-508cf36f857d%2F1663832723628.jpg</t>
  </si>
  <si>
    <t>1663832827846.jpg</t>
  </si>
  <si>
    <t>https://kc.kobotoolbox.org/media/original?media_file=co2rwanda_rpp%2Fattachments%2F19d4161bf4224041afc095e1e3aefa87%2Fdcf03f16-86a6-4a1c-a7c0-508cf36f857d%2F1663832827846.jpg</t>
  </si>
  <si>
    <t>dcf03f16-86a6-4a1c-a7c0-508cf36f857d</t>
  </si>
  <si>
    <t>1663834067456.jpg</t>
  </si>
  <si>
    <t>https://kc.kobotoolbox.org/media/original?media_file=co2rwanda_rpp%2Fattachments%2F19d4161bf4224041afc095e1e3aefa87%2Ffe82ff36-dd22-4e91-b9bf-72588264ac07%2F1663834067456.jpg</t>
  </si>
  <si>
    <t>1663834500053.jpg</t>
  </si>
  <si>
    <t>https://kc.kobotoolbox.org/media/original?media_file=co2rwanda_rpp%2Fattachments%2F19d4161bf4224041afc095e1e3aefa87%2Ffe82ff36-dd22-4e91-b9bf-72588264ac07%2F1663834500053.jpg</t>
  </si>
  <si>
    <t>1663834537848.jpg</t>
  </si>
  <si>
    <t>https://kc.kobotoolbox.org/media/original?media_file=co2rwanda_rpp%2Fattachments%2F19d4161bf4224041afc095e1e3aefa87%2Ffe82ff36-dd22-4e91-b9bf-72588264ac07%2F1663834537848.jpg</t>
  </si>
  <si>
    <t>fe82ff36-dd22-4e91-b9bf-72588264ac07</t>
  </si>
  <si>
    <t>10:49:00.000+02:00</t>
  </si>
  <si>
    <t>1663836716507.jpg</t>
  </si>
  <si>
    <t>https://kc.kobotoolbox.org/media/original?media_file=co2rwanda_rpp%2Fattachments%2F19d4161bf4224041afc095e1e3aefa87%2F221e909e-bf1d-4f0a-ad34-ff4f16ebe30f%2F1663836716507.jpg</t>
  </si>
  <si>
    <t>1663836791463.jpg</t>
  </si>
  <si>
    <t>https://kc.kobotoolbox.org/media/original?media_file=co2rwanda_rpp%2Fattachments%2F19d4161bf4224041afc095e1e3aefa87%2F221e909e-bf1d-4f0a-ad34-ff4f16ebe30f%2F1663836791463.jpg</t>
  </si>
  <si>
    <t>1663836894218.jpg</t>
  </si>
  <si>
    <t>https://kc.kobotoolbox.org/media/original?media_file=co2rwanda_rpp%2Fattachments%2F19d4161bf4224041afc095e1e3aefa87%2F221e909e-bf1d-4f0a-ad34-ff4f16ebe30f%2F1663836894218.jpg</t>
  </si>
  <si>
    <t>221e909e-bf1d-4f0a-ad34-ff4f16ebe30f</t>
  </si>
  <si>
    <t>11:09:00.000+02:00</t>
  </si>
  <si>
    <t>Igitumbiko (imvura igiye kugwa)</t>
  </si>
  <si>
    <t>1663837887851.jpg</t>
  </si>
  <si>
    <t>https://kc.kobotoolbox.org/media/original?media_file=co2rwanda_rpp%2Fattachments%2F19d4161bf4224041afc095e1e3aefa87%2F265901ae-9458-4be8-be66-bdee76393c57%2F1663837887851.jpg</t>
  </si>
  <si>
    <t>1663837999257.jpg</t>
  </si>
  <si>
    <t>https://kc.kobotoolbox.org/media/original?media_file=co2rwanda_rpp%2Fattachments%2F19d4161bf4224041afc095e1e3aefa87%2F265901ae-9458-4be8-be66-bdee76393c57%2F1663837999257.jpg</t>
  </si>
  <si>
    <t>1663838103165.jpg</t>
  </si>
  <si>
    <t>https://kc.kobotoolbox.org/media/original?media_file=co2rwanda_rpp%2Fattachments%2F19d4161bf4224041afc095e1e3aefa87%2F265901ae-9458-4be8-be66-bdee76393c57%2F1663838103165.jpg</t>
  </si>
  <si>
    <t>265901ae-9458-4be8-be66-bdee76393c57</t>
  </si>
  <si>
    <t>1663830765198.jpg</t>
  </si>
  <si>
    <t>https://kc.kobotoolbox.org/media/original?media_file=co2rwanda_rpp%2Fattachments%2F19d4161bf4224041afc095e1e3aefa87%2F8553e3c9-d254-44a2-9cd1-3d81d30f690b%2F1663830765198.jpg</t>
  </si>
  <si>
    <t xml:space="preserve">Inkwi ntabwo zumye </t>
  </si>
  <si>
    <t>1663830860527.jpg</t>
  </si>
  <si>
    <t>https://kc.kobotoolbox.org/media/original?media_file=co2rwanda_rpp%2Fattachments%2F19d4161bf4224041afc095e1e3aefa87%2F8553e3c9-d254-44a2-9cd1-3d81d30f690b%2F1663830860527.jpg</t>
  </si>
  <si>
    <t>8553e3c9-d254-44a2-9cd1-3d81d30f690b</t>
  </si>
  <si>
    <t>1663836634548.jpg</t>
  </si>
  <si>
    <t>https://kc.kobotoolbox.org/media/original?media_file=co2rwanda_rpp%2Fattachments%2F19d4161bf4224041afc095e1e3aefa87%2F2322b47a-f54d-43b9-84c6-f42e66b2e032%2F1663836634548.jpg</t>
  </si>
  <si>
    <t>1663836775479.jpg</t>
  </si>
  <si>
    <t>https://kc.kobotoolbox.org/media/original?media_file=co2rwanda_rpp%2Fattachments%2F19d4161bf4224041afc095e1e3aefa87%2F2322b47a-f54d-43b9-84c6-f42e66b2e032%2F1663836775479.jpg</t>
  </si>
  <si>
    <t>1663836854144.jpg</t>
  </si>
  <si>
    <t>https://kc.kobotoolbox.org/media/original?media_file=co2rwanda_rpp%2Fattachments%2F19d4161bf4224041afc095e1e3aefa87%2F2322b47a-f54d-43b9-84c6-f42e66b2e032%2F1663836854144.jpg</t>
  </si>
  <si>
    <t>2322b47a-f54d-43b9-84c6-f42e66b2e032</t>
  </si>
  <si>
    <t>1663832451207.jpg</t>
  </si>
  <si>
    <t>https://kc.kobotoolbox.org/media/original?media_file=co2rwanda_rpp%2Fattachments%2F19d4161bf4224041afc095e1e3aefa87%2F4094cec7-4b1a-4c3a-a8bb-29a4a6b79f4b%2F1663832451207.jpg</t>
  </si>
  <si>
    <t>1663832503107.jpg</t>
  </si>
  <si>
    <t>https://kc.kobotoolbox.org/media/original?media_file=co2rwanda_rpp%2Fattachments%2F19d4161bf4224041afc095e1e3aefa87%2F4094cec7-4b1a-4c3a-a8bb-29a4a6b79f4b%2F1663832503107.jpg</t>
  </si>
  <si>
    <t>4094cec7-4b1a-4c3a-a8bb-29a4a6b79f4b</t>
  </si>
  <si>
    <t>1663833725809.jpg</t>
  </si>
  <si>
    <t>https://kc.kobotoolbox.org/media/original?media_file=co2rwanda_rpp%2Fattachments%2F19d4161bf4224041afc095e1e3aefa87%2F631328c9-2744-47dc-b1e0-d44e23e03034%2F1663833725809.jpg</t>
  </si>
  <si>
    <t>1663833767655.jpg</t>
  </si>
  <si>
    <t>https://kc.kobotoolbox.org/media/original?media_file=co2rwanda_rpp%2Fattachments%2F19d4161bf4224041afc095e1e3aefa87%2F631328c9-2744-47dc-b1e0-d44e23e03034%2F1663833767655.jpg</t>
  </si>
  <si>
    <t>631328c9-2744-47dc-b1e0-d44e23e03034</t>
  </si>
  <si>
    <t>08:51:00.000+02:00</t>
  </si>
  <si>
    <t>Somehow hot</t>
  </si>
  <si>
    <t>Nyandwi Ernest</t>
  </si>
  <si>
    <t>1663829845488.jpg</t>
  </si>
  <si>
    <t>https://kc.kobotoolbox.org/media/original?media_file=co2rwanda_rpp%2Fattachments%2F19d4161bf4224041afc095e1e3aefa87%2F59f0cce1-2b81-495b-ae21-ebabab368f3d%2F1663829845488.jpg</t>
  </si>
  <si>
    <t>1663829908302.jpg</t>
  </si>
  <si>
    <t>https://kc.kobotoolbox.org/media/original?media_file=co2rwanda_rpp%2Fattachments%2F19d4161bf4224041afc095e1e3aefa87%2F59f0cce1-2b81-495b-ae21-ebabab368f3d%2F1663829908302.jpg</t>
  </si>
  <si>
    <t>59f0cce1-2b81-495b-ae21-ebabab368f3d</t>
  </si>
  <si>
    <t>10:17:00.000+02:00</t>
  </si>
  <si>
    <t>1663834773348.jpg</t>
  </si>
  <si>
    <t>https://kc.kobotoolbox.org/media/original?media_file=co2rwanda_rpp%2Fattachments%2F19d4161bf4224041afc095e1e3aefa87%2Fafd15b67-df48-425a-820c-5540ed893539%2F1663834773348.jpg</t>
  </si>
  <si>
    <t>1663834826150.jpg</t>
  </si>
  <si>
    <t>https://kc.kobotoolbox.org/media/original?media_file=co2rwanda_rpp%2Fattachments%2F19d4161bf4224041afc095e1e3aefa87%2Fafd15b67-df48-425a-820c-5540ed893539%2F1663834826150.jpg</t>
  </si>
  <si>
    <t>afd15b67-df48-425a-820c-5540ed893539</t>
  </si>
  <si>
    <t>08:21:00.000+02:00</t>
  </si>
  <si>
    <t>Harashyushye buhoro</t>
  </si>
  <si>
    <t>1663827935902.jpg</t>
  </si>
  <si>
    <t>https://kc.kobotoolbox.org/media/original?media_file=co2rwanda_rpp%2Fattachments%2F19d4161bf4224041afc095e1e3aefa87%2F2a64bacf-cb4d-4a71-a0e6-7cd23e5b9c0d%2F1663827935902.jpg</t>
  </si>
  <si>
    <t>Oya ntakizi nkwi shyashya nongeyeho</t>
  </si>
  <si>
    <t>1663828879942.jpg</t>
  </si>
  <si>
    <t>https://kc.kobotoolbox.org/media/original?media_file=co2rwanda_rpp%2Fattachments%2F19d4161bf4224041afc095e1e3aefa87%2F2a64bacf-cb4d-4a71-a0e6-7cd23e5b9c0d%2F1663828879942.jpg</t>
  </si>
  <si>
    <t>2a64bacf-cb4d-4a71-a0e6-7cd23e5b9c0d</t>
  </si>
  <si>
    <t>1663829795023.jpg</t>
  </si>
  <si>
    <t>https://kc.kobotoolbox.org/media/original?media_file=co2rwanda_rpp%2Fattachments%2F19d4161bf4224041afc095e1e3aefa87%2F8f8e2db0-ee3d-4fb9-9ceb-12a6b835dc3c%2F1663829795023.jpg</t>
  </si>
  <si>
    <t>Oya
Ntazindi nkwi shyashya nongeyeho</t>
  </si>
  <si>
    <t>1663831502851.jpg</t>
  </si>
  <si>
    <t>https://kc.kobotoolbox.org/media/original?media_file=co2rwanda_rpp%2Fattachments%2F19d4161bf4224041afc095e1e3aefa87%2F8f8e2db0-ee3d-4fb9-9ceb-12a6b835dc3c%2F1663831502851.jpg</t>
  </si>
  <si>
    <t>8f8e2db0-ee3d-4fb9-9ceb-12a6b835dc3c</t>
  </si>
  <si>
    <t>09:35:00.000+02:00</t>
  </si>
  <si>
    <t>1663832283590.jpg</t>
  </si>
  <si>
    <t>https://kc.kobotoolbox.org/media/original?media_file=co2rwanda_rpp%2Fattachments%2F19d4161bf4224041afc095e1e3aefa87%2F1cc5bd73-2b1f-44c4-99ec-379bde7a13c2%2F1663832283590.jpg</t>
  </si>
  <si>
    <t>1663832313769.jpg</t>
  </si>
  <si>
    <t>https://kc.kobotoolbox.org/media/original?media_file=co2rwanda_rpp%2Fattachments%2F19d4161bf4224041afc095e1e3aefa87%2F1cc5bd73-2b1f-44c4-99ec-379bde7a13c2%2F1663832313769.jpg</t>
  </si>
  <si>
    <t>Uyumunsi nasanze asigaranye 13.78 kg
Namwongereye 9.475 kg.byose hamwe ni 23.255 kg</t>
  </si>
  <si>
    <t>1663833462884.jpg</t>
  </si>
  <si>
    <t>https://kc.kobotoolbox.org/media/original?media_file=co2rwanda_rpp%2Fattachments%2F19d4161bf4224041afc095e1e3aefa87%2F1cc5bd73-2b1f-44c4-99ec-379bde7a13c2%2F1663833462884.jpg</t>
  </si>
  <si>
    <t>1cc5bd73-2b1f-44c4-99ec-379bde7a13c2</t>
  </si>
  <si>
    <t>10:15:00.000+02:00</t>
  </si>
  <si>
    <t>Ndeshyo odiyeli</t>
  </si>
  <si>
    <t>1663835068672.jpg</t>
  </si>
  <si>
    <t>https://kc.kobotoolbox.org/media/original?media_file=co2rwanda_rpp%2Fattachments%2F19d4161bf4224041afc095e1e3aefa87%2Fe498b5dd-56f5-47b1-91e1-f68b89919052%2F1663835068672.jpg</t>
  </si>
  <si>
    <t>1663835688811.jpg</t>
  </si>
  <si>
    <t>https://kc.kobotoolbox.org/media/original?media_file=co2rwanda_rpp%2Fattachments%2F19d4161bf4224041afc095e1e3aefa87%2Fe498b5dd-56f5-47b1-91e1-f68b89919052%2F1663835688811.jpg</t>
  </si>
  <si>
    <t>e498b5dd-56f5-47b1-91e1-f68b89919052</t>
  </si>
  <si>
    <t>11:45:00.000+02:00</t>
  </si>
  <si>
    <t>Ubushyuhe bwinshi</t>
  </si>
  <si>
    <t>1663837512510.jpg</t>
  </si>
  <si>
    <t>https://kc.kobotoolbox.org/media/original?media_file=co2rwanda_rpp%2Fattachments%2F19d4161bf4224041afc095e1e3aefa87%2Fb195c085-a142-4f0e-b3a4-b104ae424f81%2F1663837512510.jpg</t>
  </si>
  <si>
    <t>1663837584224.jpg</t>
  </si>
  <si>
    <t>https://kc.kobotoolbox.org/media/original?media_file=co2rwanda_rpp%2Fattachments%2F19d4161bf4224041afc095e1e3aefa87%2Fb195c085-a142-4f0e-b3a4-b104ae424f81%2F1663837584224.jpg</t>
  </si>
  <si>
    <t>b195c085-a142-4f0e-b3a4-b104ae424f81</t>
  </si>
  <si>
    <t>12:50:00.000+02:00</t>
  </si>
  <si>
    <t>1663839456675.jpg</t>
  </si>
  <si>
    <t>https://kc.kobotoolbox.org/media/original?media_file=co2rwanda_rpp%2Fattachments%2F19d4161bf4224041afc095e1e3aefa87%2Fda69a2e4-fbb0-4c43-9870-b72d0703c7d1%2F1663839456675.jpg</t>
  </si>
  <si>
    <t>Oya 
Ejo narinasize 59.98 kg nsanze uyu  hasigaye 52.14 kg
Uyumunsi ntazindi nkwi nongeyeho shyashya</t>
  </si>
  <si>
    <t>1663839542142.jpg</t>
  </si>
  <si>
    <t>https://kc.kobotoolbox.org/media/original?media_file=co2rwanda_rpp%2Fattachments%2F19d4161bf4224041afc095e1e3aefa87%2Fda69a2e4-fbb0-4c43-9870-b72d0703c7d1%2F1663839542142.jpg</t>
  </si>
  <si>
    <t>da69a2e4-fbb0-4c43-9870-b72d0703c7d1</t>
  </si>
  <si>
    <t>08:09:00.000+02:00</t>
  </si>
  <si>
    <t>1663828344442.jpg</t>
  </si>
  <si>
    <t>https://kc.kobotoolbox.org/media/original?media_file=co2rwanda_rpp%2Fattachments%2F19d4161bf4224041afc095e1e3aefa87%2Ff34500af-f755-4d88-949d-a79368647431%2F1663828344442.jpg</t>
  </si>
  <si>
    <t>Ntacyo kongeraho rwose</t>
  </si>
  <si>
    <t>1663828758164.jpg</t>
  </si>
  <si>
    <t>https://kc.kobotoolbox.org/media/original?media_file=co2rwanda_rpp%2Fattachments%2F19d4161bf4224041afc095e1e3aefa87%2Ff34500af-f755-4d88-949d-a79368647431%2F1663828758164.jpg</t>
  </si>
  <si>
    <t>Ntago ejo bakoresheje ku makara</t>
  </si>
  <si>
    <t>1663828816367.jpg</t>
  </si>
  <si>
    <t>https://kc.kobotoolbox.org/media/original?media_file=co2rwanda_rpp%2Fattachments%2F19d4161bf4224041afc095e1e3aefa87%2Ff34500af-f755-4d88-949d-a79368647431%2F1663828816367.jpg</t>
  </si>
  <si>
    <t>f34500af-f755-4d88-949d-a79368647431</t>
  </si>
  <si>
    <t>1663830119408.jpg</t>
  </si>
  <si>
    <t>https://kc.kobotoolbox.org/media/original?media_file=co2rwanda_rpp%2Fattachments%2F19d4161bf4224041afc095e1e3aefa87%2Fb513d2da-a22e-4843-974d-206d5ec5953d%2F1663830119408.jpg</t>
  </si>
  <si>
    <t>1663830014417.heic</t>
  </si>
  <si>
    <t>https://kc.kobotoolbox.org/media/original?media_file=co2rwanda_rpp%2Fattachments%2F19d4161bf4224041afc095e1e3aefa87%2Fb513d2da-a22e-4843-974d-206d5ec5953d%2F1663830014417.heic</t>
  </si>
  <si>
    <t>Mu zakusanijwe ntacyo bakozeho,bakoresheje kubisigazwa</t>
  </si>
  <si>
    <t>1663830234606.jpg</t>
  </si>
  <si>
    <t>https://kc.kobotoolbox.org/media/original?media_file=co2rwanda_rpp%2Fattachments%2F19d4161bf4224041afc095e1e3aefa87%2Fb513d2da-a22e-4843-974d-206d5ec5953d%2F1663830234606.jpg</t>
  </si>
  <si>
    <t>b513d2da-a22e-4843-974d-206d5ec5953d</t>
  </si>
  <si>
    <t>1663830814586.jpg</t>
  </si>
  <si>
    <t>https://kc.kobotoolbox.org/media/original?media_file=co2rwanda_rpp%2Fattachments%2F19d4161bf4224041afc095e1e3aefa87%2F426bc829-b90a-48b4-a803-ce5bb8917cdc%2F1663830814586.jpg</t>
  </si>
  <si>
    <t>1663830893665.jpg</t>
  </si>
  <si>
    <t>https://kc.kobotoolbox.org/media/original?media_file=co2rwanda_rpp%2Fattachments%2F19d4161bf4224041afc095e1e3aefa87%2F426bc829-b90a-48b4-a803-ce5bb8917cdc%2F1663830893665.jpg</t>
  </si>
  <si>
    <t>426bc829-b90a-48b4-a803-ce5bb8917cdc</t>
  </si>
  <si>
    <t>1663831829159.jpg</t>
  </si>
  <si>
    <t>https://kc.kobotoolbox.org/media/original?media_file=co2rwanda_rpp%2Fattachments%2F19d4161bf4224041afc095e1e3aefa87%2F555a7eda-28da-4cd4-b81d-a01968e94890%2F1663831829159.jpg</t>
  </si>
  <si>
    <t>Ejo twazitekesheje ibishyimbo,kandi twagaburiye abana ba 3 biyongera kuri twe tuba 6</t>
  </si>
  <si>
    <t>1663831938635.jpg</t>
  </si>
  <si>
    <t>https://kc.kobotoolbox.org/media/original?media_file=co2rwanda_rpp%2Fattachments%2F19d4161bf4224041afc095e1e3aefa87%2F555a7eda-28da-4cd4-b81d-a01968e94890%2F1663831938635.jpg</t>
  </si>
  <si>
    <t>555a7eda-28da-4cd4-b81d-a01968e94890</t>
  </si>
  <si>
    <t>11:33:00.000+02:00</t>
  </si>
  <si>
    <t>1663833137600.jpg</t>
  </si>
  <si>
    <t>https://kc.kobotoolbox.org/media/original?media_file=co2rwanda_rpp%2Fattachments%2F19d4161bf4224041afc095e1e3aefa87%2Fee8007f1-e642-427d-a4c1-f2c719c12874%2F1663833137600.jpg</t>
  </si>
  <si>
    <t>1663833167592.jpg</t>
  </si>
  <si>
    <t>https://kc.kobotoolbox.org/media/original?media_file=co2rwanda_rpp%2Fattachments%2F19d4161bf4224041afc095e1e3aefa87%2Fee8007f1-e642-427d-a4c1-f2c719c12874%2F1663833167592.jpg</t>
  </si>
  <si>
    <t>1663833296963.jpg</t>
  </si>
  <si>
    <t>https://kc.kobotoolbox.org/media/original?media_file=co2rwanda_rpp%2Fattachments%2F19d4161bf4224041afc095e1e3aefa87%2Fee8007f1-e642-427d-a4c1-f2c719c12874%2F1663833296963.jpg</t>
  </si>
  <si>
    <t>ee8007f1-e642-427d-a4c1-f2c719c12874</t>
  </si>
  <si>
    <t>11:41:00.000+02:00</t>
  </si>
  <si>
    <t>Nyirancuti Marcianna</t>
  </si>
  <si>
    <t>1663852367808.jpg</t>
  </si>
  <si>
    <t>https://kc.kobotoolbox.org/media/original?media_file=co2rwanda_rpp%2Fattachments%2F19d4161bf4224041afc095e1e3aefa87%2F2363bd2b-5e60-450c-a94c-d6c114acf872%2F1663852367808.jpg</t>
  </si>
  <si>
    <t>1663846321740.jpg</t>
  </si>
  <si>
    <t>https://kc.kobotoolbox.org/media/original?media_file=co2rwanda_rpp%2Fattachments%2F19d4161bf4224041afc095e1e3aefa87%2F2363bd2b-5e60-450c-a94c-d6c114acf872%2F1663846321740.jpg</t>
  </si>
  <si>
    <t>1663846556231.jpg</t>
  </si>
  <si>
    <t>https://kc.kobotoolbox.org/media/original?media_file=co2rwanda_rpp%2Fattachments%2F19d4161bf4224041afc095e1e3aefa87%2F2363bd2b-5e60-450c-a94c-d6c114acf872%2F1663846556231.jpg</t>
  </si>
  <si>
    <t>2363bd2b-5e60-450c-a94c-d6c114acf872</t>
  </si>
  <si>
    <t>1663827111848.jpg</t>
  </si>
  <si>
    <t>https://kc.kobotoolbox.org/media/original?media_file=co2rwanda_rpp%2Fattachments%2F19d4161bf4224041afc095e1e3aefa87%2Fb7687b03-a616-4534-bd31-3d8f51d3e353%2F1663827111848.jpg</t>
  </si>
  <si>
    <t>1663827478306.jpg</t>
  </si>
  <si>
    <t>https://kc.kobotoolbox.org/media/original?media_file=co2rwanda_rpp%2Fattachments%2F19d4161bf4224041afc095e1e3aefa87%2Fb7687b03-a616-4534-bd31-3d8f51d3e353%2F1663827478306.jpg</t>
  </si>
  <si>
    <t xml:space="preserve">Inkwi zakusanyijwe zose nazongeye kuzirimo gukoreshwa 
</t>
  </si>
  <si>
    <t>1663827539588.jpg</t>
  </si>
  <si>
    <t>https://kc.kobotoolbox.org/media/original?media_file=co2rwanda_rpp%2Fattachments%2F19d4161bf4224041afc095e1e3aefa87%2Fb7687b03-a616-4534-bd31-3d8f51d3e353%2F1663827539588.jpg</t>
  </si>
  <si>
    <t>b7687b03-a616-4534-bd31-3d8f51d3e353</t>
  </si>
  <si>
    <t xml:space="preserve">Habyarimana silas </t>
  </si>
  <si>
    <t xml:space="preserve">Mukarugwiza saverine </t>
  </si>
  <si>
    <t>1663828366305.jpg</t>
  </si>
  <si>
    <t>https://kc.kobotoolbox.org/media/original?media_file=co2rwanda_rpp%2Fattachments%2F19d4161bf4224041afc095e1e3aefa87%2Fa0c32409-e221-4ff8-b88e-77afa4e2e998%2F1663828366305.jpg</t>
  </si>
  <si>
    <t>1663828479618.jpg</t>
  </si>
  <si>
    <t>https://kc.kobotoolbox.org/media/original?media_file=co2rwanda_rpp%2Fattachments%2F19d4161bf4224041afc095e1e3aefa87%2Fa0c32409-e221-4ff8-b88e-77afa4e2e998%2F1663828479618.jpg</t>
  </si>
  <si>
    <t xml:space="preserve">Inkwi zose zakusanyijwe nazongeye kuzirimo gukoreshwa </t>
  </si>
  <si>
    <t>1663828696985.jpg</t>
  </si>
  <si>
    <t>https://kc.kobotoolbox.org/media/original?media_file=co2rwanda_rpp%2Fattachments%2F19d4161bf4224041afc095e1e3aefa87%2Fa0c32409-e221-4ff8-b88e-77afa4e2e998%2F1663828696985.jpg</t>
  </si>
  <si>
    <t>a0c32409-e221-4ff8-b88e-77afa4e2e998</t>
  </si>
  <si>
    <t>1663829805813.jpg</t>
  </si>
  <si>
    <t>https://kc.kobotoolbox.org/media/original?media_file=co2rwanda_rpp%2Fattachments%2F19d4161bf4224041afc095e1e3aefa87%2Ffb456609-5cdf-4f05-9bec-913d507e7d10%2F1663829805813.jpg</t>
  </si>
  <si>
    <t>1663829883673.jpg</t>
  </si>
  <si>
    <t>https://kc.kobotoolbox.org/media/original?media_file=co2rwanda_rpp%2Fattachments%2F19d4161bf4224041afc095e1e3aefa87%2Ffb456609-5cdf-4f05-9bec-913d507e7d10%2F1663829883673.jpg</t>
  </si>
  <si>
    <t>fb456609-5cdf-4f05-9bec-913d507e7d10</t>
  </si>
  <si>
    <t>09:06:00.000+02:00</t>
  </si>
  <si>
    <t xml:space="preserve">Ndaheranywa reveriane </t>
  </si>
  <si>
    <t>1663830596090.jpg</t>
  </si>
  <si>
    <t>https://kc.kobotoolbox.org/media/original?media_file=co2rwanda_rpp%2Fattachments%2F19d4161bf4224041afc095e1e3aefa87%2F4ef92f1d-d9b3-4351-93de-4de9e50965f0%2F1663830596090.jpg</t>
  </si>
  <si>
    <t>1663830684475.jpg</t>
  </si>
  <si>
    <t>https://kc.kobotoolbox.org/media/original?media_file=co2rwanda_rpp%2Fattachments%2F19d4161bf4224041afc095e1e3aefa87%2F4ef92f1d-d9b3-4351-93de-4de9e50965f0%2F1663830684475.jpg</t>
  </si>
  <si>
    <t>1663830777196.jpg</t>
  </si>
  <si>
    <t>https://kc.kobotoolbox.org/media/original?media_file=co2rwanda_rpp%2Fattachments%2F19d4161bf4224041afc095e1e3aefa87%2F4ef92f1d-d9b3-4351-93de-4de9e50965f0%2F1663830777196.jpg</t>
  </si>
  <si>
    <t>4ef92f1d-d9b3-4351-93de-4de9e50965f0</t>
  </si>
  <si>
    <t>09:18:00.000+02:00</t>
  </si>
  <si>
    <t xml:space="preserve">Niyomukiza razal </t>
  </si>
  <si>
    <t xml:space="preserve"> Uwiragiye Marine </t>
  </si>
  <si>
    <t>1663831335220.jpg</t>
  </si>
  <si>
    <t>https://kc.kobotoolbox.org/media/original?media_file=co2rwanda_rpp%2Fattachments%2F19d4161bf4224041afc095e1e3aefa87%2F41cc346b-5215-4fd1-8db4-eb48252072a6%2F1663831335220.jpg</t>
  </si>
  <si>
    <t>1663831400807.jpg</t>
  </si>
  <si>
    <t>https://kc.kobotoolbox.org/media/original?media_file=co2rwanda_rpp%2Fattachments%2F19d4161bf4224041afc095e1e3aefa87%2F41cc346b-5215-4fd1-8db4-eb48252072a6%2F1663831400807.jpg</t>
  </si>
  <si>
    <t>1663831486792.jpg</t>
  </si>
  <si>
    <t>https://kc.kobotoolbox.org/media/original?media_file=co2rwanda_rpp%2Fattachments%2F19d4161bf4224041afc095e1e3aefa87%2F41cc346b-5215-4fd1-8db4-eb48252072a6%2F1663831486792.jpg</t>
  </si>
  <si>
    <t>41cc346b-5215-4fd1-8db4-eb48252072a6</t>
  </si>
  <si>
    <t xml:space="preserve">Ntihemuka silas </t>
  </si>
  <si>
    <t>1663832221837.jpg</t>
  </si>
  <si>
    <t>https://kc.kobotoolbox.org/media/original?media_file=co2rwanda_rpp%2Fattachments%2F19d4161bf4224041afc095e1e3aefa87%2F9ff8b43f-f75f-43b9-837e-b5fcaef1b081%2F1663832221837.jpg</t>
  </si>
  <si>
    <t>1663832253960.jpg</t>
  </si>
  <si>
    <t>https://kc.kobotoolbox.org/media/original?media_file=co2rwanda_rpp%2Fattachments%2F19d4161bf4224041afc095e1e3aefa87%2F9ff8b43f-f75f-43b9-837e-b5fcaef1b081%2F1663832253960.jpg</t>
  </si>
  <si>
    <t>1663832361782.jpg</t>
  </si>
  <si>
    <t>https://kc.kobotoolbox.org/media/original?media_file=co2rwanda_rpp%2Fattachments%2F19d4161bf4224041afc095e1e3aefa87%2F9ff8b43f-f75f-43b9-837e-b5fcaef1b081%2F1663832361782.jpg</t>
  </si>
  <si>
    <t>9ff8b43f-f75f-43b9-837e-b5fcaef1b081</t>
  </si>
  <si>
    <t>08:56:00.000+02:00</t>
  </si>
  <si>
    <t>Harerimana jason</t>
  </si>
  <si>
    <t>1663830020606.jpg</t>
  </si>
  <si>
    <t>https://kc.kobotoolbox.org/media/original?media_file=co2rwanda_rpp%2Fattachments%2F19d4161bf4224041afc095e1e3aefa87%2F17a0db76-bf14-486a-9490-4e5db00d73e8%2F1663830020606.jpg</t>
  </si>
  <si>
    <t>1663830095030.jpg</t>
  </si>
  <si>
    <t>https://kc.kobotoolbox.org/media/original?media_file=co2rwanda_rpp%2Fattachments%2F19d4161bf4224041afc095e1e3aefa87%2F17a0db76-bf14-486a-9490-4e5db00d73e8%2F1663830095030.jpg</t>
  </si>
  <si>
    <t xml:space="preserve">Inkwi musiganye zo gukoresha zirahagije nkurikije ibiro arimo gukoresha acana </t>
  </si>
  <si>
    <t>1663830366585.jpg</t>
  </si>
  <si>
    <t>https://kc.kobotoolbox.org/media/original?media_file=co2rwanda_rpp%2Fattachments%2F19d4161bf4224041afc095e1e3aefa87%2F17a0db76-bf14-486a-9490-4e5db00d73e8%2F1663830366585.jpg</t>
  </si>
  <si>
    <t>17a0db76-bf14-486a-9490-4e5db00d73e8</t>
  </si>
  <si>
    <t>1663832293472.jpg</t>
  </si>
  <si>
    <t>https://kc.kobotoolbox.org/media/original?media_file=co2rwanda_rpp%2Fattachments%2F19d4161bf4224041afc095e1e3aefa87%2F4cbf3477-c146-43aa-9978-31faa72da9f7%2F1663832293472.jpg</t>
  </si>
  <si>
    <t>Bambwiye ko bari bujye gutashya ariko ko izisigaye zirabatosha uyu munsi</t>
  </si>
  <si>
    <t>1663832485884.jpg</t>
  </si>
  <si>
    <t>https://kc.kobotoolbox.org/media/original?media_file=co2rwanda_rpp%2Fattachments%2F19d4161bf4224041afc095e1e3aefa87%2F4cbf3477-c146-43aa-9978-31faa72da9f7%2F1663832485884.jpg</t>
  </si>
  <si>
    <t>4cbf3477-c146-43aa-9978-31faa72da9f7</t>
  </si>
  <si>
    <t>10:02:00.000+02:00</t>
  </si>
  <si>
    <t>1663833956443.jpg</t>
  </si>
  <si>
    <t>https://kc.kobotoolbox.org/media/original?media_file=co2rwanda_rpp%2Fattachments%2F19d4161bf4224041afc095e1e3aefa87%2F4c0536be-e507-4175-8060-432389fb4b1f%2F1663833956443.jpg</t>
  </si>
  <si>
    <t>Am wide ko inkwi zjsigaye zihagije ko azajya gutashya ejo</t>
  </si>
  <si>
    <t>1663834194736.jpg</t>
  </si>
  <si>
    <t>https://kc.kobotoolbox.org/media/original?media_file=co2rwanda_rpp%2Fattachments%2F19d4161bf4224041afc095e1e3aefa87%2F4c0536be-e507-4175-8060-432389fb4b1f%2F1663834194736.jpg</t>
  </si>
  <si>
    <t>4c0536be-e507-4175-8060-432389fb4b1f</t>
  </si>
  <si>
    <t>1663835984504.jpg</t>
  </si>
  <si>
    <t>https://kc.kobotoolbox.org/media/original?media_file=co2rwanda_rpp%2Fattachments%2F19d4161bf4224041afc095e1e3aefa87%2F0735a497-7a1c-4593-b374-fe4d19d2997f%2F1663835984504.jpg</t>
  </si>
  <si>
    <t>Inkwi zihari zirahagije</t>
  </si>
  <si>
    <t>1663836150263.jpg</t>
  </si>
  <si>
    <t>https://kc.kobotoolbox.org/media/original?media_file=co2rwanda_rpp%2Fattachments%2F19d4161bf4224041afc095e1e3aefa87%2F0735a497-7a1c-4593-b374-fe4d19d2997f%2F1663836150263.jpg</t>
  </si>
  <si>
    <t>0735a497-7a1c-4593-b374-fe4d19d2997f</t>
  </si>
  <si>
    <t>Harasyushye</t>
  </si>
  <si>
    <t>1663837471747.jpg</t>
  </si>
  <si>
    <t>https://kc.kobotoolbox.org/media/original?media_file=co2rwanda_rpp%2Fattachments%2F19d4161bf4224041afc095e1e3aefa87%2F3d497aae-67ce-410d-8c4b-cca0d9476322%2F1663837471747.jpg</t>
  </si>
  <si>
    <t>Inkwi zisigaye ziramuhagije kuko nta bishyimbo azateka kubera ko yabitetse ejobundi hashize</t>
  </si>
  <si>
    <t>1663837645549.jpg</t>
  </si>
  <si>
    <t>https://kc.kobotoolbox.org/media/original?media_file=co2rwanda_rpp%2Fattachments%2F19d4161bf4224041afc095e1e3aefa87%2F3d497aae-67ce-410d-8c4b-cca0d9476322%2F1663837645549.jpg</t>
  </si>
  <si>
    <t>3d497aae-67ce-410d-8c4b-cca0d9476322</t>
  </si>
  <si>
    <t>Harashyushe</t>
  </si>
  <si>
    <t xml:space="preserve">Mushimiyimana Suzana
</t>
  </si>
  <si>
    <t>1663839053755.jpg</t>
  </si>
  <si>
    <t>https://kc.kobotoolbox.org/media/original?media_file=co2rwanda_rpp%2Fattachments%2F19d4161bf4224041afc095e1e3aefa87%2F8033bf73-8a7b-4e3f-85e1-4269918f87f4%2F1663839053755.jpg</t>
  </si>
  <si>
    <t>Inkwi zakoreshejwe cyane kubera guteka isombe, izisigaye zirahagije</t>
  </si>
  <si>
    <t>1663839093061.jpg</t>
  </si>
  <si>
    <t>https://kc.kobotoolbox.org/media/original?media_file=co2rwanda_rpp%2Fattachments%2F19d4161bf4224041afc095e1e3aefa87%2F8033bf73-8a7b-4e3f-85e1-4269918f87f4%2F1663839093061.jpg</t>
  </si>
  <si>
    <t>8033bf73-8a7b-4e3f-85e1-4269918f87f4</t>
  </si>
  <si>
    <t>Nizigiyimana 6</t>
  </si>
  <si>
    <t>1663832483597.jpg</t>
  </si>
  <si>
    <t>https://kc.kobotoolbox.org/media/original?media_file=co2rwanda_rpp%2Fattachments%2F19d4161bf4224041afc095e1e3aefa87%2F9b37cbba-44fb-4a35-a2e2-154d57416aab%2F1663832483597.jpg</t>
  </si>
  <si>
    <t>1663832534936.jpg</t>
  </si>
  <si>
    <t>https://kc.kobotoolbox.org/media/original?media_file=co2rwanda_rpp%2Fattachments%2F19d4161bf4224041afc095e1e3aefa87%2F9b37cbba-44fb-4a35-a2e2-154d57416aab%2F1663832534936.jpg</t>
  </si>
  <si>
    <t>9b37cbba-44fb-4a35-a2e2-154d57416aab</t>
  </si>
  <si>
    <t>09:48:00.000+02:00</t>
  </si>
  <si>
    <t>1663833006087.jpg</t>
  </si>
  <si>
    <t>https://kc.kobotoolbox.org/media/original?media_file=co2rwanda_rpp%2Fattachments%2F19d4161bf4224041afc095e1e3aefa87%2F21c1fff6-3ec7-4afb-bc3a-e0798a08bd80%2F1663833006087.jpg</t>
  </si>
  <si>
    <t>1663833281081.jpg</t>
  </si>
  <si>
    <t>https://kc.kobotoolbox.org/media/original?media_file=co2rwanda_rpp%2Fattachments%2F19d4161bf4224041afc095e1e3aefa87%2F21c1fff6-3ec7-4afb-bc3a-e0798a08bd80%2F1663833281081.jpg</t>
  </si>
  <si>
    <t>1663833439347.jpg</t>
  </si>
  <si>
    <t>https://kc.kobotoolbox.org/media/original?media_file=co2rwanda_rpp%2Fattachments%2F19d4161bf4224041afc095e1e3aefa87%2F21c1fff6-3ec7-4afb-bc3a-e0798a08bd80%2F1663833439347.jpg</t>
  </si>
  <si>
    <t>21c1fff6-3ec7-4afb-bc3a-e0798a08bd80</t>
  </si>
  <si>
    <t xml:space="preserve">Ruhararamanzi Ezechias </t>
  </si>
  <si>
    <t>1663834003301.jpg</t>
  </si>
  <si>
    <t>https://kc.kobotoolbox.org/media/original?media_file=co2rwanda_rpp%2Fattachments%2F19d4161bf4224041afc095e1e3aefa87%2Fa87a92f6-2de8-41cd-ad51-c57e56251645%2F1663834003301.jpg</t>
  </si>
  <si>
    <t>1663834612581.jpg</t>
  </si>
  <si>
    <t>https://kc.kobotoolbox.org/media/original?media_file=co2rwanda_rpp%2Fattachments%2F19d4161bf4224041afc095e1e3aefa87%2Fa87a92f6-2de8-41cd-ad51-c57e56251645%2F1663834612581.jpg</t>
  </si>
  <si>
    <t>1663834649395.jpg</t>
  </si>
  <si>
    <t>https://kc.kobotoolbox.org/media/original?media_file=co2rwanda_rpp%2Fattachments%2F19d4161bf4224041afc095e1e3aefa87%2Fa87a92f6-2de8-41cd-ad51-c57e56251645%2F1663834649395.jpg</t>
  </si>
  <si>
    <t>a87a92f6-2de8-41cd-ad51-c57e56251645</t>
  </si>
  <si>
    <t>1663835957201.jpg</t>
  </si>
  <si>
    <t>https://kc.kobotoolbox.org/media/original?media_file=co2rwanda_rpp%2Fattachments%2F19d4161bf4224041afc095e1e3aefa87%2Fd69d6314-a1f5-4b30-9658-88478d65bde9%2F1663835957201.jpg</t>
  </si>
  <si>
    <t xml:space="preserve">ISHEMA JUSTINE </t>
  </si>
  <si>
    <t>1663835988321.jpg</t>
  </si>
  <si>
    <t>https://kc.kobotoolbox.org/media/original?media_file=co2rwanda_rpp%2Fattachments%2F19d4161bf4224041afc095e1e3aefa87%2Fd69d6314-a1f5-4b30-9658-88478d65bde9%2F1663835988321.jpg</t>
  </si>
  <si>
    <t>d69d6314-a1f5-4b30-9658-88478d65bde9</t>
  </si>
  <si>
    <t>0782574364</t>
  </si>
  <si>
    <t>1663828287606.jpg</t>
  </si>
  <si>
    <t>https://kc.kobotoolbox.org/media/original?media_file=co2rwanda_rpp%2Fattachments%2F19d4161bf4224041afc095e1e3aefa87%2F64f13baf-9554-4395-b8fb-56ed7e1e4b0b%2F1663828287606.jpg</t>
  </si>
  <si>
    <t>1663828332546.jpg</t>
  </si>
  <si>
    <t>https://kc.kobotoolbox.org/media/original?media_file=co2rwanda_rpp%2Fattachments%2F19d4161bf4224041afc095e1e3aefa87%2F64f13baf-9554-4395-b8fb-56ed7e1e4b0b%2F1663828332546.jpg</t>
  </si>
  <si>
    <t>64f13baf-9554-4395-b8fb-56ed7e1e4b0b</t>
  </si>
  <si>
    <t>1663831323315.jpg</t>
  </si>
  <si>
    <t>https://kc.kobotoolbox.org/media/original?media_file=co2rwanda_rpp%2Fattachments%2F19d4161bf4224041afc095e1e3aefa87%2F53bd4710-668e-4e96-b005-5dc839a6c2e9%2F1663831323315.jpg</t>
  </si>
  <si>
    <t>1663831609165.jpg</t>
  </si>
  <si>
    <t>https://kc.kobotoolbox.org/media/original?media_file=co2rwanda_rpp%2Fattachments%2F19d4161bf4224041afc095e1e3aefa87%2F53bd4710-668e-4e96-b005-5dc839a6c2e9%2F1663831609165.jpg</t>
  </si>
  <si>
    <t>53bd4710-668e-4e96-b005-5dc839a6c2e9</t>
  </si>
  <si>
    <t>1663828985203.jpg</t>
  </si>
  <si>
    <t>https://kc.kobotoolbox.org/media/original?media_file=co2rwanda_rpp%2Fattachments%2F19d4161bf4224041afc095e1e3aefa87%2F0d56f8fc-652c-4947-b983-7ee09e1ba492%2F1663828985203.jpg</t>
  </si>
  <si>
    <t>Ejo zari zashize izo bakusanyije nimugoroba nizo napimye.izakoreshejwe ejo zararangiye.</t>
  </si>
  <si>
    <t>1663829218412.jpg</t>
  </si>
  <si>
    <t>https://kc.kobotoolbox.org/media/original?media_file=co2rwanda_rpp%2Fattachments%2F19d4161bf4224041afc095e1e3aefa87%2F0d56f8fc-652c-4947-b983-7ee09e1ba492%2F1663829218412.jpg</t>
  </si>
  <si>
    <t>0d56f8fc-652c-4947-b983-7ee09e1ba492</t>
  </si>
  <si>
    <t>09:05:00.000+02:00</t>
  </si>
  <si>
    <t>1663830504884.jpg</t>
  </si>
  <si>
    <t>https://kc.kobotoolbox.org/media/original?media_file=co2rwanda_rpp%2Fattachments%2F19d4161bf4224041afc095e1e3aefa87%2F483db64e-7c2b-48f4-b6a7-edf70a3b6dcc%2F1663830504884.jpg</t>
  </si>
  <si>
    <t>Bakoresheje hafi 7kg</t>
  </si>
  <si>
    <t>1663830616480.jpg</t>
  </si>
  <si>
    <t>https://kc.kobotoolbox.org/media/original?media_file=co2rwanda_rpp%2Fattachments%2F19d4161bf4224041afc095e1e3aefa87%2F483db64e-7c2b-48f4-b6a7-edf70a3b6dcc%2F1663830616480.jpg</t>
  </si>
  <si>
    <t>483db64e-7c2b-48f4-b6a7-edf70a3b6dcc</t>
  </si>
  <si>
    <t>1663831788989.jpg</t>
  </si>
  <si>
    <t>https://kc.kobotoolbox.org/media/original?media_file=co2rwanda_rpp%2Fattachments%2F19d4161bf4224041afc095e1e3aefa87%2Fc7572fbb-dffd-44b0-a7b0-595fb8731335%2F1663831788989.jpg</t>
  </si>
  <si>
    <t>Bacanye nkeya.</t>
  </si>
  <si>
    <t>1663832054415.jpg</t>
  </si>
  <si>
    <t>https://kc.kobotoolbox.org/media/original?media_file=co2rwanda_rpp%2Fattachments%2F19d4161bf4224041afc095e1e3aefa87%2Fc7572fbb-dffd-44b0-a7b0-595fb8731335%2F1663832054415.jpg</t>
  </si>
  <si>
    <t>c7572fbb-dffd-44b0-a7b0-595fb8731335</t>
  </si>
  <si>
    <t>09:41:00.000+02:00</t>
  </si>
  <si>
    <t xml:space="preserve">UWIMANA FRANCOIS </t>
  </si>
  <si>
    <t>1663832841588.jpg</t>
  </si>
  <si>
    <t>https://kc.kobotoolbox.org/media/original?media_file=co2rwanda_rpp%2Fattachments%2F19d4161bf4224041afc095e1e3aefa87%2F1534fd0a-5dd9-4036-ba26-a8e244e7af7d%2F1663832841588.jpg</t>
  </si>
  <si>
    <t>1663832920675.jpg</t>
  </si>
  <si>
    <t>https://kc.kobotoolbox.org/media/original?media_file=co2rwanda_rpp%2Fattachments%2F19d4161bf4224041afc095e1e3aefa87%2F1534fd0a-5dd9-4036-ba26-a8e244e7af7d%2F1663832920675.jpg</t>
  </si>
  <si>
    <t>1534fd0a-5dd9-4036-ba26-a8e244e7af7d</t>
  </si>
  <si>
    <t>1663833908439.jpg</t>
  </si>
  <si>
    <t>https://kc.kobotoolbox.org/media/original?media_file=co2rwanda_rpp%2Fattachments%2F19d4161bf4224041afc095e1e3aefa87%2F18e11db4-9fd0-4153-9b42-71cb931866aa%2F1663833908439.jpg</t>
  </si>
  <si>
    <t>1663833931178.jpg</t>
  </si>
  <si>
    <t>https://kc.kobotoolbox.org/media/original?media_file=co2rwanda_rpp%2Fattachments%2F19d4161bf4224041afc095e1e3aefa87%2F18e11db4-9fd0-4153-9b42-71cb931866aa%2F1663833931178.jpg</t>
  </si>
  <si>
    <t>18e11db4-9fd0-4153-9b42-71cb931866aa</t>
  </si>
  <si>
    <t>1663834996305.jpg</t>
  </si>
  <si>
    <t>https://kc.kobotoolbox.org/media/original?media_file=co2rwanda_rpp%2Fattachments%2F19d4161bf4224041afc095e1e3aefa87%2F0677f294-f230-4f3c-82e0-db8f3d5e7634%2F1663834996305.jpg</t>
  </si>
  <si>
    <t>1663835039508.jpg</t>
  </si>
  <si>
    <t>https://kc.kobotoolbox.org/media/original?media_file=co2rwanda_rpp%2Fattachments%2F19d4161bf4224041afc095e1e3aefa87%2F0677f294-f230-4f3c-82e0-db8f3d5e7634%2F1663835039508.jpg</t>
  </si>
  <si>
    <t>Bakusanyije izo bazakoresha ejo kuko izindi bazimara</t>
  </si>
  <si>
    <t>Viviane</t>
  </si>
  <si>
    <t>1663908578002.jpg</t>
  </si>
  <si>
    <t>https://kc.kobotoolbox.org/media/original?media_file=co2rwanda_rpp%2Fattachments%2F19d4161bf4224041afc095e1e3aefa87%2F0677f294-f230-4f3c-82e0-db8f3d5e7634%2F1663908578002.jpg</t>
  </si>
  <si>
    <t>0677f294-f230-4f3c-82e0-db8f3d5e7634</t>
  </si>
  <si>
    <t>10:24:00.000+02:00</t>
  </si>
  <si>
    <t>Simpunga Ferecian</t>
  </si>
  <si>
    <t>1663921999349.jpg</t>
  </si>
  <si>
    <t>https://kc.kobotoolbox.org/media/original?media_file=co2rwanda_rpp%2Fattachments%2Ffbc5ded138434781ae736d19d8d1308d%2F819d6c57-41ca-40a2-b319-1b6e2087b07d%2F1663921999349.jpg</t>
  </si>
  <si>
    <t>1663922032992.jpg</t>
  </si>
  <si>
    <t>https://kc.kobotoolbox.org/media/original?media_file=co2rwanda_rpp%2Fattachments%2Ffbc5ded138434781ae736d19d8d1308d%2F819d6c57-41ca-40a2-b319-1b6e2087b07d%2F1663922032992.jpg</t>
  </si>
  <si>
    <t>vPLPM54vtx25wkJAHDGZWL</t>
  </si>
  <si>
    <t>vFFdNJroyHWvPQhuZsFGbv</t>
  </si>
  <si>
    <t>819d6c57-41ca-40a2-b319-1b6e2087b07d</t>
  </si>
  <si>
    <t>10:43:00.000+02:00</t>
  </si>
  <si>
    <t xml:space="preserve">Nisabwe Abias </t>
  </si>
  <si>
    <t>1663922959149.jpg</t>
  </si>
  <si>
    <t>https://kc.kobotoolbox.org/media/original?media_file=co2rwanda_rpp%2Fattachments%2Ffbc5ded138434781ae736d19d8d1308d%2F341babe5-e2a4-4c85-9c3e-2d8f6f427366%2F1663922959149.jpg</t>
  </si>
  <si>
    <t>1663923004178.jpg</t>
  </si>
  <si>
    <t>https://kc.kobotoolbox.org/media/original?media_file=co2rwanda_rpp%2Fattachments%2Ffbc5ded138434781ae736d19d8d1308d%2F341babe5-e2a4-4c85-9c3e-2d8f6f427366%2F1663923004178.jpg</t>
  </si>
  <si>
    <t>341babe5-e2a4-4c85-9c3e-2d8f6f427366</t>
  </si>
  <si>
    <t>08:42:00.000+02:00</t>
  </si>
  <si>
    <t xml:space="preserve">Nyiraminani Tanasie </t>
  </si>
  <si>
    <t>1663915824226.jpg</t>
  </si>
  <si>
    <t>https://kc.kobotoolbox.org/media/original?media_file=co2rwanda_rpp%2Fattachments%2Ffbc5ded138434781ae736d19d8d1308d%2F3c29fafa-77bf-4944-bd64-1421b9348237%2F1663915824226.jpg</t>
  </si>
  <si>
    <t>1663915887909.jpg</t>
  </si>
  <si>
    <t>https://kc.kobotoolbox.org/media/original?media_file=co2rwanda_rpp%2Fattachments%2Ffbc5ded138434781ae736d19d8d1308d%2F3c29fafa-77bf-4944-bd64-1421b9348237%2F1663915887909.jpg</t>
  </si>
  <si>
    <t>3c29fafa-77bf-4944-bd64-1421b9348237</t>
  </si>
  <si>
    <t>09:01:00.000+02:00</t>
  </si>
  <si>
    <t>1663916845249.jpg</t>
  </si>
  <si>
    <t>https://kc.kobotoolbox.org/media/original?media_file=co2rwanda_rpp%2Fattachments%2Ffbc5ded138434781ae736d19d8d1308d%2F9a9cafe9-ff41-4d17-82ac-00fefc3ec171%2F1663916845249.jpg</t>
  </si>
  <si>
    <t>1663916886023.jpg</t>
  </si>
  <si>
    <t>https://kc.kobotoolbox.org/media/original?media_file=co2rwanda_rpp%2Fattachments%2Ffbc5ded138434781ae736d19d8d1308d%2F9a9cafe9-ff41-4d17-82ac-00fefc3ec171%2F1663916886023.jpg</t>
  </si>
  <si>
    <t>9a9cafe9-ff41-4d17-82ac-00fefc3ec171</t>
  </si>
  <si>
    <t>1663918349585.jpg</t>
  </si>
  <si>
    <t>https://kc.kobotoolbox.org/media/original?media_file=co2rwanda_rpp%2Fattachments%2Ffbc5ded138434781ae736d19d8d1308d%2F6df1c92f-2d3f-4814-9474-12086ad4bdb4%2F1663918349585.jpg</t>
  </si>
  <si>
    <t>1663918386313.jpg</t>
  </si>
  <si>
    <t>https://kc.kobotoolbox.org/media/original?media_file=co2rwanda_rpp%2Fattachments%2Ffbc5ded138434781ae736d19d8d1308d%2F6df1c92f-2d3f-4814-9474-12086ad4bdb4%2F1663918386313.jpg</t>
  </si>
  <si>
    <t>6df1c92f-2d3f-4814-9474-12086ad4bdb4</t>
  </si>
  <si>
    <t>09:49:00.000+02:00</t>
  </si>
  <si>
    <t>1663920026679.jpg</t>
  </si>
  <si>
    <t>https://kc.kobotoolbox.org/media/original?media_file=co2rwanda_rpp%2Fattachments%2Ffbc5ded138434781ae736d19d8d1308d%2Ff58a115c-c079-4623-ac7e-2af11b910aaf%2F1663920026679.jpg</t>
  </si>
  <si>
    <t>1663920079448.jpg</t>
  </si>
  <si>
    <t>https://kc.kobotoolbox.org/media/original?media_file=co2rwanda_rpp%2Fattachments%2Ffbc5ded138434781ae736d19d8d1308d%2Ff58a115c-c079-4623-ac7e-2af11b910aaf%2F1663920079448.jpg</t>
  </si>
  <si>
    <t>f58a115c-c079-4623-ac7e-2af11b910aaf</t>
  </si>
  <si>
    <t>1663912050136.jpg</t>
  </si>
  <si>
    <t>https://kc.kobotoolbox.org/media/original?media_file=co2rwanda_rpp%2Fattachments%2Ffbc5ded138434781ae736d19d8d1308d%2Ffeef7814-a059-47e3-9808-d0175f2c6f6e%2F1663912050136.jpg</t>
  </si>
  <si>
    <t>1663910291053.jpg</t>
  </si>
  <si>
    <t>https://kc.kobotoolbox.org/media/original?media_file=co2rwanda_rpp%2Fattachments%2Ffbc5ded138434781ae736d19d8d1308d%2Ffeef7814-a059-47e3-9808-d0175f2c6f6e%2F1663910291053.jpg</t>
  </si>
  <si>
    <t>Impamvu  yakusanyije inkwi nyinshi nuko ateganya  guteka ejo isombe  naho yateganyije ibiro    naho iza sigaye uyu munsi zingana nibiro 4.325 nibyo ateganya gutekesha uyu munsi</t>
  </si>
  <si>
    <t>1663842864831.jpg</t>
  </si>
  <si>
    <t>https://kc.kobotoolbox.org/media/original?media_file=co2rwanda_rpp%2Fattachments%2Ffbc5ded138434781ae736d19d8d1308d%2Ffeef7814-a059-47e3-9808-d0175f2c6f6e%2F1663842864831.jpg</t>
  </si>
  <si>
    <t>feef7814-a059-47e3-9808-d0175f2c6f6e</t>
  </si>
  <si>
    <t>Bakundikize  Jean</t>
  </si>
  <si>
    <t>1663911252756.jpg</t>
  </si>
  <si>
    <t>https://kc.kobotoolbox.org/media/original?media_file=co2rwanda_rpp%2Fattachments%2Ffbc5ded138434781ae736d19d8d1308d%2F86577c13-a215-4c89-8980-88a71dff7b42%2F1663911252756.jpg</t>
  </si>
  <si>
    <t>Izo nizasigaye muzo twari twateganyije mu minsi ine</t>
  </si>
  <si>
    <t>1663843018327.jpg</t>
  </si>
  <si>
    <t>https://kc.kobotoolbox.org/media/original?media_file=co2rwanda_rpp%2Fattachments%2Ffbc5ded138434781ae736d19d8d1308d%2F86577c13-a215-4c89-8980-88a71dff7b42%2F1663843018327.jpg</t>
  </si>
  <si>
    <t>86577c13-a215-4c89-8980-88a71dff7b42</t>
  </si>
  <si>
    <t>1663913184208.jpg</t>
  </si>
  <si>
    <t>https://kc.kobotoolbox.org/media/original?media_file=co2rwanda_rpp%2Fattachments%2Ffbc5ded138434781ae736d19d8d1308d%2Fa0d5b88d-f7a6-41b4-91ac-bc1abd155da6%2F1663913184208.jpg</t>
  </si>
  <si>
    <t>Izo nizo zasigaye muzari bukoreshwe mu minsi 4</t>
  </si>
  <si>
    <t>1663843228935.jpg</t>
  </si>
  <si>
    <t>https://kc.kobotoolbox.org/media/original?media_file=co2rwanda_rpp%2Fattachments%2Ffbc5ded138434781ae736d19d8d1308d%2Fa0d5b88d-f7a6-41b4-91ac-bc1abd155da6%2F1663843228935.jpg</t>
  </si>
  <si>
    <t>a0d5b88d-f7a6-41b4-91ac-bc1abd155da6</t>
  </si>
  <si>
    <t>1663914676997.jpg</t>
  </si>
  <si>
    <t>https://kc.kobotoolbox.org/media/original?media_file=co2rwanda_rpp%2Fattachments%2Ffbc5ded138434781ae736d19d8d1308d%2Ffe469852-a5e4-48ae-8ffc-9e79ca605458%2F1663914676997.jpg</t>
  </si>
  <si>
    <t>Nari navanze izakusanyijwe  nizari  zisigaye  ku munsi wa Gatatu uyu minsi nibwo napimye    azasigaye nkabonamo ibiro 42.31</t>
  </si>
  <si>
    <t>1663843622920.jpg</t>
  </si>
  <si>
    <t>https://kc.kobotoolbox.org/media/original?media_file=co2rwanda_rpp%2Fattachments%2Ffbc5ded138434781ae736d19d8d1308d%2Ffe469852-a5e4-48ae-8ffc-9e79ca605458%2F1663843622920.jpg</t>
  </si>
  <si>
    <t>fe469852-a5e4-48ae-8ffc-9e79ca605458</t>
  </si>
  <si>
    <t>1663916577207.jpg</t>
  </si>
  <si>
    <t>https://kc.kobotoolbox.org/media/original?media_file=co2rwanda_rpp%2Fattachments%2Ffbc5ded138434781ae736d19d8d1308d%2F9c7387f9-4df0-468e-aa5f-2a563abd7862%2F1663916577207.jpg</t>
  </si>
  <si>
    <t>Ibyo biro nibyasigaye muri zandi  yateganyaga gukoresha mu minsi 4 ,ikindi impamvu yakoreshe nyinshi nuko yatetse ibishyimbo  nibyo kurya saa Sita na ninjoro,anashyushya amazi</t>
  </si>
  <si>
    <t>1663843768153.jpg</t>
  </si>
  <si>
    <t>https://kc.kobotoolbox.org/media/original?media_file=co2rwanda_rpp%2Fattachments%2Ffbc5ded138434781ae736d19d8d1308d%2F9c7387f9-4df0-468e-aa5f-2a563abd7862%2F1663843768153.jpg</t>
  </si>
  <si>
    <t>9c7387f9-4df0-468e-aa5f-2a563abd7862</t>
  </si>
  <si>
    <t>1663918413281.jpg</t>
  </si>
  <si>
    <t>https://kc.kobotoolbox.org/media/original?media_file=co2rwanda_rpp%2Fattachments%2Ffbc5ded138434781ae736d19d8d1308d%2F7af7d1c1-0925-4f83-b1c3-021bc2644477%2F1663918413281.jpg</t>
  </si>
  <si>
    <t>Impamvu bakoreshe inkwi nyishi nuko yatetseho namandazi yabashyitsi bari baje kumusura Kandi baranaraye.</t>
  </si>
  <si>
    <t>1663843927797.jpg</t>
  </si>
  <si>
    <t>https://kc.kobotoolbox.org/media/original?media_file=co2rwanda_rpp%2Fattachments%2Ffbc5ded138434781ae736d19d8d1308d%2F7af7d1c1-0925-4f83-b1c3-021bc2644477%2F1663843927797.jpg</t>
  </si>
  <si>
    <t>7af7d1c1-0925-4f83-b1c3-021bc2644477</t>
  </si>
  <si>
    <t>Kirashyushye</t>
  </si>
  <si>
    <t>1663914625246.jpg</t>
  </si>
  <si>
    <t>https://kc.kobotoolbox.org/media/original?media_file=co2rwanda_rpp%2Fattachments%2Ffbc5ded138434781ae736d19d8d1308d%2F70e0f8b1-1085-4653-ab7e-b4b21e5fc4f1%2F1663914625246.jpg</t>
  </si>
  <si>
    <t>1663914653660.jpg</t>
  </si>
  <si>
    <t>https://kc.kobotoolbox.org/media/original?media_file=co2rwanda_rpp%2Fattachments%2Ffbc5ded138434781ae736d19d8d1308d%2F70e0f8b1-1085-4653-ab7e-b4b21e5fc4f1%2F1663914653660.jpg</t>
  </si>
  <si>
    <t>1663914924172.jpg</t>
  </si>
  <si>
    <t>https://kc.kobotoolbox.org/media/original?media_file=co2rwanda_rpp%2Fattachments%2Ffbc5ded138434781ae736d19d8d1308d%2F70e0f8b1-1085-4653-ab7e-b4b21e5fc4f1%2F1663914924172.jpg</t>
  </si>
  <si>
    <t>70e0f8b1-1085-4653-ab7e-b4b21e5fc4f1</t>
  </si>
  <si>
    <t>1663916616601.jpg</t>
  </si>
  <si>
    <t>https://kc.kobotoolbox.org/media/original?media_file=co2rwanda_rpp%2Fattachments%2Ffbc5ded138434781ae736d19d8d1308d%2F704d7db7-05f0-43c3-b100-794c27f5ae07%2F1663916616601.jpg</t>
  </si>
  <si>
    <t>1663916835682.jpg</t>
  </si>
  <si>
    <t>https://kc.kobotoolbox.org/media/original?media_file=co2rwanda_rpp%2Fattachments%2Ffbc5ded138434781ae736d19d8d1308d%2F704d7db7-05f0-43c3-b100-794c27f5ae07%2F1663916835682.jpg</t>
  </si>
  <si>
    <t>704d7db7-05f0-43c3-b100-794c27f5ae07</t>
  </si>
  <si>
    <t>1663918164539.jpg</t>
  </si>
  <si>
    <t>https://kc.kobotoolbox.org/media/original?media_file=co2rwanda_rpp%2Fattachments%2Ffbc5ded138434781ae736d19d8d1308d%2F8e78b874-c5be-4bd7-ad2b-7900cfc2dca0%2F1663918164539.jpg</t>
  </si>
  <si>
    <t>Inkwi ntazacanywe kuva ejo</t>
  </si>
  <si>
    <t>1663918191220.jpg</t>
  </si>
  <si>
    <t>https://kc.kobotoolbox.org/media/original?media_file=co2rwanda_rpp%2Fattachments%2Ffbc5ded138434781ae736d19d8d1308d%2F8e78b874-c5be-4bd7-ad2b-7900cfc2dca0%2F1663918191220.jpg</t>
  </si>
  <si>
    <t>1663918277155.jpg</t>
  </si>
  <si>
    <t>https://kc.kobotoolbox.org/media/original?media_file=co2rwanda_rpp%2Fattachments%2Ffbc5ded138434781ae736d19d8d1308d%2F8e78b874-c5be-4bd7-ad2b-7900cfc2dca0%2F1663918277155.jpg</t>
  </si>
  <si>
    <t>8e78b874-c5be-4bd7-ad2b-7900cfc2dca0</t>
  </si>
  <si>
    <t>09:45:00.000+02:00</t>
  </si>
  <si>
    <t>Nyirambonigaba Daforoze</t>
  </si>
  <si>
    <t>1663919315573.jpg</t>
  </si>
  <si>
    <t>https://kc.kobotoolbox.org/media/original?media_file=co2rwanda_rpp%2Fattachments%2Ffbc5ded138434781ae736d19d8d1308d%2F7e48d890-2583-437d-b331-c7e1175d29b4%2F1663919315573.jpg</t>
  </si>
  <si>
    <t>1663919462618.jpg</t>
  </si>
  <si>
    <t>https://kc.kobotoolbox.org/media/original?media_file=co2rwanda_rpp%2Fattachments%2Ffbc5ded138434781ae736d19d8d1308d%2F7e48d890-2583-437d-b331-c7e1175d29b4%2F1663919462618.jpg</t>
  </si>
  <si>
    <t>1663919930575.jpg</t>
  </si>
  <si>
    <t>https://kc.kobotoolbox.org/media/original?media_file=co2rwanda_rpp%2Fattachments%2Ffbc5ded138434781ae736d19d8d1308d%2F7e48d890-2583-437d-b331-c7e1175d29b4%2F1663919930575.jpg</t>
  </si>
  <si>
    <t>7e48d890-2583-437d-b331-c7e1175d29b4</t>
  </si>
  <si>
    <t>1663921295325.jpg</t>
  </si>
  <si>
    <t>https://kc.kobotoolbox.org/media/original?media_file=co2rwanda_rpp%2Fattachments%2Ffbc5ded138434781ae736d19d8d1308d%2Fb54eb670-56b9-4875-b0ae-b9aef1899be2%2F1663921295325.jpg</t>
  </si>
  <si>
    <t>1663921314305.jpg</t>
  </si>
  <si>
    <t>https://kc.kobotoolbox.org/media/original?media_file=co2rwanda_rpp%2Fattachments%2Ffbc5ded138434781ae736d19d8d1308d%2Fb54eb670-56b9-4875-b0ae-b9aef1899be2%2F1663921314305.jpg</t>
  </si>
  <si>
    <t>1663921894322.jpg</t>
  </si>
  <si>
    <t>https://kc.kobotoolbox.org/media/original?media_file=co2rwanda_rpp%2Fattachments%2Ffbc5ded138434781ae736d19d8d1308d%2Fb54eb670-56b9-4875-b0ae-b9aef1899be2%2F1663921894322.jpg</t>
  </si>
  <si>
    <t>b54eb670-56b9-4875-b0ae-b9aef1899be2</t>
  </si>
  <si>
    <t>Umufasha Serafina</t>
  </si>
  <si>
    <t>0788809348</t>
  </si>
  <si>
    <t>1663923468009.jpg</t>
  </si>
  <si>
    <t>https://kc.kobotoolbox.org/media/original?media_file=co2rwanda_rpp%2Fattachments%2Ffbc5ded138434781ae736d19d8d1308d%2Fd7906bde-1fb1-44b1-beb9-8c17f25cf380%2F1663923468009.jpg</t>
  </si>
  <si>
    <t>1663923484415.jpg</t>
  </si>
  <si>
    <t>https://kc.kobotoolbox.org/media/original?media_file=co2rwanda_rpp%2Fattachments%2Ffbc5ded138434781ae736d19d8d1308d%2Fd7906bde-1fb1-44b1-beb9-8c17f25cf380%2F1663923484415.jpg</t>
  </si>
  <si>
    <t>1663923730432.jpg</t>
  </si>
  <si>
    <t>https://kc.kobotoolbox.org/media/original?media_file=co2rwanda_rpp%2Fattachments%2Ffbc5ded138434781ae736d19d8d1308d%2Fd7906bde-1fb1-44b1-beb9-8c17f25cf380%2F1663923730432.jpg</t>
  </si>
  <si>
    <t>d7906bde-1fb1-44b1-beb9-8c17f25cf380</t>
  </si>
  <si>
    <t>08:32:00.000+02:00</t>
  </si>
  <si>
    <t>1663914853564.jpg</t>
  </si>
  <si>
    <t>https://kc.kobotoolbox.org/media/original?media_file=co2rwanda_rpp%2Fattachments%2Ffbc5ded138434781ae736d19d8d1308d%2F1b493e0d-8778-4acb-8aa9-2c58a51dc0de%2F1663914853564.jpg</t>
  </si>
  <si>
    <t>1663915053976.jpg</t>
  </si>
  <si>
    <t>https://kc.kobotoolbox.org/media/original?media_file=co2rwanda_rpp%2Fattachments%2Ffbc5ded138434781ae736d19d8d1308d%2F1b493e0d-8778-4acb-8aa9-2c58a51dc0de%2F1663915053976.jpg</t>
  </si>
  <si>
    <t>1663915142862.jpg</t>
  </si>
  <si>
    <t>https://kc.kobotoolbox.org/media/original?media_file=co2rwanda_rpp%2Fattachments%2Ffbc5ded138434781ae736d19d8d1308d%2F1b493e0d-8778-4acb-8aa9-2c58a51dc0de%2F1663915142862.jpg</t>
  </si>
  <si>
    <t>1b493e0d-8778-4acb-8aa9-2c58a51dc0de</t>
  </si>
  <si>
    <t>09:40:00.000+02:00</t>
  </si>
  <si>
    <t>1663918963403.jpg</t>
  </si>
  <si>
    <t>https://kc.kobotoolbox.org/media/original?media_file=co2rwanda_rpp%2Fattachments%2Ffbc5ded138434781ae736d19d8d1308d%2Fad2c375b-4728-4824-9618-8bfda3ef22ad%2F1663918963403.jpg</t>
  </si>
  <si>
    <t>1663919064653.jpg</t>
  </si>
  <si>
    <t>https://kc.kobotoolbox.org/media/original?media_file=co2rwanda_rpp%2Fattachments%2Ffbc5ded138434781ae736d19d8d1308d%2Fad2c375b-4728-4824-9618-8bfda3ef22ad%2F1663919064653.jpg</t>
  </si>
  <si>
    <t>1663919636898.jpg</t>
  </si>
  <si>
    <t>https://kc.kobotoolbox.org/media/original?media_file=co2rwanda_rpp%2Fattachments%2Ffbc5ded138434781ae736d19d8d1308d%2Fad2c375b-4728-4824-9618-8bfda3ef22ad%2F1663919636898.jpg</t>
  </si>
  <si>
    <t>ad2c375b-4728-4824-9618-8bfda3ef22ad</t>
  </si>
  <si>
    <t>10:09:00.000+02:00</t>
  </si>
  <si>
    <t>1663920681605.jpg</t>
  </si>
  <si>
    <t>https://kc.kobotoolbox.org/media/original?media_file=co2rwanda_rpp%2Fattachments%2Ffbc5ded138434781ae736d19d8d1308d%2F6073f0b5-e038-43be-84b0-f1965fb15df4%2F1663920681605.jpg</t>
  </si>
  <si>
    <t>1663920702672.jpg</t>
  </si>
  <si>
    <t>https://kc.kobotoolbox.org/media/original?media_file=co2rwanda_rpp%2Fattachments%2Ffbc5ded138434781ae736d19d8d1308d%2F6073f0b5-e038-43be-84b0-f1965fb15df4%2F1663920702672.jpg</t>
  </si>
  <si>
    <t>1663920791741.jpg</t>
  </si>
  <si>
    <t>https://kc.kobotoolbox.org/media/original?media_file=co2rwanda_rpp%2Fattachments%2Ffbc5ded138434781ae736d19d8d1308d%2F6073f0b5-e038-43be-84b0-f1965fb15df4%2F1663920791741.jpg</t>
  </si>
  <si>
    <t>6073f0b5-e038-43be-84b0-f1965fb15df4</t>
  </si>
  <si>
    <t>1663921812781.jpg</t>
  </si>
  <si>
    <t>https://kc.kobotoolbox.org/media/original?media_file=co2rwanda_rpp%2Fattachments%2Ffbc5ded138434781ae736d19d8d1308d%2Fc41607b8-bcca-45e3-9261-29cd2616fae4%2F1663921812781.jpg</t>
  </si>
  <si>
    <t>1663921914006.jpg</t>
  </si>
  <si>
    <t>https://kc.kobotoolbox.org/media/original?media_file=co2rwanda_rpp%2Fattachments%2Ffbc5ded138434781ae736d19d8d1308d%2Fc41607b8-bcca-45e3-9261-29cd2616fae4%2F1663921914006.jpg</t>
  </si>
  <si>
    <t>1663922070472.jpg</t>
  </si>
  <si>
    <t>https://kc.kobotoolbox.org/media/original?media_file=co2rwanda_rpp%2Fattachments%2Ffbc5ded138434781ae736d19d8d1308d%2Fc41607b8-bcca-45e3-9261-29cd2616fae4%2F1663922070472.jpg</t>
  </si>
  <si>
    <t>c41607b8-bcca-45e3-9261-29cd2616fae4</t>
  </si>
  <si>
    <t>1663923997396.jpg</t>
  </si>
  <si>
    <t>https://kc.kobotoolbox.org/media/original?media_file=co2rwanda_rpp%2Fattachments%2Ffbc5ded138434781ae736d19d8d1308d%2Fda5a5837-e646-41b2-9348-0a6ac76fb43b%2F1663923997396.jpg</t>
  </si>
  <si>
    <t>1663924014531.jpg</t>
  </si>
  <si>
    <t>https://kc.kobotoolbox.org/media/original?media_file=co2rwanda_rpp%2Fattachments%2Ffbc5ded138434781ae736d19d8d1308d%2Fda5a5837-e646-41b2-9348-0a6ac76fb43b%2F1663924014531.jpg</t>
  </si>
  <si>
    <t>1663924149183.jpg</t>
  </si>
  <si>
    <t>https://kc.kobotoolbox.org/media/original?media_file=co2rwanda_rpp%2Fattachments%2Ffbc5ded138434781ae736d19d8d1308d%2Fda5a5837-e646-41b2-9348-0a6ac76fb43b%2F1663924149183.jpg</t>
  </si>
  <si>
    <t>da5a5837-e646-41b2-9348-0a6ac76fb43b</t>
  </si>
  <si>
    <t>1663925188207.jpg</t>
  </si>
  <si>
    <t>https://kc.kobotoolbox.org/media/original?media_file=co2rwanda_rpp%2Fattachments%2Ffbc5ded138434781ae736d19d8d1308d%2F9bf78578-87e8-48e0-940f-873519c295e5%2F1663925188207.jpg</t>
  </si>
  <si>
    <t>1663925583365.jpg</t>
  </si>
  <si>
    <t>https://kc.kobotoolbox.org/media/original?media_file=co2rwanda_rpp%2Fattachments%2Ffbc5ded138434781ae736d19d8d1308d%2F9bf78578-87e8-48e0-940f-873519c295e5%2F1663925583365.jpg</t>
  </si>
  <si>
    <t>1663925665776.jpg</t>
  </si>
  <si>
    <t>https://kc.kobotoolbox.org/media/original?media_file=co2rwanda_rpp%2Fattachments%2Ffbc5ded138434781ae736d19d8d1308d%2F9bf78578-87e8-48e0-940f-873519c295e5%2F1663925665776.jpg</t>
  </si>
  <si>
    <t>9bf78578-87e8-48e0-940f-873519c295e5</t>
  </si>
  <si>
    <t>10:27:00.000+02:00</t>
  </si>
  <si>
    <t>HHaradhyushy izuba riri kuva</t>
  </si>
  <si>
    <t>1663921822544.jpg</t>
  </si>
  <si>
    <t>https://kc.kobotoolbox.org/media/original?media_file=co2rwanda_rpp%2Fattachments%2Ffbc5ded138434781ae736d19d8d1308d%2Fc5c328ce-974c-46ed-9d42-e0f929cf541e%2F1663921822544.jpg</t>
  </si>
  <si>
    <t>1663921951248.jpg</t>
  </si>
  <si>
    <t>https://kc.kobotoolbox.org/media/original?media_file=co2rwanda_rpp%2Fattachments%2Ffbc5ded138434781ae736d19d8d1308d%2Fc5c328ce-974c-46ed-9d42-e0f929cf541e%2F1663921951248.jpg</t>
  </si>
  <si>
    <t>c5c328ce-974c-46ed-9d42-e0f929cf541e</t>
  </si>
  <si>
    <t>10:58:00.000+02:00</t>
  </si>
  <si>
    <t>Harashyushye izuba riri kuva</t>
  </si>
  <si>
    <t>1663923659619.jpg</t>
  </si>
  <si>
    <t>https://kc.kobotoolbox.org/media/original?media_file=co2rwanda_rpp%2Fattachments%2Ffbc5ded138434781ae736d19d8d1308d%2Fa0496ce0-72ed-4480-ace5-147002700518%2F1663923659619.jpg</t>
  </si>
  <si>
    <t>Batetse ibiryo bikomeye harimo ibishyimbo nimyumbati, banateka ibiryo byamatungo ndetse namazi yo kunywa</t>
  </si>
  <si>
    <t>1663923951021.jpg</t>
  </si>
  <si>
    <t>https://kc.kobotoolbox.org/media/original?media_file=co2rwanda_rpp%2Fattachments%2Ffbc5ded138434781ae736d19d8d1308d%2Fa0496ce0-72ed-4480-ace5-147002700518%2F1663923951021.jpg</t>
  </si>
  <si>
    <t>a0496ce0-72ed-4480-ace5-147002700518</t>
  </si>
  <si>
    <t>Harashyushye izuba ririkuva</t>
  </si>
  <si>
    <t>Ruberizesa Donatie</t>
  </si>
  <si>
    <t>1663925414148.jpg</t>
  </si>
  <si>
    <t>https://kc.kobotoolbox.org/media/original?media_file=co2rwanda_rpp%2Fattachments%2Ffbc5ded138434781ae736d19d8d1308d%2Fb4843c0a-76a0-4128-9f86-427cf854a57b%2F1663925414148.jpg</t>
  </si>
  <si>
    <t>1663925638781.jpg</t>
  </si>
  <si>
    <t>https://kc.kobotoolbox.org/media/original?media_file=co2rwanda_rpp%2Fattachments%2Ffbc5ded138434781ae736d19d8d1308d%2Fb4843c0a-76a0-4128-9f86-427cf854a57b%2F1663925638781.jpg</t>
  </si>
  <si>
    <t>b4843c0a-76a0-4128-9f86-427cf854a57b</t>
  </si>
  <si>
    <t>11:53:00.000+02:00</t>
  </si>
  <si>
    <t>Bimenyimana Fellecien</t>
  </si>
  <si>
    <t>1663926905229.jpg</t>
  </si>
  <si>
    <t>https://kc.kobotoolbox.org/media/original?media_file=co2rwanda_rpp%2Fattachments%2Ffbc5ded138434781ae736d19d8d1308d%2F4b95216e-b78b-480a-a29c-91f8738a85b6%2F1663926905229.jpg</t>
  </si>
  <si>
    <t>1663926949967.jpg</t>
  </si>
  <si>
    <t>https://kc.kobotoolbox.org/media/original?media_file=co2rwanda_rpp%2Fattachments%2Ffbc5ded138434781ae736d19d8d1308d%2F4b95216e-b78b-480a-a29c-91f8738a85b6%2F1663926949967.jpg</t>
  </si>
  <si>
    <t>4b95216e-b78b-480a-a29c-91f8738a85b6</t>
  </si>
  <si>
    <t>12:26:00.000+02:00</t>
  </si>
  <si>
    <t>1663928950762.jpg</t>
  </si>
  <si>
    <t>https://kc.kobotoolbox.org/media/original?media_file=co2rwanda_rpp%2Fattachments%2Ffbc5ded138434781ae736d19d8d1308d%2Ffa1d1998-74b2-479a-8700-2fed0c8f8a83%2F1663928950762.jpg</t>
  </si>
  <si>
    <t>Batetse byinshi bijyanye na commande zabaraye mumacumbi ahegereye</t>
  </si>
  <si>
    <t>1663929105310.jpg</t>
  </si>
  <si>
    <t>https://kc.kobotoolbox.org/media/original?media_file=co2rwanda_rpp%2Fattachments%2Ffbc5ded138434781ae736d19d8d1308d%2Ffa1d1998-74b2-479a-8700-2fed0c8f8a83%2F1663929105310.jpg</t>
  </si>
  <si>
    <t>fa1d1998-74b2-479a-8700-2fed0c8f8a83</t>
  </si>
  <si>
    <t>1663920758591.jpg</t>
  </si>
  <si>
    <t>https://kc.kobotoolbox.org/media/original?media_file=co2rwanda_rpp%2Fattachments%2Ffbc5ded138434781ae736d19d8d1308d%2Fcaf770b8-1ae4-48ab-8849-c83a5f7240b2%2F1663920758591.jpg</t>
  </si>
  <si>
    <t>Batetse ibishyimbo nibiryo byinka</t>
  </si>
  <si>
    <t>1663920999701.jpg</t>
  </si>
  <si>
    <t>https://kc.kobotoolbox.org/media/original?media_file=co2rwanda_rpp%2Fattachments%2Ffbc5ded138434781ae736d19d8d1308d%2Fcaf770b8-1ae4-48ab-8849-c83a5f7240b2%2F1663920999701.jpg</t>
  </si>
  <si>
    <t>caf770b8-1ae4-48ab-8849-c83a5f7240b2</t>
  </si>
  <si>
    <t>11:56:00.000+02:00</t>
  </si>
  <si>
    <t>1663927090565.jpg</t>
  </si>
  <si>
    <t>https://kc.kobotoolbox.org/media/original?media_file=co2rwanda_rpp%2Fattachments%2Ffbc5ded138434781ae736d19d8d1308d%2Faab64c90-fde2-474c-8f6c-f4e5c3a893e0%2F1663927090565.jpg</t>
  </si>
  <si>
    <t>1663927289773.jpg</t>
  </si>
  <si>
    <t>https://kc.kobotoolbox.org/media/original?media_file=co2rwanda_rpp%2Fattachments%2Ffbc5ded138434781ae736d19d8d1308d%2Faab64c90-fde2-474c-8f6c-f4e5c3a893e0%2F1663927289773.jpg</t>
  </si>
  <si>
    <t>aab64c90-fde2-474c-8f6c-f4e5c3a893e0</t>
  </si>
  <si>
    <t>12:13:00.000+02:00</t>
  </si>
  <si>
    <t>1663928129748.jpg</t>
  </si>
  <si>
    <t>https://kc.kobotoolbox.org/media/original?media_file=co2rwanda_rpp%2Fattachments%2Ffbc5ded138434781ae736d19d8d1308d%2Fcebae063-e5d1-490b-b275-5baf3951916b%2F1663928129748.jpg</t>
  </si>
  <si>
    <t>Inkwi akoresha ni inyayu zirahuruka mu muriro</t>
  </si>
  <si>
    <t>1663928303033.jpg</t>
  </si>
  <si>
    <t>https://kc.kobotoolbox.org/media/original?media_file=co2rwanda_rpp%2Fattachments%2Ffbc5ded138434781ae736d19d8d1308d%2Fcebae063-e5d1-490b-b275-5baf3951916b%2F1663928303033.jpg</t>
  </si>
  <si>
    <t>cebae063-e5d1-490b-b275-5baf3951916b</t>
  </si>
  <si>
    <t>12:31:00.000+02:00</t>
  </si>
  <si>
    <t>0781940698</t>
  </si>
  <si>
    <t>1663929309982.jpg</t>
  </si>
  <si>
    <t>https://kc.kobotoolbox.org/media/original?media_file=co2rwanda_rpp%2Fattachments%2Ffbc5ded138434781ae736d19d8d1308d%2F0c8ea148-b171-4e45-a7ba-fe0ec76abb7e%2F1663929309982.jpg</t>
  </si>
  <si>
    <t>1663929600417.jpg</t>
  </si>
  <si>
    <t>https://kc.kobotoolbox.org/media/original?media_file=co2rwanda_rpp%2Fattachments%2Ffbc5ded138434781ae736d19d8d1308d%2F0c8ea148-b171-4e45-a7ba-fe0ec76abb7e%2F1663929600417.jpg</t>
  </si>
  <si>
    <t>0c8ea148-b171-4e45-a7ba-fe0ec76abb7e</t>
  </si>
  <si>
    <t>12:52:00.000+02:00</t>
  </si>
  <si>
    <t>1663930513109.jpg</t>
  </si>
  <si>
    <t>https://kc.kobotoolbox.org/media/original?media_file=co2rwanda_rpp%2Fattachments%2Ffbc5ded138434781ae736d19d8d1308d%2Fa2f17a2b-5ec7-44ce-be4a-d5efdfc5d0f5%2F1663930513109.jpg</t>
  </si>
  <si>
    <t>1663930614001.jpg</t>
  </si>
  <si>
    <t>https://kc.kobotoolbox.org/media/original?media_file=co2rwanda_rpp%2Fattachments%2Ffbc5ded138434781ae736d19d8d1308d%2Fa2f17a2b-5ec7-44ce-be4a-d5efdfc5d0f5%2F1663930614001.jpg</t>
  </si>
  <si>
    <t>a2f17a2b-5ec7-44ce-be4a-d5efdfc5d0f5</t>
  </si>
  <si>
    <t>13:09:00.000+02:00</t>
  </si>
  <si>
    <t>1663931436983.jpg</t>
  </si>
  <si>
    <t>https://kc.kobotoolbox.org/media/original?media_file=co2rwanda_rpp%2Fattachments%2Ffbc5ded138434781ae736d19d8d1308d%2F8054e579-713c-4922-95ad-3c531b7f30f0%2F1663931436983.jpg</t>
  </si>
  <si>
    <t>1663931767937.jpg</t>
  </si>
  <si>
    <t>https://kc.kobotoolbox.org/media/original?media_file=co2rwanda_rpp%2Fattachments%2Ffbc5ded138434781ae736d19d8d1308d%2F8054e579-713c-4922-95ad-3c531b7f30f0%2F1663931767937.jpg</t>
  </si>
  <si>
    <t>8054e579-713c-4922-95ad-3c531b7f30f0</t>
  </si>
  <si>
    <t>13:22:00.000+02:00</t>
  </si>
  <si>
    <t>1663932266535.jpg</t>
  </si>
  <si>
    <t>https://kc.kobotoolbox.org/media/original?media_file=co2rwanda_rpp%2Fattachments%2Ffbc5ded138434781ae736d19d8d1308d%2Feea8c131-7a3f-441e-983c-78babb036c86%2F1663932266535.jpg</t>
  </si>
  <si>
    <t>Inkwi ziraka vuba ni inyayu</t>
  </si>
  <si>
    <t>1663932406923.jpg</t>
  </si>
  <si>
    <t>https://kc.kobotoolbox.org/media/original?media_file=co2rwanda_rpp%2Fattachments%2Ffbc5ded138434781ae736d19d8d1308d%2Feea8c131-7a3f-441e-983c-78babb036c86%2F1663932406923.jpg</t>
  </si>
  <si>
    <t>eea8c131-7a3f-441e-983c-78babb036c86</t>
  </si>
  <si>
    <t>1663915366404.jpg</t>
  </si>
  <si>
    <t>https://kc.kobotoolbox.org/media/original?media_file=co2rwanda_rpp%2Fattachments%2Ffbc5ded138434781ae736d19d8d1308d%2Fd42bca96-8844-411d-8827-74b7c8b5c2cc%2F1663915366404.jpg</t>
  </si>
  <si>
    <t>Kuko Bateka rimwe kdi bakoresheje rendereza  bakoresha inkwi nke</t>
  </si>
  <si>
    <t>1663915395535.jpg</t>
  </si>
  <si>
    <t>https://kc.kobotoolbox.org/media/original?media_file=co2rwanda_rpp%2Fattachments%2Ffbc5ded138434781ae736d19d8d1308d%2Fd42bca96-8844-411d-8827-74b7c8b5c2cc%2F1663915395535.jpg</t>
  </si>
  <si>
    <t>d42bca96-8844-411d-8827-74b7c8b5c2cc</t>
  </si>
  <si>
    <t>1717042006</t>
  </si>
  <si>
    <t>09:04:00.000+02:00</t>
  </si>
  <si>
    <t>1663916916106.jpg</t>
  </si>
  <si>
    <t>https://kc.kobotoolbox.org/media/original?media_file=co2rwanda_rpp%2Fattachments%2Ffbc5ded138434781ae736d19d8d1308d%2F9e77234c-3292-4dfb-855b-6c4d5d0d545d%2F1663916916106.jpg</t>
  </si>
  <si>
    <t>1663916944329.jpg</t>
  </si>
  <si>
    <t>https://kc.kobotoolbox.org/media/original?media_file=co2rwanda_rpp%2Fattachments%2Ffbc5ded138434781ae736d19d8d1308d%2F9e77234c-3292-4dfb-855b-6c4d5d0d545d%2F1663916944329.jpg</t>
  </si>
  <si>
    <t>9e77234c-3292-4dfb-855b-6c4d5d0d545d</t>
  </si>
  <si>
    <t>1663917884868.jpg</t>
  </si>
  <si>
    <t>https://kc.kobotoolbox.org/media/original?media_file=co2rwanda_rpp%2Fattachments%2Ffbc5ded138434781ae736d19d8d1308d%2F995d80e1-8fbe-41fa-a55b-ff769504bc07%2F1663917884868.jpg</t>
  </si>
  <si>
    <t>1663917909002.jpg</t>
  </si>
  <si>
    <t>https://kc.kobotoolbox.org/media/original?media_file=co2rwanda_rpp%2Fattachments%2Ffbc5ded138434781ae736d19d8d1308d%2F995d80e1-8fbe-41fa-a55b-ff769504bc07%2F1663917909002.jpg</t>
  </si>
  <si>
    <t>995d80e1-8fbe-41fa-a55b-ff769504bc07</t>
  </si>
  <si>
    <t>1663918675608.jpg</t>
  </si>
  <si>
    <t>https://kc.kobotoolbox.org/media/original?media_file=co2rwanda_rpp%2Fattachments%2Ffbc5ded138434781ae736d19d8d1308d%2Fd862cbd9-514c-4169-a9b5-b354e6dfc678%2F1663918675608.jpg</t>
  </si>
  <si>
    <t>1663918709679.jpg</t>
  </si>
  <si>
    <t>https://kc.kobotoolbox.org/media/original?media_file=co2rwanda_rpp%2Fattachments%2Ffbc5ded138434781ae736d19d8d1308d%2Fd862cbd9-514c-4169-a9b5-b354e6dfc678%2F1663918709679.jpg</t>
  </si>
  <si>
    <t>d862cbd9-514c-4169-a9b5-b354e6dfc678</t>
  </si>
  <si>
    <t>1663919727989.jpg</t>
  </si>
  <si>
    <t>https://kc.kobotoolbox.org/media/original?media_file=co2rwanda_rpp%2Fattachments%2Ffbc5ded138434781ae736d19d8d1308d%2Fd1f9818d-8a27-4349-9e74-91752cf7122a%2F1663919727989.jpg</t>
  </si>
  <si>
    <t>1663919798327.jpg</t>
  </si>
  <si>
    <t>https://kc.kobotoolbox.org/media/original?media_file=co2rwanda_rpp%2Fattachments%2Ffbc5ded138434781ae736d19d8d1308d%2Fd1f9818d-8a27-4349-9e74-91752cf7122a%2F1663919798327.jpg</t>
  </si>
  <si>
    <t>d1f9818d-8a27-4349-9e74-91752cf7122a</t>
  </si>
  <si>
    <t xml:space="preserve">Hazaturumuhanga Sylver </t>
  </si>
  <si>
    <t xml:space="preserve">Mukankubito Josephine </t>
  </si>
  <si>
    <t>1663920691305.jpg</t>
  </si>
  <si>
    <t>https://kc.kobotoolbox.org/media/original?media_file=co2rwanda_rpp%2Fattachments%2Ffbc5ded138434781ae736d19d8d1308d%2F51a2d572-8ee1-4223-a0e6-3dfdd2b963f4%2F1663920691305.jpg</t>
  </si>
  <si>
    <t>1663920763214.jpg</t>
  </si>
  <si>
    <t>https://kc.kobotoolbox.org/media/original?media_file=co2rwanda_rpp%2Fattachments%2Ffbc5ded138434781ae736d19d8d1308d%2F51a2d572-8ee1-4223-a0e6-3dfdd2b963f4%2F1663920763214.jpg</t>
  </si>
  <si>
    <t>51a2d572-8ee1-4223-a0e6-3dfdd2b963f4</t>
  </si>
  <si>
    <t>1663917610072.jpg</t>
  </si>
  <si>
    <t>https://kc.kobotoolbox.org/media/original?media_file=co2rwanda_rpp%2Fattachments%2Ffbc5ded138434781ae736d19d8d1308d%2Fb8d2ed55-b0d4-4136-a9c3-0efd883a0785%2F1663917610072.jpg</t>
  </si>
  <si>
    <t>1663917642190.jpg</t>
  </si>
  <si>
    <t>https://kc.kobotoolbox.org/media/original?media_file=co2rwanda_rpp%2Fattachments%2Ffbc5ded138434781ae736d19d8d1308d%2Fb8d2ed55-b0d4-4136-a9c3-0efd883a0785%2F1663917642190.jpg</t>
  </si>
  <si>
    <t>b8d2ed55-b0d4-4136-a9c3-0efd883a0785</t>
  </si>
  <si>
    <t>1663919015304.jpg</t>
  </si>
  <si>
    <t>https://kc.kobotoolbox.org/media/original?media_file=co2rwanda_rpp%2Fattachments%2Ffbc5ded138434781ae736d19d8d1308d%2F703a3516-800d-40af-9461-4b9f85865174%2F1663919015304.jpg</t>
  </si>
  <si>
    <t>1663919052841.jpg</t>
  </si>
  <si>
    <t>https://kc.kobotoolbox.org/media/original?media_file=co2rwanda_rpp%2Fattachments%2Ffbc5ded138434781ae736d19d8d1308d%2F703a3516-800d-40af-9461-4b9f85865174%2F1663919052841.jpg</t>
  </si>
  <si>
    <t>703a3516-800d-40af-9461-4b9f85865174</t>
  </si>
  <si>
    <t xml:space="preserve">Very hot </t>
  </si>
  <si>
    <t>1663923831125.jpg</t>
  </si>
  <si>
    <t>https://kc.kobotoolbox.org/media/original?media_file=co2rwanda_rpp%2Fattachments%2Ffbc5ded138434781ae736d19d8d1308d%2F7e973d63-6088-485f-8b20-bbfb38d77620%2F1663923831125.jpg</t>
  </si>
  <si>
    <t>1663923895244.jpg</t>
  </si>
  <si>
    <t>https://kc.kobotoolbox.org/media/original?media_file=co2rwanda_rpp%2Fattachments%2Ffbc5ded138434781ae736d19d8d1308d%2F7e973d63-6088-485f-8b20-bbfb38d77620%2F1663923895244.jpg</t>
  </si>
  <si>
    <t>7e973d63-6088-485f-8b20-bbfb38d77620</t>
  </si>
  <si>
    <t>1663920592839.heic</t>
  </si>
  <si>
    <t>https://kc.kobotoolbox.org/media/original?media_file=co2rwanda_rpp%2Fattachments%2Ffbc5ded138434781ae736d19d8d1308d%2Fc6f4a135-06c5-4b39-9481-a62899ef93d3%2F1663920592839.heic</t>
  </si>
  <si>
    <t>1663920704265.heic</t>
  </si>
  <si>
    <t>https://kc.kobotoolbox.org/media/original?media_file=co2rwanda_rpp%2Fattachments%2Ffbc5ded138434781ae736d19d8d1308d%2Fc6f4a135-06c5-4b39-9481-a62899ef93d3%2F1663920704265.heic</t>
  </si>
  <si>
    <t>1663912474375.jpg</t>
  </si>
  <si>
    <t>https://kc.kobotoolbox.org/media/original?media_file=co2rwanda_rpp%2Fattachments%2Ffbc5ded138434781ae736d19d8d1308d%2Fc6f4a135-06c5-4b39-9481-a62899ef93d3%2F1663912474375.jpg</t>
  </si>
  <si>
    <t>Bagerageje kuyacanaho ariko yanga kwaka</t>
  </si>
  <si>
    <t>1663912507054.jpg</t>
  </si>
  <si>
    <t>https://kc.kobotoolbox.org/media/original?media_file=co2rwanda_rpp%2Fattachments%2Ffbc5ded138434781ae736d19d8d1308d%2Fc6f4a135-06c5-4b39-9481-a62899ef93d3%2F1663912507054.jpg</t>
  </si>
  <si>
    <t>c6f4a135-06c5-4b39-9481-a62899ef93d3</t>
  </si>
  <si>
    <t>1663916652145.jpg</t>
  </si>
  <si>
    <t>https://kc.kobotoolbox.org/media/original?media_file=co2rwanda_rpp%2Fattachments%2Ffbc5ded138434781ae736d19d8d1308d%2F2dafc436-42a3-4755-8a59-aa530b648f72%2F1663916652145.jpg</t>
  </si>
  <si>
    <t>1663916705709.jpg</t>
  </si>
  <si>
    <t>https://kc.kobotoolbox.org/media/original?media_file=co2rwanda_rpp%2Fattachments%2Ffbc5ded138434781ae736d19d8d1308d%2F2dafc436-42a3-4755-8a59-aa530b648f72%2F1663916705709.jpg</t>
  </si>
  <si>
    <t>2dafc436-42a3-4755-8a59-aa530b648f72</t>
  </si>
  <si>
    <t>08:49:00.000+02:00</t>
  </si>
  <si>
    <t>1663913786972.jpg</t>
  </si>
  <si>
    <t>https://kc.kobotoolbox.org/media/original?media_file=co2rwanda_rpp%2Fattachments%2Ffbc5ded138434781ae736d19d8d1308d%2Ffc9f034d-dcf6-4d70-870d-fd7abd2b0208%2F1663913786972.jpg</t>
  </si>
  <si>
    <t>1663913702847.jpg</t>
  </si>
  <si>
    <t>https://kc.kobotoolbox.org/media/original?media_file=co2rwanda_rpp%2Fattachments%2Ffbc5ded138434781ae736d19d8d1308d%2Ffc9f034d-dcf6-4d70-870d-fd7abd2b0208%2F1663913702847.jpg</t>
  </si>
  <si>
    <t>1663913806289.jpg</t>
  </si>
  <si>
    <t>https://kc.kobotoolbox.org/media/original?media_file=co2rwanda_rpp%2Fattachments%2Ffbc5ded138434781ae736d19d8d1308d%2Ffc9f034d-dcf6-4d70-870d-fd7abd2b0208%2F1663913806289.jpg</t>
  </si>
  <si>
    <t>fc9f034d-dcf6-4d70-870d-fd7abd2b0208</t>
  </si>
  <si>
    <t>1663921293610.jpg</t>
  </si>
  <si>
    <t>https://kc.kobotoolbox.org/media/original?media_file=co2rwanda_rpp%2Fattachments%2Ffbc5ded138434781ae736d19d8d1308d%2F278a4670-b604-49ed-b284-abfd7c253c47%2F1663921293610.jpg</t>
  </si>
  <si>
    <t>1663914474087.jpg</t>
  </si>
  <si>
    <t>https://kc.kobotoolbox.org/media/original?media_file=co2rwanda_rpp%2Fattachments%2Ffbc5ded138434781ae736d19d8d1308d%2F278a4670-b604-49ed-b284-abfd7c253c47%2F1663914474087.jpg</t>
  </si>
  <si>
    <t>278a4670-b604-49ed-b284-abfd7c253c47</t>
  </si>
  <si>
    <t>10:06:00.000+02:00</t>
  </si>
  <si>
    <t>1663915467003.jpg</t>
  </si>
  <si>
    <t>https://kc.kobotoolbox.org/media/original?media_file=co2rwanda_rpp%2Fattachments%2Ffbc5ded138434781ae736d19d8d1308d%2Fdf06a4ab-5fd5-4a68-b230-c854e07bb8b2%2F1663915467003.jpg</t>
  </si>
  <si>
    <t>1663915486144.jpg</t>
  </si>
  <si>
    <t>https://kc.kobotoolbox.org/media/original?media_file=co2rwanda_rpp%2Fattachments%2Ffbc5ded138434781ae736d19d8d1308d%2Fdf06a4ab-5fd5-4a68-b230-c854e07bb8b2%2F1663915486144.jpg</t>
  </si>
  <si>
    <t>df06a4ab-5fd5-4a68-b230-c854e07bb8b2</t>
  </si>
  <si>
    <t>1663917077220.jpg</t>
  </si>
  <si>
    <t>https://kc.kobotoolbox.org/media/original?media_file=co2rwanda_rpp%2Fattachments%2Ffbc5ded138434781ae736d19d8d1308d%2F1ef47e62-0f48-479c-9e6c-858ce8f7eb8d%2F1663917077220.jpg</t>
  </si>
  <si>
    <t>1663917137088.jpg</t>
  </si>
  <si>
    <t>https://kc.kobotoolbox.org/media/original?media_file=co2rwanda_rpp%2Fattachments%2Ffbc5ded138434781ae736d19d8d1308d%2F1ef47e62-0f48-479c-9e6c-858ce8f7eb8d%2F1663917137088.jpg</t>
  </si>
  <si>
    <t>1663917157296.jpg</t>
  </si>
  <si>
    <t>https://kc.kobotoolbox.org/media/original?media_file=co2rwanda_rpp%2Fattachments%2Ffbc5ded138434781ae736d19d8d1308d%2F1ef47e62-0f48-479c-9e6c-858ce8f7eb8d%2F1663917157296.jpg</t>
  </si>
  <si>
    <t>1ef47e62-0f48-479c-9e6c-858ce8f7eb8d</t>
  </si>
  <si>
    <t>11:38:00.000+02:00</t>
  </si>
  <si>
    <t>1663918063670.jpg</t>
  </si>
  <si>
    <t>https://kc.kobotoolbox.org/media/original?media_file=co2rwanda_rpp%2Fattachments%2Ffbc5ded138434781ae736d19d8d1308d%2Fccd7ecf8-162d-412c-b44a-af23235a3f3c%2F1663918063670.jpg</t>
  </si>
  <si>
    <t>1663918118189.jpg</t>
  </si>
  <si>
    <t>https://kc.kobotoolbox.org/media/original?media_file=co2rwanda_rpp%2Fattachments%2Ffbc5ded138434781ae736d19d8d1308d%2Fccd7ecf8-162d-412c-b44a-af23235a3f3c%2F1663918118189.jpg</t>
  </si>
  <si>
    <t>Kuzakusanijwe ntacyo bazikoresheje ho</t>
  </si>
  <si>
    <t>1663918140845.jpg</t>
  </si>
  <si>
    <t>https://kc.kobotoolbox.org/media/original?media_file=co2rwanda_rpp%2Fattachments%2Ffbc5ded138434781ae736d19d8d1308d%2Fccd7ecf8-162d-412c-b44a-af23235a3f3c%2F1663918140845.jpg</t>
  </si>
  <si>
    <t>ccd7ecf8-162d-412c-b44a-af23235a3f3c</t>
  </si>
  <si>
    <t>1663921145676.jpg</t>
  </si>
  <si>
    <t>https://kc.kobotoolbox.org/media/original?media_file=co2rwanda_rpp%2Fattachments%2Ffbc5ded138434781ae736d19d8d1308d%2Ff0658bad-c9cc-4f54-8a6a-cd5732d556a7%2F1663921145676.jpg</t>
  </si>
  <si>
    <t>1663921259730.jpg</t>
  </si>
  <si>
    <t>https://kc.kobotoolbox.org/media/original?media_file=co2rwanda_rpp%2Fattachments%2Ffbc5ded138434781ae736d19d8d1308d%2Ff0658bad-c9cc-4f54-8a6a-cd5732d556a7%2F1663921259730.jpg</t>
  </si>
  <si>
    <t>f0658bad-c9cc-4f54-8a6a-cd5732d556a7</t>
  </si>
  <si>
    <t>1663920041849.jpg</t>
  </si>
  <si>
    <t>https://kc.kobotoolbox.org/media/original?media_file=co2rwanda_rpp%2Fattachments%2Ffbc5ded138434781ae736d19d8d1308d%2F829bb833-8d8c-4432-95b8-2a94acc1c005%2F1663920041849.jpg</t>
  </si>
  <si>
    <t>1663920089940.jpg</t>
  </si>
  <si>
    <t>https://kc.kobotoolbox.org/media/original?media_file=co2rwanda_rpp%2Fattachments%2Ffbc5ded138434781ae736d19d8d1308d%2F829bb833-8d8c-4432-95b8-2a94acc1c005%2F1663920089940.jpg</t>
  </si>
  <si>
    <t>829bb833-8d8c-4432-95b8-2a94acc1c005</t>
  </si>
  <si>
    <t>08:26:00.000+02:00</t>
  </si>
  <si>
    <t xml:space="preserve"> Mukatorero Esther </t>
  </si>
  <si>
    <t>1663914596546.jpg</t>
  </si>
  <si>
    <t>https://kc.kobotoolbox.org/media/original?media_file=co2rwanda_rpp%2Fattachments%2Ffbc5ded138434781ae736d19d8d1308d%2F9bb05ff0-aa5b-42da-8356-837f9d8a5cd7%2F1663914596546.jpg</t>
  </si>
  <si>
    <t>1663914858958.jpg</t>
  </si>
  <si>
    <t>https://kc.kobotoolbox.org/media/original?media_file=co2rwanda_rpp%2Fattachments%2Ffbc5ded138434781ae736d19d8d1308d%2F9bb05ff0-aa5b-42da-8356-837f9d8a5cd7%2F1663914858958.jpg</t>
  </si>
  <si>
    <t>9bb05ff0-aa5b-42da-8356-837f9d8a5cd7</t>
  </si>
  <si>
    <t>08:48:00.000+02:00</t>
  </si>
  <si>
    <t>0781976371</t>
  </si>
  <si>
    <t>1663915803474.jpg</t>
  </si>
  <si>
    <t>https://kc.kobotoolbox.org/media/original?media_file=co2rwanda_rpp%2Fattachments%2Ffbc5ded138434781ae736d19d8d1308d%2Fe109b056-ab9c-4591-885f-a49f526f7ce2%2F1663915803474.jpg</t>
  </si>
  <si>
    <t>1663916015967.jpg</t>
  </si>
  <si>
    <t>https://kc.kobotoolbox.org/media/original?media_file=co2rwanda_rpp%2Fattachments%2Ffbc5ded138434781ae736d19d8d1308d%2Fe109b056-ab9c-4591-885f-a49f526f7ce2%2F1663916015967.jpg</t>
  </si>
  <si>
    <t>e109b056-ab9c-4591-885f-a49f526f7ce2</t>
  </si>
  <si>
    <t>1663917028022.jpg</t>
  </si>
  <si>
    <t>https://kc.kobotoolbox.org/media/original?media_file=co2rwanda_rpp%2Fattachments%2Ffbc5ded138434781ae736d19d8d1308d%2F6b214120-0898-4ce1-9368-9f28027309b7%2F1663917028022.jpg</t>
  </si>
  <si>
    <t>1663917159168.jpg</t>
  </si>
  <si>
    <t>https://kc.kobotoolbox.org/media/original?media_file=co2rwanda_rpp%2Fattachments%2Ffbc5ded138434781ae736d19d8d1308d%2F6b214120-0898-4ce1-9368-9f28027309b7%2F1663917159168.jpg</t>
  </si>
  <si>
    <t>6b214120-0898-4ce1-9368-9f28027309b7</t>
  </si>
  <si>
    <t>09:21:00.000+02:00</t>
  </si>
  <si>
    <t>1663918109057.jpg</t>
  </si>
  <si>
    <t>https://kc.kobotoolbox.org/media/original?media_file=co2rwanda_rpp%2Fattachments%2Ffbc5ded138434781ae736d19d8d1308d%2F22ac4a04-6e49-4b1b-b912-c1f62e22d84b%2F1663918109057.jpg</t>
  </si>
  <si>
    <t>1663918278121.jpg</t>
  </si>
  <si>
    <t>https://kc.kobotoolbox.org/media/original?media_file=co2rwanda_rpp%2Fattachments%2Ffbc5ded138434781ae736d19d8d1308d%2F22ac4a04-6e49-4b1b-b912-c1f62e22d84b%2F1663918278121.jpg</t>
  </si>
  <si>
    <t>22ac4a04-6e49-4b1b-b912-c1f62e22d84b</t>
  </si>
  <si>
    <t>10:13:00.000+02:00</t>
  </si>
  <si>
    <t>1663921033463.jpg</t>
  </si>
  <si>
    <t>https://kc.kobotoolbox.org/media/original?media_file=co2rwanda_rpp%2Fattachments%2Ffbc5ded138434781ae736d19d8d1308d%2F8497d417-6c29-4fe4-b1f8-deab07a9f1bf%2F1663921033463.jpg</t>
  </si>
  <si>
    <t>1663921101062.jpg</t>
  </si>
  <si>
    <t>https://kc.kobotoolbox.org/media/original?media_file=co2rwanda_rpp%2Fattachments%2Ffbc5ded138434781ae736d19d8d1308d%2F8497d417-6c29-4fe4-b1f8-deab07a9f1bf%2F1663921101062.jpg</t>
  </si>
  <si>
    <t>8497d417-6c29-4fe4-b1f8-deab07a9f1bf</t>
  </si>
  <si>
    <t>1663921827983.jpg</t>
  </si>
  <si>
    <t>https://kc.kobotoolbox.org/media/original?media_file=co2rwanda_rpp%2Fattachments%2Ffbc5ded138434781ae736d19d8d1308d%2F35939f6b-a118-4297-a35b-337f5b75d388%2F1663921827983.jpg</t>
  </si>
  <si>
    <t>1663922270418.jpg</t>
  </si>
  <si>
    <t>https://kc.kobotoolbox.org/media/original?media_file=co2rwanda_rpp%2Fattachments%2Ffbc5ded138434781ae736d19d8d1308d%2F35939f6b-a118-4297-a35b-337f5b75d388%2F1663922270418.jpg</t>
  </si>
  <si>
    <t>35939f6b-a118-4297-a35b-337f5b75d388</t>
  </si>
  <si>
    <t>08:12:00.000+02:00</t>
  </si>
  <si>
    <t>1663913677739.jpg</t>
  </si>
  <si>
    <t>https://kc.kobotoolbox.org/media/original?media_file=co2rwanda_rpp%2Fattachments%2Ffbc5ded138434781ae736d19d8d1308d%2F60314a14-a96f-4611-b74a-b26cbd2fda31%2F1663913677739.jpg</t>
  </si>
  <si>
    <t>Uyumunsi ntazindi nkwi shyashya nongeyeho</t>
  </si>
  <si>
    <t>1663913750174.jpg</t>
  </si>
  <si>
    <t>https://kc.kobotoolbox.org/media/original?media_file=co2rwanda_rpp%2Fattachments%2Ffbc5ded138434781ae736d19d8d1308d%2F60314a14-a96f-4611-b74a-b26cbd2fda31%2F1663913750174.jpg</t>
  </si>
  <si>
    <t>60314a14-a96f-4611-b74a-b26cbd2fda31</t>
  </si>
  <si>
    <t>1663914845341.jpg</t>
  </si>
  <si>
    <t>https://kc.kobotoolbox.org/media/original?media_file=co2rwanda_rpp%2Fattachments%2Ffbc5ded138434781ae736d19d8d1308d%2Facbd77a5-ff15-4232-80de-8c9851f3c3e8%2F1663914845341.jpg</t>
  </si>
  <si>
    <t>Uyumunsi ntazindi nkwi shyashya nashyizeho</t>
  </si>
  <si>
    <t>1663914934272.jpg</t>
  </si>
  <si>
    <t>https://kc.kobotoolbox.org/media/original?media_file=co2rwanda_rpp%2Fattachments%2Ffbc5ded138434781ae736d19d8d1308d%2Facbd77a5-ff15-4232-80de-8c9851f3c3e8%2F1663914934272.jpg</t>
  </si>
  <si>
    <t>acbd77a5-ff15-4232-80de-8c9851f3c3e8</t>
  </si>
  <si>
    <t>09:10:00.000+02:00</t>
  </si>
  <si>
    <t>1663917173879.jpg</t>
  </si>
  <si>
    <t>https://kc.kobotoolbox.org/media/original?media_file=co2rwanda_rpp%2Fattachments%2Ffbc5ded138434781ae736d19d8d1308d%2F1c5970db-bd2d-42c0-b18b-219e3680dc06%2F1663917173879.jpg</t>
  </si>
  <si>
    <t>1663917857836.jpg</t>
  </si>
  <si>
    <t>https://kc.kobotoolbox.org/media/original?media_file=co2rwanda_rpp%2Fattachments%2Ffbc5ded138434781ae736d19d8d1308d%2F1c5970db-bd2d-42c0-b18b-219e3680dc06%2F1663917857836.jpg</t>
  </si>
  <si>
    <t>1c5970db-bd2d-42c0-b18b-219e3680dc06</t>
  </si>
  <si>
    <t>1663918874866.jpg</t>
  </si>
  <si>
    <t>https://kc.kobotoolbox.org/media/original?media_file=co2rwanda_rpp%2Fattachments%2Ffbc5ded138434781ae736d19d8d1308d%2F0c4e39c5-1c82-4378-a3aa-7d62abe93226%2F1663918874866.jpg</t>
  </si>
  <si>
    <t>Uyumunsi ntazindi nongeyeho shyashya</t>
  </si>
  <si>
    <t>1663918936408.jpg</t>
  </si>
  <si>
    <t>https://kc.kobotoolbox.org/media/original?media_file=co2rwanda_rpp%2Fattachments%2Ffbc5ded138434781ae736d19d8d1308d%2F0c4e39c5-1c82-4378-a3aa-7d62abe93226%2F1663918936408.jpg</t>
  </si>
  <si>
    <t>0c4e39c5-1c82-4378-a3aa-7d62abe93226</t>
  </si>
  <si>
    <t>1663921751638.jpg</t>
  </si>
  <si>
    <t>https://kc.kobotoolbox.org/media/original?media_file=co2rwanda_rpp%2Fattachments%2Ffbc5ded138434781ae736d19d8d1308d%2Fdff6dac2-02ca-4126-b10f-72de1ff7d0ab%2F1663921751638.jpg</t>
  </si>
  <si>
    <t>1663921799508.jpg</t>
  </si>
  <si>
    <t>https://kc.kobotoolbox.org/media/original?media_file=co2rwanda_rpp%2Fattachments%2Ffbc5ded138434781ae736d19d8d1308d%2Fdff6dac2-02ca-4126-b10f-72de1ff7d0ab%2F1663921799508.jpg</t>
  </si>
  <si>
    <t>dff6dac2-02ca-4126-b10f-72de1ff7d0ab</t>
  </si>
  <si>
    <t>1663923262614.jpg</t>
  </si>
  <si>
    <t>https://kc.kobotoolbox.org/media/original?media_file=co2rwanda_rpp%2Fattachments%2Ffbc5ded138434781ae736d19d8d1308d%2Fec6ac7f1-d53c-40f2-9cb5-671fa4acb9b8%2F1663923262614.jpg</t>
  </si>
  <si>
    <t>Habiyaremye</t>
  </si>
  <si>
    <t>1663923348411.jpg</t>
  </si>
  <si>
    <t>https://kc.kobotoolbox.org/media/original?media_file=co2rwanda_rpp%2Fattachments%2Ffbc5ded138434781ae736d19d8d1308d%2Fec6ac7f1-d53c-40f2-9cb5-671fa4acb9b8%2F1663923348411.jpg</t>
  </si>
  <si>
    <t>ec6ac7f1-d53c-40f2-9cb5-671fa4acb9b8</t>
  </si>
  <si>
    <t>1663915866434.jpg</t>
  </si>
  <si>
    <t>https://kc.kobotoolbox.org/media/original?media_file=co2rwanda_rpp%2Fattachments%2Ffbc5ded138434781ae736d19d8d1308d%2Faabe39d6-f080-45a8-b2dd-e8fa3bd19e92%2F1663915866434.jpg</t>
  </si>
  <si>
    <t>Inkwi zirumye kandi zirahagije</t>
  </si>
  <si>
    <t>1663915984380.jpg</t>
  </si>
  <si>
    <t>https://kc.kobotoolbox.org/media/original?media_file=co2rwanda_rpp%2Fattachments%2Ffbc5ded138434781ae736d19d8d1308d%2Faabe39d6-f080-45a8-b2dd-e8fa3bd19e92%2F1663915984380.jpg</t>
  </si>
  <si>
    <t>aabe39d6-f080-45a8-b2dd-e8fa3bd19e92</t>
  </si>
  <si>
    <t>1663917544693.jpg</t>
  </si>
  <si>
    <t>https://kc.kobotoolbox.org/media/original?media_file=co2rwanda_rpp%2Fattachments%2Ffbc5ded138434781ae736d19d8d1308d%2F812e54da-12fc-4bd0-9587-4389eb90eb65%2F1663917544693.jpg</t>
  </si>
  <si>
    <t>1663917594685.jpg</t>
  </si>
  <si>
    <t>https://kc.kobotoolbox.org/media/original?media_file=co2rwanda_rpp%2Fattachments%2Ffbc5ded138434781ae736d19d8d1308d%2F812e54da-12fc-4bd0-9587-4389eb90eb65%2F1663917594685.jpg</t>
  </si>
  <si>
    <t>Yates ibishyimbo, bityo quantity y,inkwi iriyongera</t>
  </si>
  <si>
    <t>1663917974005.jpg</t>
  </si>
  <si>
    <t>https://kc.kobotoolbox.org/media/original?media_file=co2rwanda_rpp%2Fattachments%2Ffbc5ded138434781ae736d19d8d1308d%2F812e54da-12fc-4bd0-9587-4389eb90eb65%2F1663917974005.jpg</t>
  </si>
  <si>
    <t>812e54da-12fc-4bd0-9587-4389eb90eb65</t>
  </si>
  <si>
    <t>09:39:00.000+02:00</t>
  </si>
  <si>
    <t>1663919060306.jpg</t>
  </si>
  <si>
    <t>https://kc.kobotoolbox.org/media/original?media_file=co2rwanda_rpp%2Fattachments%2Ffbc5ded138434781ae736d19d8d1308d%2F3f5b4059-64c7-4d96-8705-9865a1e10f0e%2F1663919060306.jpg</t>
  </si>
  <si>
    <t>1663919288803.jpg</t>
  </si>
  <si>
    <t>https://kc.kobotoolbox.org/media/original?media_file=co2rwanda_rpp%2Fattachments%2Ffbc5ded138434781ae736d19d8d1308d%2F3f5b4059-64c7-4d96-8705-9865a1e10f0e%2F1663919288803.jpg</t>
  </si>
  <si>
    <t>Nongeyeho izindi nkwi kuzo ari gukoresha kugira ngo agire ibicanwa bihagije byo gukoresha</t>
  </si>
  <si>
    <t>1663919517901.jpg</t>
  </si>
  <si>
    <t>https://kc.kobotoolbox.org/media/original?media_file=co2rwanda_rpp%2Fattachments%2Ffbc5ded138434781ae736d19d8d1308d%2F3f5b4059-64c7-4d96-8705-9865a1e10f0e%2F1663919517901.jpg</t>
  </si>
  <si>
    <t>3f5b4059-64c7-4d96-8705-9865a1e10f0e</t>
  </si>
  <si>
    <t>1663920763374.jpg</t>
  </si>
  <si>
    <t>https://kc.kobotoolbox.org/media/original?media_file=co2rwanda_rpp%2Fattachments%2Ffbc5ded138434781ae736d19d8d1308d%2F6efcf5e9-a2b6-4a06-99bb-c8d4c26d0b3a%2F1663920763374.jpg</t>
  </si>
  <si>
    <t>Yaguze ibiti agenda atema gahoro gahoro, btyo afite inkwi zihagije</t>
  </si>
  <si>
    <t>1663920942979.jpg</t>
  </si>
  <si>
    <t>https://kc.kobotoolbox.org/media/original?media_file=co2rwanda_rpp%2Fattachments%2Ffbc5ded138434781ae736d19d8d1308d%2F6efcf5e9-a2b6-4a06-99bb-c8d4c26d0b3a%2F1663920942979.jpg</t>
  </si>
  <si>
    <t>6efcf5e9-a2b6-4a06-99bb-c8d4c26d0b3a</t>
  </si>
  <si>
    <t>1663923917486.jpg</t>
  </si>
  <si>
    <t>https://kc.kobotoolbox.org/media/original?media_file=co2rwanda_rpp%2Fattachments%2Ffbc5ded138434781ae736d19d8d1308d%2Fc5360575-dacb-4943-82f3-f561a2d9c629%2F1663923917486.jpg</t>
  </si>
  <si>
    <t>Umwana arajya kuzana inkwi nimugoroba</t>
  </si>
  <si>
    <t>1663924130657.jpg</t>
  </si>
  <si>
    <t>https://kc.kobotoolbox.org/media/original?media_file=co2rwanda_rpp%2Fattachments%2Ffbc5ded138434781ae736d19d8d1308d%2Fc5360575-dacb-4943-82f3-f561a2d9c629%2F1663924130657.jpg</t>
  </si>
  <si>
    <t>c5360575-dacb-4943-82f3-f561a2d9c629</t>
  </si>
  <si>
    <t>1663925858583.jpg</t>
  </si>
  <si>
    <t>https://kc.kobotoolbox.org/media/original?media_file=co2rwanda_rpp%2Fattachments%2Ffbc5ded138434781ae736d19d8d1308d%2Fa2a7e10b-145b-4b7c-ad19-9ae5afc56932%2F1663925858583.jpg</t>
  </si>
  <si>
    <t>Barasubira gutashya izindi nimugoroba</t>
  </si>
  <si>
    <t>1663925978411.jpg</t>
  </si>
  <si>
    <t>https://kc.kobotoolbox.org/media/original?media_file=co2rwanda_rpp%2Fattachments%2Ffbc5ded138434781ae736d19d8d1308d%2Fa2a7e10b-145b-4b7c-ad19-9ae5afc56932%2F1663925978411.jpg</t>
  </si>
  <si>
    <t>a2a7e10b-145b-4b7c-ad19-9ae5afc56932</t>
  </si>
  <si>
    <t>08:01:00.000+02:00</t>
  </si>
  <si>
    <t xml:space="preserve">Habyarimana J.damscene </t>
  </si>
  <si>
    <t xml:space="preserve">Musabyimana Alphonsine </t>
  </si>
  <si>
    <t>1663913139430.jpg</t>
  </si>
  <si>
    <t>https://kc.kobotoolbox.org/media/original?media_file=co2rwanda_rpp%2Fattachments%2Ffbc5ded138434781ae736d19d8d1308d%2F64853c1f-49ff-4a73-9b57-a911a40cc21b%2F1663913139430.jpg</t>
  </si>
  <si>
    <t>1663913172352.jpg</t>
  </si>
  <si>
    <t>https://kc.kobotoolbox.org/media/original?media_file=co2rwanda_rpp%2Fattachments%2Ffbc5ded138434781ae736d19d8d1308d%2F64853c1f-49ff-4a73-9b57-a911a40cc21b%2F1663913172352.jpg</t>
  </si>
  <si>
    <t>64853c1f-49ff-4a73-9b57-a911a40cc21b</t>
  </si>
  <si>
    <t>1663914117673.jpg</t>
  </si>
  <si>
    <t>https://kc.kobotoolbox.org/media/original?media_file=co2rwanda_rpp%2Fattachments%2Ffbc5ded138434781ae736d19d8d1308d%2Fd7060d19-539f-4806-a5ef-448f5681bc57%2F1663914117673.jpg</t>
  </si>
  <si>
    <t>1663914203023.jpg</t>
  </si>
  <si>
    <t>https://kc.kobotoolbox.org/media/original?media_file=co2rwanda_rpp%2Fattachments%2Ffbc5ded138434781ae736d19d8d1308d%2Fd7060d19-539f-4806-a5ef-448f5681bc57%2F1663914203023.jpg</t>
  </si>
  <si>
    <t>d7060d19-539f-4806-a5ef-448f5681bc57</t>
  </si>
  <si>
    <t>1663916188700.jpg</t>
  </si>
  <si>
    <t>https://kc.kobotoolbox.org/media/original?media_file=co2rwanda_rpp%2Fattachments%2Ffbc5ded138434781ae736d19d8d1308d%2Fc8ecf876-18be-4859-ac7c-e746c903b407%2F1663916188700.jpg</t>
  </si>
  <si>
    <t>1663916112632.jpg</t>
  </si>
  <si>
    <t>https://kc.kobotoolbox.org/media/original?media_file=co2rwanda_rpp%2Fattachments%2Ffbc5ded138434781ae736d19d8d1308d%2Fc8ecf876-18be-4859-ac7c-e746c903b407%2F1663916112632.jpg</t>
  </si>
  <si>
    <t>1663916231017.jpg</t>
  </si>
  <si>
    <t>https://kc.kobotoolbox.org/media/original?media_file=co2rwanda_rpp%2Fattachments%2Ffbc5ded138434781ae736d19d8d1308d%2Fc8ecf876-18be-4859-ac7c-e746c903b407%2F1663916231017.jpg</t>
  </si>
  <si>
    <t>c8ecf876-18be-4859-ac7c-e746c903b407</t>
  </si>
  <si>
    <t>1663916962529.jpg</t>
  </si>
  <si>
    <t>https://kc.kobotoolbox.org/media/original?media_file=co2rwanda_rpp%2Fattachments%2Ffbc5ded138434781ae736d19d8d1308d%2F6ac8e169-bbba-44c6-b78b-1a7703dae860%2F1663916962529.jpg</t>
  </si>
  <si>
    <t>Ntazindi nkwi zakusanyijwe haracyarimo gukoreshwa izasigaye</t>
  </si>
  <si>
    <t>1663917031260.jpg</t>
  </si>
  <si>
    <t>https://kc.kobotoolbox.org/media/original?media_file=co2rwanda_rpp%2Fattachments%2Ffbc5ded138434781ae736d19d8d1308d%2F6ac8e169-bbba-44c6-b78b-1a7703dae860%2F1663917031260.jpg</t>
  </si>
  <si>
    <t>6ac8e169-bbba-44c6-b78b-1a7703dae860</t>
  </si>
  <si>
    <t>Maniraguha Marine</t>
  </si>
  <si>
    <t>1663917539153.jpg</t>
  </si>
  <si>
    <t>https://kc.kobotoolbox.org/media/original?media_file=co2rwanda_rpp%2Fattachments%2Ffbc5ded138434781ae736d19d8d1308d%2F829c545f-5bc0-4c9f-8ca4-efd0810383bd%2F1663917539153.jpg</t>
  </si>
  <si>
    <t>1663917753670.jpg</t>
  </si>
  <si>
    <t>https://kc.kobotoolbox.org/media/original?media_file=co2rwanda_rpp%2Fattachments%2Ffbc5ded138434781ae736d19d8d1308d%2F829c545f-5bc0-4c9f-8ca4-efd0810383bd%2F1663917753670.jpg</t>
  </si>
  <si>
    <t>1663917786038.jpg</t>
  </si>
  <si>
    <t>https://kc.kobotoolbox.org/media/original?media_file=co2rwanda_rpp%2Fattachments%2Ffbc5ded138434781ae736d19d8d1308d%2F829c545f-5bc0-4c9f-8ca4-efd0810383bd%2F1663917786038.jpg</t>
  </si>
  <si>
    <t>829c545f-5bc0-4c9f-8ca4-efd0810383bd</t>
  </si>
  <si>
    <t>09:28:00.000+02:00</t>
  </si>
  <si>
    <t xml:space="preserve">Mushiyimana Marie </t>
  </si>
  <si>
    <t>1663918347812.jpg</t>
  </si>
  <si>
    <t>https://kc.kobotoolbox.org/media/original?media_file=co2rwanda_rpp%2Fattachments%2Ffbc5ded138434781ae736d19d8d1308d%2F7a34358a-fcee-49e1-b7e8-cad8d3cb10c8%2F1663918347812.jpg</t>
  </si>
  <si>
    <t>1663918404535.jpg</t>
  </si>
  <si>
    <t>https://kc.kobotoolbox.org/media/original?media_file=co2rwanda_rpp%2Fattachments%2Ffbc5ded138434781ae736d19d8d1308d%2F7a34358a-fcee-49e1-b7e8-cad8d3cb10c8%2F1663918404535.jpg</t>
  </si>
  <si>
    <t>1663918471882.jpg</t>
  </si>
  <si>
    <t>https://kc.kobotoolbox.org/media/original?media_file=co2rwanda_rpp%2Fattachments%2Ffbc5ded138434781ae736d19d8d1308d%2F7a34358a-fcee-49e1-b7e8-cad8d3cb10c8%2F1663918471882.jpg</t>
  </si>
  <si>
    <t>7a34358a-fcee-49e1-b7e8-cad8d3cb10c8</t>
  </si>
  <si>
    <t>HOT</t>
  </si>
  <si>
    <t>1663913851465.jpg</t>
  </si>
  <si>
    <t>https://kc.kobotoolbox.org/media/original?media_file=co2rwanda_rpp%2Fattachments%2Ffbc5ded138434781ae736d19d8d1308d%2F97022d0d-28e0-4b66-9289-6a18cd81de1d%2F1663913851465.jpg</t>
  </si>
  <si>
    <t>1663914153980.jpg</t>
  </si>
  <si>
    <t>https://kc.kobotoolbox.org/media/original?media_file=co2rwanda_rpp%2Fattachments%2Ffbc5ded138434781ae736d19d8d1308d%2F97022d0d-28e0-4b66-9289-6a18cd81de1d%2F1663914153980.jpg</t>
  </si>
  <si>
    <t>97022d0d-28e0-4b66-9289-6a18cd81de1d</t>
  </si>
  <si>
    <t>08:35:00.000+02:00</t>
  </si>
  <si>
    <t xml:space="preserve">NDIHOKUBWAYO Naphtalie </t>
  </si>
  <si>
    <t>1663915198310.jpg</t>
  </si>
  <si>
    <t>https://kc.kobotoolbox.org/media/original?media_file=co2rwanda_rpp%2Fattachments%2Ffbc5ded138434781ae736d19d8d1308d%2F910937f1-d287-4d3d-bbbb-da99c56ddca2%2F1663915198310.jpg</t>
  </si>
  <si>
    <t>Bafite ububiko bwinkwi nyinshi guhera kumunsi wambere nizo bafatagaho bazikoresha gusa zaragabanutse ugereranije numunsi wambere</t>
  </si>
  <si>
    <t>1663915346443.jpg</t>
  </si>
  <si>
    <t>https://kc.kobotoolbox.org/media/original?media_file=co2rwanda_rpp%2Fattachments%2Ffbc5ded138434781ae736d19d8d1308d%2F910937f1-d287-4d3d-bbbb-da99c56ddca2%2F1663915346443.jpg</t>
  </si>
  <si>
    <t>910937f1-d287-4d3d-bbbb-da99c56ddca2</t>
  </si>
  <si>
    <t>1663916062337.jpg</t>
  </si>
  <si>
    <t>https://kc.kobotoolbox.org/media/original?media_file=co2rwanda_rpp%2Fattachments%2Ffbc5ded138434781ae736d19d8d1308d%2F4430a20d-6d86-442a-856f-d910e1fcd8ae%2F1663916062337.jpg</t>
  </si>
  <si>
    <t>Ejo yatetse ibishyimbo,ikindi aracyafite ububiko bwinkwi gusa zigenda zigabanuka ugereranije numunsi was mbere tubasura</t>
  </si>
  <si>
    <t>1663916223185.jpg</t>
  </si>
  <si>
    <t>https://kc.kobotoolbox.org/media/original?media_file=co2rwanda_rpp%2Fattachments%2Ffbc5ded138434781ae736d19d8d1308d%2F4430a20d-6d86-442a-856f-d910e1fcd8ae%2F1663916223185.jpg</t>
  </si>
  <si>
    <t>4430a20d-6d86-442a-856f-d910e1fcd8ae</t>
  </si>
  <si>
    <t>09:12:00.000+02:00</t>
  </si>
  <si>
    <t xml:space="preserve">MUSERUKA Athanase </t>
  </si>
  <si>
    <t>1663917638520.jpg</t>
  </si>
  <si>
    <t>https://kc.kobotoolbox.org/media/original?media_file=co2rwanda_rpp%2Fattachments%2Ffbc5ded138434781ae736d19d8d1308d%2Fbf7fb393-368d-4264-bed4-f9fbf74b93f7%2F1663917638520.jpg</t>
  </si>
  <si>
    <t>Ejo yatetse ibishyimbo , Ikindi bafite ububiko bwinkwi nyinshi kuburyo utazipima nguziranguze gusa muriki cyumweru nizo yatekeshaga zagiye zigabanuka ugereranije numunsi wambere tuza</t>
  </si>
  <si>
    <t>1663917875486.jpg</t>
  </si>
  <si>
    <t>https://kc.kobotoolbox.org/media/original?media_file=co2rwanda_rpp%2Fattachments%2Ffbc5ded138434781ae736d19d8d1308d%2Fbf7fb393-368d-4264-bed4-f9fbf74b93f7%2F1663917875486.jpg</t>
  </si>
  <si>
    <t>bf7fb393-368d-4264-bed4-f9fbf74b93f7</t>
  </si>
  <si>
    <t>1663918788464.jpg</t>
  </si>
  <si>
    <t>https://kc.kobotoolbox.org/media/original?media_file=co2rwanda_rpp%2Fattachments%2Ffbc5ded138434781ae736d19d8d1308d%2Fafa11623-5139-4526-961c-41d28848a428%2F1663918788464.jpg</t>
  </si>
  <si>
    <t>Ejo yatetse ibishyimbo kandi yaranafite umushyitsi ikindi mububiko bwinkwi ziracyarimo uhereye kumunsi wambere nizo yacanagaho gusa zigenda zigabanuka</t>
  </si>
  <si>
    <t>1663919015585.jpg</t>
  </si>
  <si>
    <t>https://kc.kobotoolbox.org/media/original?media_file=co2rwanda_rpp%2Fattachments%2Ffbc5ded138434781ae736d19d8d1308d%2Fafa11623-5139-4526-961c-41d28848a428%2F1663919015585.jpg</t>
  </si>
  <si>
    <t>afa11623-5139-4526-961c-41d28848a428</t>
  </si>
  <si>
    <t>1663920207792.jpg</t>
  </si>
  <si>
    <t>https://kc.kobotoolbox.org/media/original?media_file=co2rwanda_rpp%2Fattachments%2Ffbc5ded138434781ae736d19d8d1308d%2F85c7e2dd-759f-4c88-b44e-ea5766339827%2F1663920207792.jpg</t>
  </si>
  <si>
    <t>Mububiko bwinkwi ziracyarimo izo nahasanze guhera kumunsi wambere nizobacanagaho muriyiminsi nahageraga gusa zigenda zigabanuka ikindi iyobatetse ibishyimbo nibwo bakoresha inkwi nyinshi</t>
  </si>
  <si>
    <t>1663920324191.jpg</t>
  </si>
  <si>
    <t>https://kc.kobotoolbox.org/media/original?media_file=co2rwanda_rpp%2Fattachments%2Ffbc5ded138434781ae736d19d8d1308d%2F85c7e2dd-759f-4c88-b44e-ea5766339827%2F1663920324191.jpg</t>
  </si>
  <si>
    <t>85c7e2dd-759f-4c88-b44e-ea5766339827</t>
  </si>
  <si>
    <t>USE pile (kg)</t>
  </si>
  <si>
    <t>In the Kitchen there is no light, it was hard to take the picture</t>
  </si>
  <si>
    <t>Before he used charcoal stove but now he is using wood stove because is building and has woods for using traditional stove.</t>
  </si>
  <si>
    <t>None</t>
  </si>
  <si>
    <t xml:space="preserve">No  </t>
  </si>
  <si>
    <t>The weather is balanced</t>
  </si>
  <si>
    <t>Cold</t>
  </si>
  <si>
    <t>She supposed to use those are on top</t>
  </si>
  <si>
    <t>She planned to use these in 4 days</t>
  </si>
  <si>
    <t>Has another store of woods</t>
  </si>
  <si>
    <t>Has collected woods for using in 4 days</t>
  </si>
  <si>
    <t>Improved woodfuel stove</t>
  </si>
  <si>
    <t>She doesn't have capacity to collect woods for 4 days because of her work for harvesting tea and she collect woods for using immediatly</t>
  </si>
  <si>
    <t>There is light an warmth</t>
  </si>
  <si>
    <t>The store is not curvered</t>
  </si>
  <si>
    <t>No collected</t>
  </si>
  <si>
    <t>Well done</t>
  </si>
  <si>
    <t>is drying woods because she will use charcoal in these days</t>
  </si>
  <si>
    <t>Those woods are kept in 2 differents place, all are measured</t>
  </si>
  <si>
    <t>They prepared only for using in 4 days as I asked</t>
  </si>
  <si>
    <t>They don't have another collected place</t>
  </si>
  <si>
    <t>They cut woods in pieces those collected for cooking time</t>
  </si>
  <si>
    <t xml:space="preserve">When the measured pile will finish we will measure the additional </t>
  </si>
  <si>
    <t>The new collected will be side and measure them before</t>
  </si>
  <si>
    <t>Morning weather</t>
  </si>
  <si>
    <t>They prepare good in different areas</t>
  </si>
  <si>
    <t>Collected</t>
  </si>
  <si>
    <t>I measure few for using in 1 day or 2 days and after I will measure again</t>
  </si>
  <si>
    <t>Hot balanced</t>
  </si>
  <si>
    <t>Hotter</t>
  </si>
  <si>
    <t>Using woods are enough and she will collect soon</t>
  </si>
  <si>
    <t>They don't have another pile of woods but they told that they will collect new woods for using</t>
  </si>
  <si>
    <t>In these days woods are enough</t>
  </si>
  <si>
    <t>Yesterday I left 20.38kg today  visit remain 13.40kg that means they used 6.98kg the I add 3.66kg today all woods remain are 17.06kg</t>
  </si>
  <si>
    <t>They are 2 persons in house but yesterday they were visited by 5 persons another thing the remaining woods were enough that can be used today without add new collectd pile.</t>
  </si>
  <si>
    <t>Yesterday they had 22.955kg today visit has 8.250kg that means they used 14.705kg then that remain i add 7.835kg, the total remain to be used till tomorrow is 16.085kg</t>
  </si>
  <si>
    <t>Yesterday they had 13.845kg today visit remain 11.08kg that means 2.765kg, They have enough woods to use today till tomorrow</t>
  </si>
  <si>
    <t>She can only afford woods for using per day because of the harvest of tea she did as work, the reason grams increased it's because she got woods pile</t>
  </si>
  <si>
    <t>Has collected enough woods to be used for 4 days</t>
  </si>
  <si>
    <t>She prepared woods for using in 4 days only</t>
  </si>
  <si>
    <t>She prepared woods for using in 4 days only, the reason she used more woods it is because when she cook beans that reduce the remaining woods she told that tomorrow she collected new pile</t>
  </si>
  <si>
    <t>Has store of wood pile</t>
  </si>
  <si>
    <t>usualy we are 7 but yesterday we had 1 guest, we were 8 at 12h we used woods in evening we used charcoal</t>
  </si>
  <si>
    <t>During the night, they also used Chaocal</t>
  </si>
  <si>
    <t>Yesterday we cooked 1 time and we ate it again in evening</t>
  </si>
  <si>
    <t xml:space="preserve">Usualy we are 3 but we feeded 2 children who visited us </t>
  </si>
  <si>
    <t>We cooked 1 time</t>
  </si>
  <si>
    <t>According to the pile I measured yesterday woods reduced</t>
  </si>
  <si>
    <t>Woods are not very dry</t>
  </si>
  <si>
    <t>No additional woods collected they are still using the woods from day 1</t>
  </si>
  <si>
    <t>For the using pile I added the collected pile</t>
  </si>
  <si>
    <t>I add the collected pile on using pile</t>
  </si>
  <si>
    <t>All woods collected were added on using woods pile</t>
  </si>
  <si>
    <t>We add using pile 2.800</t>
  </si>
  <si>
    <t>Has enough woods for using today but we will collect new woods in next days</t>
  </si>
  <si>
    <t>Woods are enough</t>
  </si>
  <si>
    <t>Using pile is enough</t>
  </si>
  <si>
    <t>Has enough wood for using</t>
  </si>
  <si>
    <t>Woods for using tomorrow are enough</t>
  </si>
  <si>
    <t>Woods are enough for next 2 days</t>
  </si>
  <si>
    <t>Because they have traditional stove , they use more woods</t>
  </si>
  <si>
    <t xml:space="preserve">No, I did not add new woods  today </t>
  </si>
  <si>
    <t xml:space="preserve">I did not add new woods  today </t>
  </si>
  <si>
    <t>Yes, All kg I left are 59.98</t>
  </si>
  <si>
    <t>He/She did not collect wood for using in 4 days, He/she collect only wood for using per day cause he/she harvest tea as work, He/she collected more wood because he/she needed to cook beans and banana for dine.</t>
  </si>
  <si>
    <t>The reason he/she used more wood it's because he/she cooked beans, cassava, taro and heating water for bath.</t>
  </si>
  <si>
    <t>The reason he/she used more wood it's because he/she cooked beans, banana and heating water for bath.</t>
  </si>
  <si>
    <t>The reason he/she used few wood it's because he/she cooked once per day.</t>
  </si>
  <si>
    <t>They ate taro, banana and heating water for bath</t>
  </si>
  <si>
    <t>The reason weight increased it's because I took the store and I added the quantity of wood he/she supposed to use in 4 days, they cook tea, banana for  lunch and dine, heating water for bath.</t>
  </si>
  <si>
    <t>Yesterday I left 17.06kg next visit has 10.68kg that means he/she used 6.38kg today i add 6.650kg from now till tomorrow for visit will be 17.33kg</t>
  </si>
  <si>
    <t>Yesterday I left 12.26kg today has 4.88kg that means they used 7.375kg today I add 7.245kg from now till tomorrow for visit it will be 12.13kg</t>
  </si>
  <si>
    <t>Yesterday I left 24.615kg today has 17.375kg that means 7.34kg added to 6.900kg they will use 24.275kg of wood from now till tomorrow for visit</t>
  </si>
  <si>
    <t>Yesterday they had 8.720kg today remain 6.295kg that means the used 2.425kg the i add 11.96kg from now till tomorrow they will use 18.255kg of wood for next visit, They used few wood because they cooked the meal for 2 persons.</t>
  </si>
  <si>
    <t>Yesterday they had 11.08kg today remain 8.585kg that means they used 2.495kg then i add 7.080kg from now till tomorrow they will use 15.665kg for next visit.</t>
  </si>
  <si>
    <t>Yesterday they had 16.085kg today remain 8.500kg that means they used 7.585kg then i add 8.325kg from now till tomorrow they will use 16.825kg for next visit.</t>
  </si>
  <si>
    <t xml:space="preserve">They used more wood because they cooked for animals, the remain wood I left,  was used but they did not use other woods </t>
  </si>
  <si>
    <t>Their woods were weighty and were not very dry, They used more woods because they cooked cumbersome food</t>
  </si>
  <si>
    <t>The woods were not very dry</t>
  </si>
  <si>
    <t>No, I did not add new wood</t>
  </si>
  <si>
    <t xml:space="preserve"> Today remain 13.78kg I added 9.475kg the total is 23.255kg</t>
  </si>
  <si>
    <t>Today I did not add new wood</t>
  </si>
  <si>
    <t>No, yesterday I left 59.98kg today remain 52.14kg, I did not add new wood</t>
  </si>
  <si>
    <t>No thing to add</t>
  </si>
  <si>
    <t>they did not use new fuel collected, they used only the remaining fuel</t>
  </si>
  <si>
    <t>Yesterday we cooked beans and feeded 3 children additional on us 6</t>
  </si>
  <si>
    <t>All new wood collected were added to the used wood</t>
  </si>
  <si>
    <t>The remaining used woods are enough according to kg they are using</t>
  </si>
  <si>
    <t>They told me that they will go to collect new wood but the remain are enough for today</t>
  </si>
  <si>
    <t>The remain wood are enough and he/she will go to collect tomorrow</t>
  </si>
  <si>
    <t>The ramaining woods are enough because he/she will not cook beans</t>
  </si>
  <si>
    <t>They used more woods  because they cooked cassava leaf,the remain are enough</t>
  </si>
  <si>
    <t xml:space="preserve">Yesterday they did not have pile, I measure  the collected pile for evening </t>
  </si>
  <si>
    <t>They used around 7kg</t>
  </si>
  <si>
    <t>They used few</t>
  </si>
  <si>
    <t>They collected pile to be used tomorrow because they don’t have used pile</t>
  </si>
  <si>
    <t>The reason she collected more woods is because she planned to cook cassava leaf tomorrow and the remaining are 4.325kg to be used today</t>
  </si>
  <si>
    <t>That are the remaining woods were planned to be used in 4 days</t>
  </si>
  <si>
    <t>I mixed and measured the collected woods in remaining woods on day 3, the remaining were 42.31kg</t>
  </si>
  <si>
    <t>The remaining kg are for those planned to be used in 4 days and the reason she used more woods is because she cooked beans and meal for lunch and dine and heating water for bath</t>
  </si>
  <si>
    <t>The reason they used more woods is because they cooked  donuts for guest and they stayed the night</t>
  </si>
  <si>
    <t>No woods used from yesterday</t>
  </si>
  <si>
    <t>they cooked beans and cassava, food for animals and boil drinking water</t>
  </si>
  <si>
    <t>They cooked beans and food for animals</t>
  </si>
  <si>
    <t>Easy woods</t>
  </si>
  <si>
    <t>Because they cook once and using improved cool stove that is why they use few woods</t>
  </si>
  <si>
    <t>They did not use new collected woods</t>
  </si>
  <si>
    <t>No new collected woods</t>
  </si>
  <si>
    <t>Woods are dry and enough</t>
  </si>
  <si>
    <t>She cooked beans and the quantity of woods incdrease</t>
  </si>
  <si>
    <t>I added other woods on used pile to let her get enough fuel for using</t>
  </si>
  <si>
    <t>She bought trees to cut them pieces that is why has enough woods</t>
  </si>
  <si>
    <t>Kid will go to collect woods this evening</t>
  </si>
  <si>
    <t>They will go back to collect this evening</t>
  </si>
  <si>
    <t>All new collected pile were added on used pile</t>
  </si>
  <si>
    <t>No new collected woods, they are still using the remaining pile</t>
  </si>
  <si>
    <t>They have a big store of woods pile but they reduced according to the first day</t>
  </si>
  <si>
    <t>Yesterday she cooked beans and she still have enough pile for using but they reduced according to the first day</t>
  </si>
  <si>
    <t>Yesterday she cooked beans and she still have enough woods pile for using that can not be easy to measure but in this week they using them and they reduced according to day 1</t>
  </si>
  <si>
    <t>Yesterday she cooked beans and she still have enough woods pile for using and has guest and  they reduced according to day 1</t>
  </si>
  <si>
    <t>In store they have more woods from day 1 till now they are using them and when they cook beans they use more woods</t>
  </si>
  <si>
    <t>Village</t>
  </si>
  <si>
    <t>Stoves used</t>
  </si>
  <si>
    <t>Fuels used</t>
  </si>
  <si>
    <t>Household Information</t>
  </si>
  <si>
    <t>Day 1</t>
  </si>
  <si>
    <t>Briquettes/pellets</t>
  </si>
  <si>
    <t>Crop residues</t>
  </si>
  <si>
    <t>Animal dung</t>
  </si>
  <si>
    <t>Coal</t>
  </si>
  <si>
    <t>Biogas</t>
  </si>
  <si>
    <t>LPG</t>
  </si>
  <si>
    <t>Kerosene</t>
  </si>
  <si>
    <t>Ethanol/alcohol</t>
  </si>
  <si>
    <t>Electricity</t>
  </si>
  <si>
    <t>Solar</t>
  </si>
  <si>
    <t>USE (kWH)</t>
  </si>
  <si>
    <t>USE pile (minutes)</t>
  </si>
  <si>
    <t>Day 2</t>
  </si>
  <si>
    <t>Day 3</t>
  </si>
  <si>
    <t>Day 4</t>
  </si>
  <si>
    <t>Survey Respondent</t>
  </si>
  <si>
    <t>Habyarimana J.Damscene</t>
  </si>
  <si>
    <t>Habyarimana Silas</t>
  </si>
  <si>
    <t>Maniraguha Alphonsine</t>
  </si>
  <si>
    <t xml:space="preserve">Mukakaruta Christine </t>
  </si>
  <si>
    <t>Museruka Athanasi</t>
  </si>
  <si>
    <t xml:space="preserve">Mutwarasibo Jean Bosco </t>
  </si>
  <si>
    <t>Ndaheranywa Reveriane</t>
  </si>
  <si>
    <t>Ndihokubwayo Naphtalie</t>
  </si>
  <si>
    <t>Ntihemuka Silas</t>
  </si>
  <si>
    <t>Ntirenganya Philemon</t>
  </si>
  <si>
    <t xml:space="preserve">Rwambuka Felicien </t>
  </si>
  <si>
    <t>Bakundukize Jean</t>
  </si>
  <si>
    <t>Bigirimana Alex</t>
  </si>
  <si>
    <t>Mukamusoni Konsore</t>
  </si>
  <si>
    <t>Ngendabanyuka Innocent</t>
  </si>
  <si>
    <t xml:space="preserve">Ntuyemubanzi Damaceni </t>
  </si>
  <si>
    <t xml:space="preserve">Bayavuge Joel </t>
  </si>
  <si>
    <t>Dukundumwami Eric</t>
  </si>
  <si>
    <t>Hanyurineza Joseph</t>
  </si>
  <si>
    <t xml:space="preserve">Karemera Jean De Dieu </t>
  </si>
  <si>
    <t>Kubwimana Aloys</t>
  </si>
  <si>
    <t>Collect pile (KG)</t>
  </si>
  <si>
    <t>Mean</t>
  </si>
  <si>
    <t>Sample</t>
  </si>
  <si>
    <t>STD</t>
  </si>
  <si>
    <t>1st</t>
  </si>
  <si>
    <t>3rd</t>
  </si>
  <si>
    <t>IQR</t>
  </si>
  <si>
    <t>Lower</t>
  </si>
  <si>
    <t>Upper</t>
  </si>
  <si>
    <t>CONF</t>
  </si>
  <si>
    <t>Other fuels</t>
  </si>
  <si>
    <t>CIBA changes:</t>
  </si>
  <si>
    <t>Day 2 all ok</t>
  </si>
  <si>
    <t>Day 1 needs changes</t>
  </si>
  <si>
    <t>Translate charcoal - any additional comments (column CP)</t>
  </si>
  <si>
    <t>Day 3 all ok</t>
  </si>
  <si>
    <t>Day 4 all ok</t>
  </si>
  <si>
    <t>Day 1-2 Use (KG)</t>
  </si>
  <si>
    <t>Day 2-3 Use (KG)</t>
  </si>
  <si>
    <t>Day 3-4 Use (KG)</t>
  </si>
  <si>
    <t>Use pile (kg)</t>
  </si>
  <si>
    <t>Total Use (KG)</t>
  </si>
  <si>
    <t>Outliers Removed</t>
  </si>
  <si>
    <t>Total people</t>
  </si>
  <si>
    <t>Meals eaten per person</t>
  </si>
  <si>
    <t>Person meal</t>
  </si>
  <si>
    <t>Check</t>
  </si>
  <si>
    <t>Day 1-2</t>
  </si>
  <si>
    <t>Day 2-3</t>
  </si>
  <si>
    <t>Day 3-4</t>
  </si>
  <si>
    <t>Meals</t>
  </si>
  <si>
    <t>Meals per day</t>
  </si>
  <si>
    <t>Project Name:</t>
  </si>
  <si>
    <t>Akagera National Park Cook Stoves Project.</t>
  </si>
  <si>
    <t>Project region:</t>
  </si>
  <si>
    <t>Eastern Province</t>
  </si>
  <si>
    <t>KPT dates:</t>
  </si>
  <si>
    <t>From 29th March  to 01st April 2021</t>
  </si>
  <si>
    <t>Sheet compiled by:</t>
  </si>
  <si>
    <t>Patrice NDATIMANA</t>
  </si>
  <si>
    <t>Date compiled:</t>
  </si>
  <si>
    <t>From 12th April  to 17th April 2021</t>
  </si>
  <si>
    <t>Household</t>
  </si>
  <si>
    <t>Day</t>
  </si>
  <si>
    <t>Date</t>
  </si>
  <si>
    <t>Time</t>
  </si>
  <si>
    <t>Weather</t>
  </si>
  <si>
    <t>COLLECT Pile(kg)</t>
  </si>
  <si>
    <t>Meals Eaten</t>
  </si>
  <si>
    <t>TOTAL Persons</t>
  </si>
  <si>
    <t>Wood Used</t>
  </si>
  <si>
    <t>Results</t>
  </si>
  <si>
    <t>- Outliers</t>
  </si>
  <si>
    <t>1.Name:</t>
  </si>
  <si>
    <t xml:space="preserve">                     NZEYIMANA Deo</t>
  </si>
  <si>
    <t>29/03/2021</t>
  </si>
  <si>
    <t>07:16</t>
  </si>
  <si>
    <t>suny</t>
  </si>
  <si>
    <t>Stove ID:</t>
  </si>
  <si>
    <t>AKAGERA001</t>
  </si>
  <si>
    <t>30/03/2021</t>
  </si>
  <si>
    <t>06:45</t>
  </si>
  <si>
    <t>Village:</t>
  </si>
  <si>
    <t>NDEGO-KIYOVU-NYAMUGARI</t>
  </si>
  <si>
    <t>31/03/2021</t>
  </si>
  <si>
    <t>08:15</t>
  </si>
  <si>
    <t>01/04/2021</t>
  </si>
  <si>
    <t>08:00</t>
  </si>
  <si>
    <t>2.Name:</t>
  </si>
  <si>
    <t>MUKAMUSONI Renatha</t>
  </si>
  <si>
    <t>08:30</t>
  </si>
  <si>
    <t>AKAGERA002</t>
  </si>
  <si>
    <t>10:02</t>
  </si>
  <si>
    <t>08:20</t>
  </si>
  <si>
    <t>3.Name:</t>
  </si>
  <si>
    <t>HABIMANA Charles</t>
  </si>
  <si>
    <t>06:41</t>
  </si>
  <si>
    <t>AKAGERA003</t>
  </si>
  <si>
    <t>06:25</t>
  </si>
  <si>
    <t>06:30</t>
  </si>
  <si>
    <t>07:43</t>
  </si>
  <si>
    <t>4.Name:</t>
  </si>
  <si>
    <t>DUSABIMANA Agnes</t>
  </si>
  <si>
    <t>10:50</t>
  </si>
  <si>
    <t>AKAGERA004</t>
  </si>
  <si>
    <t>11:02</t>
  </si>
  <si>
    <t>09:45</t>
  </si>
  <si>
    <t>09:30</t>
  </si>
  <si>
    <t>5.Name:</t>
  </si>
  <si>
    <t>NZAYISENGA Modeste</t>
  </si>
  <si>
    <t>07:28</t>
  </si>
  <si>
    <t>AKAGERA005</t>
  </si>
  <si>
    <t>07:02</t>
  </si>
  <si>
    <t>07:29</t>
  </si>
  <si>
    <t>07:40</t>
  </si>
  <si>
    <t>6.Name:</t>
  </si>
  <si>
    <t>NYIRABAHINYUZA Marie</t>
  </si>
  <si>
    <t>09:20</t>
  </si>
  <si>
    <t>AKAGERA006</t>
  </si>
  <si>
    <t>09:07</t>
  </si>
  <si>
    <t>09:00</t>
  </si>
  <si>
    <t>09:09</t>
  </si>
  <si>
    <t>7.Name:</t>
  </si>
  <si>
    <t>NIRINGIYIMANA Elie</t>
  </si>
  <si>
    <t>07:52</t>
  </si>
  <si>
    <t>AKAGERA007</t>
  </si>
  <si>
    <t>07:30</t>
  </si>
  <si>
    <t>07:00</t>
  </si>
  <si>
    <t>07:10</t>
  </si>
  <si>
    <t>8.Name:</t>
  </si>
  <si>
    <t>NYIRAZAYIRE Devotha</t>
  </si>
  <si>
    <t>AKAGERA008</t>
  </si>
  <si>
    <t>09:50</t>
  </si>
  <si>
    <t>08:19</t>
  </si>
  <si>
    <t>08:50</t>
  </si>
  <si>
    <t>9.Name:</t>
  </si>
  <si>
    <t>MUKANKUSI Marie</t>
  </si>
  <si>
    <t>AKAGERA017</t>
  </si>
  <si>
    <t>09:55</t>
  </si>
  <si>
    <t>NDEGO-KIYOVU-MWURIRE</t>
  </si>
  <si>
    <t>10:17</t>
  </si>
  <si>
    <t>10.Name:</t>
  </si>
  <si>
    <t>MUKAGASANA Christine</t>
  </si>
  <si>
    <t>10:19</t>
  </si>
  <si>
    <t>AKAGERA018</t>
  </si>
  <si>
    <t>09:17</t>
  </si>
  <si>
    <t>11:03</t>
  </si>
  <si>
    <t>09:48</t>
  </si>
  <si>
    <t>11.Name:</t>
  </si>
  <si>
    <t>KAREKEZI Jean Pierre</t>
  </si>
  <si>
    <t>11:23</t>
  </si>
  <si>
    <t>AKAGERA019</t>
  </si>
  <si>
    <t>07:27</t>
  </si>
  <si>
    <t>08:17</t>
  </si>
  <si>
    <t>12.Name:</t>
  </si>
  <si>
    <t>MUKAMWEZI Philomene</t>
  </si>
  <si>
    <t>09:24</t>
  </si>
  <si>
    <t>AKAGERA020</t>
  </si>
  <si>
    <t>10:24</t>
  </si>
  <si>
    <t>08:47</t>
  </si>
  <si>
    <t>07:49</t>
  </si>
  <si>
    <t>13.Name:</t>
  </si>
  <si>
    <t>SEBAHIRE Desire</t>
  </si>
  <si>
    <t>08:40</t>
  </si>
  <si>
    <t>AKAGERA027</t>
  </si>
  <si>
    <t>NDEGO-KIYOVU-IRAMIRO</t>
  </si>
  <si>
    <t>09:15</t>
  </si>
  <si>
    <t>14.Name:</t>
  </si>
  <si>
    <t>MUKARUGEMA Vestine</t>
  </si>
  <si>
    <t>08:05</t>
  </si>
  <si>
    <t>AKAGERA028</t>
  </si>
  <si>
    <t>10:30</t>
  </si>
  <si>
    <t>15.Name:</t>
  </si>
  <si>
    <t>MUTETERI Floride</t>
  </si>
  <si>
    <t>10:40</t>
  </si>
  <si>
    <t>AKAGERA029</t>
  </si>
  <si>
    <t>11:00</t>
  </si>
  <si>
    <t>10:05</t>
  </si>
  <si>
    <t>10:00</t>
  </si>
  <si>
    <t>16.Name:</t>
  </si>
  <si>
    <t>KAKUZE Alphonsine</t>
  </si>
  <si>
    <t>AKAGERA030</t>
  </si>
  <si>
    <t>11:04</t>
  </si>
  <si>
    <t>17.Name:</t>
  </si>
  <si>
    <t>HAVUGIMANA Abraham</t>
  </si>
  <si>
    <t>AKAGERA031</t>
  </si>
  <si>
    <t>10:36</t>
  </si>
  <si>
    <t>11:30</t>
  </si>
  <si>
    <t>18.Name:</t>
  </si>
  <si>
    <t>KARUSHABE Aline</t>
  </si>
  <si>
    <t>AKAGERA032</t>
  </si>
  <si>
    <t>10:22</t>
  </si>
  <si>
    <t>19.Name:</t>
  </si>
  <si>
    <t>MUSAFIRI Thelesphore</t>
  </si>
  <si>
    <t>AKAGERA033</t>
  </si>
  <si>
    <t>10:51</t>
  </si>
  <si>
    <t>20.Name:</t>
  </si>
  <si>
    <t>UZAMUKUNDA Odette</t>
  </si>
  <si>
    <t>10:13</t>
  </si>
  <si>
    <t>AKAGERA034</t>
  </si>
  <si>
    <t>10:09</t>
  </si>
  <si>
    <t>21.Name:</t>
  </si>
  <si>
    <t>BUGINGO David</t>
  </si>
  <si>
    <t>08:10</t>
  </si>
  <si>
    <t>AKAGERA035</t>
  </si>
  <si>
    <t>08:35</t>
  </si>
  <si>
    <t>07:45</t>
  </si>
  <si>
    <t>22.Name:</t>
  </si>
  <si>
    <t>NYIRACUMI Divine</t>
  </si>
  <si>
    <t>12:25</t>
  </si>
  <si>
    <t>AKAGERA036</t>
  </si>
  <si>
    <t>11:08</t>
  </si>
  <si>
    <t>10:07</t>
  </si>
  <si>
    <t>23.Name:</t>
  </si>
  <si>
    <t>SEBAHIRE Aloys</t>
  </si>
  <si>
    <t>11:20</t>
  </si>
  <si>
    <t>AKAGERA044</t>
  </si>
  <si>
    <t>10:53</t>
  </si>
  <si>
    <t>MWIRI-NYAWERA-NYAKABUNGO</t>
  </si>
  <si>
    <t>08:11</t>
  </si>
  <si>
    <t>07:54</t>
  </si>
  <si>
    <t>24.Name:</t>
  </si>
  <si>
    <t>UWIFASHIJE Clementine</t>
  </si>
  <si>
    <t>09:29</t>
  </si>
  <si>
    <t>AKAGERA045</t>
  </si>
  <si>
    <t>25.Name:</t>
  </si>
  <si>
    <t>MUNYANEZA Silas</t>
  </si>
  <si>
    <t>AKAGERA046</t>
  </si>
  <si>
    <t>11:41</t>
  </si>
  <si>
    <t>07:42</t>
  </si>
  <si>
    <t xml:space="preserve">               26.Name:              </t>
  </si>
  <si>
    <t xml:space="preserve">             KANTARAMA Gaudence</t>
  </si>
  <si>
    <t>AKAGERA047</t>
  </si>
  <si>
    <t>10:34</t>
  </si>
  <si>
    <t>09:16</t>
  </si>
  <si>
    <t>09:35</t>
  </si>
  <si>
    <t>27.Name:</t>
  </si>
  <si>
    <t>RWAMANYWA Samuel</t>
  </si>
  <si>
    <t>AKAGERA054</t>
  </si>
  <si>
    <t>06:56</t>
  </si>
  <si>
    <t>MWIRI-NYAWERA-GITEGA</t>
  </si>
  <si>
    <t>06:50</t>
  </si>
  <si>
    <t>01/03/2021</t>
  </si>
  <si>
    <t>28.Name:</t>
  </si>
  <si>
    <t>NYIRABUGINGO Flora</t>
  </si>
  <si>
    <t>AKAGEGERA055</t>
  </si>
  <si>
    <t>06:33</t>
  </si>
  <si>
    <t>29.Name:</t>
  </si>
  <si>
    <t>BUTERA Moses</t>
  </si>
  <si>
    <t>07:31</t>
  </si>
  <si>
    <t>AKAGERA056</t>
  </si>
  <si>
    <t>07:20</t>
  </si>
  <si>
    <t>30.Name:</t>
  </si>
  <si>
    <t>MUKARUKIRIZA Marlene</t>
  </si>
  <si>
    <t>06:13</t>
  </si>
  <si>
    <t>AKAGERA057</t>
  </si>
  <si>
    <t>06:40</t>
  </si>
  <si>
    <t>31/03/2011</t>
  </si>
  <si>
    <t>07:06</t>
  </si>
  <si>
    <t>31.Name:</t>
  </si>
  <si>
    <t>KAMANZI Philibert</t>
  </si>
  <si>
    <t>10:08</t>
  </si>
  <si>
    <t>AKAGERA066</t>
  </si>
  <si>
    <t>MURUNDI-KARAMBI-KABANA</t>
  </si>
  <si>
    <t>09:51</t>
  </si>
  <si>
    <t>10:16</t>
  </si>
  <si>
    <t>32.Name:</t>
  </si>
  <si>
    <t>KARUTUBUSA Samuel</t>
  </si>
  <si>
    <t>11:15</t>
  </si>
  <si>
    <t>AKAGERA067</t>
  </si>
  <si>
    <t>12:07</t>
  </si>
  <si>
    <t>11:12</t>
  </si>
  <si>
    <t>10:38</t>
  </si>
  <si>
    <t>33.Name:</t>
  </si>
  <si>
    <t>MUKANTABANA Consolata</t>
  </si>
  <si>
    <t>AKAGERA068</t>
  </si>
  <si>
    <t>11:50</t>
  </si>
  <si>
    <t>12:20</t>
  </si>
  <si>
    <t>10:45</t>
  </si>
  <si>
    <t>34.Name:</t>
  </si>
  <si>
    <t>MUKANTAGARA Viviane</t>
  </si>
  <si>
    <t>AKAGERA069</t>
  </si>
  <si>
    <t>10:32</t>
  </si>
  <si>
    <t>35.Name:</t>
  </si>
  <si>
    <t>HABIYAKARE Pascal</t>
  </si>
  <si>
    <t>11:47</t>
  </si>
  <si>
    <t>AKAGERA070</t>
  </si>
  <si>
    <t>12:40</t>
  </si>
  <si>
    <t>12:22</t>
  </si>
  <si>
    <t>11:45</t>
  </si>
  <si>
    <t>36.Name:</t>
  </si>
  <si>
    <t>MUKARUZIGA Eugenie</t>
  </si>
  <si>
    <t>AKAGERA071</t>
  </si>
  <si>
    <t>10:58</t>
  </si>
  <si>
    <t>10:10</t>
  </si>
  <si>
    <t>37.Name:</t>
  </si>
  <si>
    <t>RUHAKANA Theoneste</t>
  </si>
  <si>
    <t>AKAGERA079</t>
  </si>
  <si>
    <t>11:27</t>
  </si>
  <si>
    <t>MURUNDI-KARAMBI-RUSHENYI</t>
  </si>
  <si>
    <t>11:32</t>
  </si>
  <si>
    <t>08:01</t>
  </si>
  <si>
    <t>38.Name:</t>
  </si>
  <si>
    <t>MUKARUHUNGA Delphine</t>
  </si>
  <si>
    <t>12:10</t>
  </si>
  <si>
    <t>AKAGERA080</t>
  </si>
  <si>
    <t>39.Name:</t>
  </si>
  <si>
    <t>HARUBWIRA Innocent</t>
  </si>
  <si>
    <t>11:49</t>
  </si>
  <si>
    <t>AKAGERA081</t>
  </si>
  <si>
    <t>12:37</t>
  </si>
  <si>
    <t>12:01</t>
  </si>
  <si>
    <t>12:50</t>
  </si>
  <si>
    <t>40.Name:</t>
  </si>
  <si>
    <t>NSANZIMFURA Emmanuel</t>
  </si>
  <si>
    <t>12:38</t>
  </si>
  <si>
    <t>AKAGERA082</t>
  </si>
  <si>
    <t>12:09</t>
  </si>
  <si>
    <t>07:50</t>
  </si>
  <si>
    <t>41.Name:</t>
  </si>
  <si>
    <t>KIMONYO Celestin</t>
  </si>
  <si>
    <t>13:42</t>
  </si>
  <si>
    <t>AKAGERA087</t>
  </si>
  <si>
    <t>12:15</t>
  </si>
  <si>
    <t>MURUNDI-KARAMBI-RUMURI</t>
  </si>
  <si>
    <t>42.Name:</t>
  </si>
  <si>
    <t>MUSENGIMANA Soline</t>
  </si>
  <si>
    <t>10:18</t>
  </si>
  <si>
    <t>AKAGERA088</t>
  </si>
  <si>
    <t>11:05</t>
  </si>
  <si>
    <t>43.Name:</t>
  </si>
  <si>
    <t>KARURANGA Kassim</t>
  </si>
  <si>
    <t>AKAGERA089</t>
  </si>
  <si>
    <t>11:33</t>
  </si>
  <si>
    <t>09:38</t>
  </si>
  <si>
    <t>44.Name:</t>
  </si>
  <si>
    <t>MUKANGANGO Therese</t>
  </si>
  <si>
    <t>AKAGERA090</t>
  </si>
  <si>
    <t>MURUNDI-KIYOVU-RUMURI</t>
  </si>
  <si>
    <t>11:40</t>
  </si>
  <si>
    <t>45.Name:</t>
  </si>
  <si>
    <t>NSANABANDI Innocent</t>
  </si>
  <si>
    <t>07:33</t>
  </si>
  <si>
    <t>AKAGERA093</t>
  </si>
  <si>
    <t>07:53</t>
  </si>
  <si>
    <t>GAHINI-KAHI-KIYANJA</t>
  </si>
  <si>
    <t>46.Name:</t>
  </si>
  <si>
    <t>HAVUGIMANA Pascal</t>
  </si>
  <si>
    <t>AKAGERA094</t>
  </si>
  <si>
    <t>07:35</t>
  </si>
  <si>
    <t>07:48</t>
  </si>
  <si>
    <t>47.Name:</t>
  </si>
  <si>
    <t>NYIRAGASIGWA Philomene</t>
  </si>
  <si>
    <t>AKAGERA095</t>
  </si>
  <si>
    <t>48.Name:</t>
  </si>
  <si>
    <t>NYIRAHABIMANA Anastasie</t>
  </si>
  <si>
    <t>07:59</t>
  </si>
  <si>
    <t>AKAGERA096</t>
  </si>
  <si>
    <t>49.Name:</t>
  </si>
  <si>
    <t>HABIMANA Augustin</t>
  </si>
  <si>
    <t>AKAGERA097</t>
  </si>
  <si>
    <t>08:03</t>
  </si>
  <si>
    <t>8:50</t>
  </si>
  <si>
    <t>50.Name:</t>
  </si>
  <si>
    <t>NIRAGIRE Faustin</t>
  </si>
  <si>
    <t>08:52</t>
  </si>
  <si>
    <t>AKAGERA098</t>
  </si>
  <si>
    <t>08:45</t>
  </si>
  <si>
    <t>08:06</t>
  </si>
  <si>
    <t>08:26</t>
  </si>
  <si>
    <t>51.Name:</t>
  </si>
  <si>
    <t>SEMWIZA Mathieu</t>
  </si>
  <si>
    <t>AKAGERA099</t>
  </si>
  <si>
    <t>08:36</t>
  </si>
  <si>
    <t>52.Name:</t>
  </si>
  <si>
    <t>NZABONAKURA Therese</t>
  </si>
  <si>
    <t>AKAGERA100</t>
  </si>
  <si>
    <t>08:22</t>
  </si>
  <si>
    <t>07:55</t>
  </si>
  <si>
    <t>53.Name:</t>
  </si>
  <si>
    <t>MINANI Jean Bosco</t>
  </si>
  <si>
    <t>AKAGERA107</t>
  </si>
  <si>
    <t>10:21</t>
  </si>
  <si>
    <t>GAHINI-KAHI-URUHUHA</t>
  </si>
  <si>
    <t>08:02</t>
  </si>
  <si>
    <t>09:25</t>
  </si>
  <si>
    <t>54.Name:</t>
  </si>
  <si>
    <t>MUKANAMA Odette</t>
  </si>
  <si>
    <t>AKAGERA108</t>
  </si>
  <si>
    <t>11:35</t>
  </si>
  <si>
    <t>07:15</t>
  </si>
  <si>
    <t>55.Name:</t>
  </si>
  <si>
    <t>MUKARUNYANA Speciose</t>
  </si>
  <si>
    <t>09:33</t>
  </si>
  <si>
    <t>AKAGERA109</t>
  </si>
  <si>
    <t>07:03</t>
  </si>
  <si>
    <t>56.Name:</t>
  </si>
  <si>
    <t>KAMANZI Mohammed</t>
  </si>
  <si>
    <t>AKAGERA110</t>
  </si>
  <si>
    <t>57.Name:</t>
  </si>
  <si>
    <t>NYIRAMANA Marthe</t>
  </si>
  <si>
    <t>AKAGERA111</t>
  </si>
  <si>
    <t>58.Name:</t>
  </si>
  <si>
    <t>GATARAMA Alphonse</t>
  </si>
  <si>
    <t>10:20</t>
  </si>
  <si>
    <t>AKAGERA112</t>
  </si>
  <si>
    <t>08:07</t>
  </si>
  <si>
    <t>59.Name:</t>
  </si>
  <si>
    <t>ICYOBANZIRIRA Gerard</t>
  </si>
  <si>
    <t>11:26</t>
  </si>
  <si>
    <t>AKAGERA114</t>
  </si>
  <si>
    <t>08:80</t>
  </si>
  <si>
    <t>60.Name:</t>
  </si>
  <si>
    <t>NYIRABAGENZI Khadidja</t>
  </si>
  <si>
    <t>AKAGERA113</t>
  </si>
  <si>
    <t>HH size</t>
  </si>
  <si>
    <t>Average</t>
  </si>
  <si>
    <t>COV</t>
  </si>
  <si>
    <t>NZEYIMANA Deo</t>
  </si>
  <si>
    <t>Kayonza</t>
  </si>
  <si>
    <t>KANTARAMA Gaudence</t>
  </si>
  <si>
    <t>Kayonza National Park Cook Stoves Project.</t>
  </si>
  <si>
    <t>-</t>
  </si>
  <si>
    <t>Total</t>
  </si>
  <si>
    <t xml:space="preserve">Outlier calc not accurate as outlier analysis based on all districts </t>
  </si>
  <si>
    <t>will remove in final version</t>
  </si>
  <si>
    <t>too many surveys, need to remove some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</si>
</sst>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yyyy\-mm\-dd"/>
    <numFmt numFmtId="165" formatCode="#,##0.0"/>
    <numFmt numFmtId="166" formatCode="#,##0.000"/>
    <numFmt numFmtId="167" formatCode="0.00000"/>
  </numFmts>
  <fonts count="8" x14ac:knownFonts="1">
    <font>
      <sz val="11"/>
      <color theme="1"/>
      <name val="Calibri"/>
      <family val="2"/>
      <scheme val="minor"/>
    </font>
    <font>
      <u/>
      <sz val="11"/>
      <color theme="10"/>
      <name val="Calibri"/>
      <family val="2"/>
    </font>
    <font>
      <u/>
      <sz val="11"/>
      <color theme="10"/>
      <name val="Calibri"/>
      <family val="2"/>
      <scheme val="minor"/>
    </font>
    <font>
      <b/>
      <sz val="11"/>
      <color theme="1"/>
      <name val="Calibri"/>
      <family val="2"/>
      <scheme val="minor"/>
    </font>
    <font>
      <sz val="8"/>
      <name val="Calibri"/>
      <family val="2"/>
      <scheme val="minor"/>
    </font>
    <font>
      <sz val="11"/>
      <name val="Calibri"/>
      <family val="2"/>
      <scheme val="minor"/>
    </font>
    <font>
      <b/>
      <sz val="11"/>
      <color indexed="8"/>
      <name val="Calibri"/>
      <family val="2"/>
    </font>
    <font>
      <sz val="11"/>
      <color indexed="8"/>
      <name val="Calibri"/>
      <family val="2"/>
    </font>
  </fonts>
  <fills count="10">
    <fill>
      <patternFill patternType="none"/>
    </fill>
    <fill>
      <patternFill patternType="gray125"/>
    </fill>
    <fill>
      <patternFill patternType="solid">
        <fgColor rgb="FF00B0F0"/>
        <bgColor indexed="64"/>
      </patternFill>
    </fill>
    <fill>
      <patternFill patternType="solid">
        <fgColor rgb="FFFFFF00"/>
        <bgColor indexed="64"/>
      </patternFill>
    </fill>
    <fill>
      <patternFill patternType="solid">
        <fgColor theme="0" tint="-0.249977111117893"/>
        <bgColor indexed="64"/>
      </patternFill>
    </fill>
    <fill>
      <patternFill patternType="lightGray"/>
    </fill>
    <fill>
      <patternFill patternType="solid">
        <fgColor theme="0"/>
        <bgColor indexed="64"/>
      </patternFill>
    </fill>
    <fill>
      <patternFill patternType="lightGray">
        <bgColor theme="0"/>
      </patternFill>
    </fill>
    <fill>
      <patternFill patternType="solid">
        <fgColor theme="0" tint="-0.34998626667073579"/>
        <bgColor indexed="64"/>
      </patternFill>
    </fill>
    <fill>
      <patternFill patternType="solid">
        <fgColor indexed="22"/>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bottom style="medium">
        <color indexed="64"/>
      </bottom>
      <diagonal/>
    </border>
  </borders>
  <cellStyleXfs count="2">
    <xf numFmtId="0" fontId="0" fillId="0" borderId="0"/>
    <xf numFmtId="0" fontId="1" fillId="0" borderId="0" applyNumberFormat="0" applyFill="0" applyBorder="0" applyAlignment="0" applyProtection="0">
      <alignment vertical="top"/>
      <protection locked="0"/>
    </xf>
  </cellStyleXfs>
  <cellXfs count="95">
    <xf numFmtId="0" fontId="0" fillId="0" borderId="0" xfId="0"/>
    <xf numFmtId="164" fontId="0" fillId="0" borderId="0" xfId="0" applyNumberFormat="1"/>
    <xf numFmtId="0" fontId="1" fillId="0" borderId="0" xfId="1" applyAlignment="1" applyProtection="1"/>
    <xf numFmtId="0" fontId="0" fillId="2" borderId="0" xfId="0" applyFill="1"/>
    <xf numFmtId="164" fontId="0" fillId="0" borderId="0" xfId="0" applyNumberFormat="1" applyFont="1"/>
    <xf numFmtId="0" fontId="0" fillId="0" borderId="0" xfId="0" applyFont="1"/>
    <xf numFmtId="0" fontId="2" fillId="0" borderId="0" xfId="1" applyFont="1" applyFill="1" applyAlignment="1" applyProtection="1"/>
    <xf numFmtId="14" fontId="0" fillId="0" borderId="0" xfId="0" applyNumberFormat="1"/>
    <xf numFmtId="0" fontId="0" fillId="0" borderId="0" xfId="0" applyFont="1" applyFill="1"/>
    <xf numFmtId="0" fontId="0" fillId="0" borderId="0" xfId="0" applyFill="1"/>
    <xf numFmtId="0" fontId="5" fillId="0" borderId="1" xfId="0" applyFont="1" applyBorder="1"/>
    <xf numFmtId="4" fontId="0" fillId="5" borderId="1" xfId="0" applyNumberFormat="1" applyFill="1" applyBorder="1" applyAlignment="1">
      <alignment horizontal="center"/>
    </xf>
    <xf numFmtId="9" fontId="5" fillId="0" borderId="1" xfId="0" applyNumberFormat="1" applyFont="1" applyBorder="1"/>
    <xf numFmtId="0" fontId="0" fillId="0" borderId="0" xfId="0" applyAlignment="1">
      <alignment horizontal="center"/>
    </xf>
    <xf numFmtId="0" fontId="0" fillId="4" borderId="1" xfId="0" applyFill="1" applyBorder="1"/>
    <xf numFmtId="0" fontId="3" fillId="4" borderId="1" xfId="0" applyFont="1" applyFill="1" applyBorder="1"/>
    <xf numFmtId="0" fontId="0" fillId="0" borderId="1" xfId="0" applyBorder="1"/>
    <xf numFmtId="0" fontId="0" fillId="6" borderId="0" xfId="0" applyFill="1"/>
    <xf numFmtId="0" fontId="5" fillId="6" borderId="1" xfId="0" applyFont="1" applyFill="1" applyBorder="1"/>
    <xf numFmtId="9" fontId="5" fillId="6" borderId="1" xfId="0" applyNumberFormat="1" applyFont="1" applyFill="1" applyBorder="1"/>
    <xf numFmtId="0" fontId="0" fillId="6" borderId="1" xfId="0" applyFill="1" applyBorder="1" applyAlignment="1">
      <alignment horizontal="center"/>
    </xf>
    <xf numFmtId="0" fontId="3" fillId="6" borderId="1" xfId="0" applyFont="1" applyFill="1" applyBorder="1" applyAlignment="1">
      <alignment horizontal="center" vertical="center"/>
    </xf>
    <xf numFmtId="0" fontId="3" fillId="6" borderId="1" xfId="0" applyFont="1" applyFill="1" applyBorder="1" applyAlignment="1">
      <alignment horizontal="center"/>
    </xf>
    <xf numFmtId="0" fontId="3" fillId="6" borderId="5" xfId="0" applyFont="1" applyFill="1" applyBorder="1" applyAlignment="1">
      <alignment horizontal="center"/>
    </xf>
    <xf numFmtId="0" fontId="3" fillId="6" borderId="1" xfId="0" applyFont="1" applyFill="1" applyBorder="1" applyAlignment="1">
      <alignment horizontal="center"/>
    </xf>
    <xf numFmtId="0" fontId="3" fillId="6" borderId="1" xfId="0" applyFont="1" applyFill="1" applyBorder="1"/>
    <xf numFmtId="0" fontId="0" fillId="6" borderId="1" xfId="0" applyFill="1" applyBorder="1"/>
    <xf numFmtId="3" fontId="5" fillId="6" borderId="1" xfId="0" applyNumberFormat="1" applyFont="1" applyFill="1" applyBorder="1"/>
    <xf numFmtId="4" fontId="0" fillId="7" borderId="1" xfId="0" applyNumberFormat="1" applyFill="1" applyBorder="1" applyAlignment="1">
      <alignment horizontal="center"/>
    </xf>
    <xf numFmtId="0" fontId="0" fillId="6" borderId="0" xfId="0" applyFill="1" applyAlignment="1">
      <alignment horizontal="center"/>
    </xf>
    <xf numFmtId="2" fontId="0" fillId="8" borderId="1" xfId="0" applyNumberFormat="1" applyFill="1" applyBorder="1"/>
    <xf numFmtId="2" fontId="0" fillId="8" borderId="5" xfId="0" applyNumberFormat="1" applyFill="1" applyBorder="1"/>
    <xf numFmtId="0" fontId="0" fillId="3" borderId="0" xfId="0" applyFill="1"/>
    <xf numFmtId="0" fontId="0" fillId="0" borderId="0" xfId="0" applyFont="1" applyAlignment="1"/>
    <xf numFmtId="0" fontId="3" fillId="8" borderId="1" xfId="0" applyFont="1" applyFill="1" applyBorder="1" applyAlignment="1">
      <alignment horizontal="center" vertical="center" wrapText="1"/>
    </xf>
    <xf numFmtId="0" fontId="0" fillId="3" borderId="1" xfId="0" applyFill="1" applyBorder="1"/>
    <xf numFmtId="2" fontId="0" fillId="3" borderId="1" xfId="0" applyNumberFormat="1" applyFill="1" applyBorder="1"/>
    <xf numFmtId="166" fontId="5" fillId="6" borderId="1" xfId="0" applyNumberFormat="1" applyFont="1" applyFill="1" applyBorder="1"/>
    <xf numFmtId="166" fontId="5" fillId="3" borderId="1" xfId="0" applyNumberFormat="1" applyFont="1" applyFill="1" applyBorder="1"/>
    <xf numFmtId="0" fontId="3" fillId="8" borderId="1" xfId="0" applyFont="1" applyFill="1" applyBorder="1" applyAlignment="1">
      <alignment horizontal="center" vertical="center" wrapText="1"/>
    </xf>
    <xf numFmtId="0" fontId="3" fillId="8" borderId="2" xfId="0" applyFont="1" applyFill="1" applyBorder="1" applyAlignment="1">
      <alignment horizontal="center" vertical="center" wrapText="1"/>
    </xf>
    <xf numFmtId="0" fontId="3" fillId="8" borderId="3" xfId="0" applyFont="1" applyFill="1" applyBorder="1" applyAlignment="1">
      <alignment horizontal="center" vertical="center" wrapText="1"/>
    </xf>
    <xf numFmtId="0" fontId="0" fillId="6" borderId="0" xfId="0" applyFill="1" applyBorder="1" applyAlignment="1">
      <alignment horizontal="center"/>
    </xf>
    <xf numFmtId="0" fontId="3" fillId="6" borderId="5" xfId="0" applyFont="1" applyFill="1" applyBorder="1" applyAlignment="1">
      <alignment horizontal="center" vertical="center"/>
    </xf>
    <xf numFmtId="0" fontId="3" fillId="6" borderId="4" xfId="0" applyFont="1" applyFill="1" applyBorder="1" applyAlignment="1">
      <alignment horizontal="center" vertical="center"/>
    </xf>
    <xf numFmtId="0" fontId="3" fillId="6" borderId="6" xfId="0" applyFont="1" applyFill="1" applyBorder="1" applyAlignment="1">
      <alignment horizontal="center"/>
    </xf>
    <xf numFmtId="0" fontId="3" fillId="6" borderId="4" xfId="0" applyFont="1" applyFill="1" applyBorder="1" applyAlignment="1">
      <alignment horizontal="center"/>
    </xf>
    <xf numFmtId="0" fontId="3" fillId="6" borderId="6" xfId="0" applyFont="1" applyFill="1" applyBorder="1" applyAlignment="1">
      <alignment horizontal="center" vertical="center"/>
    </xf>
    <xf numFmtId="0" fontId="6" fillId="0" borderId="0" xfId="0" applyFont="1" applyAlignment="1">
      <alignment horizontal="center" vertical="center"/>
    </xf>
    <xf numFmtId="0" fontId="6" fillId="0" borderId="0" xfId="0" applyFont="1" applyAlignment="1">
      <alignment horizontal="left"/>
    </xf>
    <xf numFmtId="0" fontId="0" fillId="0" borderId="0" xfId="0" applyAlignment="1">
      <alignment horizontal="left"/>
    </xf>
    <xf numFmtId="0" fontId="6" fillId="0" borderId="0" xfId="0" applyFont="1"/>
    <xf numFmtId="14" fontId="6" fillId="0" borderId="0" xfId="0" applyNumberFormat="1" applyFont="1" applyAlignment="1">
      <alignment horizontal="left"/>
    </xf>
    <xf numFmtId="14" fontId="6" fillId="0" borderId="0" xfId="0" applyNumberFormat="1" applyFont="1"/>
    <xf numFmtId="0" fontId="6" fillId="0" borderId="0" xfId="0" applyFont="1" applyAlignment="1">
      <alignment horizontal="center"/>
    </xf>
    <xf numFmtId="0" fontId="6" fillId="9" borderId="0" xfId="0" applyFont="1" applyFill="1" applyAlignment="1">
      <alignment horizontal="center" vertical="center"/>
    </xf>
    <xf numFmtId="0" fontId="6" fillId="9" borderId="0" xfId="0" applyFont="1" applyFill="1" applyAlignment="1">
      <alignment horizontal="center"/>
    </xf>
    <xf numFmtId="0" fontId="6" fillId="9" borderId="0" xfId="0" applyFont="1" applyFill="1"/>
    <xf numFmtId="0" fontId="6" fillId="9" borderId="0" xfId="0" quotePrefix="1" applyFont="1" applyFill="1" applyAlignment="1">
      <alignment horizontal="center"/>
    </xf>
    <xf numFmtId="0" fontId="0" fillId="0" borderId="0" xfId="0" applyAlignment="1">
      <alignment horizontal="center" vertical="center"/>
    </xf>
    <xf numFmtId="49" fontId="0" fillId="0" borderId="0" xfId="0" applyNumberFormat="1" applyAlignment="1">
      <alignment horizontal="center"/>
    </xf>
    <xf numFmtId="14" fontId="0" fillId="0" borderId="0" xfId="0" applyNumberFormat="1" applyAlignment="1">
      <alignment horizontal="center"/>
    </xf>
    <xf numFmtId="4" fontId="0" fillId="5" borderId="0" xfId="0" applyNumberFormat="1" applyFill="1" applyAlignment="1">
      <alignment horizontal="center"/>
    </xf>
    <xf numFmtId="4" fontId="0" fillId="0" borderId="0" xfId="0" applyNumberFormat="1" applyAlignment="1">
      <alignment horizontal="center"/>
    </xf>
    <xf numFmtId="2" fontId="0" fillId="0" borderId="0" xfId="0" applyNumberFormat="1"/>
    <xf numFmtId="4" fontId="0" fillId="0" borderId="0" xfId="0" applyNumberFormat="1"/>
    <xf numFmtId="2" fontId="0" fillId="0" borderId="0" xfId="0" applyNumberFormat="1" applyAlignment="1">
      <alignment horizontal="center"/>
    </xf>
    <xf numFmtId="0" fontId="0" fillId="0" borderId="0" xfId="0" quotePrefix="1"/>
    <xf numFmtId="4" fontId="0" fillId="7" borderId="0" xfId="0" applyNumberFormat="1" applyFill="1" applyAlignment="1">
      <alignment horizontal="center"/>
    </xf>
    <xf numFmtId="0" fontId="0" fillId="0" borderId="7" xfId="0" applyBorder="1" applyAlignment="1">
      <alignment horizontal="center" vertical="center"/>
    </xf>
    <xf numFmtId="0" fontId="0" fillId="0" borderId="7" xfId="0" applyBorder="1" applyAlignment="1">
      <alignment horizontal="center"/>
    </xf>
    <xf numFmtId="49" fontId="0" fillId="0" borderId="7" xfId="0" applyNumberFormat="1" applyBorder="1" applyAlignment="1">
      <alignment horizontal="center"/>
    </xf>
    <xf numFmtId="14" fontId="0" fillId="0" borderId="7" xfId="0" applyNumberFormat="1" applyBorder="1" applyAlignment="1">
      <alignment horizontal="center"/>
    </xf>
    <xf numFmtId="4" fontId="0" fillId="0" borderId="7" xfId="0" applyNumberFormat="1" applyBorder="1" applyAlignment="1">
      <alignment horizontal="center"/>
    </xf>
    <xf numFmtId="165" fontId="0" fillId="0" borderId="0" xfId="0" applyNumberFormat="1" applyAlignment="1">
      <alignment horizontal="center"/>
    </xf>
    <xf numFmtId="4" fontId="5" fillId="0" borderId="1" xfId="0" applyNumberFormat="1" applyFont="1" applyBorder="1"/>
    <xf numFmtId="167" fontId="5" fillId="0" borderId="1" xfId="0" applyNumberFormat="1" applyFont="1" applyBorder="1"/>
    <xf numFmtId="0" fontId="0" fillId="0" borderId="2" xfId="0" applyBorder="1" applyAlignment="1">
      <alignment horizontal="center"/>
    </xf>
    <xf numFmtId="2" fontId="0" fillId="0" borderId="1" xfId="0" applyNumberFormat="1" applyBorder="1" applyAlignment="1">
      <alignment horizontal="center"/>
    </xf>
    <xf numFmtId="0" fontId="0" fillId="6" borderId="0" xfId="0" applyFill="1" applyAlignment="1">
      <alignment horizontal="left"/>
    </xf>
    <xf numFmtId="0" fontId="0" fillId="6" borderId="0" xfId="0" applyFill="1" applyAlignment="1">
      <alignment horizontal="left" vertical="center"/>
    </xf>
    <xf numFmtId="4" fontId="0" fillId="6" borderId="0" xfId="0" applyNumberFormat="1" applyFill="1" applyAlignment="1">
      <alignment horizontal="center"/>
    </xf>
    <xf numFmtId="2" fontId="0" fillId="6" borderId="0" xfId="0" applyNumberFormat="1" applyFill="1"/>
    <xf numFmtId="2" fontId="0" fillId="6" borderId="1" xfId="0" applyNumberFormat="1" applyFill="1" applyBorder="1" applyAlignment="1">
      <alignment horizontal="center"/>
    </xf>
    <xf numFmtId="0" fontId="3" fillId="6" borderId="0" xfId="0" applyFont="1" applyFill="1" applyAlignment="1">
      <alignment horizontal="left" vertical="center"/>
    </xf>
    <xf numFmtId="0" fontId="3" fillId="6" borderId="1" xfId="0" applyFont="1" applyFill="1" applyBorder="1" applyAlignment="1">
      <alignment horizontal="center" vertical="center" wrapText="1"/>
    </xf>
    <xf numFmtId="0" fontId="0" fillId="6" borderId="1" xfId="0" applyFill="1" applyBorder="1" applyAlignment="1">
      <alignment horizontal="left" vertical="center"/>
    </xf>
    <xf numFmtId="0" fontId="7" fillId="6" borderId="1" xfId="0" applyFont="1" applyFill="1" applyBorder="1" applyAlignment="1">
      <alignment horizontal="center"/>
    </xf>
    <xf numFmtId="4" fontId="0" fillId="6" borderId="1" xfId="0" applyNumberFormat="1" applyFill="1" applyBorder="1" applyAlignment="1">
      <alignment horizontal="center"/>
    </xf>
    <xf numFmtId="0" fontId="7" fillId="6" borderId="1" xfId="0" applyFont="1" applyFill="1" applyBorder="1" applyAlignment="1">
      <alignment horizontal="left"/>
    </xf>
    <xf numFmtId="0" fontId="0" fillId="6" borderId="1" xfId="0" applyFill="1" applyBorder="1" applyAlignment="1">
      <alignment horizontal="right"/>
    </xf>
    <xf numFmtId="2" fontId="0" fillId="8" borderId="1" xfId="0" applyNumberFormat="1" applyFill="1" applyBorder="1" applyAlignment="1">
      <alignment horizontal="right"/>
    </xf>
    <xf numFmtId="4" fontId="0" fillId="6" borderId="1" xfId="0" applyNumberFormat="1" applyFill="1" applyBorder="1" applyAlignment="1">
      <alignment horizontal="right"/>
    </xf>
    <xf numFmtId="0" fontId="0" fillId="4" borderId="1" xfId="0" applyFill="1" applyBorder="1" applyAlignment="1">
      <alignment horizontal="right"/>
    </xf>
    <xf numFmtId="2" fontId="0" fillId="6" borderId="1" xfId="0" applyNumberFormat="1" applyFill="1" applyBorder="1" applyAlignment="1">
      <alignment horizontal="right"/>
    </xf>
  </cellXfs>
  <cellStyles count="2">
    <cellStyle name="Hyperlink" xfId="1" builtinId="8"/>
    <cellStyle name="Normal" xfId="0" builtinId="0"/>
  </cellStyles>
  <dxfs count="22">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microsoft.com/office/2017/10/relationships/person" Target="persons/person.xml"/><Relationship Id="rId3" Type="http://schemas.openxmlformats.org/officeDocument/2006/relationships/worksheet" Target="worksheets/sheet3.xml"/><Relationship Id="rId21" Type="http://schemas.openxmlformats.org/officeDocument/2006/relationships/customXml" Target="../customXml/item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sharedStrings" Target="sharedStrings.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 Id="rId22" Type="http://schemas.openxmlformats.org/officeDocument/2006/relationships/customXml" Target="../customXml/item3.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kc.kobotoolbox.org/media/original?media_file=co2rwanda_rpp%2Fattachments%2F5e7adf3e3db845c6aefef4d241ab0769%2F1f14afaa-14ab-4b08-b444-341441aca44c%2F1663671466115.jpg" TargetMode="External"/><Relationship Id="rId21" Type="http://schemas.openxmlformats.org/officeDocument/2006/relationships/hyperlink" Target="https://kc.kobotoolbox.org/media/original?media_file=co2rwanda_rpp%2Fattachments%2F5e7adf3e3db845c6aefef4d241ab0769%2F10eddc18-973c-4ce3-bb99-6aaf619ce967%2F1663656605673.jpg" TargetMode="External"/><Relationship Id="rId63" Type="http://schemas.openxmlformats.org/officeDocument/2006/relationships/hyperlink" Target="https://kc.kobotoolbox.org/media/original?media_file=co2rwanda_rpp%2Fattachments%2F5e7adf3e3db845c6aefef4d241ab0769%2Feaed7c56-9b64-4304-b6a0-da0fc20f5074%2F1663672766480.jpg" TargetMode="External"/><Relationship Id="rId159" Type="http://schemas.openxmlformats.org/officeDocument/2006/relationships/hyperlink" Target="https://kc.kobotoolbox.org/media/original?media_file=co2rwanda_rpp%2Fattachments%2F5e7adf3e3db845c6aefef4d241ab0769%2F5baa4c87-9be4-43d9-829a-d05f5fc75254%2F1663657020854.jpg" TargetMode="External"/><Relationship Id="rId170" Type="http://schemas.openxmlformats.org/officeDocument/2006/relationships/hyperlink" Target="https://kc.kobotoolbox.org/media/original?media_file=co2rwanda_rpp%2Fattachments%2F5e7adf3e3db845c6aefef4d241ab0769%2F998bc9de-3c34-42cf-a7de-ad760d2ee0a2%2F1663657654581.jpg" TargetMode="External"/><Relationship Id="rId226" Type="http://schemas.openxmlformats.org/officeDocument/2006/relationships/hyperlink" Target="https://kc.kobotoolbox.org/media/original?media_file=co2rwanda_rpp%2Fattachments%2F5e7adf3e3db845c6aefef4d241ab0769%2F64647006-1f1e-4bfd-ad3f-d7d90d3b5338%2F1663660469032.jpg" TargetMode="External"/><Relationship Id="rId268" Type="http://schemas.openxmlformats.org/officeDocument/2006/relationships/hyperlink" Target="https://kc.kobotoolbox.org/media/original?media_file=co2rwanda_rpp%2Fattachments%2F5e7adf3e3db845c6aefef4d241ab0769%2Ff510bb25-f988-40fc-9347-81fa3e1836c8%2F1663669281606.jpg" TargetMode="External"/><Relationship Id="rId32" Type="http://schemas.openxmlformats.org/officeDocument/2006/relationships/hyperlink" Target="https://kc.kobotoolbox.org/media/original?media_file=co2rwanda_rpp%2Fattachments%2F5e7adf3e3db845c6aefef4d241ab0769%2F745f82f9-8f27-42bc-abe5-0a8fa940a639%2F1663663672592.jpg" TargetMode="External"/><Relationship Id="rId74" Type="http://schemas.openxmlformats.org/officeDocument/2006/relationships/hyperlink" Target="https://kc.kobotoolbox.org/media/original?media_file=co2rwanda_rpp%2Fattachments%2F5e7adf3e3db845c6aefef4d241ab0769%2F7dae0ab4-2c72-4b34-9a5a-afee51356dbc%2F1663654733071.jpg" TargetMode="External"/><Relationship Id="rId128" Type="http://schemas.openxmlformats.org/officeDocument/2006/relationships/hyperlink" Target="https://kc.kobotoolbox.org/media/original?media_file=co2rwanda_rpp%2Fattachments%2F5e7adf3e3db845c6aefef4d241ab0769%2F073f7999-fe0b-49a4-9696-de59bc0cd375%2F1663657372955.jpg" TargetMode="External"/><Relationship Id="rId5" Type="http://schemas.openxmlformats.org/officeDocument/2006/relationships/hyperlink" Target="https://kc.kobotoolbox.org/media/original?media_file=co2rwanda_rpp%2Fattachments%2F5e7adf3e3db845c6aefef4d241ab0769%2Fe272f241-5e40-48a1-b983-09bbffabd32f%2F1663663180236.jpg" TargetMode="External"/><Relationship Id="rId181" Type="http://schemas.openxmlformats.org/officeDocument/2006/relationships/hyperlink" Target="https://kc.kobotoolbox.org/media/original?media_file=co2rwanda_rpp%2Fattachments%2F5e7adf3e3db845c6aefef4d241ab0769%2F01c5f3b1-f916-4853-81b9-e6d4b8053b75%2F1663663792491.jpg" TargetMode="External"/><Relationship Id="rId237" Type="http://schemas.openxmlformats.org/officeDocument/2006/relationships/hyperlink" Target="https://kc.kobotoolbox.org/media/original?media_file=co2rwanda_rpp%2Fattachments%2F5e7adf3e3db845c6aefef4d241ab0769%2Fd3ac787c-80ab-43b4-88be-54e23658b0ad%2F1663657897341.jpg" TargetMode="External"/><Relationship Id="rId279" Type="http://schemas.openxmlformats.org/officeDocument/2006/relationships/hyperlink" Target="https://kc.kobotoolbox.org/media/original?media_file=co2rwanda_rpp%2Fattachments%2F5e7adf3e3db845c6aefef4d241ab0769%2F2c1a264b-f3b2-47a6-8d19-98e2533c374a%2F1663657837164.jpg" TargetMode="External"/><Relationship Id="rId43" Type="http://schemas.openxmlformats.org/officeDocument/2006/relationships/hyperlink" Target="https://kc.kobotoolbox.org/media/original?media_file=co2rwanda_rpp%2Fattachments%2F5e7adf3e3db845c6aefef4d241ab0769%2Fbc9ed8b3-8f69-49c6-bbe8-1191ef4d9713%2F1663662884483.jpg" TargetMode="External"/><Relationship Id="rId139" Type="http://schemas.openxmlformats.org/officeDocument/2006/relationships/hyperlink" Target="https://kc.kobotoolbox.org/media/original?media_file=co2rwanda_rpp%2Fattachments%2F5e7adf3e3db845c6aefef4d241ab0769%2F64072938-bbe3-493e-ad47-54da7bd75439%2F1663662605509.jpg" TargetMode="External"/><Relationship Id="rId290" Type="http://schemas.openxmlformats.org/officeDocument/2006/relationships/hyperlink" Target="https://kc.kobotoolbox.org/media/original?media_file=co2rwanda_rpp%2Fattachments%2F5e7adf3e3db845c6aefef4d241ab0769%2Fe7100c36-b7db-4704-9ab3-5e83366e8337%2F1663668325945.jpg" TargetMode="External"/><Relationship Id="rId85" Type="http://schemas.openxmlformats.org/officeDocument/2006/relationships/hyperlink" Target="https://kc.kobotoolbox.org/media/original?media_file=co2rwanda_rpp%2Fattachments%2F5e7adf3e3db845c6aefef4d241ab0769%2Fd500d841-1b1e-4e83-81e9-419a7a4033f8%2F1663662141638.jpg" TargetMode="External"/><Relationship Id="rId150" Type="http://schemas.openxmlformats.org/officeDocument/2006/relationships/hyperlink" Target="https://kc.kobotoolbox.org/media/original?media_file=co2rwanda_rpp%2Fattachments%2F5e7adf3e3db845c6aefef4d241ab0769%2F209e8848-acb1-4e22-bdf8-480d79e3c141%2F1663663115809.jpg" TargetMode="External"/><Relationship Id="rId192" Type="http://schemas.openxmlformats.org/officeDocument/2006/relationships/hyperlink" Target="https://kc.kobotoolbox.org/media/original?media_file=co2rwanda_rpp%2Fattachments%2F5e7adf3e3db845c6aefef4d241ab0769%2Fa33a4b05-7ed7-4f88-9725-cfa686c500da%2F1663652357463.jpg" TargetMode="External"/><Relationship Id="rId206" Type="http://schemas.openxmlformats.org/officeDocument/2006/relationships/hyperlink" Target="https://kc.kobotoolbox.org/media/original?media_file=co2rwanda_rpp%2Fattachments%2F5e7adf3e3db845c6aefef4d241ab0769%2F0bb937b2-cb31-4cfb-80e3-66b5335eaac8%2F1663663322639.jpg" TargetMode="External"/><Relationship Id="rId248" Type="http://schemas.openxmlformats.org/officeDocument/2006/relationships/hyperlink" Target="https://kc.kobotoolbox.org/media/original?media_file=co2rwanda_rpp%2Fattachments%2F5e7adf3e3db845c6aefef4d241ab0769%2F25958a83-7fd3-49a3-9e53-8beff6aa0986%2F1663661068318.jpg" TargetMode="External"/><Relationship Id="rId12" Type="http://schemas.openxmlformats.org/officeDocument/2006/relationships/hyperlink" Target="https://kc.kobotoolbox.org/media/original?media_file=co2rwanda_rpp%2Fattachments%2F5e7adf3e3db845c6aefef4d241ab0769%2Fd0807d61-177f-49ca-a6d0-8c25046c5757%2F1663666559511.jpg" TargetMode="External"/><Relationship Id="rId33" Type="http://schemas.openxmlformats.org/officeDocument/2006/relationships/hyperlink" Target="https://kc.kobotoolbox.org/media/original?media_file=co2rwanda_rpp%2Fattachments%2F5e7adf3e3db845c6aefef4d241ab0769%2F745f82f9-8f27-42bc-abe5-0a8fa940a639%2F1663663741253.jpg" TargetMode="External"/><Relationship Id="rId108" Type="http://schemas.openxmlformats.org/officeDocument/2006/relationships/hyperlink" Target="https://kc.kobotoolbox.org/media/original?media_file=co2rwanda_rpp%2Fattachments%2F5e7adf3e3db845c6aefef4d241ab0769%2F38422287-1fa7-49f1-9fb6-73ffa443fcdc%2F1663663431450.jpg" TargetMode="External"/><Relationship Id="rId129" Type="http://schemas.openxmlformats.org/officeDocument/2006/relationships/hyperlink" Target="https://kc.kobotoolbox.org/media/original?media_file=co2rwanda_rpp%2Fattachments%2F5e7adf3e3db845c6aefef4d241ab0769%2F073f7999-fe0b-49a4-9696-de59bc0cd375%2F1663657443475.jpg" TargetMode="External"/><Relationship Id="rId280" Type="http://schemas.openxmlformats.org/officeDocument/2006/relationships/hyperlink" Target="https://kc.kobotoolbox.org/media/original?media_file=co2rwanda_rpp%2Fattachments%2F5e7adf3e3db845c6aefef4d241ab0769%2Fe4bcbec0-c3ea-42d1-a420-8c883f136bba%2F1663660284304.jpg" TargetMode="External"/><Relationship Id="rId54" Type="http://schemas.openxmlformats.org/officeDocument/2006/relationships/hyperlink" Target="https://kc.kobotoolbox.org/media/original?media_file=co2rwanda_rpp%2Fattachments%2F5e7adf3e3db845c6aefef4d241ab0769%2Fd3edb7ee-9d8d-40f7-ad70-d86c7ee7f4b2%2F1663669486679.jpg" TargetMode="External"/><Relationship Id="rId75" Type="http://schemas.openxmlformats.org/officeDocument/2006/relationships/hyperlink" Target="https://kc.kobotoolbox.org/media/original?media_file=co2rwanda_rpp%2Fattachments%2F5e7adf3e3db845c6aefef4d241ab0769%2F7dae0ab4-2c72-4b34-9a5a-afee51356dbc%2F1663654788216.jpg" TargetMode="External"/><Relationship Id="rId96" Type="http://schemas.openxmlformats.org/officeDocument/2006/relationships/hyperlink" Target="https://kc.kobotoolbox.org/media/original?media_file=co2rwanda_rpp%2Fattachments%2F5e7adf3e3db845c6aefef4d241ab0769%2F3bc7d802-9c23-47f1-86da-e61445fb6621%2F1663655755115.jpg" TargetMode="External"/><Relationship Id="rId140" Type="http://schemas.openxmlformats.org/officeDocument/2006/relationships/hyperlink" Target="https://kc.kobotoolbox.org/media/original?media_file=co2rwanda_rpp%2Fattachments%2F5e7adf3e3db845c6aefef4d241ab0769%2Fa2be5fbd-dafc-493a-8f82-6fb705e22b29%2F1663664182128.jpg" TargetMode="External"/><Relationship Id="rId161" Type="http://schemas.openxmlformats.org/officeDocument/2006/relationships/hyperlink" Target="https://kc.kobotoolbox.org/media/original?media_file=co2rwanda_rpp%2Fattachments%2F5e7adf3e3db845c6aefef4d241ab0769%2F5baa4c87-9be4-43d9-829a-d05f5fc75254%2F1663657282930.jpg" TargetMode="External"/><Relationship Id="rId182" Type="http://schemas.openxmlformats.org/officeDocument/2006/relationships/hyperlink" Target="https://kc.kobotoolbox.org/media/original?media_file=co2rwanda_rpp%2Fattachments%2F5e7adf3e3db845c6aefef4d241ab0769%2Fb77d04d1-a9fa-4824-911a-ee12dba49fa8%2F1663664803973.jpg" TargetMode="External"/><Relationship Id="rId217" Type="http://schemas.openxmlformats.org/officeDocument/2006/relationships/hyperlink" Target="https://kc.kobotoolbox.org/media/original?media_file=co2rwanda_rpp%2Fattachments%2F5e7adf3e3db845c6aefef4d241ab0769%2Ffccbe1a4-e0ef-4ba1-8bd8-98a5033e4968%2F1663655030382.jpg" TargetMode="External"/><Relationship Id="rId6" Type="http://schemas.openxmlformats.org/officeDocument/2006/relationships/hyperlink" Target="https://kc.kobotoolbox.org/media/original?media_file=co2rwanda_rpp%2Fattachments%2F5e7adf3e3db845c6aefef4d241ab0769%2Fe272f241-5e40-48a1-b983-09bbffabd32f%2F1663663241765.jpg" TargetMode="External"/><Relationship Id="rId238" Type="http://schemas.openxmlformats.org/officeDocument/2006/relationships/hyperlink" Target="https://kc.kobotoolbox.org/media/original?media_file=co2rwanda_rpp%2Fattachments%2F5e7adf3e3db845c6aefef4d241ab0769%2Fd3ac787c-80ab-43b4-88be-54e23658b0ad%2F1663658020416.jpg" TargetMode="External"/><Relationship Id="rId259" Type="http://schemas.openxmlformats.org/officeDocument/2006/relationships/hyperlink" Target="https://kc.kobotoolbox.org/media/original?media_file=co2rwanda_rpp%2Fattachments%2F5e7adf3e3db845c6aefef4d241ab0769%2F826d739b-fedc-4653-96d9-5c8ca32df833%2F1663661605657.jpg" TargetMode="External"/><Relationship Id="rId23" Type="http://schemas.openxmlformats.org/officeDocument/2006/relationships/hyperlink" Target="https://kc.kobotoolbox.org/media/original?media_file=co2rwanda_rpp%2Fattachments%2F5e7adf3e3db845c6aefef4d241ab0769%2F9e03f390-bce0-4f5a-888d-cc0506cb5e93%2F1663658169396.jpg" TargetMode="External"/><Relationship Id="rId119" Type="http://schemas.openxmlformats.org/officeDocument/2006/relationships/hyperlink" Target="https://kc.kobotoolbox.org/media/original?media_file=co2rwanda_rpp%2Fattachments%2F5e7adf3e3db845c6aefef4d241ab0769%2F1f14afaa-14ab-4b08-b444-341441aca44c%2F1663671772183.jpg" TargetMode="External"/><Relationship Id="rId270" Type="http://schemas.openxmlformats.org/officeDocument/2006/relationships/hyperlink" Target="https://kc.kobotoolbox.org/media/original?media_file=co2rwanda_rpp%2Fattachments%2F5e7adf3e3db845c6aefef4d241ab0769%2F74d5b052-77ea-4cfb-a407-e75f17c1fc38%2F1663671566869.jpg" TargetMode="External"/><Relationship Id="rId291" Type="http://schemas.openxmlformats.org/officeDocument/2006/relationships/hyperlink" Target="https://kc.kobotoolbox.org/media/original?media_file=co2rwanda_rpp%2Fattachments%2F5e7adf3e3db845c6aefef4d241ab0769%2Fe7100c36-b7db-4704-9ab3-5e83366e8337%2F1663668379435.jpg" TargetMode="External"/><Relationship Id="rId44" Type="http://schemas.openxmlformats.org/officeDocument/2006/relationships/hyperlink" Target="https://kc.kobotoolbox.org/media/original?media_file=co2rwanda_rpp%2Fattachments%2F5e7adf3e3db845c6aefef4d241ab0769%2Fbc9ed8b3-8f69-49c6-bbe8-1191ef4d9713%2F1663662910967.jpg" TargetMode="External"/><Relationship Id="rId65" Type="http://schemas.openxmlformats.org/officeDocument/2006/relationships/hyperlink" Target="https://kc.kobotoolbox.org/media/original?media_file=co2rwanda_rpp%2Fattachments%2F5e7adf3e3db845c6aefef4d241ab0769%2Feaed7c56-9b64-4304-b6a0-da0fc20f5074%2F1663672658720.jpg" TargetMode="External"/><Relationship Id="rId86" Type="http://schemas.openxmlformats.org/officeDocument/2006/relationships/hyperlink" Target="https://kc.kobotoolbox.org/media/original?media_file=co2rwanda_rpp%2Fattachments%2F5e7adf3e3db845c6aefef4d241ab0769%2Fd500d841-1b1e-4e83-81e9-419a7a4033f8%2F1663663632228.jpg" TargetMode="External"/><Relationship Id="rId130" Type="http://schemas.openxmlformats.org/officeDocument/2006/relationships/hyperlink" Target="https://kc.kobotoolbox.org/media/original?media_file=co2rwanda_rpp%2Fattachments%2F5e7adf3e3db845c6aefef4d241ab0769%2F073f7999-fe0b-49a4-9696-de59bc0cd375%2F1663657993631.jpg" TargetMode="External"/><Relationship Id="rId151" Type="http://schemas.openxmlformats.org/officeDocument/2006/relationships/hyperlink" Target="https://kc.kobotoolbox.org/media/original?media_file=co2rwanda_rpp%2Fattachments%2F5e7adf3e3db845c6aefef4d241ab0769%2Fe50be231-c5fe-490c-b580-be4b7558dd4d%2F1663664529792.jpg" TargetMode="External"/><Relationship Id="rId172" Type="http://schemas.openxmlformats.org/officeDocument/2006/relationships/hyperlink" Target="https://kc.kobotoolbox.org/media/original?media_file=co2rwanda_rpp%2Fattachments%2F5e7adf3e3db845c6aefef4d241ab0769%2F273706bb-c268-423a-9348-233fb25306d9%2F1663659437495.jpg" TargetMode="External"/><Relationship Id="rId193" Type="http://schemas.openxmlformats.org/officeDocument/2006/relationships/hyperlink" Target="https://kc.kobotoolbox.org/media/original?media_file=co2rwanda_rpp%2Fattachments%2F5e7adf3e3db845c6aefef4d241ab0769%2Fa33a4b05-7ed7-4f88-9725-cfa686c500da%2F1663652768524.jpg" TargetMode="External"/><Relationship Id="rId207" Type="http://schemas.openxmlformats.org/officeDocument/2006/relationships/hyperlink" Target="https://kc.kobotoolbox.org/media/original?media_file=co2rwanda_rpp%2Fattachments%2F5e7adf3e3db845c6aefef4d241ab0769%2F0b6318b2-a95a-4f2a-ae66-4efceaef3bdb%2F1663664104748.jpg" TargetMode="External"/><Relationship Id="rId228" Type="http://schemas.openxmlformats.org/officeDocument/2006/relationships/hyperlink" Target="https://kc.kobotoolbox.org/media/original?media_file=co2rwanda_rpp%2Fattachments%2F5e7adf3e3db845c6aefef4d241ab0769%2F64647006-1f1e-4bfd-ad3f-d7d90d3b5338%2F1663665278990.jpg" TargetMode="External"/><Relationship Id="rId249" Type="http://schemas.openxmlformats.org/officeDocument/2006/relationships/hyperlink" Target="https://kc.kobotoolbox.org/media/original?media_file=co2rwanda_rpp%2Fattachments%2F5e7adf3e3db845c6aefef4d241ab0769%2F94236be1-95d1-42c6-8269-41d9d8b60ea2%2F1663668512798.jpg" TargetMode="External"/><Relationship Id="rId13" Type="http://schemas.openxmlformats.org/officeDocument/2006/relationships/hyperlink" Target="https://kc.kobotoolbox.org/media/original?media_file=co2rwanda_rpp%2Fattachments%2F5e7adf3e3db845c6aefef4d241ab0769%2Fa6392970-55db-439b-aa21-7253f112e5c1%2F1663667695322.jpg" TargetMode="External"/><Relationship Id="rId109" Type="http://schemas.openxmlformats.org/officeDocument/2006/relationships/hyperlink" Target="https://kc.kobotoolbox.org/media/original?media_file=co2rwanda_rpp%2Fattachments%2F5e7adf3e3db845c6aefef4d241ab0769%2F38422287-1fa7-49f1-9fb6-73ffa443fcdc%2F1663663530458.jpg" TargetMode="External"/><Relationship Id="rId260" Type="http://schemas.openxmlformats.org/officeDocument/2006/relationships/hyperlink" Target="https://kc.kobotoolbox.org/media/original?media_file=co2rwanda_rpp%2Fattachments%2F5e7adf3e3db845c6aefef4d241ab0769%2F826d739b-fedc-4653-96d9-5c8ca32df833%2F1663661663508.jpg" TargetMode="External"/><Relationship Id="rId281" Type="http://schemas.openxmlformats.org/officeDocument/2006/relationships/hyperlink" Target="https://kc.kobotoolbox.org/media/original?media_file=co2rwanda_rpp%2Fattachments%2F5e7adf3e3db845c6aefef4d241ab0769%2Fe4bcbec0-c3ea-42d1-a420-8c883f136bba%2F1663660405801.jpg" TargetMode="External"/><Relationship Id="rId34" Type="http://schemas.openxmlformats.org/officeDocument/2006/relationships/hyperlink" Target="https://kc.kobotoolbox.org/media/original?media_file=co2rwanda_rpp%2Fattachments%2F5e7adf3e3db845c6aefef4d241ab0769%2F890d2b68-64fd-4226-9288-405799ac35a6%2F1663665983299.jpg" TargetMode="External"/><Relationship Id="rId55" Type="http://schemas.openxmlformats.org/officeDocument/2006/relationships/hyperlink" Target="https://kc.kobotoolbox.org/media/original?media_file=co2rwanda_rpp%2Fattachments%2F5e7adf3e3db845c6aefef4d241ab0769%2Fd3edb7ee-9d8d-40f7-ad70-d86c7ee7f4b2%2F1663670500227.jpg" TargetMode="External"/><Relationship Id="rId76" Type="http://schemas.openxmlformats.org/officeDocument/2006/relationships/hyperlink" Target="https://kc.kobotoolbox.org/media/original?media_file=co2rwanda_rpp%2Fattachments%2F5e7adf3e3db845c6aefef4d241ab0769%2F7dae0ab4-2c72-4b34-9a5a-afee51356dbc%2F1663654846838.jpg" TargetMode="External"/><Relationship Id="rId97" Type="http://schemas.openxmlformats.org/officeDocument/2006/relationships/hyperlink" Target="https://kc.kobotoolbox.org/media/original?media_file=co2rwanda_rpp%2Fattachments%2F5e7adf3e3db845c6aefef4d241ab0769%2F3bc7d802-9c23-47f1-86da-e61445fb6621%2F1663656398116.jpg" TargetMode="External"/><Relationship Id="rId120" Type="http://schemas.openxmlformats.org/officeDocument/2006/relationships/hyperlink" Target="https://kc.kobotoolbox.org/media/original?media_file=co2rwanda_rpp%2Fattachments%2F5e7adf3e3db845c6aefef4d241ab0769%2F1f14afaa-14ab-4b08-b444-341441aca44c%2F1663671825893.jpg" TargetMode="External"/><Relationship Id="rId141" Type="http://schemas.openxmlformats.org/officeDocument/2006/relationships/hyperlink" Target="https://kc.kobotoolbox.org/media/original?media_file=co2rwanda_rpp%2Fattachments%2F5e7adf3e3db845c6aefef4d241ab0769%2Fa2be5fbd-dafc-493a-8f82-6fb705e22b29%2F1663664419224.jpg" TargetMode="External"/><Relationship Id="rId7" Type="http://schemas.openxmlformats.org/officeDocument/2006/relationships/hyperlink" Target="https://kc.kobotoolbox.org/media/original?media_file=co2rwanda_rpp%2Fattachments%2F5e7adf3e3db845c6aefef4d241ab0769%2Fc01f781c-c360-48b8-a2dc-8a4dff8669b7%2F1663664007162.jpg" TargetMode="External"/><Relationship Id="rId162" Type="http://schemas.openxmlformats.org/officeDocument/2006/relationships/hyperlink" Target="https://kc.kobotoolbox.org/media/original?media_file=co2rwanda_rpp%2Fattachments%2F5e7adf3e3db845c6aefef4d241ab0769%2F5baa4c87-9be4-43d9-829a-d05f5fc75254%2F1663657337700.jpg" TargetMode="External"/><Relationship Id="rId183" Type="http://schemas.openxmlformats.org/officeDocument/2006/relationships/hyperlink" Target="https://kc.kobotoolbox.org/media/original?media_file=co2rwanda_rpp%2Fattachments%2F5e7adf3e3db845c6aefef4d241ab0769%2Fb77d04d1-a9fa-4824-911a-ee12dba49fa8%2F1663665279863.jpg" TargetMode="External"/><Relationship Id="rId218" Type="http://schemas.openxmlformats.org/officeDocument/2006/relationships/hyperlink" Target="https://kc.kobotoolbox.org/media/original?media_file=co2rwanda_rpp%2Fattachments%2F5e7adf3e3db845c6aefef4d241ab0769%2Ffccbe1a4-e0ef-4ba1-8bd8-98a5033e4968%2F1663655644511.jpg" TargetMode="External"/><Relationship Id="rId239" Type="http://schemas.openxmlformats.org/officeDocument/2006/relationships/hyperlink" Target="https://kc.kobotoolbox.org/media/original?media_file=co2rwanda_rpp%2Fattachments%2F5e7adf3e3db845c6aefef4d241ab0769%2Fd3ac787c-80ab-43b4-88be-54e23658b0ad%2F1663658060479.jpg" TargetMode="External"/><Relationship Id="rId250" Type="http://schemas.openxmlformats.org/officeDocument/2006/relationships/hyperlink" Target="https://kc.kobotoolbox.org/media/original?media_file=co2rwanda_rpp%2Fattachments%2F5e7adf3e3db845c6aefef4d241ab0769%2F94236be1-95d1-42c6-8269-41d9d8b60ea2%2F1663668727296.jpg" TargetMode="External"/><Relationship Id="rId271" Type="http://schemas.openxmlformats.org/officeDocument/2006/relationships/hyperlink" Target="https://kc.kobotoolbox.org/media/original?media_file=co2rwanda_rpp%2Fattachments%2F5e7adf3e3db845c6aefef4d241ab0769%2F74d5b052-77ea-4cfb-a407-e75f17c1fc38%2F1663671582784.jpg" TargetMode="External"/><Relationship Id="rId292" Type="http://schemas.openxmlformats.org/officeDocument/2006/relationships/hyperlink" Target="https://kc.kobotoolbox.org/media/original?media_file=co2rwanda_rpp%2Fattachments%2F5e7adf3e3db845c6aefef4d241ab0769%2Fe7100c36-b7db-4704-9ab3-5e83366e8337%2F1663668458123.jpg" TargetMode="External"/><Relationship Id="rId24" Type="http://schemas.openxmlformats.org/officeDocument/2006/relationships/hyperlink" Target="https://kc.kobotoolbox.org/media/original?media_file=co2rwanda_rpp%2Fattachments%2F5e7adf3e3db845c6aefef4d241ab0769%2F9e03f390-bce0-4f5a-888d-cc0506cb5e93%2F1663658241798.jpg" TargetMode="External"/><Relationship Id="rId45" Type="http://schemas.openxmlformats.org/officeDocument/2006/relationships/hyperlink" Target="https://kc.kobotoolbox.org/media/original?media_file=co2rwanda_rpp%2Fattachments%2F5e7adf3e3db845c6aefef4d241ab0769%2Fbc9ed8b3-8f69-49c6-bbe8-1191ef4d9713%2F1663663918927.jpg" TargetMode="External"/><Relationship Id="rId66" Type="http://schemas.openxmlformats.org/officeDocument/2006/relationships/hyperlink" Target="https://kc.kobotoolbox.org/media/original?media_file=co2rwanda_rpp%2Fattachments%2F5e7adf3e3db845c6aefef4d241ab0769%2Feaed7c56-9b64-4304-b6a0-da0fc20f5074%2F1663672726554.jpg" TargetMode="External"/><Relationship Id="rId87" Type="http://schemas.openxmlformats.org/officeDocument/2006/relationships/hyperlink" Target="https://kc.kobotoolbox.org/media/original?media_file=co2rwanda_rpp%2Fattachments%2F5e7adf3e3db845c6aefef4d241ab0769%2Fd500d841-1b1e-4e83-81e9-419a7a4033f8%2F1663663688606.jpg" TargetMode="External"/><Relationship Id="rId110" Type="http://schemas.openxmlformats.org/officeDocument/2006/relationships/hyperlink" Target="https://kc.kobotoolbox.org/media/original?media_file=co2rwanda_rpp%2Fattachments%2F5e7adf3e3db845c6aefef4d241ab0769%2F42544be2-d16e-4108-b1ec-7e3726c5d688%2F1663665961206.jpg" TargetMode="External"/><Relationship Id="rId131" Type="http://schemas.openxmlformats.org/officeDocument/2006/relationships/hyperlink" Target="https://kc.kobotoolbox.org/media/original?media_file=co2rwanda_rpp%2Fattachments%2F5e7adf3e3db845c6aefef4d241ab0769%2Fe5c80b7a-4d9f-4f71-9fe1-e394e052e7ce%2F1663659220522.jpg" TargetMode="External"/><Relationship Id="rId152" Type="http://schemas.openxmlformats.org/officeDocument/2006/relationships/hyperlink" Target="https://kc.kobotoolbox.org/media/original?media_file=co2rwanda_rpp%2Fattachments%2F5e7adf3e3db845c6aefef4d241ab0769%2Fe50be231-c5fe-490c-b580-be4b7558dd4d%2F1663664586543.jpg" TargetMode="External"/><Relationship Id="rId173" Type="http://schemas.openxmlformats.org/officeDocument/2006/relationships/hyperlink" Target="https://kc.kobotoolbox.org/media/original?media_file=co2rwanda_rpp%2Fattachments%2F5e7adf3e3db845c6aefef4d241ab0769%2F273706bb-c268-423a-9348-233fb25306d9%2F1663659560451.jpg" TargetMode="External"/><Relationship Id="rId194" Type="http://schemas.openxmlformats.org/officeDocument/2006/relationships/hyperlink" Target="https://kc.kobotoolbox.org/media/original?media_file=co2rwanda_rpp%2Fattachments%2F5e7adf3e3db845c6aefef4d241ab0769%2Fa33a4b05-7ed7-4f88-9725-cfa686c500da%2F1663652886965.jpg" TargetMode="External"/><Relationship Id="rId208" Type="http://schemas.openxmlformats.org/officeDocument/2006/relationships/hyperlink" Target="https://kc.kobotoolbox.org/media/original?media_file=co2rwanda_rpp%2Fattachments%2F5e7adf3e3db845c6aefef4d241ab0769%2F0b6318b2-a95a-4f2a-ae66-4efceaef3bdb%2F1663664906861.jpg" TargetMode="External"/><Relationship Id="rId229" Type="http://schemas.openxmlformats.org/officeDocument/2006/relationships/hyperlink" Target="https://kc.kobotoolbox.org/media/original?media_file=co2rwanda_rpp%2Fattachments%2F5e7adf3e3db845c6aefef4d241ab0769%2F5707a165-fbe8-44a8-b3b9-c3dea690299e%2F1663655026761.jpg" TargetMode="External"/><Relationship Id="rId240" Type="http://schemas.openxmlformats.org/officeDocument/2006/relationships/hyperlink" Target="https://kc.kobotoolbox.org/media/original?media_file=co2rwanda_rpp%2Fattachments%2F5e7adf3e3db845c6aefef4d241ab0769%2Fd3ac787c-80ab-43b4-88be-54e23658b0ad%2F1663658138513.jpg" TargetMode="External"/><Relationship Id="rId261" Type="http://schemas.openxmlformats.org/officeDocument/2006/relationships/hyperlink" Target="https://kc.kobotoolbox.org/media/original?media_file=co2rwanda_rpp%2Fattachments%2F5e7adf3e3db845c6aefef4d241ab0769%2F7e40f14e-cdac-4d9e-995f-a480fa361d06%2F1663663332558.jpg" TargetMode="External"/><Relationship Id="rId14" Type="http://schemas.openxmlformats.org/officeDocument/2006/relationships/hyperlink" Target="https://kc.kobotoolbox.org/media/original?media_file=co2rwanda_rpp%2Fattachments%2F5e7adf3e3db845c6aefef4d241ab0769%2Fa6392970-55db-439b-aa21-7253f112e5c1%2F1663667759292.jpg" TargetMode="External"/><Relationship Id="rId35" Type="http://schemas.openxmlformats.org/officeDocument/2006/relationships/hyperlink" Target="https://kc.kobotoolbox.org/media/original?media_file=co2rwanda_rpp%2Fattachments%2F5e7adf3e3db845c6aefef4d241ab0769%2F890d2b68-64fd-4226-9288-405799ac35a6%2F1663666294098.jpg" TargetMode="External"/><Relationship Id="rId56" Type="http://schemas.openxmlformats.org/officeDocument/2006/relationships/hyperlink" Target="https://kc.kobotoolbox.org/media/original?media_file=co2rwanda_rpp%2Fattachments%2F5e7adf3e3db845c6aefef4d241ab0769%2Fd3edb7ee-9d8d-40f7-ad70-d86c7ee7f4b2%2F1663670533945.jpg" TargetMode="External"/><Relationship Id="rId77" Type="http://schemas.openxmlformats.org/officeDocument/2006/relationships/hyperlink" Target="https://kc.kobotoolbox.org/media/original?media_file=co2rwanda_rpp%2Fattachments%2F5e7adf3e3db845c6aefef4d241ab0769%2F006075c4-4780-4b20-a479-55b3e97eef2e%2F1663655711677.jpg" TargetMode="External"/><Relationship Id="rId100" Type="http://schemas.openxmlformats.org/officeDocument/2006/relationships/hyperlink" Target="https://kc.kobotoolbox.org/media/original?media_file=co2rwanda_rpp%2Fattachments%2F5e7adf3e3db845c6aefef4d241ab0769%2Ff7f56b0a-b70c-4a0e-b049-99ff9cdc7aa5%2F1663656788248.jpg" TargetMode="External"/><Relationship Id="rId282" Type="http://schemas.openxmlformats.org/officeDocument/2006/relationships/hyperlink" Target="https://kc.kobotoolbox.org/media/original?media_file=co2rwanda_rpp%2Fattachments%2F5e7adf3e3db845c6aefef4d241ab0769%2Fe4bcbec0-c3ea-42d1-a420-8c883f136bba%2F1663660659082.jpg" TargetMode="External"/><Relationship Id="rId8" Type="http://schemas.openxmlformats.org/officeDocument/2006/relationships/hyperlink" Target="https://kc.kobotoolbox.org/media/original?media_file=co2rwanda_rpp%2Fattachments%2F5e7adf3e3db845c6aefef4d241ab0769%2Fc01f781c-c360-48b8-a2dc-8a4dff8669b7%2F1663664332753.jpg" TargetMode="External"/><Relationship Id="rId98" Type="http://schemas.openxmlformats.org/officeDocument/2006/relationships/hyperlink" Target="https://kc.kobotoolbox.org/media/original?media_file=co2rwanda_rpp%2Fattachments%2F5e7adf3e3db845c6aefef4d241ab0769%2F3bc7d802-9c23-47f1-86da-e61445fb6621%2F1663656507492.jpg" TargetMode="External"/><Relationship Id="rId121" Type="http://schemas.openxmlformats.org/officeDocument/2006/relationships/hyperlink" Target="https://kc.kobotoolbox.org/media/original?media_file=co2rwanda_rpp%2Fattachments%2F5e7adf3e3db845c6aefef4d241ab0769%2Fc2cc8348-1558-4915-b559-3ccbc6b82140%2F1663654243652.jpg" TargetMode="External"/><Relationship Id="rId142" Type="http://schemas.openxmlformats.org/officeDocument/2006/relationships/hyperlink" Target="https://kc.kobotoolbox.org/media/original?media_file=co2rwanda_rpp%2Fattachments%2F5e7adf3e3db845c6aefef4d241ab0769%2Fa2be5fbd-dafc-493a-8f82-6fb705e22b29%2F1663664468476.jpg" TargetMode="External"/><Relationship Id="rId163" Type="http://schemas.openxmlformats.org/officeDocument/2006/relationships/hyperlink" Target="https://kc.kobotoolbox.org/media/original?media_file=co2rwanda_rpp%2Fattachments%2F5e7adf3e3db845c6aefef4d241ab0769%2F99e80eaf-37d4-42cf-b956-a8d707bd4253%2F1663659336768.jpg" TargetMode="External"/><Relationship Id="rId184" Type="http://schemas.openxmlformats.org/officeDocument/2006/relationships/hyperlink" Target="https://kc.kobotoolbox.org/media/original?media_file=co2rwanda_rpp%2Fattachments%2F5e7adf3e3db845c6aefef4d241ab0769%2Fb77d04d1-a9fa-4824-911a-ee12dba49fa8%2F1663665305779.jpg" TargetMode="External"/><Relationship Id="rId219" Type="http://schemas.openxmlformats.org/officeDocument/2006/relationships/hyperlink" Target="https://kc.kobotoolbox.org/media/original?media_file=co2rwanda_rpp%2Fattachments%2F5e7adf3e3db845c6aefef4d241ab0769%2Ffccbe1a4-e0ef-4ba1-8bd8-98a5033e4968%2F1663655688399.jpg" TargetMode="External"/><Relationship Id="rId230" Type="http://schemas.openxmlformats.org/officeDocument/2006/relationships/hyperlink" Target="https://kc.kobotoolbox.org/media/original?media_file=co2rwanda_rpp%2Fattachments%2F5e7adf3e3db845c6aefef4d241ab0769%2F5707a165-fbe8-44a8-b3b9-c3dea690299e%2F1663655251750.jpg" TargetMode="External"/><Relationship Id="rId251" Type="http://schemas.openxmlformats.org/officeDocument/2006/relationships/hyperlink" Target="https://kc.kobotoolbox.org/media/original?media_file=co2rwanda_rpp%2Fattachments%2F5e7adf3e3db845c6aefef4d241ab0769%2F94236be1-95d1-42c6-8269-41d9d8b60ea2%2F1663668606363.jpg" TargetMode="External"/><Relationship Id="rId25" Type="http://schemas.openxmlformats.org/officeDocument/2006/relationships/hyperlink" Target="https://kc.kobotoolbox.org/media/original?media_file=co2rwanda_rpp%2Fattachments%2F5e7adf3e3db845c6aefef4d241ab0769%2F633dbe66-c995-4798-9a4d-e65fd9626e75%2F1663659188743.jpg" TargetMode="External"/><Relationship Id="rId46" Type="http://schemas.openxmlformats.org/officeDocument/2006/relationships/hyperlink" Target="https://kc.kobotoolbox.org/media/original?media_file=co2rwanda_rpp%2Fattachments%2F5e7adf3e3db845c6aefef4d241ab0769%2Fbc9ed8b3-8f69-49c6-bbe8-1191ef4d9713%2F1663663968310.jpg" TargetMode="External"/><Relationship Id="rId67" Type="http://schemas.openxmlformats.org/officeDocument/2006/relationships/hyperlink" Target="https://kc.kobotoolbox.org/media/original?media_file=co2rwanda_rpp%2Fattachments%2F5e7adf3e3db845c6aefef4d241ab0769%2F4d75e9d9-9963-4889-b778-99ce753ae33c%2F1663673851017.jpg" TargetMode="External"/><Relationship Id="rId272" Type="http://schemas.openxmlformats.org/officeDocument/2006/relationships/hyperlink" Target="https://kc.kobotoolbox.org/media/original?media_file=co2rwanda_rpp%2Fattachments%2F5e7adf3e3db845c6aefef4d241ab0769%2F74d5b052-77ea-4cfb-a407-e75f17c1fc38%2F1663672019905.jpg" TargetMode="External"/><Relationship Id="rId293" Type="http://schemas.openxmlformats.org/officeDocument/2006/relationships/hyperlink" Target="https://kc.kobotoolbox.org/media/original?media_file=co2rwanda_rpp%2Fattachments%2F5e7adf3e3db845c6aefef4d241ab0769%2Faf7fb377-a0ea-4135-9498-c2bda0c280e4%2F1663670602729.jpg" TargetMode="External"/><Relationship Id="rId88" Type="http://schemas.openxmlformats.org/officeDocument/2006/relationships/hyperlink" Target="https://kc.kobotoolbox.org/media/original?media_file=co2rwanda_rpp%2Fattachments%2F5e7adf3e3db845c6aefef4d241ab0769%2Fd500d841-1b1e-4e83-81e9-419a7a4033f8%2F1663663748013.jpg" TargetMode="External"/><Relationship Id="rId111" Type="http://schemas.openxmlformats.org/officeDocument/2006/relationships/hyperlink" Target="https://kc.kobotoolbox.org/media/original?media_file=co2rwanda_rpp%2Fattachments%2F5e7adf3e3db845c6aefef4d241ab0769%2F42544be2-d16e-4108-b1ec-7e3726c5d688%2F1663666945445.jpg" TargetMode="External"/><Relationship Id="rId132" Type="http://schemas.openxmlformats.org/officeDocument/2006/relationships/hyperlink" Target="https://kc.kobotoolbox.org/media/original?media_file=co2rwanda_rpp%2Fattachments%2F5e7adf3e3db845c6aefef4d241ab0769%2Fe5c80b7a-4d9f-4f71-9fe1-e394e052e7ce%2F1663659274213.jpg" TargetMode="External"/><Relationship Id="rId153" Type="http://schemas.openxmlformats.org/officeDocument/2006/relationships/hyperlink" Target="https://kc.kobotoolbox.org/media/original?media_file=co2rwanda_rpp%2Fattachments%2F5e7adf3e3db845c6aefef4d241ab0769%2Fe50be231-c5fe-490c-b580-be4b7558dd4d%2F1663664682609.jpg" TargetMode="External"/><Relationship Id="rId174" Type="http://schemas.openxmlformats.org/officeDocument/2006/relationships/hyperlink" Target="https://kc.kobotoolbox.org/media/original?media_file=co2rwanda_rpp%2Fattachments%2F5e7adf3e3db845c6aefef4d241ab0769%2F273706bb-c268-423a-9348-233fb25306d9%2F1663659674972.jpg" TargetMode="External"/><Relationship Id="rId195" Type="http://schemas.openxmlformats.org/officeDocument/2006/relationships/hyperlink" Target="https://kc.kobotoolbox.org/media/original?media_file=co2rwanda_rpp%2Fattachments%2F5e7adf3e3db845c6aefef4d241ab0769%2Fac981bcc-e6cd-4515-9de8-669faa1716c0%2F1663654057505.jpg" TargetMode="External"/><Relationship Id="rId209" Type="http://schemas.openxmlformats.org/officeDocument/2006/relationships/hyperlink" Target="https://kc.kobotoolbox.org/media/original?media_file=co2rwanda_rpp%2Fattachments%2F5e7adf3e3db845c6aefef4d241ab0769%2F0b6318b2-a95a-4f2a-ae66-4efceaef3bdb%2F1663664963251.jpg" TargetMode="External"/><Relationship Id="rId220" Type="http://schemas.openxmlformats.org/officeDocument/2006/relationships/hyperlink" Target="https://kc.kobotoolbox.org/media/original?media_file=co2rwanda_rpp%2Fattachments%2F5e7adf3e3db845c6aefef4d241ab0769%2Fc045f229-0dbd-4190-b58f-d26f9605365f%2F1663657006722.jpg" TargetMode="External"/><Relationship Id="rId241" Type="http://schemas.openxmlformats.org/officeDocument/2006/relationships/hyperlink" Target="https://kc.kobotoolbox.org/media/original?media_file=co2rwanda_rpp%2Fattachments%2F5e7adf3e3db845c6aefef4d241ab0769%2F2945b5e0-359f-4bf9-836a-ae4cf5e51d44%2F1663658775452.jpg" TargetMode="External"/><Relationship Id="rId15" Type="http://schemas.openxmlformats.org/officeDocument/2006/relationships/hyperlink" Target="https://kc.kobotoolbox.org/media/original?media_file=co2rwanda_rpp%2Fattachments%2F5e7adf3e3db845c6aefef4d241ab0769%2Fa6392970-55db-439b-aa21-7253f112e5c1%2F1663667938184.jpg" TargetMode="External"/><Relationship Id="rId36" Type="http://schemas.openxmlformats.org/officeDocument/2006/relationships/hyperlink" Target="https://kc.kobotoolbox.org/media/original?media_file=co2rwanda_rpp%2Fattachments%2F5e7adf3e3db845c6aefef4d241ab0769%2F890d2b68-64fd-4226-9288-405799ac35a6%2F1663666387624.jpg" TargetMode="External"/><Relationship Id="rId57" Type="http://schemas.openxmlformats.org/officeDocument/2006/relationships/hyperlink" Target="https://kc.kobotoolbox.org/media/original?media_file=co2rwanda_rpp%2Fattachments%2F5e7adf3e3db845c6aefef4d241ab0769%2Fdb122e56-8c78-4fca-ad0c-32b8fcfbab59%2F1663660386020.jpg" TargetMode="External"/><Relationship Id="rId262" Type="http://schemas.openxmlformats.org/officeDocument/2006/relationships/hyperlink" Target="https://kc.kobotoolbox.org/media/original?media_file=co2rwanda_rpp%2Fattachments%2F5e7adf3e3db845c6aefef4d241ab0769%2F7e40f14e-cdac-4d9e-995f-a480fa361d06%2F1663665101001.jpg" TargetMode="External"/><Relationship Id="rId283" Type="http://schemas.openxmlformats.org/officeDocument/2006/relationships/hyperlink" Target="https://kc.kobotoolbox.org/media/original?media_file=co2rwanda_rpp%2Fattachments%2F5e7adf3e3db845c6aefef4d241ab0769%2Fb3dcf1bb-65bc-4bfd-be36-c63086579717%2F1663663170860.jpg" TargetMode="External"/><Relationship Id="rId78" Type="http://schemas.openxmlformats.org/officeDocument/2006/relationships/hyperlink" Target="https://kc.kobotoolbox.org/media/original?media_file=co2rwanda_rpp%2Fattachments%2F5e7adf3e3db845c6aefef4d241ab0769%2F006075c4-4780-4b20-a479-55b3e97eef2e%2F1663656955237.jpg" TargetMode="External"/><Relationship Id="rId99" Type="http://schemas.openxmlformats.org/officeDocument/2006/relationships/hyperlink" Target="https://kc.kobotoolbox.org/media/original?media_file=co2rwanda_rpp%2Fattachments%2F5e7adf3e3db845c6aefef4d241ab0769%2Ff7f56b0a-b70c-4a0e-b049-99ff9cdc7aa5%2F1663656281374.jpg" TargetMode="External"/><Relationship Id="rId101" Type="http://schemas.openxmlformats.org/officeDocument/2006/relationships/hyperlink" Target="https://kc.kobotoolbox.org/media/original?media_file=co2rwanda_rpp%2Fattachments%2F5e7adf3e3db845c6aefef4d241ab0769%2Ff7f56b0a-b70c-4a0e-b049-99ff9cdc7aa5%2F1663656843498.jpg" TargetMode="External"/><Relationship Id="rId122" Type="http://schemas.openxmlformats.org/officeDocument/2006/relationships/hyperlink" Target="https://kc.kobotoolbox.org/media/original?media_file=co2rwanda_rpp%2Fattachments%2F5e7adf3e3db845c6aefef4d241ab0769%2Fc2cc8348-1558-4915-b559-3ccbc6b82140%2F1663654274337.jpg" TargetMode="External"/><Relationship Id="rId143" Type="http://schemas.openxmlformats.org/officeDocument/2006/relationships/hyperlink" Target="https://kc.kobotoolbox.org/media/original?media_file=co2rwanda_rpp%2Fattachments%2F5e7adf3e3db845c6aefef4d241ab0769%2Fa2be5fbd-dafc-493a-8f82-6fb705e22b29%2F1663664553672.jpg" TargetMode="External"/><Relationship Id="rId164" Type="http://schemas.openxmlformats.org/officeDocument/2006/relationships/hyperlink" Target="https://kc.kobotoolbox.org/media/original?media_file=co2rwanda_rpp%2Fattachments%2F5e7adf3e3db845c6aefef4d241ab0769%2F99e80eaf-37d4-42cf-b956-a8d707bd4253%2F1663659459383.jpg" TargetMode="External"/><Relationship Id="rId185" Type="http://schemas.openxmlformats.org/officeDocument/2006/relationships/hyperlink" Target="https://kc.kobotoolbox.org/media/original?media_file=co2rwanda_rpp%2Fattachments%2F5e7adf3e3db845c6aefef4d241ab0769%2Fb77d04d1-a9fa-4824-911a-ee12dba49fa8%2F1663665357642.jpg" TargetMode="External"/><Relationship Id="rId9" Type="http://schemas.openxmlformats.org/officeDocument/2006/relationships/hyperlink" Target="https://kc.kobotoolbox.org/media/original?media_file=co2rwanda_rpp%2Fattachments%2F5e7adf3e3db845c6aefef4d241ab0769%2Fc01f781c-c360-48b8-a2dc-8a4dff8669b7%2F1663664923189.jpg" TargetMode="External"/><Relationship Id="rId210" Type="http://schemas.openxmlformats.org/officeDocument/2006/relationships/hyperlink" Target="https://kc.kobotoolbox.org/media/original?media_file=co2rwanda_rpp%2Fattachments%2F5e7adf3e3db845c6aefef4d241ab0769%2Fbba1606a-825d-4295-95cd-dce171f50663%2F1663666370779.jpg" TargetMode="External"/><Relationship Id="rId26" Type="http://schemas.openxmlformats.org/officeDocument/2006/relationships/hyperlink" Target="https://kc.kobotoolbox.org/media/original?media_file=co2rwanda_rpp%2Fattachments%2F5e7adf3e3db845c6aefef4d241ab0769%2F633dbe66-c995-4798-9a4d-e65fd9626e75%2F1663659645349.jpg" TargetMode="External"/><Relationship Id="rId231" Type="http://schemas.openxmlformats.org/officeDocument/2006/relationships/hyperlink" Target="https://kc.kobotoolbox.org/media/original?media_file=co2rwanda_rpp%2Fattachments%2F5e7adf3e3db845c6aefef4d241ab0769%2F5707a165-fbe8-44a8-b3b9-c3dea690299e%2F1663655298158.jpg" TargetMode="External"/><Relationship Id="rId252" Type="http://schemas.openxmlformats.org/officeDocument/2006/relationships/hyperlink" Target="https://kc.kobotoolbox.org/media/original?media_file=co2rwanda_rpp%2Fattachments%2F5e7adf3e3db845c6aefef4d241ab0769%2F94236be1-95d1-42c6-8269-41d9d8b60ea2%2F1663668758427.jpg" TargetMode="External"/><Relationship Id="rId273" Type="http://schemas.openxmlformats.org/officeDocument/2006/relationships/hyperlink" Target="https://kc.kobotoolbox.org/media/original?media_file=co2rwanda_rpp%2Fattachments%2F5e7adf3e3db845c6aefef4d241ab0769%2Fbfd036b3-25b9-443e-9a8e-ca9e9096a76d%2F1663654556429.jpg" TargetMode="External"/><Relationship Id="rId294" Type="http://schemas.openxmlformats.org/officeDocument/2006/relationships/hyperlink" Target="https://kc.kobotoolbox.org/media/original?media_file=co2rwanda_rpp%2Fattachments%2F5e7adf3e3db845c6aefef4d241ab0769%2Faf7fb377-a0ea-4135-9498-c2bda0c280e4%2F1663670704283.jpg" TargetMode="External"/><Relationship Id="rId47" Type="http://schemas.openxmlformats.org/officeDocument/2006/relationships/hyperlink" Target="https://kc.kobotoolbox.org/media/original?media_file=co2rwanda_rpp%2Fattachments%2F5e7adf3e3db845c6aefef4d241ab0769%2Fbc9ed8b3-8f69-49c6-bbe8-1191ef4d9713%2F1663664005202.jpg" TargetMode="External"/><Relationship Id="rId68" Type="http://schemas.openxmlformats.org/officeDocument/2006/relationships/hyperlink" Target="https://kc.kobotoolbox.org/media/original?media_file=co2rwanda_rpp%2Fattachments%2F5e7adf3e3db845c6aefef4d241ab0769%2F4d75e9d9-9963-4889-b778-99ce753ae33c%2F1663673892733.jpg" TargetMode="External"/><Relationship Id="rId89" Type="http://schemas.openxmlformats.org/officeDocument/2006/relationships/hyperlink" Target="https://kc.kobotoolbox.org/media/original?media_file=co2rwanda_rpp%2Fattachments%2F5e7adf3e3db845c6aefef4d241ab0769%2F7984428f-ff4c-4560-9c69-d3112fe5ef83%2F1663664971633.jpg" TargetMode="External"/><Relationship Id="rId112" Type="http://schemas.openxmlformats.org/officeDocument/2006/relationships/hyperlink" Target="https://kc.kobotoolbox.org/media/original?media_file=co2rwanda_rpp%2Fattachments%2F5e7adf3e3db845c6aefef4d241ab0769%2F42544be2-d16e-4108-b1ec-7e3726c5d688%2F1663667000967.jpg" TargetMode="External"/><Relationship Id="rId133" Type="http://schemas.openxmlformats.org/officeDocument/2006/relationships/hyperlink" Target="https://kc.kobotoolbox.org/media/original?media_file=co2rwanda_rpp%2Fattachments%2F5e7adf3e3db845c6aefef4d241ab0769%2Fe5c80b7a-4d9f-4f71-9fe1-e394e052e7ce%2F1663659484211.jpg" TargetMode="External"/><Relationship Id="rId154" Type="http://schemas.openxmlformats.org/officeDocument/2006/relationships/hyperlink" Target="https://kc.kobotoolbox.org/media/original?media_file=co2rwanda_rpp%2Fattachments%2F5e7adf3e3db845c6aefef4d241ab0769%2Fe50be231-c5fe-490c-b580-be4b7558dd4d%2F1663664726059.jpg" TargetMode="External"/><Relationship Id="rId175" Type="http://schemas.openxmlformats.org/officeDocument/2006/relationships/hyperlink" Target="https://kc.kobotoolbox.org/media/original?media_file=co2rwanda_rpp%2Fattachments%2F5e7adf3e3db845c6aefef4d241ab0769%2Fa803f4f2-00c1-4775-a1f6-05de1172c459%2F1663661049146.jpg" TargetMode="External"/><Relationship Id="rId196" Type="http://schemas.openxmlformats.org/officeDocument/2006/relationships/hyperlink" Target="https://kc.kobotoolbox.org/media/original?media_file=co2rwanda_rpp%2Fattachments%2F5e7adf3e3db845c6aefef4d241ab0769%2Fac981bcc-e6cd-4515-9de8-669faa1716c0%2F1663654684505.jpg" TargetMode="External"/><Relationship Id="rId200" Type="http://schemas.openxmlformats.org/officeDocument/2006/relationships/hyperlink" Target="https://kc.kobotoolbox.org/media/original?media_file=co2rwanda_rpp%2Fattachments%2F5e7adf3e3db845c6aefef4d241ab0769%2F2d27b73f-3525-4296-8338-6c97cb7fd7e2%2F1663656527065.jpg" TargetMode="External"/><Relationship Id="rId16" Type="http://schemas.openxmlformats.org/officeDocument/2006/relationships/hyperlink" Target="https://kc.kobotoolbox.org/media/original?media_file=co2rwanda_rpp%2Fattachments%2F5e7adf3e3db845c6aefef4d241ab0769%2F1c3fab5e-8516-4ef2-a029-5d4063c95101%2F1663672215798.jpg" TargetMode="External"/><Relationship Id="rId221" Type="http://schemas.openxmlformats.org/officeDocument/2006/relationships/hyperlink" Target="https://kc.kobotoolbox.org/media/original?media_file=co2rwanda_rpp%2Fattachments%2F5e7adf3e3db845c6aefef4d241ab0769%2Fc045f229-0dbd-4190-b58f-d26f9605365f%2F1663657232659.jpg" TargetMode="External"/><Relationship Id="rId242" Type="http://schemas.openxmlformats.org/officeDocument/2006/relationships/hyperlink" Target="https://kc.kobotoolbox.org/media/original?media_file=co2rwanda_rpp%2Fattachments%2F5e7adf3e3db845c6aefef4d241ab0769%2F2945b5e0-359f-4bf9-836a-ae4cf5e51d44%2F1663658886867.jpg" TargetMode="External"/><Relationship Id="rId263" Type="http://schemas.openxmlformats.org/officeDocument/2006/relationships/hyperlink" Target="https://kc.kobotoolbox.org/media/original?media_file=co2rwanda_rpp%2Fattachments%2F5e7adf3e3db845c6aefef4d241ab0769%2F7e40f14e-cdac-4d9e-995f-a480fa361d06%2F1663665120271.jpg" TargetMode="External"/><Relationship Id="rId284" Type="http://schemas.openxmlformats.org/officeDocument/2006/relationships/hyperlink" Target="https://kc.kobotoolbox.org/media/original?media_file=co2rwanda_rpp%2Fattachments%2F5e7adf3e3db845c6aefef4d241ab0769%2Fb3dcf1bb-65bc-4bfd-be36-c63086579717%2F1663663245162.jpg" TargetMode="External"/><Relationship Id="rId37" Type="http://schemas.openxmlformats.org/officeDocument/2006/relationships/hyperlink" Target="https://kc.kobotoolbox.org/media/original?media_file=co2rwanda_rpp%2Fattachments%2F5e7adf3e3db845c6aefef4d241ab0769%2F9d2ffa95-f3d0-439b-b926-b171650a6e34%2F1663657480116.jpg" TargetMode="External"/><Relationship Id="rId58" Type="http://schemas.openxmlformats.org/officeDocument/2006/relationships/hyperlink" Target="https://kc.kobotoolbox.org/media/original?media_file=co2rwanda_rpp%2Fattachments%2F5e7adf3e3db845c6aefef4d241ab0769%2Fdb122e56-8c78-4fca-ad0c-32b8fcfbab59%2F1663668067520.jpg" TargetMode="External"/><Relationship Id="rId79" Type="http://schemas.openxmlformats.org/officeDocument/2006/relationships/hyperlink" Target="https://kc.kobotoolbox.org/media/original?media_file=co2rwanda_rpp%2Fattachments%2F5e7adf3e3db845c6aefef4d241ab0769%2F006075c4-4780-4b20-a479-55b3e97eef2e%2F1663657005995.jpg" TargetMode="External"/><Relationship Id="rId102" Type="http://schemas.openxmlformats.org/officeDocument/2006/relationships/hyperlink" Target="https://kc.kobotoolbox.org/media/original?media_file=co2rwanda_rpp%2Fattachments%2F5e7adf3e3db845c6aefef4d241ab0769%2Ff7f56b0a-b70c-4a0e-b049-99ff9cdc7aa5%2F1663656920989.jpg" TargetMode="External"/><Relationship Id="rId123" Type="http://schemas.openxmlformats.org/officeDocument/2006/relationships/hyperlink" Target="https://kc.kobotoolbox.org/media/original?media_file=co2rwanda_rpp%2Fattachments%2F5e7adf3e3db845c6aefef4d241ab0769%2Fc2cc8348-1558-4915-b559-3ccbc6b82140%2F1663655493025.jpg" TargetMode="External"/><Relationship Id="rId144" Type="http://schemas.openxmlformats.org/officeDocument/2006/relationships/hyperlink" Target="https://kc.kobotoolbox.org/media/original?media_file=co2rwanda_rpp%2Fattachments%2F5e7adf3e3db845c6aefef4d241ab0769%2F072bd105-b5ae-43ab-888a-cc203203df07%2F1663661045503.jpg" TargetMode="External"/><Relationship Id="rId90" Type="http://schemas.openxmlformats.org/officeDocument/2006/relationships/hyperlink" Target="https://kc.kobotoolbox.org/media/original?media_file=co2rwanda_rpp%2Fattachments%2F5e7adf3e3db845c6aefef4d241ab0769%2F7984428f-ff4c-4560-9c69-d3112fe5ef83%2F1663666608360.jpg" TargetMode="External"/><Relationship Id="rId165" Type="http://schemas.openxmlformats.org/officeDocument/2006/relationships/hyperlink" Target="https://kc.kobotoolbox.org/media/original?media_file=co2rwanda_rpp%2Fattachments%2F5e7adf3e3db845c6aefef4d241ab0769%2F99e80eaf-37d4-42cf-b956-a8d707bd4253%2F1663659488494.jpg" TargetMode="External"/><Relationship Id="rId186" Type="http://schemas.openxmlformats.org/officeDocument/2006/relationships/hyperlink" Target="https://kc.kobotoolbox.org/media/original?media_file=co2rwanda_rpp%2Fattachments%2F5e7adf3e3db845c6aefef4d241ab0769%2Ff423423b-aec3-49c7-9292-9a12dbbe0f1c%2F1663668880546.jpg" TargetMode="External"/><Relationship Id="rId211" Type="http://schemas.openxmlformats.org/officeDocument/2006/relationships/hyperlink" Target="https://kc.kobotoolbox.org/media/original?media_file=co2rwanda_rpp%2Fattachments%2F5e7adf3e3db845c6aefef4d241ab0769%2Fbba1606a-825d-4295-95cd-dce171f50663%2F1663666576337.jpg" TargetMode="External"/><Relationship Id="rId232" Type="http://schemas.openxmlformats.org/officeDocument/2006/relationships/hyperlink" Target="https://kc.kobotoolbox.org/media/original?media_file=co2rwanda_rpp%2Fattachments%2F5e7adf3e3db845c6aefef4d241ab0769%2F5707a165-fbe8-44a8-b3b9-c3dea690299e%2F1663655329281.jpg" TargetMode="External"/><Relationship Id="rId253" Type="http://schemas.openxmlformats.org/officeDocument/2006/relationships/hyperlink" Target="https://kc.kobotoolbox.org/media/original?media_file=co2rwanda_rpp%2Fattachments%2F5e7adf3e3db845c6aefef4d241ab0769%2F51a46290-878c-410a-a92a-8f1256513dc8%2F1663657464729.jpg" TargetMode="External"/><Relationship Id="rId274" Type="http://schemas.openxmlformats.org/officeDocument/2006/relationships/hyperlink" Target="https://kc.kobotoolbox.org/media/original?media_file=co2rwanda_rpp%2Fattachments%2F5e7adf3e3db845c6aefef4d241ab0769%2Fbfd036b3-25b9-443e-9a8e-ca9e9096a76d%2F1663656321915.jpg" TargetMode="External"/><Relationship Id="rId295" Type="http://schemas.openxmlformats.org/officeDocument/2006/relationships/hyperlink" Target="https://kc.kobotoolbox.org/media/original?media_file=co2rwanda_rpp%2Fattachments%2F5e7adf3e3db845c6aefef4d241ab0769%2Faf7fb377-a0ea-4135-9498-c2bda0c280e4%2F1663671095861.jpg" TargetMode="External"/><Relationship Id="rId27" Type="http://schemas.openxmlformats.org/officeDocument/2006/relationships/hyperlink" Target="https://kc.kobotoolbox.org/media/original?media_file=co2rwanda_rpp%2Fattachments%2F5e7adf3e3db845c6aefef4d241ab0769%2F633dbe66-c995-4798-9a4d-e65fd9626e75%2F1663659691675.jpg" TargetMode="External"/><Relationship Id="rId48" Type="http://schemas.openxmlformats.org/officeDocument/2006/relationships/hyperlink" Target="https://kc.kobotoolbox.org/media/original?media_file=co2rwanda_rpp%2Fattachments%2F5e7adf3e3db845c6aefef4d241ab0769%2Fecefa8ee-73bd-4e5d-9e81-91251d5e3cf6%2F1663665322361.jpg" TargetMode="External"/><Relationship Id="rId69" Type="http://schemas.openxmlformats.org/officeDocument/2006/relationships/hyperlink" Target="https://kc.kobotoolbox.org/media/original?media_file=co2rwanda_rpp%2Fattachments%2F5e7adf3e3db845c6aefef4d241ab0769%2F4d75e9d9-9963-4889-b778-99ce753ae33c%2F1663674693499.jpg" TargetMode="External"/><Relationship Id="rId113" Type="http://schemas.openxmlformats.org/officeDocument/2006/relationships/hyperlink" Target="https://kc.kobotoolbox.org/media/original?media_file=co2rwanda_rpp%2Fattachments%2F5e7adf3e3db845c6aefef4d241ab0769%2F42544be2-d16e-4108-b1ec-7e3726c5d688%2F1663666454369.jpg" TargetMode="External"/><Relationship Id="rId134" Type="http://schemas.openxmlformats.org/officeDocument/2006/relationships/hyperlink" Target="https://kc.kobotoolbox.org/media/original?media_file=co2rwanda_rpp%2Fattachments%2F5e7adf3e3db845c6aefef4d241ab0769%2F10493332-ff97-461a-887a-5015e6cb5973%2F1663660475303.jpg" TargetMode="External"/><Relationship Id="rId80" Type="http://schemas.openxmlformats.org/officeDocument/2006/relationships/hyperlink" Target="https://kc.kobotoolbox.org/media/original?media_file=co2rwanda_rpp%2Fattachments%2F5e7adf3e3db845c6aefef4d241ab0769%2F006075c4-4780-4b20-a479-55b3e97eef2e%2F1663657075954.jpg" TargetMode="External"/><Relationship Id="rId155" Type="http://schemas.openxmlformats.org/officeDocument/2006/relationships/hyperlink" Target="https://kc.kobotoolbox.org/media/original?media_file=co2rwanda_rpp%2Fattachments%2F5e7adf3e3db845c6aefef4d241ab0769%2Fd6c72f72-a178-4cd3-b07f-52c27d86197f%2F1663667683075.jpg" TargetMode="External"/><Relationship Id="rId176" Type="http://schemas.openxmlformats.org/officeDocument/2006/relationships/hyperlink" Target="https://kc.kobotoolbox.org/media/original?media_file=co2rwanda_rpp%2Fattachments%2F5e7adf3e3db845c6aefef4d241ab0769%2Fa803f4f2-00c1-4775-a1f6-05de1172c459%2F1663661528789.jpg" TargetMode="External"/><Relationship Id="rId197" Type="http://schemas.openxmlformats.org/officeDocument/2006/relationships/hyperlink" Target="https://kc.kobotoolbox.org/media/original?media_file=co2rwanda_rpp%2Fattachments%2F5e7adf3e3db845c6aefef4d241ab0769%2Fac981bcc-e6cd-4515-9de8-669faa1716c0%2F1663654975866.jpg" TargetMode="External"/><Relationship Id="rId201" Type="http://schemas.openxmlformats.org/officeDocument/2006/relationships/hyperlink" Target="https://kc.kobotoolbox.org/media/original?media_file=co2rwanda_rpp%2Fattachments%2F5e7adf3e3db845c6aefef4d241ab0769%2F3bc5b2ca-7db3-4161-bc05-a1bdb5731f7a%2F1663658510826.jpg" TargetMode="External"/><Relationship Id="rId222" Type="http://schemas.openxmlformats.org/officeDocument/2006/relationships/hyperlink" Target="https://kc.kobotoolbox.org/media/original?media_file=co2rwanda_rpp%2Fattachments%2F5e7adf3e3db845c6aefef4d241ab0769%2Fc045f229-0dbd-4190-b58f-d26f9605365f%2F1663657268054.jpg" TargetMode="External"/><Relationship Id="rId243" Type="http://schemas.openxmlformats.org/officeDocument/2006/relationships/hyperlink" Target="https://kc.kobotoolbox.org/media/original?media_file=co2rwanda_rpp%2Fattachments%2F5e7adf3e3db845c6aefef4d241ab0769%2F2945b5e0-359f-4bf9-836a-ae4cf5e51d44%2F1663658907626.jpg" TargetMode="External"/><Relationship Id="rId264" Type="http://schemas.openxmlformats.org/officeDocument/2006/relationships/hyperlink" Target="https://kc.kobotoolbox.org/media/original?media_file=co2rwanda_rpp%2Fattachments%2F5e7adf3e3db845c6aefef4d241ab0769%2F7e40f14e-cdac-4d9e-995f-a480fa361d06%2F1663665189014.jpg" TargetMode="External"/><Relationship Id="rId285" Type="http://schemas.openxmlformats.org/officeDocument/2006/relationships/hyperlink" Target="https://kc.kobotoolbox.org/media/original?media_file=co2rwanda_rpp%2Fattachments%2F5e7adf3e3db845c6aefef4d241ab0769%2Fb3dcf1bb-65bc-4bfd-be36-c63086579717%2F1663663363639.jpg" TargetMode="External"/><Relationship Id="rId17" Type="http://schemas.openxmlformats.org/officeDocument/2006/relationships/hyperlink" Target="https://kc.kobotoolbox.org/media/original?media_file=co2rwanda_rpp%2Fattachments%2F5e7adf3e3db845c6aefef4d241ab0769%2F1c3fab5e-8516-4ef2-a029-5d4063c95101%2F1663672245620.jpg" TargetMode="External"/><Relationship Id="rId38" Type="http://schemas.openxmlformats.org/officeDocument/2006/relationships/hyperlink" Target="https://kc.kobotoolbox.org/media/original?media_file=co2rwanda_rpp%2Fattachments%2F5e7adf3e3db845c6aefef4d241ab0769%2F9d2ffa95-f3d0-439b-b926-b171650a6e34%2F1663658044053.jpg" TargetMode="External"/><Relationship Id="rId59" Type="http://schemas.openxmlformats.org/officeDocument/2006/relationships/hyperlink" Target="https://kc.kobotoolbox.org/media/original?media_file=co2rwanda_rpp%2Fattachments%2F5e7adf3e3db845c6aefef4d241ab0769%2Fdb122e56-8c78-4fca-ad0c-32b8fcfbab59%2F1663660411735.jpg" TargetMode="External"/><Relationship Id="rId103" Type="http://schemas.openxmlformats.org/officeDocument/2006/relationships/hyperlink" Target="https://kc.kobotoolbox.org/media/original?media_file=co2rwanda_rpp%2Fattachments%2F5e7adf3e3db845c6aefef4d241ab0769%2F45766a2a-7e3b-4f3f-a182-5d400ef92a26%2F1663658860830.jpg" TargetMode="External"/><Relationship Id="rId124" Type="http://schemas.openxmlformats.org/officeDocument/2006/relationships/hyperlink" Target="https://kc.kobotoolbox.org/media/original?media_file=co2rwanda_rpp%2Fattachments%2F5e7adf3e3db845c6aefef4d241ab0769%2Fc2cc8348-1558-4915-b559-3ccbc6b82140%2F1663654673860.jpg" TargetMode="External"/><Relationship Id="rId70" Type="http://schemas.openxmlformats.org/officeDocument/2006/relationships/hyperlink" Target="https://kc.kobotoolbox.org/media/original?media_file=co2rwanda_rpp%2Fattachments%2F5e7adf3e3db845c6aefef4d241ab0769%2F5f7dd251-fad9-47e7-a2d1-a09dd53101ec%2F1663657126377.jpg" TargetMode="External"/><Relationship Id="rId91" Type="http://schemas.openxmlformats.org/officeDocument/2006/relationships/hyperlink" Target="https://kc.kobotoolbox.org/media/original?media_file=co2rwanda_rpp%2Fattachments%2F5e7adf3e3db845c6aefef4d241ab0769%2F7984428f-ff4c-4560-9c69-d3112fe5ef83%2F1663666656164.jpg" TargetMode="External"/><Relationship Id="rId145" Type="http://schemas.openxmlformats.org/officeDocument/2006/relationships/hyperlink" Target="https://kc.kobotoolbox.org/media/original?media_file=co2rwanda_rpp%2Fattachments%2F5e7adf3e3db845c6aefef4d241ab0769%2F072bd105-b5ae-43ab-888a-cc203203df07%2F1663661101585.jpg" TargetMode="External"/><Relationship Id="rId166" Type="http://schemas.openxmlformats.org/officeDocument/2006/relationships/hyperlink" Target="https://kc.kobotoolbox.org/media/original?media_file=co2rwanda_rpp%2Fattachments%2F5e7adf3e3db845c6aefef4d241ab0769%2F99e80eaf-37d4-42cf-b956-a8d707bd4253%2F1663659520967.jpg" TargetMode="External"/><Relationship Id="rId187" Type="http://schemas.openxmlformats.org/officeDocument/2006/relationships/hyperlink" Target="https://kc.kobotoolbox.org/media/original?media_file=co2rwanda_rpp%2Fattachments%2F5e7adf3e3db845c6aefef4d241ab0769%2Ff423423b-aec3-49c7-9292-9a12dbbe0f1c%2F1663669081361.jpg" TargetMode="External"/><Relationship Id="rId1" Type="http://schemas.openxmlformats.org/officeDocument/2006/relationships/hyperlink" Target="https://kc.kobotoolbox.org/media/original?media_file=co2rwanda_rpp%2Fattachments%2F5e7adf3e3db845c6aefef4d241ab0769%2F04aed99f-9abb-4775-b98a-c2730ecdce8f%2F1663661519554.jpg" TargetMode="External"/><Relationship Id="rId212" Type="http://schemas.openxmlformats.org/officeDocument/2006/relationships/hyperlink" Target="https://kc.kobotoolbox.org/media/original?media_file=co2rwanda_rpp%2Fattachments%2F5e7adf3e3db845c6aefef4d241ab0769%2Fbba1606a-825d-4295-95cd-dce171f50663%2F1663666628720.jpg" TargetMode="External"/><Relationship Id="rId233" Type="http://schemas.openxmlformats.org/officeDocument/2006/relationships/hyperlink" Target="https://kc.kobotoolbox.org/media/original?media_file=co2rwanda_rpp%2Fattachments%2F5e7adf3e3db845c6aefef4d241ab0769%2F596161aa-0e79-4cfb-b771-5b5939c89c05%2F1663656473883.jpg" TargetMode="External"/><Relationship Id="rId254" Type="http://schemas.openxmlformats.org/officeDocument/2006/relationships/hyperlink" Target="https://kc.kobotoolbox.org/media/original?media_file=co2rwanda_rpp%2Fattachments%2F5e7adf3e3db845c6aefef4d241ab0769%2F51a46290-878c-410a-a92a-8f1256513dc8%2F1663659610772.jpg" TargetMode="External"/><Relationship Id="rId28" Type="http://schemas.openxmlformats.org/officeDocument/2006/relationships/hyperlink" Target="https://kc.kobotoolbox.org/media/original?media_file=co2rwanda_rpp%2Fattachments%2F5e7adf3e3db845c6aefef4d241ab0769%2F3a42ec1e-542a-4dc6-931b-ec9df74d54b7%2F1663661788993.jpg" TargetMode="External"/><Relationship Id="rId49" Type="http://schemas.openxmlformats.org/officeDocument/2006/relationships/hyperlink" Target="https://kc.kobotoolbox.org/media/original?media_file=co2rwanda_rpp%2Fattachments%2F5e7adf3e3db845c6aefef4d241ab0769%2Fecefa8ee-73bd-4e5d-9e81-91251d5e3cf6%2F1663665862118.jpg" TargetMode="External"/><Relationship Id="rId114" Type="http://schemas.openxmlformats.org/officeDocument/2006/relationships/hyperlink" Target="https://kc.kobotoolbox.org/media/original?media_file=co2rwanda_rpp%2Fattachments%2F5e7adf3e3db845c6aefef4d241ab0769%2F3154da50-5147-46d1-9867-35092c1a710f%2F1663669924069.jpg" TargetMode="External"/><Relationship Id="rId275" Type="http://schemas.openxmlformats.org/officeDocument/2006/relationships/hyperlink" Target="https://kc.kobotoolbox.org/media/original?media_file=co2rwanda_rpp%2Fattachments%2F5e7adf3e3db845c6aefef4d241ab0769%2Fbfd036b3-25b9-443e-9a8e-ca9e9096a76d%2F1663656351067.jpg" TargetMode="External"/><Relationship Id="rId60" Type="http://schemas.openxmlformats.org/officeDocument/2006/relationships/hyperlink" Target="https://kc.kobotoolbox.org/media/original?media_file=co2rwanda_rpp%2Fattachments%2F5e7adf3e3db845c6aefef4d241ab0769%2F901c1fab-b714-473f-97c2-4aff701283b5%2F1663665353096.jpg" TargetMode="External"/><Relationship Id="rId81" Type="http://schemas.openxmlformats.org/officeDocument/2006/relationships/hyperlink" Target="https://kc.kobotoolbox.org/media/original?media_file=co2rwanda_rpp%2Fattachments%2F5e7adf3e3db845c6aefef4d241ab0769%2F0b8bb026-78d2-4d66-a716-ca5669018153%2F1663658430852.jpg" TargetMode="External"/><Relationship Id="rId135" Type="http://schemas.openxmlformats.org/officeDocument/2006/relationships/hyperlink" Target="https://kc.kobotoolbox.org/media/original?media_file=co2rwanda_rpp%2Fattachments%2F5e7adf3e3db845c6aefef4d241ab0769%2F10493332-ff97-461a-887a-5015e6cb5973%2F1663660875774.jpg" TargetMode="External"/><Relationship Id="rId156" Type="http://schemas.openxmlformats.org/officeDocument/2006/relationships/hyperlink" Target="https://kc.kobotoolbox.org/media/original?media_file=co2rwanda_rpp%2Fattachments%2F5e7adf3e3db845c6aefef4d241ab0769%2Fd6c72f72-a178-4cd3-b07f-52c27d86197f%2F1663667820432.jpg" TargetMode="External"/><Relationship Id="rId177" Type="http://schemas.openxmlformats.org/officeDocument/2006/relationships/hyperlink" Target="https://kc.kobotoolbox.org/media/original?media_file=co2rwanda_rpp%2Fattachments%2F5e7adf3e3db845c6aefef4d241ab0769%2Fa803f4f2-00c1-4775-a1f6-05de1172c459%2F1663661711809.jpg" TargetMode="External"/><Relationship Id="rId198" Type="http://schemas.openxmlformats.org/officeDocument/2006/relationships/hyperlink" Target="https://kc.kobotoolbox.org/media/original?media_file=co2rwanda_rpp%2Fattachments%2F5e7adf3e3db845c6aefef4d241ab0769%2F2d27b73f-3525-4296-8338-6c97cb7fd7e2%2F1663656093280.jpg" TargetMode="External"/><Relationship Id="rId202" Type="http://schemas.openxmlformats.org/officeDocument/2006/relationships/hyperlink" Target="https://kc.kobotoolbox.org/media/original?media_file=co2rwanda_rpp%2Fattachments%2F5e7adf3e3db845c6aefef4d241ab0769%2F3bc5b2ca-7db3-4161-bc05-a1bdb5731f7a%2F1663658937036.jpg" TargetMode="External"/><Relationship Id="rId223" Type="http://schemas.openxmlformats.org/officeDocument/2006/relationships/hyperlink" Target="https://kc.kobotoolbox.org/media/original?media_file=co2rwanda_rpp%2Fattachments%2F5e7adf3e3db845c6aefef4d241ab0769%2Fc96deb50-44ee-4dbb-b8e6-980061b82d5b%2F1663659344439.jpg" TargetMode="External"/><Relationship Id="rId244" Type="http://schemas.openxmlformats.org/officeDocument/2006/relationships/hyperlink" Target="https://kc.kobotoolbox.org/media/original?media_file=co2rwanda_rpp%2Fattachments%2F5e7adf3e3db845c6aefef4d241ab0769%2F2945b5e0-359f-4bf9-836a-ae4cf5e51d44%2F1663658959144.jpg" TargetMode="External"/><Relationship Id="rId18" Type="http://schemas.openxmlformats.org/officeDocument/2006/relationships/hyperlink" Target="https://kc.kobotoolbox.org/media/original?media_file=co2rwanda_rpp%2Fattachments%2F5e7adf3e3db845c6aefef4d241ab0769%2F1c3fab5e-8516-4ef2-a029-5d4063c95101%2F1663672548941.jpg" TargetMode="External"/><Relationship Id="rId39" Type="http://schemas.openxmlformats.org/officeDocument/2006/relationships/hyperlink" Target="https://kc.kobotoolbox.org/media/original?media_file=co2rwanda_rpp%2Fattachments%2F5e7adf3e3db845c6aefef4d241ab0769%2F9d2ffa95-f3d0-439b-b926-b171650a6e34%2F1663657942695.jpg" TargetMode="External"/><Relationship Id="rId265" Type="http://schemas.openxmlformats.org/officeDocument/2006/relationships/hyperlink" Target="https://kc.kobotoolbox.org/media/original?media_file=co2rwanda_rpp%2Fattachments%2F5e7adf3e3db845c6aefef4d241ab0769%2Ff510bb25-f988-40fc-9347-81fa3e1836c8%2F1663667900086.jpg" TargetMode="External"/><Relationship Id="rId286" Type="http://schemas.openxmlformats.org/officeDocument/2006/relationships/hyperlink" Target="https://kc.kobotoolbox.org/media/original?media_file=co2rwanda_rpp%2Fattachments%2F5e7adf3e3db845c6aefef4d241ab0769%2F220072ac-731b-49a0-abac-3a23bd2e6eaf%2F1663665878432.jpg" TargetMode="External"/><Relationship Id="rId50" Type="http://schemas.openxmlformats.org/officeDocument/2006/relationships/hyperlink" Target="https://kc.kobotoolbox.org/media/original?media_file=co2rwanda_rpp%2Fattachments%2F5e7adf3e3db845c6aefef4d241ab0769%2Fecefa8ee-73bd-4e5d-9e81-91251d5e3cf6%2F1663665887018.jpg" TargetMode="External"/><Relationship Id="rId104" Type="http://schemas.openxmlformats.org/officeDocument/2006/relationships/hyperlink" Target="https://kc.kobotoolbox.org/media/original?media_file=co2rwanda_rpp%2Fattachments%2F5e7adf3e3db845c6aefef4d241ab0769%2F45766a2a-7e3b-4f3f-a182-5d400ef92a26%2F1663659837660.jpg" TargetMode="External"/><Relationship Id="rId125" Type="http://schemas.openxmlformats.org/officeDocument/2006/relationships/hyperlink" Target="https://kc.kobotoolbox.org/media/original?media_file=co2rwanda_rpp%2Fattachments%2F5e7adf3e3db845c6aefef4d241ab0769%2Fc2cc8348-1558-4915-b559-3ccbc6b82140%2F1663654799820.jpg" TargetMode="External"/><Relationship Id="rId146" Type="http://schemas.openxmlformats.org/officeDocument/2006/relationships/hyperlink" Target="https://kc.kobotoolbox.org/media/original?media_file=co2rwanda_rpp%2Fattachments%2F5e7adf3e3db845c6aefef4d241ab0769%2F072bd105-b5ae-43ab-888a-cc203203df07%2F1663661134562.jpg" TargetMode="External"/><Relationship Id="rId167" Type="http://schemas.openxmlformats.org/officeDocument/2006/relationships/hyperlink" Target="https://kc.kobotoolbox.org/media/original?media_file=co2rwanda_rpp%2Fattachments%2F5e7adf3e3db845c6aefef4d241ab0769%2F998bc9de-3c34-42cf-a7de-ad760d2ee0a2%2F1663656569543.jpg" TargetMode="External"/><Relationship Id="rId188" Type="http://schemas.openxmlformats.org/officeDocument/2006/relationships/hyperlink" Target="https://kc.kobotoolbox.org/media/original?media_file=co2rwanda_rpp%2Fattachments%2F5e7adf3e3db845c6aefef4d241ab0769%2Ff423423b-aec3-49c7-9292-9a12dbbe0f1c%2F1663669096661.jpg" TargetMode="External"/><Relationship Id="rId71" Type="http://schemas.openxmlformats.org/officeDocument/2006/relationships/hyperlink" Target="https://kc.kobotoolbox.org/media/original?media_file=co2rwanda_rpp%2Fattachments%2F5e7adf3e3db845c6aefef4d241ab0769%2F5f7dd251-fad9-47e7-a2d1-a09dd53101ec%2F1663675623485.jpg" TargetMode="External"/><Relationship Id="rId92" Type="http://schemas.openxmlformats.org/officeDocument/2006/relationships/hyperlink" Target="https://kc.kobotoolbox.org/media/original?media_file=co2rwanda_rpp%2Fattachments%2F5e7adf3e3db845c6aefef4d241ab0769%2Fda02d205-e72a-4b8d-a5d4-4fa17be1779f%2F1663669610119.jpg" TargetMode="External"/><Relationship Id="rId213" Type="http://schemas.openxmlformats.org/officeDocument/2006/relationships/hyperlink" Target="https://kc.kobotoolbox.org/media/original?media_file=co2rwanda_rpp%2Fattachments%2F5e7adf3e3db845c6aefef4d241ab0769%2F2bb8d9de-da94-4c35-8651-baf680796570%2F1663657165976.jpg" TargetMode="External"/><Relationship Id="rId234" Type="http://schemas.openxmlformats.org/officeDocument/2006/relationships/hyperlink" Target="https://kc.kobotoolbox.org/media/original?media_file=co2rwanda_rpp%2Fattachments%2F5e7adf3e3db845c6aefef4d241ab0769%2F596161aa-0e79-4cfb-b771-5b5939c89c05%2F1663657067416.jpg" TargetMode="External"/><Relationship Id="rId2" Type="http://schemas.openxmlformats.org/officeDocument/2006/relationships/hyperlink" Target="https://kc.kobotoolbox.org/media/original?media_file=co2rwanda_rpp%2Fattachments%2F5e7adf3e3db845c6aefef4d241ab0769%2F04aed99f-9abb-4775-b98a-c2730ecdce8f%2F1663661402327.jpg" TargetMode="External"/><Relationship Id="rId29" Type="http://schemas.openxmlformats.org/officeDocument/2006/relationships/hyperlink" Target="https://kc.kobotoolbox.org/media/original?media_file=co2rwanda_rpp%2Fattachments%2F5e7adf3e3db845c6aefef4d241ab0769%2F3a42ec1e-542a-4dc6-931b-ec9df74d54b7%2F1663662605879.jpg" TargetMode="External"/><Relationship Id="rId255" Type="http://schemas.openxmlformats.org/officeDocument/2006/relationships/hyperlink" Target="https://kc.kobotoolbox.org/media/original?media_file=co2rwanda_rpp%2Fattachments%2F5e7adf3e3db845c6aefef4d241ab0769%2F51a46290-878c-410a-a92a-8f1256513dc8%2F1663659639662.jpg" TargetMode="External"/><Relationship Id="rId276" Type="http://schemas.openxmlformats.org/officeDocument/2006/relationships/hyperlink" Target="https://kc.kobotoolbox.org/media/original?media_file=co2rwanda_rpp%2Fattachments%2F5e7adf3e3db845c6aefef4d241ab0769%2Fbfd036b3-25b9-443e-9a8e-ca9e9096a76d%2F1663656393332.jpg" TargetMode="External"/><Relationship Id="rId40" Type="http://schemas.openxmlformats.org/officeDocument/2006/relationships/hyperlink" Target="https://kc.kobotoolbox.org/media/original?media_file=co2rwanda_rpp%2Fattachments%2F5e7adf3e3db845c6aefef4d241ab0769%2F134e376f-ac8d-40cc-887a-5d6443a5b23b%2F1663659836847.jpg" TargetMode="External"/><Relationship Id="rId115" Type="http://schemas.openxmlformats.org/officeDocument/2006/relationships/hyperlink" Target="https://kc.kobotoolbox.org/media/original?media_file=co2rwanda_rpp%2Fattachments%2F5e7adf3e3db845c6aefef4d241ab0769%2F3154da50-5147-46d1-9867-35092c1a710f%2F1663670220369.jpg" TargetMode="External"/><Relationship Id="rId136" Type="http://schemas.openxmlformats.org/officeDocument/2006/relationships/hyperlink" Target="https://kc.kobotoolbox.org/media/original?media_file=co2rwanda_rpp%2Fattachments%2F5e7adf3e3db845c6aefef4d241ab0769%2F10493332-ff97-461a-887a-5015e6cb5973%2F1663660993798.jpg" TargetMode="External"/><Relationship Id="rId157" Type="http://schemas.openxmlformats.org/officeDocument/2006/relationships/hyperlink" Target="https://kc.kobotoolbox.org/media/original?media_file=co2rwanda_rpp%2Fattachments%2F5e7adf3e3db845c6aefef4d241ab0769%2Fd6c72f72-a178-4cd3-b07f-52c27d86197f%2F1663667840199.jpg" TargetMode="External"/><Relationship Id="rId178" Type="http://schemas.openxmlformats.org/officeDocument/2006/relationships/hyperlink" Target="https://kc.kobotoolbox.org/media/original?media_file=co2rwanda_rpp%2Fattachments%2F5e7adf3e3db845c6aefef4d241ab0769%2F01c5f3b1-f916-4853-81b9-e6d4b8053b75%2F1663662975043.jpg" TargetMode="External"/><Relationship Id="rId61" Type="http://schemas.openxmlformats.org/officeDocument/2006/relationships/hyperlink" Target="https://kc.kobotoolbox.org/media/original?media_file=co2rwanda_rpp%2Fattachments%2F5e7adf3e3db845c6aefef4d241ab0769%2F901c1fab-b714-473f-97c2-4aff701283b5%2F1663665619943.jpg" TargetMode="External"/><Relationship Id="rId82" Type="http://schemas.openxmlformats.org/officeDocument/2006/relationships/hyperlink" Target="https://kc.kobotoolbox.org/media/original?media_file=co2rwanda_rpp%2Fattachments%2F5e7adf3e3db845c6aefef4d241ab0769%2F0b8bb026-78d2-4d66-a716-ca5669018153%2F1663660588252.jpg" TargetMode="External"/><Relationship Id="rId199" Type="http://schemas.openxmlformats.org/officeDocument/2006/relationships/hyperlink" Target="https://kc.kobotoolbox.org/media/original?media_file=co2rwanda_rpp%2Fattachments%2F5e7adf3e3db845c6aefef4d241ab0769%2F2d27b73f-3525-4296-8338-6c97cb7fd7e2%2F1663656480989.jpg" TargetMode="External"/><Relationship Id="rId203" Type="http://schemas.openxmlformats.org/officeDocument/2006/relationships/hyperlink" Target="https://kc.kobotoolbox.org/media/original?media_file=co2rwanda_rpp%2Fattachments%2F5e7adf3e3db845c6aefef4d241ab0769%2F3bc5b2ca-7db3-4161-bc05-a1bdb5731f7a%2F1663658966230.jpg" TargetMode="External"/><Relationship Id="rId19" Type="http://schemas.openxmlformats.org/officeDocument/2006/relationships/hyperlink" Target="https://kc.kobotoolbox.org/media/original?media_file=co2rwanda_rpp%2Fattachments%2F5e7adf3e3db845c6aefef4d241ab0769%2F10eddc18-973c-4ce3-bb99-6aaf619ce967%2F1663655590372.jpg" TargetMode="External"/><Relationship Id="rId224" Type="http://schemas.openxmlformats.org/officeDocument/2006/relationships/hyperlink" Target="https://kc.kobotoolbox.org/media/original?media_file=co2rwanda_rpp%2Fattachments%2F5e7adf3e3db845c6aefef4d241ab0769%2Fc96deb50-44ee-4dbb-b8e6-980061b82d5b%2F1663659450411.jpg" TargetMode="External"/><Relationship Id="rId245" Type="http://schemas.openxmlformats.org/officeDocument/2006/relationships/hyperlink" Target="https://kc.kobotoolbox.org/media/original?media_file=co2rwanda_rpp%2Fattachments%2F5e7adf3e3db845c6aefef4d241ab0769%2F25958a83-7fd3-49a3-9e53-8beff6aa0986%2F1663660907207.jpg" TargetMode="External"/><Relationship Id="rId266" Type="http://schemas.openxmlformats.org/officeDocument/2006/relationships/hyperlink" Target="https://kc.kobotoolbox.org/media/original?media_file=co2rwanda_rpp%2Fattachments%2F5e7adf3e3db845c6aefef4d241ab0769%2Ff510bb25-f988-40fc-9347-81fa3e1836c8%2F1663669195529.jpg" TargetMode="External"/><Relationship Id="rId287" Type="http://schemas.openxmlformats.org/officeDocument/2006/relationships/hyperlink" Target="https://kc.kobotoolbox.org/media/original?media_file=co2rwanda_rpp%2Fattachments%2F5e7adf3e3db845c6aefef4d241ab0769%2F220072ac-731b-49a0-abac-3a23bd2e6eaf%2F1663665971318.jpg" TargetMode="External"/><Relationship Id="rId30" Type="http://schemas.openxmlformats.org/officeDocument/2006/relationships/hyperlink" Target="https://kc.kobotoolbox.org/media/original?media_file=co2rwanda_rpp%2Fattachments%2F5e7adf3e3db845c6aefef4d241ab0769%2F3a42ec1e-542a-4dc6-931b-ec9df74d54b7%2F1663662651708.jpg" TargetMode="External"/><Relationship Id="rId105" Type="http://schemas.openxmlformats.org/officeDocument/2006/relationships/hyperlink" Target="https://kc.kobotoolbox.org/media/original?media_file=co2rwanda_rpp%2Fattachments%2F5e7adf3e3db845c6aefef4d241ab0769%2F45766a2a-7e3b-4f3f-a182-5d400ef92a26%2F1663659903799.jpg" TargetMode="External"/><Relationship Id="rId126" Type="http://schemas.openxmlformats.org/officeDocument/2006/relationships/hyperlink" Target="https://kc.kobotoolbox.org/media/original?media_file=co2rwanda_rpp%2Fattachments%2F5e7adf3e3db845c6aefef4d241ab0769%2Fc2cc8348-1558-4915-b559-3ccbc6b82140%2F1663655826711.jpg" TargetMode="External"/><Relationship Id="rId147" Type="http://schemas.openxmlformats.org/officeDocument/2006/relationships/hyperlink" Target="https://kc.kobotoolbox.org/media/original?media_file=co2rwanda_rpp%2Fattachments%2F5e7adf3e3db845c6aefef4d241ab0769%2F209e8848-acb1-4e22-bdf8-480d79e3c141%2F1663662975419.jpg" TargetMode="External"/><Relationship Id="rId168" Type="http://schemas.openxmlformats.org/officeDocument/2006/relationships/hyperlink" Target="https://kc.kobotoolbox.org/media/original?media_file=co2rwanda_rpp%2Fattachments%2F5e7adf3e3db845c6aefef4d241ab0769%2F998bc9de-3c34-42cf-a7de-ad760d2ee0a2%2F1663657436852.jpg" TargetMode="External"/><Relationship Id="rId51" Type="http://schemas.openxmlformats.org/officeDocument/2006/relationships/hyperlink" Target="https://kc.kobotoolbox.org/media/original?media_file=co2rwanda_rpp%2Fattachments%2F5e7adf3e3db845c6aefef4d241ab0769%2Fbe841dec-7793-4965-b788-2a3324f29989%2F1663667508040.jpg" TargetMode="External"/><Relationship Id="rId72" Type="http://schemas.openxmlformats.org/officeDocument/2006/relationships/hyperlink" Target="https://kc.kobotoolbox.org/media/original?media_file=co2rwanda_rpp%2Fattachments%2F5e7adf3e3db845c6aefef4d241ab0769%2F5f7dd251-fad9-47e7-a2d1-a09dd53101ec%2F1663658207527.jpg" TargetMode="External"/><Relationship Id="rId93" Type="http://schemas.openxmlformats.org/officeDocument/2006/relationships/hyperlink" Target="https://kc.kobotoolbox.org/media/original?media_file=co2rwanda_rpp%2Fattachments%2F5e7adf3e3db845c6aefef4d241ab0769%2Fda02d205-e72a-4b8d-a5d4-4fa17be1779f%2F1663670472689.jpg" TargetMode="External"/><Relationship Id="rId189" Type="http://schemas.openxmlformats.org/officeDocument/2006/relationships/hyperlink" Target="https://kc.kobotoolbox.org/media/original?media_file=co2rwanda_rpp%2Fattachments%2F5e7adf3e3db845c6aefef4d241ab0769%2Ff423423b-aec3-49c7-9292-9a12dbbe0f1c%2F1663669127278.jpg" TargetMode="External"/><Relationship Id="rId3" Type="http://schemas.openxmlformats.org/officeDocument/2006/relationships/hyperlink" Target="https://kc.kobotoolbox.org/media/original?media_file=co2rwanda_rpp%2Fattachments%2F5e7adf3e3db845c6aefef4d241ab0769%2F04aed99f-9abb-4775-b98a-c2730ecdce8f%2F1663661453155.jpg" TargetMode="External"/><Relationship Id="rId214" Type="http://schemas.openxmlformats.org/officeDocument/2006/relationships/hyperlink" Target="https://kc.kobotoolbox.org/media/original?media_file=co2rwanda_rpp%2Fattachments%2F5e7adf3e3db845c6aefef4d241ab0769%2F2bb8d9de-da94-4c35-8651-baf680796570%2F1663657192233.jpg" TargetMode="External"/><Relationship Id="rId235" Type="http://schemas.openxmlformats.org/officeDocument/2006/relationships/hyperlink" Target="https://kc.kobotoolbox.org/media/original?media_file=co2rwanda_rpp%2Fattachments%2F5e7adf3e3db845c6aefef4d241ab0769%2F596161aa-0e79-4cfb-b771-5b5939c89c05%2F1663657128566.jpg" TargetMode="External"/><Relationship Id="rId256" Type="http://schemas.openxmlformats.org/officeDocument/2006/relationships/hyperlink" Target="https://kc.kobotoolbox.org/media/original?media_file=co2rwanda_rpp%2Fattachments%2F5e7adf3e3db845c6aefef4d241ab0769%2F51a46290-878c-410a-a92a-8f1256513dc8%2F1663659672587.jpg" TargetMode="External"/><Relationship Id="rId277" Type="http://schemas.openxmlformats.org/officeDocument/2006/relationships/hyperlink" Target="https://kc.kobotoolbox.org/media/original?media_file=co2rwanda_rpp%2Fattachments%2F5e7adf3e3db845c6aefef4d241ab0769%2F2c1a264b-f3b2-47a6-8d19-98e2533c374a%2F1663656866753.jpg" TargetMode="External"/><Relationship Id="rId116" Type="http://schemas.openxmlformats.org/officeDocument/2006/relationships/hyperlink" Target="https://kc.kobotoolbox.org/media/original?media_file=co2rwanda_rpp%2Fattachments%2F5e7adf3e3db845c6aefef4d241ab0769%2F3154da50-5147-46d1-9867-35092c1a710f%2F1663670298781.jpg" TargetMode="External"/><Relationship Id="rId137" Type="http://schemas.openxmlformats.org/officeDocument/2006/relationships/hyperlink" Target="https://kc.kobotoolbox.org/media/original?media_file=co2rwanda_rpp%2Fattachments%2F5e7adf3e3db845c6aefef4d241ab0769%2F64072938-bbe3-493e-ad47-54da7bd75439%2F1663662330717.jpg" TargetMode="External"/><Relationship Id="rId158" Type="http://schemas.openxmlformats.org/officeDocument/2006/relationships/hyperlink" Target="https://kc.kobotoolbox.org/media/original?media_file=co2rwanda_rpp%2Fattachments%2F5e7adf3e3db845c6aefef4d241ab0769%2Fd6c72f72-a178-4cd3-b07f-52c27d86197f%2F1663667866007.jpg" TargetMode="External"/><Relationship Id="rId20" Type="http://schemas.openxmlformats.org/officeDocument/2006/relationships/hyperlink" Target="https://kc.kobotoolbox.org/media/original?media_file=co2rwanda_rpp%2Fattachments%2F5e7adf3e3db845c6aefef4d241ab0769%2F10eddc18-973c-4ce3-bb99-6aaf619ce967%2F1663656550292.jpg" TargetMode="External"/><Relationship Id="rId41" Type="http://schemas.openxmlformats.org/officeDocument/2006/relationships/hyperlink" Target="https://kc.kobotoolbox.org/media/original?media_file=co2rwanda_rpp%2Fattachments%2F5e7adf3e3db845c6aefef4d241ab0769%2F134e376f-ac8d-40cc-887a-5d6443a5b23b%2F1663661336646.jpg" TargetMode="External"/><Relationship Id="rId62" Type="http://schemas.openxmlformats.org/officeDocument/2006/relationships/hyperlink" Target="https://kc.kobotoolbox.org/media/original?media_file=co2rwanda_rpp%2Fattachments%2F5e7adf3e3db845c6aefef4d241ab0769%2F901c1fab-b714-473f-97c2-4aff701283b5%2F1663666830663.jpg" TargetMode="External"/><Relationship Id="rId83" Type="http://schemas.openxmlformats.org/officeDocument/2006/relationships/hyperlink" Target="https://kc.kobotoolbox.org/media/original?media_file=co2rwanda_rpp%2Fattachments%2F5e7adf3e3db845c6aefef4d241ab0769%2F0b8bb026-78d2-4d66-a716-ca5669018153%2F1663660625254.jpg" TargetMode="External"/><Relationship Id="rId179" Type="http://schemas.openxmlformats.org/officeDocument/2006/relationships/hyperlink" Target="https://kc.kobotoolbox.org/media/original?media_file=co2rwanda_rpp%2Fattachments%2F5e7adf3e3db845c6aefef4d241ab0769%2F01c5f3b1-f916-4853-81b9-e6d4b8053b75%2F1663663721410.jpg" TargetMode="External"/><Relationship Id="rId190" Type="http://schemas.openxmlformats.org/officeDocument/2006/relationships/hyperlink" Target="https://kc.kobotoolbox.org/media/original?media_file=co2rwanda_rpp%2Fattachments%2F5e7adf3e3db845c6aefef4d241ab0769%2Fa33a4b05-7ed7-4f88-9725-cfa686c500da%2F1663651752718.jpg" TargetMode="External"/><Relationship Id="rId204" Type="http://schemas.openxmlformats.org/officeDocument/2006/relationships/hyperlink" Target="https://kc.kobotoolbox.org/media/original?media_file=co2rwanda_rpp%2Fattachments%2F5e7adf3e3db845c6aefef4d241ab0769%2F0bb937b2-cb31-4cfb-80e3-66b5335eaac8%2F1663661048268.jpg" TargetMode="External"/><Relationship Id="rId225" Type="http://schemas.openxmlformats.org/officeDocument/2006/relationships/hyperlink" Target="https://kc.kobotoolbox.org/media/original?media_file=co2rwanda_rpp%2Fattachments%2F5e7adf3e3db845c6aefef4d241ab0769%2Fc96deb50-44ee-4dbb-b8e6-980061b82d5b%2F1663660228035.jpg" TargetMode="External"/><Relationship Id="rId246" Type="http://schemas.openxmlformats.org/officeDocument/2006/relationships/hyperlink" Target="https://kc.kobotoolbox.org/media/original?media_file=co2rwanda_rpp%2Fattachments%2F5e7adf3e3db845c6aefef4d241ab0769%2F25958a83-7fd3-49a3-9e53-8beff6aa0986%2F1663660984804.jpg" TargetMode="External"/><Relationship Id="rId267" Type="http://schemas.openxmlformats.org/officeDocument/2006/relationships/hyperlink" Target="https://kc.kobotoolbox.org/media/original?media_file=co2rwanda_rpp%2Fattachments%2F5e7adf3e3db845c6aefef4d241ab0769%2Ff510bb25-f988-40fc-9347-81fa3e1836c8%2F1663669216340.jpg" TargetMode="External"/><Relationship Id="rId288" Type="http://schemas.openxmlformats.org/officeDocument/2006/relationships/hyperlink" Target="https://kc.kobotoolbox.org/media/original?media_file=co2rwanda_rpp%2Fattachments%2F5e7adf3e3db845c6aefef4d241ab0769%2F220072ac-731b-49a0-abac-3a23bd2e6eaf%2F1663666059811.jpg" TargetMode="External"/><Relationship Id="rId106" Type="http://schemas.openxmlformats.org/officeDocument/2006/relationships/hyperlink" Target="https://kc.kobotoolbox.org/media/original?media_file=co2rwanda_rpp%2Fattachments%2F5e7adf3e3db845c6aefef4d241ab0769%2F38422287-1fa7-49f1-9fb6-73ffa443fcdc%2F1663662705057.jpg" TargetMode="External"/><Relationship Id="rId127" Type="http://schemas.openxmlformats.org/officeDocument/2006/relationships/hyperlink" Target="https://kc.kobotoolbox.org/media/original?media_file=co2rwanda_rpp%2Fattachments%2F5e7adf3e3db845c6aefef4d241ab0769%2F073f7999-fe0b-49a4-9696-de59bc0cd375%2F1663657267016.jpg" TargetMode="External"/><Relationship Id="rId10" Type="http://schemas.openxmlformats.org/officeDocument/2006/relationships/hyperlink" Target="https://kc.kobotoolbox.org/media/original?media_file=co2rwanda_rpp%2Fattachments%2F5e7adf3e3db845c6aefef4d241ab0769%2Fd0807d61-177f-49ca-a6d0-8c25046c5757%2F1663666462068.jpg" TargetMode="External"/><Relationship Id="rId31" Type="http://schemas.openxmlformats.org/officeDocument/2006/relationships/hyperlink" Target="https://kc.kobotoolbox.org/media/original?media_file=co2rwanda_rpp%2Fattachments%2F5e7adf3e3db845c6aefef4d241ab0769%2F745f82f9-8f27-42bc-abe5-0a8fa940a639%2F1663663532202.jpg" TargetMode="External"/><Relationship Id="rId52" Type="http://schemas.openxmlformats.org/officeDocument/2006/relationships/hyperlink" Target="https://kc.kobotoolbox.org/media/original?media_file=co2rwanda_rpp%2Fattachments%2F5e7adf3e3db845c6aefef4d241ab0769%2Fbe841dec-7793-4965-b788-2a3324f29989%2F1663667552288.jpg" TargetMode="External"/><Relationship Id="rId73" Type="http://schemas.openxmlformats.org/officeDocument/2006/relationships/hyperlink" Target="https://kc.kobotoolbox.org/media/original?media_file=co2rwanda_rpp%2Fattachments%2F5e7adf3e3db845c6aefef4d241ab0769%2F7dae0ab4-2c72-4b34-9a5a-afee51356dbc%2F1663653731616.jpg" TargetMode="External"/><Relationship Id="rId94" Type="http://schemas.openxmlformats.org/officeDocument/2006/relationships/hyperlink" Target="https://kc.kobotoolbox.org/media/original?media_file=co2rwanda_rpp%2Fattachments%2F5e7adf3e3db845c6aefef4d241ab0769%2Fda02d205-e72a-4b8d-a5d4-4fa17be1779f%2F1663670511232.jpg" TargetMode="External"/><Relationship Id="rId148" Type="http://schemas.openxmlformats.org/officeDocument/2006/relationships/hyperlink" Target="https://kc.kobotoolbox.org/media/original?media_file=co2rwanda_rpp%2Fattachments%2F5e7adf3e3db845c6aefef4d241ab0769%2F209e8848-acb1-4e22-bdf8-480d79e3c141%2F1663663053116.jpg" TargetMode="External"/><Relationship Id="rId169" Type="http://schemas.openxmlformats.org/officeDocument/2006/relationships/hyperlink" Target="https://kc.kobotoolbox.org/media/original?media_file=co2rwanda_rpp%2Fattachments%2F5e7adf3e3db845c6aefef4d241ab0769%2F998bc9de-3c34-42cf-a7de-ad760d2ee0a2%2F1663657540875.jpg" TargetMode="External"/><Relationship Id="rId4" Type="http://schemas.openxmlformats.org/officeDocument/2006/relationships/hyperlink" Target="https://kc.kobotoolbox.org/media/original?media_file=co2rwanda_rpp%2Fattachments%2F5e7adf3e3db845c6aefef4d241ab0769%2Fe272f241-5e40-48a1-b983-09bbffabd32f%2F1663662746291.jpg" TargetMode="External"/><Relationship Id="rId180" Type="http://schemas.openxmlformats.org/officeDocument/2006/relationships/hyperlink" Target="https://kc.kobotoolbox.org/media/original?media_file=co2rwanda_rpp%2Fattachments%2F5e7adf3e3db845c6aefef4d241ab0769%2F01c5f3b1-f916-4853-81b9-e6d4b8053b75%2F1663663747624.jpg" TargetMode="External"/><Relationship Id="rId215" Type="http://schemas.openxmlformats.org/officeDocument/2006/relationships/hyperlink" Target="https://kc.kobotoolbox.org/media/original?media_file=co2rwanda_rpp%2Fattachments%2F5e7adf3e3db845c6aefef4d241ab0769%2F2bb8d9de-da94-4c35-8651-baf680796570%2F1663657506816.jpg" TargetMode="External"/><Relationship Id="rId236" Type="http://schemas.openxmlformats.org/officeDocument/2006/relationships/hyperlink" Target="https://kc.kobotoolbox.org/media/original?media_file=co2rwanda_rpp%2Fattachments%2F5e7adf3e3db845c6aefef4d241ab0769%2F596161aa-0e79-4cfb-b771-5b5939c89c05%2F1663657163939.jpg" TargetMode="External"/><Relationship Id="rId257" Type="http://schemas.openxmlformats.org/officeDocument/2006/relationships/hyperlink" Target="https://kc.kobotoolbox.org/media/original?media_file=co2rwanda_rpp%2Fattachments%2F5e7adf3e3db845c6aefef4d241ab0769%2F826d739b-fedc-4653-96d9-5c8ca32df833%2F1663660678256.jpg" TargetMode="External"/><Relationship Id="rId278" Type="http://schemas.openxmlformats.org/officeDocument/2006/relationships/hyperlink" Target="https://kc.kobotoolbox.org/media/original?media_file=co2rwanda_rpp%2Fattachments%2F5e7adf3e3db845c6aefef4d241ab0769%2F2c1a264b-f3b2-47a6-8d19-98e2533c374a%2F1663657589226.jpg" TargetMode="External"/><Relationship Id="rId42" Type="http://schemas.openxmlformats.org/officeDocument/2006/relationships/hyperlink" Target="https://kc.kobotoolbox.org/media/original?media_file=co2rwanda_rpp%2Fattachments%2F5e7adf3e3db845c6aefef4d241ab0769%2F134e376f-ac8d-40cc-887a-5d6443a5b23b%2F1663661378174.jpg" TargetMode="External"/><Relationship Id="rId84" Type="http://schemas.openxmlformats.org/officeDocument/2006/relationships/hyperlink" Target="https://kc.kobotoolbox.org/media/original?media_file=co2rwanda_rpp%2Fattachments%2F5e7adf3e3db845c6aefef4d241ab0769%2F0b8bb026-78d2-4d66-a716-ca5669018153%2F1663660721770.jpg" TargetMode="External"/><Relationship Id="rId138" Type="http://schemas.openxmlformats.org/officeDocument/2006/relationships/hyperlink" Target="https://kc.kobotoolbox.org/media/original?media_file=co2rwanda_rpp%2Fattachments%2F5e7adf3e3db845c6aefef4d241ab0769%2F64072938-bbe3-493e-ad47-54da7bd75439%2F1663662440113.jpg" TargetMode="External"/><Relationship Id="rId191" Type="http://schemas.openxmlformats.org/officeDocument/2006/relationships/hyperlink" Target="https://kc.kobotoolbox.org/media/original?media_file=co2rwanda_rpp%2Fattachments%2F5e7adf3e3db845c6aefef4d241ab0769%2Fa33a4b05-7ed7-4f88-9725-cfa686c500da%2F1663651841020.jpg" TargetMode="External"/><Relationship Id="rId205" Type="http://schemas.openxmlformats.org/officeDocument/2006/relationships/hyperlink" Target="https://kc.kobotoolbox.org/media/original?media_file=co2rwanda_rpp%2Fattachments%2F5e7adf3e3db845c6aefef4d241ab0769%2F0bb937b2-cb31-4cfb-80e3-66b5335eaac8%2F1663663286561.jpg" TargetMode="External"/><Relationship Id="rId247" Type="http://schemas.openxmlformats.org/officeDocument/2006/relationships/hyperlink" Target="https://kc.kobotoolbox.org/media/original?media_file=co2rwanda_rpp%2Fattachments%2F5e7adf3e3db845c6aefef4d241ab0769%2F25958a83-7fd3-49a3-9e53-8beff6aa0986%2F1663661039702.jpg" TargetMode="External"/><Relationship Id="rId107" Type="http://schemas.openxmlformats.org/officeDocument/2006/relationships/hyperlink" Target="https://kc.kobotoolbox.org/media/original?media_file=co2rwanda_rpp%2Fattachments%2F5e7adf3e3db845c6aefef4d241ab0769%2F38422287-1fa7-49f1-9fb6-73ffa443fcdc%2F1663663352951.jpg" TargetMode="External"/><Relationship Id="rId289" Type="http://schemas.openxmlformats.org/officeDocument/2006/relationships/hyperlink" Target="https://kc.kobotoolbox.org/media/original?media_file=co2rwanda_rpp%2Fattachments%2F5e7adf3e3db845c6aefef4d241ab0769%2Fe7100c36-b7db-4704-9ab3-5e83366e8337%2F1663668220603.jpg" TargetMode="External"/><Relationship Id="rId11" Type="http://schemas.openxmlformats.org/officeDocument/2006/relationships/hyperlink" Target="https://kc.kobotoolbox.org/media/original?media_file=co2rwanda_rpp%2Fattachments%2F5e7adf3e3db845c6aefef4d241ab0769%2Fd0807d61-177f-49ca-a6d0-8c25046c5757%2F1663666530776.jpg" TargetMode="External"/><Relationship Id="rId53" Type="http://schemas.openxmlformats.org/officeDocument/2006/relationships/hyperlink" Target="https://kc.kobotoolbox.org/media/original?media_file=co2rwanda_rpp%2Fattachments%2F5e7adf3e3db845c6aefef4d241ab0769%2Fbe841dec-7793-4965-b788-2a3324f29989%2F1663668415468.jpg" TargetMode="External"/><Relationship Id="rId149" Type="http://schemas.openxmlformats.org/officeDocument/2006/relationships/hyperlink" Target="https://kc.kobotoolbox.org/media/original?media_file=co2rwanda_rpp%2Fattachments%2F5e7adf3e3db845c6aefef4d241ab0769%2F209e8848-acb1-4e22-bdf8-480d79e3c141%2F1663663088041.jpg" TargetMode="External"/><Relationship Id="rId95" Type="http://schemas.openxmlformats.org/officeDocument/2006/relationships/hyperlink" Target="https://kc.kobotoolbox.org/media/original?media_file=co2rwanda_rpp%2Fattachments%2F5e7adf3e3db845c6aefef4d241ab0769%2Fda02d205-e72a-4b8d-a5d4-4fa17be1779f%2F1663670568565.jpg" TargetMode="External"/><Relationship Id="rId160" Type="http://schemas.openxmlformats.org/officeDocument/2006/relationships/hyperlink" Target="https://kc.kobotoolbox.org/media/original?media_file=co2rwanda_rpp%2Fattachments%2F5e7adf3e3db845c6aefef4d241ab0769%2F5baa4c87-9be4-43d9-829a-d05f5fc75254%2F1663657237786.jpg" TargetMode="External"/><Relationship Id="rId216" Type="http://schemas.openxmlformats.org/officeDocument/2006/relationships/hyperlink" Target="https://kc.kobotoolbox.org/media/original?media_file=co2rwanda_rpp%2Fattachments%2F5e7adf3e3db845c6aefef4d241ab0769%2F2bb8d9de-da94-4c35-8651-baf680796570%2F1663657454466.jpg" TargetMode="External"/><Relationship Id="rId258" Type="http://schemas.openxmlformats.org/officeDocument/2006/relationships/hyperlink" Target="https://kc.kobotoolbox.org/media/original?media_file=co2rwanda_rpp%2Fattachments%2F5e7adf3e3db845c6aefef4d241ab0769%2F826d739b-fedc-4653-96d9-5c8ca32df833%2F1663661587484.jpg" TargetMode="External"/><Relationship Id="rId22" Type="http://schemas.openxmlformats.org/officeDocument/2006/relationships/hyperlink" Target="https://kc.kobotoolbox.org/media/original?media_file=co2rwanda_rpp%2Fattachments%2F5e7adf3e3db845c6aefef4d241ab0769%2F9e03f390-bce0-4f5a-888d-cc0506cb5e93%2F1663657614641.jpg" TargetMode="External"/><Relationship Id="rId64" Type="http://schemas.openxmlformats.org/officeDocument/2006/relationships/hyperlink" Target="https://kc.kobotoolbox.org/media/original?media_file=co2rwanda_rpp%2Fattachments%2F5e7adf3e3db845c6aefef4d241ab0769%2Feaed7c56-9b64-4304-b6a0-da0fc20f5074%2F1663671801782.jpg" TargetMode="External"/><Relationship Id="rId118" Type="http://schemas.openxmlformats.org/officeDocument/2006/relationships/hyperlink" Target="https://kc.kobotoolbox.org/media/original?media_file=co2rwanda_rpp%2Fattachments%2F5e7adf3e3db845c6aefef4d241ab0769%2F1f14afaa-14ab-4b08-b444-341441aca44c%2F1663671790924.jpg" TargetMode="External"/><Relationship Id="rId171" Type="http://schemas.openxmlformats.org/officeDocument/2006/relationships/hyperlink" Target="https://kc.kobotoolbox.org/media/original?media_file=co2rwanda_rpp%2Fattachments%2F5e7adf3e3db845c6aefef4d241ab0769%2F273706bb-c268-423a-9348-233fb25306d9%2F1663658764534.jpg" TargetMode="External"/><Relationship Id="rId227" Type="http://schemas.openxmlformats.org/officeDocument/2006/relationships/hyperlink" Target="https://kc.kobotoolbox.org/media/original?media_file=co2rwanda_rpp%2Fattachments%2F5e7adf3e3db845c6aefef4d241ab0769%2F64647006-1f1e-4bfd-ad3f-d7d90d3b5338%2F1663660641502.jpg" TargetMode="External"/><Relationship Id="rId269" Type="http://schemas.openxmlformats.org/officeDocument/2006/relationships/hyperlink" Target="https://kc.kobotoolbox.org/media/original?media_file=co2rwanda_rpp%2Fattachments%2F5e7adf3e3db845c6aefef4d241ab0769%2F74d5b052-77ea-4cfb-a407-e75f17c1fc38%2F1663670574367.jpg"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s://kc.kobotoolbox.org/media/original?media_file=co2rwanda_rpp%2Fattachments%2Ff27ca079b68f42c99391fab4b9f46bde%2F4280dfa5-c394-4e2e-8c54-642dfac770bf%2F1663753609638.jpg" TargetMode="External"/><Relationship Id="rId21" Type="http://schemas.openxmlformats.org/officeDocument/2006/relationships/hyperlink" Target="https://kc.kobotoolbox.org/media/original?media_file=co2rwanda_rpp%2Fattachments%2Ff27ca079b68f42c99391fab4b9f46bde%2F2b062d50-16c7-44a6-a3fc-6d5424bf211d%2F1663741080741.jpg" TargetMode="External"/><Relationship Id="rId42" Type="http://schemas.openxmlformats.org/officeDocument/2006/relationships/hyperlink" Target="https://kc.kobotoolbox.org/media/original?media_file=co2rwanda_rpp%2Fattachments%2Ff27ca079b68f42c99391fab4b9f46bde%2Fa4c73818-51fe-401e-81b2-913140203a1e%2F1663749107922.jpg" TargetMode="External"/><Relationship Id="rId63" Type="http://schemas.openxmlformats.org/officeDocument/2006/relationships/hyperlink" Target="https://kc.kobotoolbox.org/media/original?media_file=co2rwanda_rpp%2Fattachments%2Ff27ca079b68f42c99391fab4b9f46bde%2Fe41214b1-d9cf-47c9-b1b3-78034b3742af%2F1663751741980.jpg" TargetMode="External"/><Relationship Id="rId84" Type="http://schemas.openxmlformats.org/officeDocument/2006/relationships/hyperlink" Target="https://kc.kobotoolbox.org/media/original?media_file=co2rwanda_rpp%2Fattachments%2Ff27ca079b68f42c99391fab4b9f46bde%2F765838eb-55ee-4236-a153-4b31aa88231f%2F1663755229237.jpg" TargetMode="External"/><Relationship Id="rId138" Type="http://schemas.openxmlformats.org/officeDocument/2006/relationships/hyperlink" Target="https://kc.kobotoolbox.org/media/original?media_file=co2rwanda_rpp%2Fattachments%2Ff27ca079b68f42c99391fab4b9f46bde%2Fbbe7ab39-7e97-4ec4-9557-023248945626%2F1663743576920.jpg" TargetMode="External"/><Relationship Id="rId159" Type="http://schemas.openxmlformats.org/officeDocument/2006/relationships/hyperlink" Target="https://kc.kobotoolbox.org/media/original?media_file=co2rwanda_rpp%2Fattachments%2Ff27ca079b68f42c99391fab4b9f46bde%2F0a534a7b-6066-45de-89cf-bf86d3ac6771%2F1663749284395.jpg" TargetMode="External"/><Relationship Id="rId170" Type="http://schemas.openxmlformats.org/officeDocument/2006/relationships/hyperlink" Target="https://kc.kobotoolbox.org/media/original?media_file=co2rwanda_rpp%2Fattachments%2Ff27ca079b68f42c99391fab4b9f46bde%2F8da404ab-211a-4e4a-995c-e7dc936680ef%2F1663754034617.jpg" TargetMode="External"/><Relationship Id="rId191" Type="http://schemas.openxmlformats.org/officeDocument/2006/relationships/hyperlink" Target="https://kc.kobotoolbox.org/media/original?media_file=co2rwanda_rpp%2Fattachments%2Ff27ca079b68f42c99391fab4b9f46bde%2F91532727-aa37-469f-838e-b8301624cafc%2F1663745977245.jpg" TargetMode="External"/><Relationship Id="rId107" Type="http://schemas.openxmlformats.org/officeDocument/2006/relationships/hyperlink" Target="https://kc.kobotoolbox.org/media/original?media_file=co2rwanda_rpp%2Fattachments%2Ff27ca079b68f42c99391fab4b9f46bde%2F77fe4a22-32c6-46c9-8f32-f1636448bfb2%2F1663747416583.jpg" TargetMode="External"/><Relationship Id="rId11" Type="http://schemas.openxmlformats.org/officeDocument/2006/relationships/hyperlink" Target="https://kc.kobotoolbox.org/media/original?media_file=co2rwanda_rpp%2Fattachments%2Ff27ca079b68f42c99391fab4b9f46bde%2F61ae611c-024b-4298-a8f8-08edddf596ab%2F1663747657412.jpg" TargetMode="External"/><Relationship Id="rId32" Type="http://schemas.openxmlformats.org/officeDocument/2006/relationships/hyperlink" Target="https://kc.kobotoolbox.org/media/original?media_file=co2rwanda_rpp%2Fattachments%2Ff27ca079b68f42c99391fab4b9f46bde%2F47e005a2-3850-49e5-a54a-8ff5ac5ceba1%2F1663741486651.jpg" TargetMode="External"/><Relationship Id="rId53" Type="http://schemas.openxmlformats.org/officeDocument/2006/relationships/hyperlink" Target="https://kc.kobotoolbox.org/media/original?media_file=co2rwanda_rpp%2Fattachments%2Ff27ca079b68f42c99391fab4b9f46bde%2F3d18029a-5380-47ba-875f-147aefa9ad4f%2F1663749430127.jpg" TargetMode="External"/><Relationship Id="rId74" Type="http://schemas.openxmlformats.org/officeDocument/2006/relationships/hyperlink" Target="https://kc.kobotoolbox.org/media/original?media_file=co2rwanda_rpp%2Fattachments%2Ff27ca079b68f42c99391fab4b9f46bde%2F356d9b13-607e-40c1-a5b3-6caa2c03fa20%2F1663749064452.jpg" TargetMode="External"/><Relationship Id="rId128" Type="http://schemas.openxmlformats.org/officeDocument/2006/relationships/hyperlink" Target="https://kc.kobotoolbox.org/media/original?media_file=co2rwanda_rpp%2Fattachments%2Ff27ca079b68f42c99391fab4b9f46bde%2F48eee6c4-467c-4df0-8470-2e1d0796f211%2F1663742982972.jpg" TargetMode="External"/><Relationship Id="rId149" Type="http://schemas.openxmlformats.org/officeDocument/2006/relationships/hyperlink" Target="https://kc.kobotoolbox.org/media/original?media_file=co2rwanda_rpp%2Fattachments%2Ff27ca079b68f42c99391fab4b9f46bde%2F5c110d1d-b421-4b95-a4f6-3deb2069134b%2F1663743930583.jpg" TargetMode="External"/><Relationship Id="rId5" Type="http://schemas.openxmlformats.org/officeDocument/2006/relationships/hyperlink" Target="https://kc.kobotoolbox.org/media/original?media_file=co2rwanda_rpp%2Fattachments%2Ff27ca079b68f42c99391fab4b9f46bde%2F9e4b50d4-7c68-40c5-a889-c2a26bed12cb%2F1663742834047.jpg" TargetMode="External"/><Relationship Id="rId95" Type="http://schemas.openxmlformats.org/officeDocument/2006/relationships/hyperlink" Target="https://kc.kobotoolbox.org/media/original?media_file=co2rwanda_rpp%2Fattachments%2Ff27ca079b68f42c99391fab4b9f46bde%2F79384df6-2307-450d-865a-375b8e605677%2F1663746666835.jpg" TargetMode="External"/><Relationship Id="rId160" Type="http://schemas.openxmlformats.org/officeDocument/2006/relationships/hyperlink" Target="https://kc.kobotoolbox.org/media/original?media_file=co2rwanda_rpp%2Fattachments%2Ff27ca079b68f42c99391fab4b9f46bde%2F0a534a7b-6066-45de-89cf-bf86d3ac6771%2F1663749659296.jpg" TargetMode="External"/><Relationship Id="rId181" Type="http://schemas.openxmlformats.org/officeDocument/2006/relationships/hyperlink" Target="https://kc.kobotoolbox.org/media/original?media_file=co2rwanda_rpp%2Fattachments%2Ff27ca079b68f42c99391fab4b9f46bde%2Fa24834c4-2fb0-4ade-9a60-0316e4f71221%2F1663745692071.jpg" TargetMode="External"/><Relationship Id="rId22" Type="http://schemas.openxmlformats.org/officeDocument/2006/relationships/hyperlink" Target="https://kc.kobotoolbox.org/media/original?media_file=co2rwanda_rpp%2Fattachments%2Ff27ca079b68f42c99391fab4b9f46bde%2F2b062d50-16c7-44a6-a3fc-6d5424bf211d%2F1663700213429.jpg" TargetMode="External"/><Relationship Id="rId43" Type="http://schemas.openxmlformats.org/officeDocument/2006/relationships/hyperlink" Target="https://kc.kobotoolbox.org/media/original?media_file=co2rwanda_rpp%2Fattachments%2Ff27ca079b68f42c99391fab4b9f46bde%2F7b5dabd6-5655-4e10-9479-6603528d3445%2F1663751219038.jpg" TargetMode="External"/><Relationship Id="rId64" Type="http://schemas.openxmlformats.org/officeDocument/2006/relationships/hyperlink" Target="https://kc.kobotoolbox.org/media/original?media_file=co2rwanda_rpp%2Fattachments%2Ff27ca079b68f42c99391fab4b9f46bde%2F9d120ea5-ce9e-4e17-9115-84bbb5cdf6ad%2F1663753152282.jpg" TargetMode="External"/><Relationship Id="rId118" Type="http://schemas.openxmlformats.org/officeDocument/2006/relationships/hyperlink" Target="https://kc.kobotoolbox.org/media/original?media_file=co2rwanda_rpp%2Fattachments%2Ff27ca079b68f42c99391fab4b9f46bde%2F4280dfa5-c394-4e2e-8c54-642dfac770bf%2F1663753772920.jpg" TargetMode="External"/><Relationship Id="rId139" Type="http://schemas.openxmlformats.org/officeDocument/2006/relationships/hyperlink" Target="https://kc.kobotoolbox.org/media/original?media_file=co2rwanda_rpp%2Fattachments%2Ff27ca079b68f42c99391fab4b9f46bde%2Fbbe7ab39-7e97-4ec4-9557-023248945626%2F1663743712164.jpg" TargetMode="External"/><Relationship Id="rId85" Type="http://schemas.openxmlformats.org/officeDocument/2006/relationships/hyperlink" Target="https://kc.kobotoolbox.org/media/original?media_file=co2rwanda_rpp%2Fattachments%2Ff27ca079b68f42c99391fab4b9f46bde%2Fc8a94992-bc70-408b-b508-d37d171e901e%2F1663740524569.jpg" TargetMode="External"/><Relationship Id="rId150" Type="http://schemas.openxmlformats.org/officeDocument/2006/relationships/hyperlink" Target="https://kc.kobotoolbox.org/media/original?media_file=co2rwanda_rpp%2Fattachments%2Ff27ca079b68f42c99391fab4b9f46bde%2F5d24eea2-832f-4057-8df6-c0e742394f4e%2F1663744858771.jpg" TargetMode="External"/><Relationship Id="rId171" Type="http://schemas.openxmlformats.org/officeDocument/2006/relationships/hyperlink" Target="https://kc.kobotoolbox.org/media/original?media_file=co2rwanda_rpp%2Fattachments%2Ff27ca079b68f42c99391fab4b9f46bde%2F8da404ab-211a-4e4a-995c-e7dc936680ef%2F1663754176812.jpg" TargetMode="External"/><Relationship Id="rId192" Type="http://schemas.openxmlformats.org/officeDocument/2006/relationships/hyperlink" Target="https://kc.kobotoolbox.org/media/original?media_file=co2rwanda_rpp%2Fattachments%2Ff27ca079b68f42c99391fab4b9f46bde%2F91532727-aa37-469f-838e-b8301624cafc%2F1663746931381.jpg" TargetMode="External"/><Relationship Id="rId12" Type="http://schemas.openxmlformats.org/officeDocument/2006/relationships/hyperlink" Target="https://kc.kobotoolbox.org/media/original?media_file=co2rwanda_rpp%2Fattachments%2Ff27ca079b68f42c99391fab4b9f46bde%2F740ae193-0e62-4700-b093-f64e32685728%2F1663749678031.jpg" TargetMode="External"/><Relationship Id="rId33" Type="http://schemas.openxmlformats.org/officeDocument/2006/relationships/hyperlink" Target="https://kc.kobotoolbox.org/media/original?media_file=co2rwanda_rpp%2Fattachments%2Ff27ca079b68f42c99391fab4b9f46bde%2F47e005a2-3850-49e5-a54a-8ff5ac5ceba1%2F1663742101743.jpg" TargetMode="External"/><Relationship Id="rId108" Type="http://schemas.openxmlformats.org/officeDocument/2006/relationships/hyperlink" Target="https://kc.kobotoolbox.org/media/original?media_file=co2rwanda_rpp%2Fattachments%2Ff27ca079b68f42c99391fab4b9f46bde%2F77fe4a22-32c6-46c9-8f32-f1636448bfb2%2F1663747443374.jpg" TargetMode="External"/><Relationship Id="rId129" Type="http://schemas.openxmlformats.org/officeDocument/2006/relationships/hyperlink" Target="https://kc.kobotoolbox.org/media/original?media_file=co2rwanda_rpp%2Fattachments%2Ff27ca079b68f42c99391fab4b9f46bde%2F48eee6c4-467c-4df0-8470-2e1d0796f211%2F1663743172371.jpg" TargetMode="External"/><Relationship Id="rId54" Type="http://schemas.openxmlformats.org/officeDocument/2006/relationships/hyperlink" Target="https://kc.kobotoolbox.org/media/original?media_file=co2rwanda_rpp%2Fattachments%2Ff27ca079b68f42c99391fab4b9f46bde%2Fc16d2489-cc79-4150-94fe-69984b610d32%2F1663750083884.jpg" TargetMode="External"/><Relationship Id="rId75" Type="http://schemas.openxmlformats.org/officeDocument/2006/relationships/hyperlink" Target="https://kc.kobotoolbox.org/media/original?media_file=co2rwanda_rpp%2Fattachments%2Ff27ca079b68f42c99391fab4b9f46bde%2F356d9b13-607e-40c1-a5b3-6caa2c03fa20%2F1663749111954.jpg" TargetMode="External"/><Relationship Id="rId96" Type="http://schemas.openxmlformats.org/officeDocument/2006/relationships/hyperlink" Target="https://kc.kobotoolbox.org/media/original?media_file=co2rwanda_rpp%2Fattachments%2Ff27ca079b68f42c99391fab4b9f46bde%2F79384df6-2307-450d-865a-375b8e605677%2F1663746718230.jpg" TargetMode="External"/><Relationship Id="rId140" Type="http://schemas.openxmlformats.org/officeDocument/2006/relationships/hyperlink" Target="https://kc.kobotoolbox.org/media/original?media_file=co2rwanda_rpp%2Fattachments%2Ff27ca079b68f42c99391fab4b9f46bde%2Fad6a6d02-0f72-4a90-a733-47628c37ac08%2F1663744360708.jpg" TargetMode="External"/><Relationship Id="rId161" Type="http://schemas.openxmlformats.org/officeDocument/2006/relationships/hyperlink" Target="https://kc.kobotoolbox.org/media/original?media_file=co2rwanda_rpp%2Fattachments%2Ff27ca079b68f42c99391fab4b9f46bde%2F3cbb91d1-8c14-4e6c-8764-79b38408b74d%2F1663743119304.jpg" TargetMode="External"/><Relationship Id="rId182" Type="http://schemas.openxmlformats.org/officeDocument/2006/relationships/hyperlink" Target="https://kc.kobotoolbox.org/media/original?media_file=co2rwanda_rpp%2Fattachments%2Ff27ca079b68f42c99391fab4b9f46bde%2Fa24834c4-2fb0-4ade-9a60-0316e4f71221%2F1663745933737.jpg" TargetMode="External"/><Relationship Id="rId6" Type="http://schemas.openxmlformats.org/officeDocument/2006/relationships/hyperlink" Target="https://kc.kobotoolbox.org/media/original?media_file=co2rwanda_rpp%2Fattachments%2Ff27ca079b68f42c99391fab4b9f46bde%2F9e4b50d4-7c68-40c5-a889-c2a26bed12cb%2F1663743375677.jpg" TargetMode="External"/><Relationship Id="rId23" Type="http://schemas.openxmlformats.org/officeDocument/2006/relationships/hyperlink" Target="https://kc.kobotoolbox.org/media/original?media_file=co2rwanda_rpp%2Fattachments%2Ff27ca079b68f42c99391fab4b9f46bde%2F38401e75-8636-4858-a211-5fbf11781cd4%2F1663742347231.jpg" TargetMode="External"/><Relationship Id="rId119" Type="http://schemas.openxmlformats.org/officeDocument/2006/relationships/hyperlink" Target="https://kc.kobotoolbox.org/media/original?media_file=co2rwanda_rpp%2Fattachments%2Ff27ca079b68f42c99391fab4b9f46bde%2F40621029-45e7-41c8-b9b8-f4a0d7228f95%2F1663744344516.jpg" TargetMode="External"/><Relationship Id="rId44" Type="http://schemas.openxmlformats.org/officeDocument/2006/relationships/hyperlink" Target="https://kc.kobotoolbox.org/media/original?media_file=co2rwanda_rpp%2Fattachments%2Ff27ca079b68f42c99391fab4b9f46bde%2F7b5dabd6-5655-4e10-9479-6603528d3445%2F1663751279099.jpg" TargetMode="External"/><Relationship Id="rId65" Type="http://schemas.openxmlformats.org/officeDocument/2006/relationships/hyperlink" Target="https://kc.kobotoolbox.org/media/original?media_file=co2rwanda_rpp%2Fattachments%2Ff27ca079b68f42c99391fab4b9f46bde%2F9d120ea5-ce9e-4e17-9115-84bbb5cdf6ad%2F1663753198568.jpg" TargetMode="External"/><Relationship Id="rId86" Type="http://schemas.openxmlformats.org/officeDocument/2006/relationships/hyperlink" Target="https://kc.kobotoolbox.org/media/original?media_file=co2rwanda_rpp%2Fattachments%2Ff27ca079b68f42c99391fab4b9f46bde%2Fc8a94992-bc70-408b-b508-d37d171e901e%2F1663740875308.jpg" TargetMode="External"/><Relationship Id="rId130" Type="http://schemas.openxmlformats.org/officeDocument/2006/relationships/hyperlink" Target="https://kc.kobotoolbox.org/media/original?media_file=co2rwanda_rpp%2Fattachments%2Ff27ca079b68f42c99391fab4b9f46bde%2Fbd22829e-ce82-4dad-86b0-d2b75e27d44c%2F1663748443951.jpg" TargetMode="External"/><Relationship Id="rId151" Type="http://schemas.openxmlformats.org/officeDocument/2006/relationships/hyperlink" Target="https://kc.kobotoolbox.org/media/original?media_file=co2rwanda_rpp%2Fattachments%2Ff27ca079b68f42c99391fab4b9f46bde%2F5d24eea2-832f-4057-8df6-c0e742394f4e%2F1663745276999.jpg" TargetMode="External"/><Relationship Id="rId172" Type="http://schemas.openxmlformats.org/officeDocument/2006/relationships/hyperlink" Target="https://kc.kobotoolbox.org/media/original?media_file=co2rwanda_rpp%2Fattachments%2Ff27ca079b68f42c99391fab4b9f46bde%2F1d7c9b39-0764-49bf-82be-de3e1d6d32ef%2F1663755827121.jpg" TargetMode="External"/><Relationship Id="rId193" Type="http://schemas.openxmlformats.org/officeDocument/2006/relationships/hyperlink" Target="https://kc.kobotoolbox.org/media/original?media_file=co2rwanda_rpp%2Fattachments%2Ff27ca079b68f42c99391fab4b9f46bde%2Fedeb20ba-52c9-4fdf-aa02-fc640a976f60%2F1663748027355.jpg" TargetMode="External"/><Relationship Id="rId13" Type="http://schemas.openxmlformats.org/officeDocument/2006/relationships/hyperlink" Target="https://kc.kobotoolbox.org/media/original?media_file=co2rwanda_rpp%2Fattachments%2Ff27ca079b68f42c99391fab4b9f46bde%2F740ae193-0e62-4700-b093-f64e32685728%2F1663749700164.jpg" TargetMode="External"/><Relationship Id="rId109" Type="http://schemas.openxmlformats.org/officeDocument/2006/relationships/hyperlink" Target="https://kc.kobotoolbox.org/media/original?media_file=co2rwanda_rpp%2Fattachments%2Ff27ca079b68f42c99391fab4b9f46bde%2F77fe4a22-32c6-46c9-8f32-f1636448bfb2%2F1663747683886.jpg" TargetMode="External"/><Relationship Id="rId34" Type="http://schemas.openxmlformats.org/officeDocument/2006/relationships/hyperlink" Target="https://kc.kobotoolbox.org/media/original?media_file=co2rwanda_rpp%2Fattachments%2Ff27ca079b68f42c99391fab4b9f46bde%2F1b336c7b-9cdc-4d82-ac3b-6ae880f4166c%2F1663742944826.jpg" TargetMode="External"/><Relationship Id="rId55" Type="http://schemas.openxmlformats.org/officeDocument/2006/relationships/hyperlink" Target="https://kc.kobotoolbox.org/media/original?media_file=co2rwanda_rpp%2Fattachments%2Ff27ca079b68f42c99391fab4b9f46bde%2Fc16d2489-cc79-4150-94fe-69984b610d32%2F1663750165124.jpg" TargetMode="External"/><Relationship Id="rId76" Type="http://schemas.openxmlformats.org/officeDocument/2006/relationships/hyperlink" Target="https://kc.kobotoolbox.org/media/original?media_file=co2rwanda_rpp%2Fattachments%2Ff27ca079b68f42c99391fab4b9f46bde%2F2da0d92f-1a83-40dd-8bf9-7c34ddc66249%2F1663750256530.jpg" TargetMode="External"/><Relationship Id="rId97" Type="http://schemas.openxmlformats.org/officeDocument/2006/relationships/hyperlink" Target="https://kc.kobotoolbox.org/media/original?media_file=co2rwanda_rpp%2Fattachments%2Ff27ca079b68f42c99391fab4b9f46bde%2F79384df6-2307-450d-865a-375b8e605677%2F1663746886977.jpg" TargetMode="External"/><Relationship Id="rId120" Type="http://schemas.openxmlformats.org/officeDocument/2006/relationships/hyperlink" Target="https://kc.kobotoolbox.org/media/original?media_file=co2rwanda_rpp%2Fattachments%2Ff27ca079b68f42c99391fab4b9f46bde%2F40621029-45e7-41c8-b9b8-f4a0d7228f95%2F1663744876561.jpg" TargetMode="External"/><Relationship Id="rId141" Type="http://schemas.openxmlformats.org/officeDocument/2006/relationships/hyperlink" Target="https://kc.kobotoolbox.org/media/original?media_file=co2rwanda_rpp%2Fattachments%2Ff27ca079b68f42c99391fab4b9f46bde%2Fad6a6d02-0f72-4a90-a733-47628c37ac08%2F1663744562045.jpg" TargetMode="External"/><Relationship Id="rId7" Type="http://schemas.openxmlformats.org/officeDocument/2006/relationships/hyperlink" Target="https://kc.kobotoolbox.org/media/original?media_file=co2rwanda_rpp%2Fattachments%2Ff27ca079b68f42c99391fab4b9f46bde%2Ff294c2d1-619e-4eb4-9189-003aa5cb852c%2F1663744773433.jpg" TargetMode="External"/><Relationship Id="rId71" Type="http://schemas.openxmlformats.org/officeDocument/2006/relationships/hyperlink" Target="https://kc.kobotoolbox.org/media/original?media_file=co2rwanda_rpp%2Fattachments%2Ff27ca079b68f42c99391fab4b9f46bde%2Fd9e6ca9b-e66a-473f-a288-a78e4d855dfd%2F1663745276312.jpg" TargetMode="External"/><Relationship Id="rId92" Type="http://schemas.openxmlformats.org/officeDocument/2006/relationships/hyperlink" Target="https://kc.kobotoolbox.org/media/original?media_file=co2rwanda_rpp%2Fattachments%2Ff27ca079b68f42c99391fab4b9f46bde%2F0c0429e0-b2c5-4830-9f70-7aa2e7acb8fa%2F1663744319545.jpg" TargetMode="External"/><Relationship Id="rId162" Type="http://schemas.openxmlformats.org/officeDocument/2006/relationships/hyperlink" Target="https://kc.kobotoolbox.org/media/original?media_file=co2rwanda_rpp%2Fattachments%2Ff27ca079b68f42c99391fab4b9f46bde%2F3cbb91d1-8c14-4e6c-8764-79b38408b74d%2F1663743536733.jpg" TargetMode="External"/><Relationship Id="rId183" Type="http://schemas.openxmlformats.org/officeDocument/2006/relationships/hyperlink" Target="https://kc.kobotoolbox.org/media/original?media_file=co2rwanda_rpp%2Fattachments%2Ff27ca079b68f42c99391fab4b9f46bde%2Fb3440886-c014-47be-ba6e-9c12aab9a279%2F1663747214807.jpg" TargetMode="External"/><Relationship Id="rId2" Type="http://schemas.openxmlformats.org/officeDocument/2006/relationships/hyperlink" Target="https://kc.kobotoolbox.org/media/original?media_file=co2rwanda_rpp%2Fattachments%2Ff27ca079b68f42c99391fab4b9f46bde%2Fa38e2243-a6aa-4351-a399-95595d5895d8%2F1663741105526.jpg" TargetMode="External"/><Relationship Id="rId29" Type="http://schemas.openxmlformats.org/officeDocument/2006/relationships/hyperlink" Target="https://kc.kobotoolbox.org/media/original?media_file=co2rwanda_rpp%2Fattachments%2Ff27ca079b68f42c99391fab4b9f46bde%2Fa98d3bef-30e0-4c72-991c-fac4bd1e804e%2F1663702358490.jpg" TargetMode="External"/><Relationship Id="rId24" Type="http://schemas.openxmlformats.org/officeDocument/2006/relationships/hyperlink" Target="https://kc.kobotoolbox.org/media/original?media_file=co2rwanda_rpp%2Fattachments%2Ff27ca079b68f42c99391fab4b9f46bde%2F38401e75-8636-4858-a211-5fbf11781cd4%2F1663700817474.jpg" TargetMode="External"/><Relationship Id="rId40" Type="http://schemas.openxmlformats.org/officeDocument/2006/relationships/hyperlink" Target="https://kc.kobotoolbox.org/media/original?media_file=co2rwanda_rpp%2Fattachments%2Ff27ca079b68f42c99391fab4b9f46bde%2F3605fe34-0350-42f8-a425-f879c94a2660%2F1663745690437.jpg" TargetMode="External"/><Relationship Id="rId45" Type="http://schemas.openxmlformats.org/officeDocument/2006/relationships/hyperlink" Target="https://kc.kobotoolbox.org/media/original?media_file=co2rwanda_rpp%2Fattachments%2Ff27ca079b68f42c99391fab4b9f46bde%2F925be752-727e-4d59-a0f3-ad71eb280f3f%2F1663752659565.jpg" TargetMode="External"/><Relationship Id="rId66" Type="http://schemas.openxmlformats.org/officeDocument/2006/relationships/hyperlink" Target="https://kc.kobotoolbox.org/media/original?media_file=co2rwanda_rpp%2Fattachments%2Ff27ca079b68f42c99391fab4b9f46bde%2Fccafd2e7-02be-4174-b544-44eb546caca2%2F1663756147074.jpg" TargetMode="External"/><Relationship Id="rId87" Type="http://schemas.openxmlformats.org/officeDocument/2006/relationships/hyperlink" Target="https://kc.kobotoolbox.org/media/original?media_file=co2rwanda_rpp%2Fattachments%2Ff27ca079b68f42c99391fab4b9f46bde%2Fc8a94992-bc70-408b-b508-d37d171e901e%2F1663740998429.jpg" TargetMode="External"/><Relationship Id="rId110" Type="http://schemas.openxmlformats.org/officeDocument/2006/relationships/hyperlink" Target="https://kc.kobotoolbox.org/media/original?media_file=co2rwanda_rpp%2Fattachments%2Ff27ca079b68f42c99391fab4b9f46bde%2Fa671436c-d84c-4c6e-b550-dbd0a1bf33f0%2F1663749001841.jpg" TargetMode="External"/><Relationship Id="rId115" Type="http://schemas.openxmlformats.org/officeDocument/2006/relationships/hyperlink" Target="https://kc.kobotoolbox.org/media/original?media_file=co2rwanda_rpp%2Fattachments%2Ff27ca079b68f42c99391fab4b9f46bde%2F0d473cb7-34e3-426d-a388-a5ab23279641%2F1663752071646.jpg" TargetMode="External"/><Relationship Id="rId131" Type="http://schemas.openxmlformats.org/officeDocument/2006/relationships/hyperlink" Target="https://kc.kobotoolbox.org/media/original?media_file=co2rwanda_rpp%2Fattachments%2Ff27ca079b68f42c99391fab4b9f46bde%2Fbd22829e-ce82-4dad-86b0-d2b75e27d44c%2F1663748537486.jpg" TargetMode="External"/><Relationship Id="rId136" Type="http://schemas.openxmlformats.org/officeDocument/2006/relationships/hyperlink" Target="https://kc.kobotoolbox.org/media/original?media_file=co2rwanda_rpp%2Fattachments%2Ff27ca079b68f42c99391fab4b9f46bde%2Ffcf31d53-2673-4622-b6fc-8f01a75c4622%2F1663742309668.jpg" TargetMode="External"/><Relationship Id="rId157" Type="http://schemas.openxmlformats.org/officeDocument/2006/relationships/hyperlink" Target="https://kc.kobotoolbox.org/media/original?media_file=co2rwanda_rpp%2Fattachments%2Ff27ca079b68f42c99391fab4b9f46bde%2F091b684f-c59a-42ae-bf21-a6e14b0a5525%2F1663748403131.jpg" TargetMode="External"/><Relationship Id="rId178" Type="http://schemas.openxmlformats.org/officeDocument/2006/relationships/hyperlink" Target="https://kc.kobotoolbox.org/media/original?media_file=co2rwanda_rpp%2Fattachments%2Ff27ca079b68f42c99391fab4b9f46bde%2F4f1da285-6f8a-4538-91e8-925005946fee%2F1663743230616.jpg" TargetMode="External"/><Relationship Id="rId61" Type="http://schemas.openxmlformats.org/officeDocument/2006/relationships/hyperlink" Target="https://kc.kobotoolbox.org/media/original?media_file=co2rwanda_rpp%2Fattachments%2Ff27ca079b68f42c99391fab4b9f46bde%2F7d62ef7b-f8ac-4e5e-a43a-360f09c880d1%2F1663750213598.jpg" TargetMode="External"/><Relationship Id="rId82" Type="http://schemas.openxmlformats.org/officeDocument/2006/relationships/hyperlink" Target="https://kc.kobotoolbox.org/media/original?media_file=co2rwanda_rpp%2Fattachments%2Ff27ca079b68f42c99391fab4b9f46bde%2F765838eb-55ee-4236-a153-4b31aa88231f%2F1663754855978.jpg" TargetMode="External"/><Relationship Id="rId152" Type="http://schemas.openxmlformats.org/officeDocument/2006/relationships/hyperlink" Target="https://kc.kobotoolbox.org/media/original?media_file=co2rwanda_rpp%2Fattachments%2Ff27ca079b68f42c99391fab4b9f46bde%2F5d24eea2-832f-4057-8df6-c0e742394f4e%2F1663745366856.jpg" TargetMode="External"/><Relationship Id="rId173" Type="http://schemas.openxmlformats.org/officeDocument/2006/relationships/hyperlink" Target="https://kc.kobotoolbox.org/media/original?media_file=co2rwanda_rpp%2Fattachments%2Ff27ca079b68f42c99391fab4b9f46bde%2F1d7c9b39-0764-49bf-82be-de3e1d6d32ef%2F1663755996427.jpg" TargetMode="External"/><Relationship Id="rId194" Type="http://schemas.openxmlformats.org/officeDocument/2006/relationships/hyperlink" Target="https://kc.kobotoolbox.org/media/original?media_file=co2rwanda_rpp%2Fattachments%2Ff27ca079b68f42c99391fab4b9f46bde%2Fedeb20ba-52c9-4fdf-aa02-fc640a976f60%2F1663749806675.jpg" TargetMode="External"/><Relationship Id="rId199" Type="http://schemas.openxmlformats.org/officeDocument/2006/relationships/hyperlink" Target="https://kc.kobotoolbox.org/media/original?media_file=co2rwanda_rpp%2Fattachments%2Ff27ca079b68f42c99391fab4b9f46bde%2Ff561c2e8-b84c-4dec-bfea-9324fc5f8a1a%2F1663755545727.jpg" TargetMode="External"/><Relationship Id="rId19" Type="http://schemas.openxmlformats.org/officeDocument/2006/relationships/hyperlink" Target="https://kc.kobotoolbox.org/media/original?media_file=co2rwanda_rpp%2Fattachments%2Ff27ca079b68f42c99391fab4b9f46bde%2F394058b5-bfc4-40cd-bed0-5d6eb5224bfd%2F1663738417756.jpg" TargetMode="External"/><Relationship Id="rId14" Type="http://schemas.openxmlformats.org/officeDocument/2006/relationships/hyperlink" Target="https://kc.kobotoolbox.org/media/original?media_file=co2rwanda_rpp%2Fattachments%2Ff27ca079b68f42c99391fab4b9f46bde%2F740ae193-0e62-4700-b093-f64e32685728%2F1663750049498.jpg" TargetMode="External"/><Relationship Id="rId30" Type="http://schemas.openxmlformats.org/officeDocument/2006/relationships/hyperlink" Target="https://kc.kobotoolbox.org/media/original?media_file=co2rwanda_rpp%2Fattachments%2Ff27ca079b68f42c99391fab4b9f46bde%2Faca26e23-9b49-4f4f-9ed1-3e7abfe7197a%2F1663741425174.jpg" TargetMode="External"/><Relationship Id="rId35" Type="http://schemas.openxmlformats.org/officeDocument/2006/relationships/hyperlink" Target="https://kc.kobotoolbox.org/media/original?media_file=co2rwanda_rpp%2Fattachments%2Ff27ca079b68f42c99391fab4b9f46bde%2F1b336c7b-9cdc-4d82-ac3b-6ae880f4166c%2F1663743704393.jpg" TargetMode="External"/><Relationship Id="rId56" Type="http://schemas.openxmlformats.org/officeDocument/2006/relationships/hyperlink" Target="https://kc.kobotoolbox.org/media/original?media_file=co2rwanda_rpp%2Fattachments%2Ff27ca079b68f42c99391fab4b9f46bde%2F920c59f8-4e54-4411-9db2-9a2a1c24ad06%2F1663747055347.jpg" TargetMode="External"/><Relationship Id="rId77" Type="http://schemas.openxmlformats.org/officeDocument/2006/relationships/hyperlink" Target="https://kc.kobotoolbox.org/media/original?media_file=co2rwanda_rpp%2Fattachments%2Ff27ca079b68f42c99391fab4b9f46bde%2F2da0d92f-1a83-40dd-8bf9-7c34ddc66249%2F1663750495357.jpg" TargetMode="External"/><Relationship Id="rId100" Type="http://schemas.openxmlformats.org/officeDocument/2006/relationships/hyperlink" Target="https://kc.kobotoolbox.org/media/original?media_file=co2rwanda_rpp%2Fattachments%2Ff27ca079b68f42c99391fab4b9f46bde%2Fa89872ab-8a7d-4ab7-96ee-be47796b4b13%2F1663748104478.jpg" TargetMode="External"/><Relationship Id="rId105" Type="http://schemas.openxmlformats.org/officeDocument/2006/relationships/hyperlink" Target="https://kc.kobotoolbox.org/media/original?media_file=co2rwanda_rpp%2Fattachments%2Ff27ca079b68f42c99391fab4b9f46bde%2F20b0005f-3063-4f95-9cca-309b2c60f79c%2F1663744656357.jpg" TargetMode="External"/><Relationship Id="rId126" Type="http://schemas.openxmlformats.org/officeDocument/2006/relationships/hyperlink" Target="https://kc.kobotoolbox.org/media/original?media_file=co2rwanda_rpp%2Fattachments%2Ff27ca079b68f42c99391fab4b9f46bde%2F73b9f4ad-029d-470a-990d-386ce780d0bb%2F1663747560955.jpg" TargetMode="External"/><Relationship Id="rId147" Type="http://schemas.openxmlformats.org/officeDocument/2006/relationships/hyperlink" Target="https://kc.kobotoolbox.org/media/original?media_file=co2rwanda_rpp%2Fattachments%2Ff27ca079b68f42c99391fab4b9f46bde%2Fdc87ecff-d2c9-4ed0-962d-410e32f8236c%2F1663746979367.jpg" TargetMode="External"/><Relationship Id="rId168" Type="http://schemas.openxmlformats.org/officeDocument/2006/relationships/hyperlink" Target="https://kc.kobotoolbox.org/media/original?media_file=co2rwanda_rpp%2Fattachments%2Ff27ca079b68f42c99391fab4b9f46bde%2Ffd76bbbf-5c56-468d-a605-875df32d2f9e%2F1663751015051.jpg" TargetMode="External"/><Relationship Id="rId8" Type="http://schemas.openxmlformats.org/officeDocument/2006/relationships/hyperlink" Target="https://kc.kobotoolbox.org/media/original?media_file=co2rwanda_rpp%2Fattachments%2Ff27ca079b68f42c99391fab4b9f46bde%2Ff294c2d1-619e-4eb4-9189-003aa5cb852c%2F1663746009133.jpg" TargetMode="External"/><Relationship Id="rId51" Type="http://schemas.openxmlformats.org/officeDocument/2006/relationships/hyperlink" Target="https://kc.kobotoolbox.org/media/original?media_file=co2rwanda_rpp%2Fattachments%2Ff27ca079b68f42c99391fab4b9f46bde%2Ff80f2d89-774a-452d-ad6a-035a843ef54a%2F1663747755042.jpg" TargetMode="External"/><Relationship Id="rId72" Type="http://schemas.openxmlformats.org/officeDocument/2006/relationships/hyperlink" Target="https://kc.kobotoolbox.org/media/original?media_file=co2rwanda_rpp%2Fattachments%2Ff27ca079b68f42c99391fab4b9f46bde%2Fd9e6ca9b-e66a-473f-a288-a78e4d855dfd%2F1663745328860.jpg" TargetMode="External"/><Relationship Id="rId93" Type="http://schemas.openxmlformats.org/officeDocument/2006/relationships/hyperlink" Target="https://kc.kobotoolbox.org/media/original?media_file=co2rwanda_rpp%2Fattachments%2Ff27ca079b68f42c99391fab4b9f46bde%2F66181697-d0fe-4bd5-86e5-1ef12cf77728%2F1663745342158.jpg" TargetMode="External"/><Relationship Id="rId98" Type="http://schemas.openxmlformats.org/officeDocument/2006/relationships/hyperlink" Target="https://kc.kobotoolbox.org/media/original?media_file=co2rwanda_rpp%2Fattachments%2Ff27ca079b68f42c99391fab4b9f46bde%2Fa89872ab-8a7d-4ab7-96ee-be47796b4b13%2F1663747791788.jpg" TargetMode="External"/><Relationship Id="rId121" Type="http://schemas.openxmlformats.org/officeDocument/2006/relationships/hyperlink" Target="https://kc.kobotoolbox.org/media/original?media_file=co2rwanda_rpp%2Fattachments%2Ff27ca079b68f42c99391fab4b9f46bde%2F59b8f350-dbbe-4fd1-9bad-85a8eb7c752c%2F1663751040277.jpg" TargetMode="External"/><Relationship Id="rId142" Type="http://schemas.openxmlformats.org/officeDocument/2006/relationships/hyperlink" Target="https://kc.kobotoolbox.org/media/original?media_file=co2rwanda_rpp%2Fattachments%2Ff27ca079b68f42c99391fab4b9f46bde%2Fad6a6d02-0f72-4a90-a733-47628c37ac08%2F1663744615890.jpg" TargetMode="External"/><Relationship Id="rId163" Type="http://schemas.openxmlformats.org/officeDocument/2006/relationships/hyperlink" Target="https://kc.kobotoolbox.org/media/original?media_file=co2rwanda_rpp%2Fattachments%2Ff27ca079b68f42c99391fab4b9f46bde%2Fe1fd3fc0-ab00-43ec-9894-6150352646a9%2F1663746014758.jpg" TargetMode="External"/><Relationship Id="rId184" Type="http://schemas.openxmlformats.org/officeDocument/2006/relationships/hyperlink" Target="https://kc.kobotoolbox.org/media/original?media_file=co2rwanda_rpp%2Fattachments%2Ff27ca079b68f42c99391fab4b9f46bde%2Fb3440886-c014-47be-ba6e-9c12aab9a279%2F1663747237775.jpg" TargetMode="External"/><Relationship Id="rId189" Type="http://schemas.openxmlformats.org/officeDocument/2006/relationships/hyperlink" Target="https://kc.kobotoolbox.org/media/original?media_file=co2rwanda_rpp%2Fattachments%2Ff27ca079b68f42c99391fab4b9f46bde%2F7c3c9804-b42a-4f9d-8634-86b00a199256%2F1663743814123.jpg" TargetMode="External"/><Relationship Id="rId3" Type="http://schemas.openxmlformats.org/officeDocument/2006/relationships/hyperlink" Target="https://kc.kobotoolbox.org/media/original?media_file=co2rwanda_rpp%2Fattachments%2Ff27ca079b68f42c99391fab4b9f46bde%2Fa38e2243-a6aa-4351-a399-95595d5895d8%2F1663741751917.jpg" TargetMode="External"/><Relationship Id="rId25" Type="http://schemas.openxmlformats.org/officeDocument/2006/relationships/hyperlink" Target="https://kc.kobotoolbox.org/media/original?media_file=co2rwanda_rpp%2Fattachments%2Ff27ca079b68f42c99391fab4b9f46bde%2F84602cde-052e-43f8-8e56-0bad050c500b%2F1663743527535.jpg" TargetMode="External"/><Relationship Id="rId46" Type="http://schemas.openxmlformats.org/officeDocument/2006/relationships/hyperlink" Target="https://kc.kobotoolbox.org/media/original?media_file=co2rwanda_rpp%2Fattachments%2Ff27ca079b68f42c99391fab4b9f46bde%2F925be752-727e-4d59-a0f3-ad71eb280f3f%2F1663752714739.jpg" TargetMode="External"/><Relationship Id="rId67" Type="http://schemas.openxmlformats.org/officeDocument/2006/relationships/hyperlink" Target="https://kc.kobotoolbox.org/media/original?media_file=co2rwanda_rpp%2Fattachments%2Ff27ca079b68f42c99391fab4b9f46bde%2Fccafd2e7-02be-4174-b544-44eb546caca2%2F1663756188881.jpg" TargetMode="External"/><Relationship Id="rId116" Type="http://schemas.openxmlformats.org/officeDocument/2006/relationships/hyperlink" Target="https://kc.kobotoolbox.org/media/original?media_file=co2rwanda_rpp%2Fattachments%2Ff27ca079b68f42c99391fab4b9f46bde%2F4280dfa5-c394-4e2e-8c54-642dfac770bf%2F1663753453106.jpg" TargetMode="External"/><Relationship Id="rId137" Type="http://schemas.openxmlformats.org/officeDocument/2006/relationships/hyperlink" Target="https://kc.kobotoolbox.org/media/original?media_file=co2rwanda_rpp%2Fattachments%2Ff27ca079b68f42c99391fab4b9f46bde%2Fbbe7ab39-7e97-4ec4-9557-023248945626%2F1663743424464.jpg" TargetMode="External"/><Relationship Id="rId158" Type="http://schemas.openxmlformats.org/officeDocument/2006/relationships/hyperlink" Target="https://kc.kobotoolbox.org/media/original?media_file=co2rwanda_rpp%2Fattachments%2Ff27ca079b68f42c99391fab4b9f46bde%2F091b684f-c59a-42ae-bf21-a6e14b0a5525%2F1663748667682.jpg" TargetMode="External"/><Relationship Id="rId20" Type="http://schemas.openxmlformats.org/officeDocument/2006/relationships/hyperlink" Target="https://kc.kobotoolbox.org/media/original?media_file=co2rwanda_rpp%2Fattachments%2Ff27ca079b68f42c99391fab4b9f46bde%2F394058b5-bfc4-40cd-bed0-5d6eb5224bfd%2F1663699209753.jpg" TargetMode="External"/><Relationship Id="rId41" Type="http://schemas.openxmlformats.org/officeDocument/2006/relationships/hyperlink" Target="https://kc.kobotoolbox.org/media/original?media_file=co2rwanda_rpp%2Fattachments%2Ff27ca079b68f42c99391fab4b9f46bde%2Fa4c73818-51fe-401e-81b2-913140203a1e%2F1663749063960.jpg" TargetMode="External"/><Relationship Id="rId62" Type="http://schemas.openxmlformats.org/officeDocument/2006/relationships/hyperlink" Target="https://kc.kobotoolbox.org/media/original?media_file=co2rwanda_rpp%2Fattachments%2Ff27ca079b68f42c99391fab4b9f46bde%2Fe41214b1-d9cf-47c9-b1b3-78034b3742af%2F1663751685394.jpg" TargetMode="External"/><Relationship Id="rId83" Type="http://schemas.openxmlformats.org/officeDocument/2006/relationships/hyperlink" Target="https://kc.kobotoolbox.org/media/original?media_file=co2rwanda_rpp%2Fattachments%2Ff27ca079b68f42c99391fab4b9f46bde%2F765838eb-55ee-4236-a153-4b31aa88231f%2F1663754579495.jpg" TargetMode="External"/><Relationship Id="rId88" Type="http://schemas.openxmlformats.org/officeDocument/2006/relationships/hyperlink" Target="https://kc.kobotoolbox.org/media/original?media_file=co2rwanda_rpp%2Fattachments%2Ff27ca079b68f42c99391fab4b9f46bde%2F43394c23-348a-492f-9ca6-a419767bbd43%2F1663743129166.jpg" TargetMode="External"/><Relationship Id="rId111" Type="http://schemas.openxmlformats.org/officeDocument/2006/relationships/hyperlink" Target="https://kc.kobotoolbox.org/media/original?media_file=co2rwanda_rpp%2Fattachments%2Ff27ca079b68f42c99391fab4b9f46bde%2Fa671436c-d84c-4c6e-b550-dbd0a1bf33f0%2F1663749129892.jpg" TargetMode="External"/><Relationship Id="rId132" Type="http://schemas.openxmlformats.org/officeDocument/2006/relationships/hyperlink" Target="https://kc.kobotoolbox.org/media/original?media_file=co2rwanda_rpp%2Fattachments%2Ff27ca079b68f42c99391fab4b9f46bde%2F0dfdbb5b-05ad-4844-af9f-c12d40c22bb9%2F1663740716141.jpg" TargetMode="External"/><Relationship Id="rId153" Type="http://schemas.openxmlformats.org/officeDocument/2006/relationships/hyperlink" Target="https://kc.kobotoolbox.org/media/original?media_file=co2rwanda_rpp%2Fattachments%2Ff27ca079b68f42c99391fab4b9f46bde%2F93a06e75-11a2-4ce1-b448-e032c5953be8%2F1663746412740.jpg" TargetMode="External"/><Relationship Id="rId174" Type="http://schemas.openxmlformats.org/officeDocument/2006/relationships/hyperlink" Target="https://kc.kobotoolbox.org/media/original?media_file=co2rwanda_rpp%2Fattachments%2Ff27ca079b68f42c99391fab4b9f46bde%2F6d428600-f044-489e-b9f2-6bfabaefba9b%2F1663741657059.jpg" TargetMode="External"/><Relationship Id="rId179" Type="http://schemas.openxmlformats.org/officeDocument/2006/relationships/hyperlink" Target="https://kc.kobotoolbox.org/media/original?media_file=co2rwanda_rpp%2Fattachments%2Ff27ca079b68f42c99391fab4b9f46bde%2F02c16d77-a84f-486c-a346-8d66743e6628%2F1663744323196.jpg" TargetMode="External"/><Relationship Id="rId195" Type="http://schemas.openxmlformats.org/officeDocument/2006/relationships/hyperlink" Target="https://kc.kobotoolbox.org/media/original?media_file=co2rwanda_rpp%2Fattachments%2Ff27ca079b68f42c99391fab4b9f46bde%2F0d5587a7-0fcd-473b-a06b-0642daec027a%2F1663752115902.jpg" TargetMode="External"/><Relationship Id="rId190" Type="http://schemas.openxmlformats.org/officeDocument/2006/relationships/hyperlink" Target="https://kc.kobotoolbox.org/media/original?media_file=co2rwanda_rpp%2Fattachments%2Ff27ca079b68f42c99391fab4b9f46bde%2F7c3c9804-b42a-4f9d-8634-86b00a199256%2F1663744915569.jpg" TargetMode="External"/><Relationship Id="rId15" Type="http://schemas.openxmlformats.org/officeDocument/2006/relationships/hyperlink" Target="https://kc.kobotoolbox.org/media/original?media_file=co2rwanda_rpp%2Fattachments%2Ff27ca079b68f42c99391fab4b9f46bde%2F0467f49e-aef7-437c-ac67-9aef5abb33ca%2F1663752744644.jpg" TargetMode="External"/><Relationship Id="rId36" Type="http://schemas.openxmlformats.org/officeDocument/2006/relationships/hyperlink" Target="https://kc.kobotoolbox.org/media/original?media_file=co2rwanda_rpp%2Fattachments%2Ff27ca079b68f42c99391fab4b9f46bde%2F562960ad-5374-4693-889a-f1d17f686a52%2F1663743513353.jpg" TargetMode="External"/><Relationship Id="rId57" Type="http://schemas.openxmlformats.org/officeDocument/2006/relationships/hyperlink" Target="https://kc.kobotoolbox.org/media/original?media_file=co2rwanda_rpp%2Fattachments%2Ff27ca079b68f42c99391fab4b9f46bde%2F920c59f8-4e54-4411-9db2-9a2a1c24ad06%2F1663747264320.jpg" TargetMode="External"/><Relationship Id="rId106" Type="http://schemas.openxmlformats.org/officeDocument/2006/relationships/hyperlink" Target="https://kc.kobotoolbox.org/media/original?media_file=co2rwanda_rpp%2Fattachments%2Ff27ca079b68f42c99391fab4b9f46bde%2F20b0005f-3063-4f95-9cca-309b2c60f79c%2F1663744807007.jpg" TargetMode="External"/><Relationship Id="rId127" Type="http://schemas.openxmlformats.org/officeDocument/2006/relationships/hyperlink" Target="https://kc.kobotoolbox.org/media/original?media_file=co2rwanda_rpp%2Fattachments%2Ff27ca079b68f42c99391fab4b9f46bde%2F73b9f4ad-029d-470a-990d-386ce780d0bb%2F1663747623288.jpg" TargetMode="External"/><Relationship Id="rId10" Type="http://schemas.openxmlformats.org/officeDocument/2006/relationships/hyperlink" Target="https://kc.kobotoolbox.org/media/original?media_file=co2rwanda_rpp%2Fattachments%2Ff27ca079b68f42c99391fab4b9f46bde%2F61ae611c-024b-4298-a8f8-08edddf596ab%2F1663747455463.jpg" TargetMode="External"/><Relationship Id="rId31" Type="http://schemas.openxmlformats.org/officeDocument/2006/relationships/hyperlink" Target="https://kc.kobotoolbox.org/media/original?media_file=co2rwanda_rpp%2Fattachments%2Ff27ca079b68f42c99391fab4b9f46bde%2Faca26e23-9b49-4f4f-9ed1-3e7abfe7197a%2F1663742123110.jpg" TargetMode="External"/><Relationship Id="rId52" Type="http://schemas.openxmlformats.org/officeDocument/2006/relationships/hyperlink" Target="https://kc.kobotoolbox.org/media/original?media_file=co2rwanda_rpp%2Fattachments%2Ff27ca079b68f42c99391fab4b9f46bde%2F3d18029a-5380-47ba-875f-147aefa9ad4f%2F1663749073021.jpg" TargetMode="External"/><Relationship Id="rId73" Type="http://schemas.openxmlformats.org/officeDocument/2006/relationships/hyperlink" Target="https://kc.kobotoolbox.org/media/original?media_file=co2rwanda_rpp%2Fattachments%2Ff27ca079b68f42c99391fab4b9f46bde%2F356d9b13-607e-40c1-a5b3-6caa2c03fa20%2F1663748098437.jpg" TargetMode="External"/><Relationship Id="rId78" Type="http://schemas.openxmlformats.org/officeDocument/2006/relationships/hyperlink" Target="https://kc.kobotoolbox.org/media/original?media_file=co2rwanda_rpp%2Fattachments%2Ff27ca079b68f42c99391fab4b9f46bde%2F2da0d92f-1a83-40dd-8bf9-7c34ddc66249%2F1663750743093.jpg" TargetMode="External"/><Relationship Id="rId94" Type="http://schemas.openxmlformats.org/officeDocument/2006/relationships/hyperlink" Target="https://kc.kobotoolbox.org/media/original?media_file=co2rwanda_rpp%2Fattachments%2Ff27ca079b68f42c99391fab4b9f46bde%2F66181697-d0fe-4bd5-86e5-1ef12cf77728%2F1663745457120.jpg" TargetMode="External"/><Relationship Id="rId99" Type="http://schemas.openxmlformats.org/officeDocument/2006/relationships/hyperlink" Target="https://kc.kobotoolbox.org/media/original?media_file=co2rwanda_rpp%2Fattachments%2Ff27ca079b68f42c99391fab4b9f46bde%2Fa89872ab-8a7d-4ab7-96ee-be47796b4b13%2F1663747922954.jpg" TargetMode="External"/><Relationship Id="rId101" Type="http://schemas.openxmlformats.org/officeDocument/2006/relationships/hyperlink" Target="https://kc.kobotoolbox.org/media/original?media_file=co2rwanda_rpp%2Fattachments%2Ff27ca079b68f42c99391fab4b9f46bde%2F0c33b864-72a2-41d8-b20e-264294dc2542%2F1663742162406.jpg" TargetMode="External"/><Relationship Id="rId122" Type="http://schemas.openxmlformats.org/officeDocument/2006/relationships/hyperlink" Target="https://kc.kobotoolbox.org/media/original?media_file=co2rwanda_rpp%2Fattachments%2Ff27ca079b68f42c99391fab4b9f46bde%2F59b8f350-dbbe-4fd1-9bad-85a8eb7c752c%2F1663751098118.jpg" TargetMode="External"/><Relationship Id="rId143" Type="http://schemas.openxmlformats.org/officeDocument/2006/relationships/hyperlink" Target="https://kc.kobotoolbox.org/media/original?media_file=co2rwanda_rpp%2Fattachments%2Ff27ca079b68f42c99391fab4b9f46bde%2F0cc3bf8e-126c-4849-8fd7-6c415c4e3a88%2F1663745911897.jpg" TargetMode="External"/><Relationship Id="rId148" Type="http://schemas.openxmlformats.org/officeDocument/2006/relationships/hyperlink" Target="https://kc.kobotoolbox.org/media/original?media_file=co2rwanda_rpp%2Fattachments%2Ff27ca079b68f42c99391fab4b9f46bde%2F5c110d1d-b421-4b95-a4f6-3deb2069134b%2F1663743158213.jpg" TargetMode="External"/><Relationship Id="rId164" Type="http://schemas.openxmlformats.org/officeDocument/2006/relationships/hyperlink" Target="https://kc.kobotoolbox.org/media/original?media_file=co2rwanda_rpp%2Fattachments%2Ff27ca079b68f42c99391fab4b9f46bde%2Fe1fd3fc0-ab00-43ec-9894-6150352646a9%2F1663746133667.jpg" TargetMode="External"/><Relationship Id="rId169" Type="http://schemas.openxmlformats.org/officeDocument/2006/relationships/hyperlink" Target="https://kc.kobotoolbox.org/media/original?media_file=co2rwanda_rpp%2Fattachments%2Ff27ca079b68f42c99391fab4b9f46bde%2Ffd76bbbf-5c56-468d-a605-875df32d2f9e%2F1663751164309.jpg" TargetMode="External"/><Relationship Id="rId185" Type="http://schemas.openxmlformats.org/officeDocument/2006/relationships/hyperlink" Target="https://kc.kobotoolbox.org/media/original?media_file=co2rwanda_rpp%2Fattachments%2Ff27ca079b68f42c99391fab4b9f46bde%2F1bbcffb5-6f8d-4d9a-9c07-4bace5c1ae9d%2F1663748034325.jpg" TargetMode="External"/><Relationship Id="rId4" Type="http://schemas.openxmlformats.org/officeDocument/2006/relationships/hyperlink" Target="https://kc.kobotoolbox.org/media/original?media_file=co2rwanda_rpp%2Fattachments%2Ff27ca079b68f42c99391fab4b9f46bde%2F9e4b50d4-7c68-40c5-a889-c2a26bed12cb%2F1663742551138.jpg" TargetMode="External"/><Relationship Id="rId9" Type="http://schemas.openxmlformats.org/officeDocument/2006/relationships/hyperlink" Target="https://kc.kobotoolbox.org/media/original?media_file=co2rwanda_rpp%2Fattachments%2Ff27ca079b68f42c99391fab4b9f46bde%2Ff294c2d1-619e-4eb4-9189-003aa5cb852c%2F1663746385048.jpg" TargetMode="External"/><Relationship Id="rId180" Type="http://schemas.openxmlformats.org/officeDocument/2006/relationships/hyperlink" Target="https://kc.kobotoolbox.org/media/original?media_file=co2rwanda_rpp%2Fattachments%2Ff27ca079b68f42c99391fab4b9f46bde%2F02c16d77-a84f-486c-a346-8d66743e6628%2F1663744552931.jpg" TargetMode="External"/><Relationship Id="rId26" Type="http://schemas.openxmlformats.org/officeDocument/2006/relationships/hyperlink" Target="https://kc.kobotoolbox.org/media/original?media_file=co2rwanda_rpp%2Fattachments%2Ff27ca079b68f42c99391fab4b9f46bde%2F84602cde-052e-43f8-8e56-0bad050c500b%2F1663701421787.jpg" TargetMode="External"/><Relationship Id="rId47" Type="http://schemas.openxmlformats.org/officeDocument/2006/relationships/hyperlink" Target="https://kc.kobotoolbox.org/media/original?media_file=co2rwanda_rpp%2Fattachments%2Ff27ca079b68f42c99391fab4b9f46bde%2Faf93813b-31b8-45d2-9168-0c34544856f4%2F1663745261381.jpg" TargetMode="External"/><Relationship Id="rId68" Type="http://schemas.openxmlformats.org/officeDocument/2006/relationships/hyperlink" Target="https://kc.kobotoolbox.org/media/original?media_file=co2rwanda_rpp%2Fattachments%2Ff27ca079b68f42c99391fab4b9f46bde%2F49123d6c-7739-4c55-9f89-b57f7862601f%2F1663742477780.jpg" TargetMode="External"/><Relationship Id="rId89" Type="http://schemas.openxmlformats.org/officeDocument/2006/relationships/hyperlink" Target="https://kc.kobotoolbox.org/media/original?media_file=co2rwanda_rpp%2Fattachments%2Ff27ca079b68f42c99391fab4b9f46bde%2F43394c23-348a-492f-9ca6-a419767bbd43%2F1663743164264.jpg" TargetMode="External"/><Relationship Id="rId112" Type="http://schemas.openxmlformats.org/officeDocument/2006/relationships/hyperlink" Target="https://kc.kobotoolbox.org/media/original?media_file=co2rwanda_rpp%2Fattachments%2Ff27ca079b68f42c99391fab4b9f46bde%2Fa671436c-d84c-4c6e-b550-dbd0a1bf33f0%2F1663749411614.jpg" TargetMode="External"/><Relationship Id="rId133" Type="http://schemas.openxmlformats.org/officeDocument/2006/relationships/hyperlink" Target="https://kc.kobotoolbox.org/media/original?media_file=co2rwanda_rpp%2Fattachments%2Ff27ca079b68f42c99391fab4b9f46bde%2F0dfdbb5b-05ad-4844-af9f-c12d40c22bb9%2F1663740861785.jpg" TargetMode="External"/><Relationship Id="rId154" Type="http://schemas.openxmlformats.org/officeDocument/2006/relationships/hyperlink" Target="https://kc.kobotoolbox.org/media/original?media_file=co2rwanda_rpp%2Fattachments%2Ff27ca079b68f42c99391fab4b9f46bde%2F93a06e75-11a2-4ce1-b448-e032c5953be8%2F1663746459510.jpg" TargetMode="External"/><Relationship Id="rId175" Type="http://schemas.openxmlformats.org/officeDocument/2006/relationships/hyperlink" Target="https://kc.kobotoolbox.org/media/original?media_file=co2rwanda_rpp%2Fattachments%2Ff27ca079b68f42c99391fab4b9f46bde%2F6d428600-f044-489e-b9f2-6bfabaefba9b%2F1663741827504.jpg" TargetMode="External"/><Relationship Id="rId196" Type="http://schemas.openxmlformats.org/officeDocument/2006/relationships/hyperlink" Target="https://kc.kobotoolbox.org/media/original?media_file=co2rwanda_rpp%2Fattachments%2Ff27ca079b68f42c99391fab4b9f46bde%2F0d5587a7-0fcd-473b-a06b-0642daec027a%2F1663752877803.jpg" TargetMode="External"/><Relationship Id="rId16" Type="http://schemas.openxmlformats.org/officeDocument/2006/relationships/hyperlink" Target="https://kc.kobotoolbox.org/media/original?media_file=co2rwanda_rpp%2Fattachments%2Ff27ca079b68f42c99391fab4b9f46bde%2F0467f49e-aef7-437c-ac67-9aef5abb33ca%2F1663753525143.jpg" TargetMode="External"/><Relationship Id="rId37" Type="http://schemas.openxmlformats.org/officeDocument/2006/relationships/hyperlink" Target="https://kc.kobotoolbox.org/media/original?media_file=co2rwanda_rpp%2Fattachments%2Ff27ca079b68f42c99391fab4b9f46bde%2F562960ad-5374-4693-889a-f1d17f686a52%2F1663744151256.jpg" TargetMode="External"/><Relationship Id="rId58" Type="http://schemas.openxmlformats.org/officeDocument/2006/relationships/hyperlink" Target="https://kc.kobotoolbox.org/media/original?media_file=co2rwanda_rpp%2Fattachments%2Ff27ca079b68f42c99391fab4b9f46bde%2Fd9c36c22-8d83-4156-9e8d-9b9ade431f75%2F1663748426814.jpg" TargetMode="External"/><Relationship Id="rId79" Type="http://schemas.openxmlformats.org/officeDocument/2006/relationships/hyperlink" Target="https://kc.kobotoolbox.org/media/original?media_file=co2rwanda_rpp%2Fattachments%2Ff27ca079b68f42c99391fab4b9f46bde%2Fb8feac46-aba1-4b61-b0ae-d6b74aef95d9%2F1663752586290.jpg" TargetMode="External"/><Relationship Id="rId102" Type="http://schemas.openxmlformats.org/officeDocument/2006/relationships/hyperlink" Target="https://kc.kobotoolbox.org/media/original?media_file=co2rwanda_rpp%2Fattachments%2Ff27ca079b68f42c99391fab4b9f46bde%2F0c33b864-72a2-41d8-b20e-264294dc2542%2F1663742196941.jpg" TargetMode="External"/><Relationship Id="rId123" Type="http://schemas.openxmlformats.org/officeDocument/2006/relationships/hyperlink" Target="https://kc.kobotoolbox.org/media/original?media_file=co2rwanda_rpp%2Fattachments%2Ff27ca079b68f42c99391fab4b9f46bde%2F59b8f350-dbbe-4fd1-9bad-85a8eb7c752c%2F1663751236076.jpg" TargetMode="External"/><Relationship Id="rId144" Type="http://schemas.openxmlformats.org/officeDocument/2006/relationships/hyperlink" Target="https://kc.kobotoolbox.org/media/original?media_file=co2rwanda_rpp%2Fattachments%2Ff27ca079b68f42c99391fab4b9f46bde%2F0cc3bf8e-126c-4849-8fd7-6c415c4e3a88%2F1663746004241.jpg" TargetMode="External"/><Relationship Id="rId90" Type="http://schemas.openxmlformats.org/officeDocument/2006/relationships/hyperlink" Target="https://kc.kobotoolbox.org/media/original?media_file=co2rwanda_rpp%2Fattachments%2Ff27ca079b68f42c99391fab4b9f46bde%2F43394c23-348a-492f-9ca6-a419767bbd43%2F1663743465418.jpg" TargetMode="External"/><Relationship Id="rId165" Type="http://schemas.openxmlformats.org/officeDocument/2006/relationships/hyperlink" Target="https://kc.kobotoolbox.org/media/original?media_file=co2rwanda_rpp%2Fattachments%2Ff27ca079b68f42c99391fab4b9f46bde%2Fe1fd3fc0-ab00-43ec-9894-6150352646a9%2F1663746291440.jpg" TargetMode="External"/><Relationship Id="rId186" Type="http://schemas.openxmlformats.org/officeDocument/2006/relationships/hyperlink" Target="https://kc.kobotoolbox.org/media/original?media_file=co2rwanda_rpp%2Fattachments%2Ff27ca079b68f42c99391fab4b9f46bde%2F1bbcffb5-6f8d-4d9a-9c07-4bace5c1ae9d%2F1663757510223.jpg" TargetMode="External"/><Relationship Id="rId27" Type="http://schemas.openxmlformats.org/officeDocument/2006/relationships/hyperlink" Target="https://kc.kobotoolbox.org/media/original?media_file=co2rwanda_rpp%2Fattachments%2Ff27ca079b68f42c99391fab4b9f46bde%2Fa98d3bef-30e0-4c72-991c-fac4bd1e804e%2F1663748234850.jpg" TargetMode="External"/><Relationship Id="rId48" Type="http://schemas.openxmlformats.org/officeDocument/2006/relationships/hyperlink" Target="https://kc.kobotoolbox.org/media/original?media_file=co2rwanda_rpp%2Fattachments%2Ff27ca079b68f42c99391fab4b9f46bde%2Faf93813b-31b8-45d2-9168-0c34544856f4%2F1663746150261.jpg" TargetMode="External"/><Relationship Id="rId69" Type="http://schemas.openxmlformats.org/officeDocument/2006/relationships/hyperlink" Target="https://kc.kobotoolbox.org/media/original?media_file=co2rwanda_rpp%2Fattachments%2Ff27ca079b68f42c99391fab4b9f46bde%2F49123d6c-7739-4c55-9f89-b57f7862601f%2F1663742900985.jpg" TargetMode="External"/><Relationship Id="rId113" Type="http://schemas.openxmlformats.org/officeDocument/2006/relationships/hyperlink" Target="https://kc.kobotoolbox.org/media/original?media_file=co2rwanda_rpp%2Fattachments%2Ff27ca079b68f42c99391fab4b9f46bde%2F0d473cb7-34e3-426d-a388-a5ab23279641%2F1663751877325.jpg" TargetMode="External"/><Relationship Id="rId134" Type="http://schemas.openxmlformats.org/officeDocument/2006/relationships/hyperlink" Target="https://kc.kobotoolbox.org/media/original?media_file=co2rwanda_rpp%2Fattachments%2Ff27ca079b68f42c99391fab4b9f46bde%2Ffcf31d53-2673-4622-b6fc-8f01a75c4622%2F1663742217139.jpg" TargetMode="External"/><Relationship Id="rId80" Type="http://schemas.openxmlformats.org/officeDocument/2006/relationships/hyperlink" Target="https://kc.kobotoolbox.org/media/original?media_file=co2rwanda_rpp%2Fattachments%2Ff27ca079b68f42c99391fab4b9f46bde%2Fb8feac46-aba1-4b61-b0ae-d6b74aef95d9%2F1663752612092.jpg" TargetMode="External"/><Relationship Id="rId155" Type="http://schemas.openxmlformats.org/officeDocument/2006/relationships/hyperlink" Target="https://kc.kobotoolbox.org/media/original?media_file=co2rwanda_rpp%2Fattachments%2Ff27ca079b68f42c99391fab4b9f46bde%2Fad8728ea-3ea5-4ea7-93fb-8e9059d4eee0%2F1663747905657.jpg" TargetMode="External"/><Relationship Id="rId176" Type="http://schemas.openxmlformats.org/officeDocument/2006/relationships/hyperlink" Target="https://kc.kobotoolbox.org/media/original?media_file=co2rwanda_rpp%2Fattachments%2Ff27ca079b68f42c99391fab4b9f46bde%2F6d428600-f044-489e-b9f2-6bfabaefba9b%2F1663742081768.jpg" TargetMode="External"/><Relationship Id="rId197" Type="http://schemas.openxmlformats.org/officeDocument/2006/relationships/hyperlink" Target="https://kc.kobotoolbox.org/media/original?media_file=co2rwanda_rpp%2Fattachments%2Ff27ca079b68f42c99391fab4b9f46bde%2Ff561c2e8-b84c-4dec-bfea-9324fc5f8a1a%2F1663755252537.jpg" TargetMode="External"/><Relationship Id="rId17" Type="http://schemas.openxmlformats.org/officeDocument/2006/relationships/hyperlink" Target="https://kc.kobotoolbox.org/media/original?media_file=co2rwanda_rpp%2Fattachments%2Ff27ca079b68f42c99391fab4b9f46bde%2F7d944f07-e384-48f5-a5ea-8eae1d19397e%2F1663739610148.jpg" TargetMode="External"/><Relationship Id="rId38" Type="http://schemas.openxmlformats.org/officeDocument/2006/relationships/hyperlink" Target="https://kc.kobotoolbox.org/media/original?media_file=co2rwanda_rpp%2Fattachments%2Ff27ca079b68f42c99391fab4b9f46bde%2F562960ad-5374-4693-889a-f1d17f686a52%2F1663744300749.jpg" TargetMode="External"/><Relationship Id="rId59" Type="http://schemas.openxmlformats.org/officeDocument/2006/relationships/hyperlink" Target="https://kc.kobotoolbox.org/media/original?media_file=co2rwanda_rpp%2Fattachments%2Ff27ca079b68f42c99391fab4b9f46bde%2Fd9c36c22-8d83-4156-9e8d-9b9ade431f75%2F1663748547684.jpg" TargetMode="External"/><Relationship Id="rId103" Type="http://schemas.openxmlformats.org/officeDocument/2006/relationships/hyperlink" Target="https://kc.kobotoolbox.org/media/original?media_file=co2rwanda_rpp%2Fattachments%2Ff27ca079b68f42c99391fab4b9f46bde%2F0c33b864-72a2-41d8-b20e-264294dc2542%2F1663742435183.jpg" TargetMode="External"/><Relationship Id="rId124" Type="http://schemas.openxmlformats.org/officeDocument/2006/relationships/hyperlink" Target="https://kc.kobotoolbox.org/media/original?media_file=co2rwanda_rpp%2Fattachments%2Ff27ca079b68f42c99391fab4b9f46bde%2Fe7347d54-85b0-4841-95bc-754cb25df955%2F1663746453083.jpg" TargetMode="External"/><Relationship Id="rId70" Type="http://schemas.openxmlformats.org/officeDocument/2006/relationships/hyperlink" Target="https://kc.kobotoolbox.org/media/original?media_file=co2rwanda_rpp%2Fattachments%2Ff27ca079b68f42c99391fab4b9f46bde%2F49123d6c-7739-4c55-9f89-b57f7862601f%2F1663743517088.jpg" TargetMode="External"/><Relationship Id="rId91" Type="http://schemas.openxmlformats.org/officeDocument/2006/relationships/hyperlink" Target="https://kc.kobotoolbox.org/media/original?media_file=co2rwanda_rpp%2Fattachments%2Ff27ca079b68f42c99391fab4b9f46bde%2F0c0429e0-b2c5-4830-9f70-7aa2e7acb8fa%2F1663744186858.jpg" TargetMode="External"/><Relationship Id="rId145" Type="http://schemas.openxmlformats.org/officeDocument/2006/relationships/hyperlink" Target="https://kc.kobotoolbox.org/media/original?media_file=co2rwanda_rpp%2Fattachments%2Ff27ca079b68f42c99391fab4b9f46bde%2F0cc3bf8e-126c-4849-8fd7-6c415c4e3a88%2F1663746077991.jpg" TargetMode="External"/><Relationship Id="rId166" Type="http://schemas.openxmlformats.org/officeDocument/2006/relationships/hyperlink" Target="https://kc.kobotoolbox.org/media/original?media_file=co2rwanda_rpp%2Fattachments%2Ff27ca079b68f42c99391fab4b9f46bde%2Fc33bdea6-5f9c-470f-9d8d-3c106cb2b64d%2F1663749218550.jpg" TargetMode="External"/><Relationship Id="rId187" Type="http://schemas.openxmlformats.org/officeDocument/2006/relationships/hyperlink" Target="https://kc.kobotoolbox.org/media/original?media_file=co2rwanda_rpp%2Fattachments%2Ff27ca079b68f42c99391fab4b9f46bde%2Fa5a90493-d004-407b-b3d2-bee8c0e457e9%2F1663741300333.jpg" TargetMode="External"/><Relationship Id="rId1" Type="http://schemas.openxmlformats.org/officeDocument/2006/relationships/hyperlink" Target="https://kc.kobotoolbox.org/media/original?media_file=co2rwanda_rpp%2Fattachments%2Ff27ca079b68f42c99391fab4b9f46bde%2Fa38e2243-a6aa-4351-a399-95595d5895d8%2F1663740952792.jpg" TargetMode="External"/><Relationship Id="rId28" Type="http://schemas.openxmlformats.org/officeDocument/2006/relationships/hyperlink" Target="https://kc.kobotoolbox.org/media/original?media_file=co2rwanda_rpp%2Fattachments%2Ff27ca079b68f42c99391fab4b9f46bde%2Fa98d3bef-30e0-4c72-991c-fac4bd1e804e%2F1663749197463.jpg" TargetMode="External"/><Relationship Id="rId49" Type="http://schemas.openxmlformats.org/officeDocument/2006/relationships/hyperlink" Target="https://kc.kobotoolbox.org/media/original?media_file=co2rwanda_rpp%2Fattachments%2Ff27ca079b68f42c99391fab4b9f46bde%2Faf93813b-31b8-45d2-9168-0c34544856f4%2F1663746185587.jpg" TargetMode="External"/><Relationship Id="rId114" Type="http://schemas.openxmlformats.org/officeDocument/2006/relationships/hyperlink" Target="https://kc.kobotoolbox.org/media/original?media_file=co2rwanda_rpp%2Fattachments%2Ff27ca079b68f42c99391fab4b9f46bde%2F0d473cb7-34e3-426d-a388-a5ab23279641%2F1663752012844.jpg" TargetMode="External"/><Relationship Id="rId60" Type="http://schemas.openxmlformats.org/officeDocument/2006/relationships/hyperlink" Target="https://kc.kobotoolbox.org/media/original?media_file=co2rwanda_rpp%2Fattachments%2Ff27ca079b68f42c99391fab4b9f46bde%2F7d62ef7b-f8ac-4e5e-a43a-360f09c880d1%2F1663750167136.jpg" TargetMode="External"/><Relationship Id="rId81" Type="http://schemas.openxmlformats.org/officeDocument/2006/relationships/hyperlink" Target="https://kc.kobotoolbox.org/media/original?media_file=co2rwanda_rpp%2Fattachments%2Ff27ca079b68f42c99391fab4b9f46bde%2Fb8feac46-aba1-4b61-b0ae-d6b74aef95d9%2F1663753107053.jpg" TargetMode="External"/><Relationship Id="rId135" Type="http://schemas.openxmlformats.org/officeDocument/2006/relationships/hyperlink" Target="https://kc.kobotoolbox.org/media/original?media_file=co2rwanda_rpp%2Fattachments%2Ff27ca079b68f42c99391fab4b9f46bde%2Ffcf31d53-2673-4622-b6fc-8f01a75c4622%2F1663742234168.jpg" TargetMode="External"/><Relationship Id="rId156" Type="http://schemas.openxmlformats.org/officeDocument/2006/relationships/hyperlink" Target="https://kc.kobotoolbox.org/media/original?media_file=co2rwanda_rpp%2Fattachments%2Ff27ca079b68f42c99391fab4b9f46bde%2Fad8728ea-3ea5-4ea7-93fb-8e9059d4eee0%2F1663747944143.jpg" TargetMode="External"/><Relationship Id="rId177" Type="http://schemas.openxmlformats.org/officeDocument/2006/relationships/hyperlink" Target="https://kc.kobotoolbox.org/media/original?media_file=co2rwanda_rpp%2Fattachments%2Ff27ca079b68f42c99391fab4b9f46bde%2F4f1da285-6f8a-4538-91e8-925005946fee%2F1663743175190.jpg" TargetMode="External"/><Relationship Id="rId198" Type="http://schemas.openxmlformats.org/officeDocument/2006/relationships/hyperlink" Target="https://kc.kobotoolbox.org/media/original?media_file=co2rwanda_rpp%2Fattachments%2Ff27ca079b68f42c99391fab4b9f46bde%2Ff561c2e8-b84c-4dec-bfea-9324fc5f8a1a%2F1663755329263.jpg" TargetMode="External"/><Relationship Id="rId18" Type="http://schemas.openxmlformats.org/officeDocument/2006/relationships/hyperlink" Target="https://kc.kobotoolbox.org/media/original?media_file=co2rwanda_rpp%2Fattachments%2Ff27ca079b68f42c99391fab4b9f46bde%2F7d944f07-e384-48f5-a5ea-8eae1d19397e%2F1663698437619.jpg" TargetMode="External"/><Relationship Id="rId39" Type="http://schemas.openxmlformats.org/officeDocument/2006/relationships/hyperlink" Target="https://kc.kobotoolbox.org/media/original?media_file=co2rwanda_rpp%2Fattachments%2Ff27ca079b68f42c99391fab4b9f46bde%2F3605fe34-0350-42f8-a425-f879c94a2660%2F1663744653403.jpg" TargetMode="External"/><Relationship Id="rId50" Type="http://schemas.openxmlformats.org/officeDocument/2006/relationships/hyperlink" Target="https://kc.kobotoolbox.org/media/original?media_file=co2rwanda_rpp%2Fattachments%2Ff27ca079b68f42c99391fab4b9f46bde%2Ff80f2d89-774a-452d-ad6a-035a843ef54a%2F1663747370838.jpg" TargetMode="External"/><Relationship Id="rId104" Type="http://schemas.openxmlformats.org/officeDocument/2006/relationships/hyperlink" Target="https://kc.kobotoolbox.org/media/original?media_file=co2rwanda_rpp%2Fattachments%2Ff27ca079b68f42c99391fab4b9f46bde%2F20b0005f-3063-4f95-9cca-309b2c60f79c%2F1663744173891.jpg" TargetMode="External"/><Relationship Id="rId125" Type="http://schemas.openxmlformats.org/officeDocument/2006/relationships/hyperlink" Target="https://kc.kobotoolbox.org/media/original?media_file=co2rwanda_rpp%2Fattachments%2Ff27ca079b68f42c99391fab4b9f46bde%2Fe7347d54-85b0-4841-95bc-754cb25df955%2F1663746544317.jpg" TargetMode="External"/><Relationship Id="rId146" Type="http://schemas.openxmlformats.org/officeDocument/2006/relationships/hyperlink" Target="https://kc.kobotoolbox.org/media/original?media_file=co2rwanda_rpp%2Fattachments%2Ff27ca079b68f42c99391fab4b9f46bde%2Fdc87ecff-d2c9-4ed0-962d-410e32f8236c%2F1663746875862.jpg" TargetMode="External"/><Relationship Id="rId167" Type="http://schemas.openxmlformats.org/officeDocument/2006/relationships/hyperlink" Target="https://kc.kobotoolbox.org/media/original?media_file=co2rwanda_rpp%2Fattachments%2Ff27ca079b68f42c99391fab4b9f46bde%2Fc33bdea6-5f9c-470f-9d8d-3c106cb2b64d%2F1663749331977.jpg" TargetMode="External"/><Relationship Id="rId188" Type="http://schemas.openxmlformats.org/officeDocument/2006/relationships/hyperlink" Target="https://kc.kobotoolbox.org/media/original?media_file=co2rwanda_rpp%2Fattachments%2Ff27ca079b68f42c99391fab4b9f46bde%2Fa5a90493-d004-407b-b3d2-bee8c0e457e9%2F1663742322048.jpg" TargetMode="External"/></Relationships>
</file>

<file path=xl/worksheets/_rels/sheet3.xml.rels><?xml version="1.0" encoding="UTF-8" standalone="yes"?>
<Relationships xmlns="http://schemas.openxmlformats.org/package/2006/relationships"><Relationship Id="rId117" Type="http://schemas.openxmlformats.org/officeDocument/2006/relationships/hyperlink" Target="https://kc.kobotoolbox.org/media/original?media_file=co2rwanda_rpp%2Fattachments%2F19d4161bf4224041afc095e1e3aefa87%2F2a64bacf-cb4d-4a71-a0e6-7cd23e5b9c0d%2F1663827935902.jpg" TargetMode="External"/><Relationship Id="rId21" Type="http://schemas.openxmlformats.org/officeDocument/2006/relationships/hyperlink" Target="https://kc.kobotoolbox.org/media/original?media_file=co2rwanda_rpp%2Fattachments%2F19d4161bf4224041afc095e1e3aefa87%2F33203426-d0b4-4bf0-ac2e-9bbe61319574%2F1663835899732.jpg" TargetMode="External"/><Relationship Id="rId42" Type="http://schemas.openxmlformats.org/officeDocument/2006/relationships/hyperlink" Target="https://kc.kobotoolbox.org/media/original?media_file=co2rwanda_rpp%2Fattachments%2F19d4161bf4224041afc095e1e3aefa87%2F4a0ac8c3-4eab-485a-a10e-9cb99b250418%2F1663829564842.jpg" TargetMode="External"/><Relationship Id="rId63" Type="http://schemas.openxmlformats.org/officeDocument/2006/relationships/hyperlink" Target="https://kc.kobotoolbox.org/media/original?media_file=co2rwanda_rpp%2Fattachments%2F19d4161bf4224041afc095e1e3aefa87%2F05513078-922f-4b41-9458-c90c51bfa70a%2F1663838001608.jpg" TargetMode="External"/><Relationship Id="rId84" Type="http://schemas.openxmlformats.org/officeDocument/2006/relationships/hyperlink" Target="https://kc.kobotoolbox.org/media/original?media_file=co2rwanda_rpp%2Fattachments%2F19d4161bf4224041afc095e1e3aefa87%2Fba6d6700-d63d-4eef-bb56-eec6468c66df%2F1663840970591.jpg" TargetMode="External"/><Relationship Id="rId138" Type="http://schemas.openxmlformats.org/officeDocument/2006/relationships/hyperlink" Target="https://kc.kobotoolbox.org/media/original?media_file=co2rwanda_rpp%2Fattachments%2F19d4161bf4224041afc095e1e3aefa87%2F555a7eda-28da-4cd4-b81d-a01968e94890%2F1663831829159.jpg" TargetMode="External"/><Relationship Id="rId159" Type="http://schemas.openxmlformats.org/officeDocument/2006/relationships/hyperlink" Target="https://kc.kobotoolbox.org/media/original?media_file=co2rwanda_rpp%2Fattachments%2F19d4161bf4224041afc095e1e3aefa87%2F41cc346b-5215-4fd1-8db4-eb48252072a6%2F1663831486792.jpg" TargetMode="External"/><Relationship Id="rId170" Type="http://schemas.openxmlformats.org/officeDocument/2006/relationships/hyperlink" Target="https://kc.kobotoolbox.org/media/original?media_file=co2rwanda_rpp%2Fattachments%2F19d4161bf4224041afc095e1e3aefa87%2F0735a497-7a1c-4593-b374-fe4d19d2997f%2F1663835984504.jpg" TargetMode="External"/><Relationship Id="rId191" Type="http://schemas.openxmlformats.org/officeDocument/2006/relationships/hyperlink" Target="https://kc.kobotoolbox.org/media/original?media_file=co2rwanda_rpp%2Fattachments%2F19d4161bf4224041afc095e1e3aefa87%2F0d56f8fc-652c-4947-b983-7ee09e1ba492%2F1663829218412.jpg" TargetMode="External"/><Relationship Id="rId107" Type="http://schemas.openxmlformats.org/officeDocument/2006/relationships/hyperlink" Target="https://kc.kobotoolbox.org/media/original?media_file=co2rwanda_rpp%2Fattachments%2F19d4161bf4224041afc095e1e3aefa87%2F2322b47a-f54d-43b9-84c6-f42e66b2e032%2F1663836775479.jpg" TargetMode="External"/><Relationship Id="rId11" Type="http://schemas.openxmlformats.org/officeDocument/2006/relationships/hyperlink" Target="https://kc.kobotoolbox.org/media/original?media_file=co2rwanda_rpp%2Fattachments%2F19d4161bf4224041afc095e1e3aefa87%2F57ebce68-34c9-478b-83f0-603205f5dfe3%2F1663835656344.jpg" TargetMode="External"/><Relationship Id="rId32" Type="http://schemas.openxmlformats.org/officeDocument/2006/relationships/hyperlink" Target="https://kc.kobotoolbox.org/media/original?media_file=co2rwanda_rpp%2Fattachments%2F19d4161bf4224041afc095e1e3aefa87%2F6929cd95-0451-4c85-a0f2-d75ffcc4b50a%2F1663830556405.jpg" TargetMode="External"/><Relationship Id="rId53" Type="http://schemas.openxmlformats.org/officeDocument/2006/relationships/hyperlink" Target="https://kc.kobotoolbox.org/media/original?media_file=co2rwanda_rpp%2Fattachments%2F19d4161bf4224041afc095e1e3aefa87%2F75cc8a30-cb38-46ec-a1c0-a837dfa26687%2F1663834913586.jpg" TargetMode="External"/><Relationship Id="rId74" Type="http://schemas.openxmlformats.org/officeDocument/2006/relationships/hyperlink" Target="https://kc.kobotoolbox.org/media/original?media_file=co2rwanda_rpp%2Fattachments%2F19d4161bf4224041afc095e1e3aefa87%2F3a609746-812e-423f-93ba-1522951fc7a1%2F1663831791231.jpg" TargetMode="External"/><Relationship Id="rId128" Type="http://schemas.openxmlformats.org/officeDocument/2006/relationships/hyperlink" Target="https://kc.kobotoolbox.org/media/original?media_file=co2rwanda_rpp%2Fattachments%2F19d4161bf4224041afc095e1e3aefa87%2Fda69a2e4-fbb0-4c43-9870-b72d0703c7d1%2F1663839456675.jpg" TargetMode="External"/><Relationship Id="rId149" Type="http://schemas.openxmlformats.org/officeDocument/2006/relationships/hyperlink" Target="https://kc.kobotoolbox.org/media/original?media_file=co2rwanda_rpp%2Fattachments%2F19d4161bf4224041afc095e1e3aefa87%2Fa0c32409-e221-4ff8-b88e-77afa4e2e998%2F1663828366305.jpg" TargetMode="External"/><Relationship Id="rId5" Type="http://schemas.openxmlformats.org/officeDocument/2006/relationships/hyperlink" Target="https://kc.kobotoolbox.org/media/original?media_file=co2rwanda_rpp%2Fattachments%2F19d4161bf4224041afc095e1e3aefa87%2Feb22e845-62af-4716-8ffa-921a6b176ced%2F1663830863460.jpg" TargetMode="External"/><Relationship Id="rId95" Type="http://schemas.openxmlformats.org/officeDocument/2006/relationships/hyperlink" Target="https://kc.kobotoolbox.org/media/original?media_file=co2rwanda_rpp%2Fattachments%2F19d4161bf4224041afc095e1e3aefa87%2Ffe82ff36-dd22-4e91-b9bf-72588264ac07%2F1663834067456.jpg" TargetMode="External"/><Relationship Id="rId160" Type="http://schemas.openxmlformats.org/officeDocument/2006/relationships/hyperlink" Target="https://kc.kobotoolbox.org/media/original?media_file=co2rwanda_rpp%2Fattachments%2F19d4161bf4224041afc095e1e3aefa87%2F9ff8b43f-f75f-43b9-837e-b5fcaef1b081%2F1663832221837.jpg" TargetMode="External"/><Relationship Id="rId181" Type="http://schemas.openxmlformats.org/officeDocument/2006/relationships/hyperlink" Target="https://kc.kobotoolbox.org/media/original?media_file=co2rwanda_rpp%2Fattachments%2F19d4161bf4224041afc095e1e3aefa87%2Fa87a92f6-2de8-41cd-ad51-c57e56251645%2F1663834003301.jpg" TargetMode="External"/><Relationship Id="rId22" Type="http://schemas.openxmlformats.org/officeDocument/2006/relationships/hyperlink" Target="https://kc.kobotoolbox.org/media/original?media_file=co2rwanda_rpp%2Fattachments%2F19d4161bf4224041afc095e1e3aefa87%2F33203426-d0b4-4bf0-ac2e-9bbe61319574%2F1663836177829.jpg" TargetMode="External"/><Relationship Id="rId43" Type="http://schemas.openxmlformats.org/officeDocument/2006/relationships/hyperlink" Target="https://kc.kobotoolbox.org/media/original?media_file=co2rwanda_rpp%2Fattachments%2F19d4161bf4224041afc095e1e3aefa87%2F4a0ac8c3-4eab-485a-a10e-9cb99b250418%2F1663830289150.jpg" TargetMode="External"/><Relationship Id="rId64" Type="http://schemas.openxmlformats.org/officeDocument/2006/relationships/hyperlink" Target="https://kc.kobotoolbox.org/media/original?media_file=co2rwanda_rpp%2Fattachments%2F19d4161bf4224041afc095e1e3aefa87%2F05513078-922f-4b41-9458-c90c51bfa70a%2F1663838062246.jpg" TargetMode="External"/><Relationship Id="rId118" Type="http://schemas.openxmlformats.org/officeDocument/2006/relationships/hyperlink" Target="https://kc.kobotoolbox.org/media/original?media_file=co2rwanda_rpp%2Fattachments%2F19d4161bf4224041afc095e1e3aefa87%2F2a64bacf-cb4d-4a71-a0e6-7cd23e5b9c0d%2F1663828879942.jpg" TargetMode="External"/><Relationship Id="rId139" Type="http://schemas.openxmlformats.org/officeDocument/2006/relationships/hyperlink" Target="https://kc.kobotoolbox.org/media/original?media_file=co2rwanda_rpp%2Fattachments%2F19d4161bf4224041afc095e1e3aefa87%2F555a7eda-28da-4cd4-b81d-a01968e94890%2F1663831938635.jpg" TargetMode="External"/><Relationship Id="rId85" Type="http://schemas.openxmlformats.org/officeDocument/2006/relationships/hyperlink" Target="https://kc.kobotoolbox.org/media/original?media_file=co2rwanda_rpp%2Fattachments%2F19d4161bf4224041afc095e1e3aefa87%2Fba6d6700-d63d-4eef-bb56-eec6468c66df%2F1663841009930.jpg" TargetMode="External"/><Relationship Id="rId150" Type="http://schemas.openxmlformats.org/officeDocument/2006/relationships/hyperlink" Target="https://kc.kobotoolbox.org/media/original?media_file=co2rwanda_rpp%2Fattachments%2F19d4161bf4224041afc095e1e3aefa87%2Fa0c32409-e221-4ff8-b88e-77afa4e2e998%2F1663828479618.jpg" TargetMode="External"/><Relationship Id="rId171" Type="http://schemas.openxmlformats.org/officeDocument/2006/relationships/hyperlink" Target="https://kc.kobotoolbox.org/media/original?media_file=co2rwanda_rpp%2Fattachments%2F19d4161bf4224041afc095e1e3aefa87%2F0735a497-7a1c-4593-b374-fe4d19d2997f%2F1663836150263.jpg" TargetMode="External"/><Relationship Id="rId192" Type="http://schemas.openxmlformats.org/officeDocument/2006/relationships/hyperlink" Target="https://kc.kobotoolbox.org/media/original?media_file=co2rwanda_rpp%2Fattachments%2F19d4161bf4224041afc095e1e3aefa87%2F483db64e-7c2b-48f4-b6a7-edf70a3b6dcc%2F1663830504884.jpg" TargetMode="External"/><Relationship Id="rId12" Type="http://schemas.openxmlformats.org/officeDocument/2006/relationships/hyperlink" Target="https://kc.kobotoolbox.org/media/original?media_file=co2rwanda_rpp%2Fattachments%2F19d4161bf4224041afc095e1e3aefa87%2F57ebce68-34c9-478b-83f0-603205f5dfe3%2F1663835718074.jpg" TargetMode="External"/><Relationship Id="rId33" Type="http://schemas.openxmlformats.org/officeDocument/2006/relationships/hyperlink" Target="https://kc.kobotoolbox.org/media/original?media_file=co2rwanda_rpp%2Fattachments%2F19d4161bf4224041afc095e1e3aefa87%2F6929cd95-0451-4c85-a0f2-d75ffcc4b50a%2F1663781545444.jpg" TargetMode="External"/><Relationship Id="rId108" Type="http://schemas.openxmlformats.org/officeDocument/2006/relationships/hyperlink" Target="https://kc.kobotoolbox.org/media/original?media_file=co2rwanda_rpp%2Fattachments%2F19d4161bf4224041afc095e1e3aefa87%2F2322b47a-f54d-43b9-84c6-f42e66b2e032%2F1663836854144.jpg" TargetMode="External"/><Relationship Id="rId129" Type="http://schemas.openxmlformats.org/officeDocument/2006/relationships/hyperlink" Target="https://kc.kobotoolbox.org/media/original?media_file=co2rwanda_rpp%2Fattachments%2F19d4161bf4224041afc095e1e3aefa87%2Fda69a2e4-fbb0-4c43-9870-b72d0703c7d1%2F1663839542142.jpg" TargetMode="External"/><Relationship Id="rId54" Type="http://schemas.openxmlformats.org/officeDocument/2006/relationships/hyperlink" Target="https://kc.kobotoolbox.org/media/original?media_file=co2rwanda_rpp%2Fattachments%2F19d4161bf4224041afc095e1e3aefa87%2F75cc8a30-cb38-46ec-a1c0-a837dfa26687%2F1663835007056.jpg" TargetMode="External"/><Relationship Id="rId75" Type="http://schemas.openxmlformats.org/officeDocument/2006/relationships/hyperlink" Target="https://kc.kobotoolbox.org/media/original?media_file=co2rwanda_rpp%2Fattachments%2F19d4161bf4224041afc095e1e3aefa87%2F3a609746-812e-423f-93ba-1522951fc7a1%2F1663832174129.jpg" TargetMode="External"/><Relationship Id="rId96" Type="http://schemas.openxmlformats.org/officeDocument/2006/relationships/hyperlink" Target="https://kc.kobotoolbox.org/media/original?media_file=co2rwanda_rpp%2Fattachments%2F19d4161bf4224041afc095e1e3aefa87%2Ffe82ff36-dd22-4e91-b9bf-72588264ac07%2F1663834500053.jpg" TargetMode="External"/><Relationship Id="rId140" Type="http://schemas.openxmlformats.org/officeDocument/2006/relationships/hyperlink" Target="https://kc.kobotoolbox.org/media/original?media_file=co2rwanda_rpp%2Fattachments%2F19d4161bf4224041afc095e1e3aefa87%2Fee8007f1-e642-427d-a4c1-f2c719c12874%2F1663833137600.jpg" TargetMode="External"/><Relationship Id="rId161" Type="http://schemas.openxmlformats.org/officeDocument/2006/relationships/hyperlink" Target="https://kc.kobotoolbox.org/media/original?media_file=co2rwanda_rpp%2Fattachments%2F19d4161bf4224041afc095e1e3aefa87%2F9ff8b43f-f75f-43b9-837e-b5fcaef1b081%2F1663832253960.jpg" TargetMode="External"/><Relationship Id="rId182" Type="http://schemas.openxmlformats.org/officeDocument/2006/relationships/hyperlink" Target="https://kc.kobotoolbox.org/media/original?media_file=co2rwanda_rpp%2Fattachments%2F19d4161bf4224041afc095e1e3aefa87%2Fa87a92f6-2de8-41cd-ad51-c57e56251645%2F1663834612581.jpg" TargetMode="External"/><Relationship Id="rId6" Type="http://schemas.openxmlformats.org/officeDocument/2006/relationships/hyperlink" Target="https://kc.kobotoolbox.org/media/original?media_file=co2rwanda_rpp%2Fattachments%2F19d4161bf4224041afc095e1e3aefa87%2Feb22e845-62af-4716-8ffa-921a6b176ced%2F1663830898518.jpg" TargetMode="External"/><Relationship Id="rId23" Type="http://schemas.openxmlformats.org/officeDocument/2006/relationships/hyperlink" Target="https://kc.kobotoolbox.org/media/original?media_file=co2rwanda_rpp%2Fattachments%2F19d4161bf4224041afc095e1e3aefa87%2F08a43417-0e1b-40d4-812f-dbec75d395ab%2F1663836963808.jpg" TargetMode="External"/><Relationship Id="rId119" Type="http://schemas.openxmlformats.org/officeDocument/2006/relationships/hyperlink" Target="https://kc.kobotoolbox.org/media/original?media_file=co2rwanda_rpp%2Fattachments%2F19d4161bf4224041afc095e1e3aefa87%2F8f8e2db0-ee3d-4fb9-9ceb-12a6b835dc3c%2F1663829795023.jpg" TargetMode="External"/><Relationship Id="rId44" Type="http://schemas.openxmlformats.org/officeDocument/2006/relationships/hyperlink" Target="https://kc.kobotoolbox.org/media/original?media_file=co2rwanda_rpp%2Fattachments%2F19d4161bf4224041afc095e1e3aefa87%2Fa3b78281-2e7b-4ef7-a439-9a9f50e5c125%2F1663831807210.jpg" TargetMode="External"/><Relationship Id="rId65" Type="http://schemas.openxmlformats.org/officeDocument/2006/relationships/hyperlink" Target="https://kc.kobotoolbox.org/media/original?media_file=co2rwanda_rpp%2Fattachments%2F19d4161bf4224041afc095e1e3aefa87%2F66d6d9e2-f78d-446d-bf43-223f48b23994%2F1663839977012.jpg" TargetMode="External"/><Relationship Id="rId86" Type="http://schemas.openxmlformats.org/officeDocument/2006/relationships/hyperlink" Target="https://kc.kobotoolbox.org/media/original?media_file=co2rwanda_rpp%2Fattachments%2F19d4161bf4224041afc095e1e3aefa87%2F1960189e-12e1-4f6b-adba-602c7760f123%2F1663828919161.jpg" TargetMode="External"/><Relationship Id="rId130" Type="http://schemas.openxmlformats.org/officeDocument/2006/relationships/hyperlink" Target="https://kc.kobotoolbox.org/media/original?media_file=co2rwanda_rpp%2Fattachments%2F19d4161bf4224041afc095e1e3aefa87%2Ff34500af-f755-4d88-949d-a79368647431%2F1663828344442.jpg" TargetMode="External"/><Relationship Id="rId151" Type="http://schemas.openxmlformats.org/officeDocument/2006/relationships/hyperlink" Target="https://kc.kobotoolbox.org/media/original?media_file=co2rwanda_rpp%2Fattachments%2F19d4161bf4224041afc095e1e3aefa87%2Fa0c32409-e221-4ff8-b88e-77afa4e2e998%2F1663828696985.jpg" TargetMode="External"/><Relationship Id="rId172" Type="http://schemas.openxmlformats.org/officeDocument/2006/relationships/hyperlink" Target="https://kc.kobotoolbox.org/media/original?media_file=co2rwanda_rpp%2Fattachments%2F19d4161bf4224041afc095e1e3aefa87%2F3d497aae-67ce-410d-8c4b-cca0d9476322%2F1663837471747.jpg" TargetMode="External"/><Relationship Id="rId193" Type="http://schemas.openxmlformats.org/officeDocument/2006/relationships/hyperlink" Target="https://kc.kobotoolbox.org/media/original?media_file=co2rwanda_rpp%2Fattachments%2F19d4161bf4224041afc095e1e3aefa87%2F483db64e-7c2b-48f4-b6a7-edf70a3b6dcc%2F1663830616480.jpg" TargetMode="External"/><Relationship Id="rId13" Type="http://schemas.openxmlformats.org/officeDocument/2006/relationships/hyperlink" Target="https://kc.kobotoolbox.org/media/original?media_file=co2rwanda_rpp%2Fattachments%2F19d4161bf4224041afc095e1e3aefa87%2Fe3072c59-3b1a-4f64-ab6a-dc58acd3a971%2F1663829291214.jpg" TargetMode="External"/><Relationship Id="rId109" Type="http://schemas.openxmlformats.org/officeDocument/2006/relationships/hyperlink" Target="https://kc.kobotoolbox.org/media/original?media_file=co2rwanda_rpp%2Fattachments%2F19d4161bf4224041afc095e1e3aefa87%2F4094cec7-4b1a-4c3a-a8bb-29a4a6b79f4b%2F1663832451207.jpg" TargetMode="External"/><Relationship Id="rId34" Type="http://schemas.openxmlformats.org/officeDocument/2006/relationships/hyperlink" Target="https://kc.kobotoolbox.org/media/original?media_file=co2rwanda_rpp%2Fattachments%2F19d4161bf4224041afc095e1e3aefa87%2Ff6a3e9a7-c30a-4251-b597-09763a1485bd%2F1663832900508.jpg" TargetMode="External"/><Relationship Id="rId55" Type="http://schemas.openxmlformats.org/officeDocument/2006/relationships/hyperlink" Target="https://kc.kobotoolbox.org/media/original?media_file=co2rwanda_rpp%2Fattachments%2F19d4161bf4224041afc095e1e3aefa87%2F75cc8a30-cb38-46ec-a1c0-a837dfa26687%2F1663835363850.jpg" TargetMode="External"/><Relationship Id="rId76" Type="http://schemas.openxmlformats.org/officeDocument/2006/relationships/hyperlink" Target="https://kc.kobotoolbox.org/media/original?media_file=co2rwanda_rpp%2Fattachments%2F19d4161bf4224041afc095e1e3aefa87%2F3a609746-812e-423f-93ba-1522951fc7a1%2F1663832213740.jpg" TargetMode="External"/><Relationship Id="rId97" Type="http://schemas.openxmlformats.org/officeDocument/2006/relationships/hyperlink" Target="https://kc.kobotoolbox.org/media/original?media_file=co2rwanda_rpp%2Fattachments%2F19d4161bf4224041afc095e1e3aefa87%2Ffe82ff36-dd22-4e91-b9bf-72588264ac07%2F1663834537848.jpg" TargetMode="External"/><Relationship Id="rId120" Type="http://schemas.openxmlformats.org/officeDocument/2006/relationships/hyperlink" Target="https://kc.kobotoolbox.org/media/original?media_file=co2rwanda_rpp%2Fattachments%2F19d4161bf4224041afc095e1e3aefa87%2F8f8e2db0-ee3d-4fb9-9ceb-12a6b835dc3c%2F1663831502851.jpg" TargetMode="External"/><Relationship Id="rId141" Type="http://schemas.openxmlformats.org/officeDocument/2006/relationships/hyperlink" Target="https://kc.kobotoolbox.org/media/original?media_file=co2rwanda_rpp%2Fattachments%2F19d4161bf4224041afc095e1e3aefa87%2Fee8007f1-e642-427d-a4c1-f2c719c12874%2F1663833167592.jpg" TargetMode="External"/><Relationship Id="rId7" Type="http://schemas.openxmlformats.org/officeDocument/2006/relationships/hyperlink" Target="https://kc.kobotoolbox.org/media/original?media_file=co2rwanda_rpp%2Fattachments%2F19d4161bf4224041afc095e1e3aefa87%2Fba81e144-b295-423b-b0eb-8dc0a772938c%2F1663832485937.jpg" TargetMode="External"/><Relationship Id="rId162" Type="http://schemas.openxmlformats.org/officeDocument/2006/relationships/hyperlink" Target="https://kc.kobotoolbox.org/media/original?media_file=co2rwanda_rpp%2Fattachments%2F19d4161bf4224041afc095e1e3aefa87%2F9ff8b43f-f75f-43b9-837e-b5fcaef1b081%2F1663832361782.jpg" TargetMode="External"/><Relationship Id="rId183" Type="http://schemas.openxmlformats.org/officeDocument/2006/relationships/hyperlink" Target="https://kc.kobotoolbox.org/media/original?media_file=co2rwanda_rpp%2Fattachments%2F19d4161bf4224041afc095e1e3aefa87%2Fa87a92f6-2de8-41cd-ad51-c57e56251645%2F1663834649395.jpg" TargetMode="External"/><Relationship Id="rId2" Type="http://schemas.openxmlformats.org/officeDocument/2006/relationships/hyperlink" Target="https://kc.kobotoolbox.org/media/original?media_file=co2rwanda_rpp%2Fattachments%2F19d4161bf4224041afc095e1e3aefa87%2F9b7e6e16-1508-4b0c-b3d4-f34f3c24d076%2F1663827960582.jpg" TargetMode="External"/><Relationship Id="rId29" Type="http://schemas.openxmlformats.org/officeDocument/2006/relationships/hyperlink" Target="https://kc.kobotoolbox.org/media/original?media_file=co2rwanda_rpp%2Fattachments%2F19d4161bf4224041afc095e1e3aefa87%2Feb0beb64-ff8c-4650-8f8d-76bbef3232f0%2F1663829269462.jpg" TargetMode="External"/><Relationship Id="rId24" Type="http://schemas.openxmlformats.org/officeDocument/2006/relationships/hyperlink" Target="https://kc.kobotoolbox.org/media/original?media_file=co2rwanda_rpp%2Fattachments%2F19d4161bf4224041afc095e1e3aefa87%2F08a43417-0e1b-40d4-812f-dbec75d395ab%2F1663837020112.jpg" TargetMode="External"/><Relationship Id="rId40" Type="http://schemas.openxmlformats.org/officeDocument/2006/relationships/hyperlink" Target="https://kc.kobotoolbox.org/media/original?media_file=co2rwanda_rpp%2Fattachments%2F19d4161bf4224041afc095e1e3aefa87%2F361524b2-b186-489d-bbc3-629b4b5373ef%2F1663828237399.jpg" TargetMode="External"/><Relationship Id="rId45" Type="http://schemas.openxmlformats.org/officeDocument/2006/relationships/hyperlink" Target="https://kc.kobotoolbox.org/media/original?media_file=co2rwanda_rpp%2Fattachments%2F19d4161bf4224041afc095e1e3aefa87%2Fa3b78281-2e7b-4ef7-a439-9a9f50e5c125%2F1663831916018.jpg" TargetMode="External"/><Relationship Id="rId66" Type="http://schemas.openxmlformats.org/officeDocument/2006/relationships/hyperlink" Target="https://kc.kobotoolbox.org/media/original?media_file=co2rwanda_rpp%2Fattachments%2F19d4161bf4224041afc095e1e3aefa87%2F66d6d9e2-f78d-446d-bf43-223f48b23994%2F1663840028060.jpg" TargetMode="External"/><Relationship Id="rId87" Type="http://schemas.openxmlformats.org/officeDocument/2006/relationships/hyperlink" Target="https://kc.kobotoolbox.org/media/original?media_file=co2rwanda_rpp%2Fattachments%2F19d4161bf4224041afc095e1e3aefa87%2F1960189e-12e1-4f6b-adba-602c7760f123%2F1663829029907.jpg" TargetMode="External"/><Relationship Id="rId110" Type="http://schemas.openxmlformats.org/officeDocument/2006/relationships/hyperlink" Target="https://kc.kobotoolbox.org/media/original?media_file=co2rwanda_rpp%2Fattachments%2F19d4161bf4224041afc095e1e3aefa87%2F4094cec7-4b1a-4c3a-a8bb-29a4a6b79f4b%2F1663832503107.jpg" TargetMode="External"/><Relationship Id="rId115" Type="http://schemas.openxmlformats.org/officeDocument/2006/relationships/hyperlink" Target="https://kc.kobotoolbox.org/media/original?media_file=co2rwanda_rpp%2Fattachments%2F19d4161bf4224041afc095e1e3aefa87%2Fafd15b67-df48-425a-820c-5540ed893539%2F1663834773348.jpg" TargetMode="External"/><Relationship Id="rId131" Type="http://schemas.openxmlformats.org/officeDocument/2006/relationships/hyperlink" Target="https://kc.kobotoolbox.org/media/original?media_file=co2rwanda_rpp%2Fattachments%2F19d4161bf4224041afc095e1e3aefa87%2Ff34500af-f755-4d88-949d-a79368647431%2F1663828758164.jpg" TargetMode="External"/><Relationship Id="rId136" Type="http://schemas.openxmlformats.org/officeDocument/2006/relationships/hyperlink" Target="https://kc.kobotoolbox.org/media/original?media_file=co2rwanda_rpp%2Fattachments%2F19d4161bf4224041afc095e1e3aefa87%2F426bc829-b90a-48b4-a803-ce5bb8917cdc%2F1663830814586.jpg" TargetMode="External"/><Relationship Id="rId157" Type="http://schemas.openxmlformats.org/officeDocument/2006/relationships/hyperlink" Target="https://kc.kobotoolbox.org/media/original?media_file=co2rwanda_rpp%2Fattachments%2F19d4161bf4224041afc095e1e3aefa87%2F41cc346b-5215-4fd1-8db4-eb48252072a6%2F1663831335220.jpg" TargetMode="External"/><Relationship Id="rId178" Type="http://schemas.openxmlformats.org/officeDocument/2006/relationships/hyperlink" Target="https://kc.kobotoolbox.org/media/original?media_file=co2rwanda_rpp%2Fattachments%2F19d4161bf4224041afc095e1e3aefa87%2F21c1fff6-3ec7-4afb-bc3a-e0798a08bd80%2F1663833006087.jpg" TargetMode="External"/><Relationship Id="rId61" Type="http://schemas.openxmlformats.org/officeDocument/2006/relationships/hyperlink" Target="https://kc.kobotoolbox.org/media/original?media_file=co2rwanda_rpp%2Fattachments%2F19d4161bf4224041afc095e1e3aefa87%2F2184447c-59cb-46e7-82c1-df7531909fe0%2F1663836167541.jpg" TargetMode="External"/><Relationship Id="rId82" Type="http://schemas.openxmlformats.org/officeDocument/2006/relationships/hyperlink" Target="https://kc.kobotoolbox.org/media/original?media_file=co2rwanda_rpp%2Fattachments%2F19d4161bf4224041afc095e1e3aefa87%2Fc72eb4e5-24da-4c2f-970d-a580c32e21b8%2F1663839514774.jpg" TargetMode="External"/><Relationship Id="rId152" Type="http://schemas.openxmlformats.org/officeDocument/2006/relationships/hyperlink" Target="https://kc.kobotoolbox.org/media/original?media_file=co2rwanda_rpp%2Fattachments%2F19d4161bf4224041afc095e1e3aefa87%2Ffb456609-5cdf-4f05-9bec-913d507e7d10%2F1663829805813.jpg" TargetMode="External"/><Relationship Id="rId173" Type="http://schemas.openxmlformats.org/officeDocument/2006/relationships/hyperlink" Target="https://kc.kobotoolbox.org/media/original?media_file=co2rwanda_rpp%2Fattachments%2F19d4161bf4224041afc095e1e3aefa87%2F3d497aae-67ce-410d-8c4b-cca0d9476322%2F1663837645549.jpg" TargetMode="External"/><Relationship Id="rId194" Type="http://schemas.openxmlformats.org/officeDocument/2006/relationships/hyperlink" Target="https://kc.kobotoolbox.org/media/original?media_file=co2rwanda_rpp%2Fattachments%2F19d4161bf4224041afc095e1e3aefa87%2Fc7572fbb-dffd-44b0-a7b0-595fb8731335%2F1663831788989.jpg" TargetMode="External"/><Relationship Id="rId199" Type="http://schemas.openxmlformats.org/officeDocument/2006/relationships/hyperlink" Target="https://kc.kobotoolbox.org/media/original?media_file=co2rwanda_rpp%2Fattachments%2F19d4161bf4224041afc095e1e3aefa87%2F18e11db4-9fd0-4153-9b42-71cb931866aa%2F1663833931178.jpg" TargetMode="External"/><Relationship Id="rId19" Type="http://schemas.openxmlformats.org/officeDocument/2006/relationships/hyperlink" Target="https://kc.kobotoolbox.org/media/original?media_file=co2rwanda_rpp%2Fattachments%2F19d4161bf4224041afc095e1e3aefa87%2Febc16b79-6c12-4d1c-9142-25ed69d83e25%2F1663834624465.jpg" TargetMode="External"/><Relationship Id="rId14" Type="http://schemas.openxmlformats.org/officeDocument/2006/relationships/hyperlink" Target="https://kc.kobotoolbox.org/media/original?media_file=co2rwanda_rpp%2Fattachments%2F19d4161bf4224041afc095e1e3aefa87%2Fe3072c59-3b1a-4f64-ab6a-dc58acd3a971%2F1663829636525.jpg" TargetMode="External"/><Relationship Id="rId30" Type="http://schemas.openxmlformats.org/officeDocument/2006/relationships/hyperlink" Target="https://kc.kobotoolbox.org/media/original?media_file=co2rwanda_rpp%2Fattachments%2F19d4161bf4224041afc095e1e3aefa87%2Feb0beb64-ff8c-4650-8f8d-76bbef3232f0%2F1663780280977.jpg" TargetMode="External"/><Relationship Id="rId35" Type="http://schemas.openxmlformats.org/officeDocument/2006/relationships/hyperlink" Target="https://kc.kobotoolbox.org/media/original?media_file=co2rwanda_rpp%2Fattachments%2F19d4161bf4224041afc095e1e3aefa87%2Ff6a3e9a7-c30a-4251-b597-09763a1485bd%2F1663782316915.jpg" TargetMode="External"/><Relationship Id="rId56" Type="http://schemas.openxmlformats.org/officeDocument/2006/relationships/hyperlink" Target="https://kc.kobotoolbox.org/media/original?media_file=co2rwanda_rpp%2Fattachments%2F19d4161bf4224041afc095e1e3aefa87%2F285f8a5c-e31e-4ab8-89f3-c701ccd211e3%2F1663833563382.jpg" TargetMode="External"/><Relationship Id="rId77" Type="http://schemas.openxmlformats.org/officeDocument/2006/relationships/hyperlink" Target="https://kc.kobotoolbox.org/media/original?media_file=co2rwanda_rpp%2Fattachments%2F19d4161bf4224041afc095e1e3aefa87%2F6d9b9f1c-b4cc-4152-8da9-c0786197d6ba%2F1663834352746.jpg" TargetMode="External"/><Relationship Id="rId100" Type="http://schemas.openxmlformats.org/officeDocument/2006/relationships/hyperlink" Target="https://kc.kobotoolbox.org/media/original?media_file=co2rwanda_rpp%2Fattachments%2F19d4161bf4224041afc095e1e3aefa87%2F221e909e-bf1d-4f0a-ad34-ff4f16ebe30f%2F1663836894218.jpg" TargetMode="External"/><Relationship Id="rId105" Type="http://schemas.openxmlformats.org/officeDocument/2006/relationships/hyperlink" Target="https://kc.kobotoolbox.org/media/original?media_file=co2rwanda_rpp%2Fattachments%2F19d4161bf4224041afc095e1e3aefa87%2F8553e3c9-d254-44a2-9cd1-3d81d30f690b%2F1663830860527.jpg" TargetMode="External"/><Relationship Id="rId126" Type="http://schemas.openxmlformats.org/officeDocument/2006/relationships/hyperlink" Target="https://kc.kobotoolbox.org/media/original?media_file=co2rwanda_rpp%2Fattachments%2F19d4161bf4224041afc095e1e3aefa87%2Fb195c085-a142-4f0e-b3a4-b104ae424f81%2F1663837512510.jpg" TargetMode="External"/><Relationship Id="rId147" Type="http://schemas.openxmlformats.org/officeDocument/2006/relationships/hyperlink" Target="https://kc.kobotoolbox.org/media/original?media_file=co2rwanda_rpp%2Fattachments%2F19d4161bf4224041afc095e1e3aefa87%2Fb7687b03-a616-4534-bd31-3d8f51d3e353%2F1663827478306.jpg" TargetMode="External"/><Relationship Id="rId168" Type="http://schemas.openxmlformats.org/officeDocument/2006/relationships/hyperlink" Target="https://kc.kobotoolbox.org/media/original?media_file=co2rwanda_rpp%2Fattachments%2F19d4161bf4224041afc095e1e3aefa87%2F4c0536be-e507-4175-8060-432389fb4b1f%2F1663833956443.jpg" TargetMode="External"/><Relationship Id="rId8" Type="http://schemas.openxmlformats.org/officeDocument/2006/relationships/hyperlink" Target="https://kc.kobotoolbox.org/media/original?media_file=co2rwanda_rpp%2Fattachments%2F19d4161bf4224041afc095e1e3aefa87%2Fba81e144-b295-423b-b0eb-8dc0a772938c%2F1663832523150.jpg" TargetMode="External"/><Relationship Id="rId51" Type="http://schemas.openxmlformats.org/officeDocument/2006/relationships/hyperlink" Target="https://kc.kobotoolbox.org/media/original?media_file=co2rwanda_rpp%2Fattachments%2F19d4161bf4224041afc095e1e3aefa87%2Fbc6314a4-64b6-4f1b-9cce-aa1a51dd76a7%2F1663838396105.jpg" TargetMode="External"/><Relationship Id="rId72" Type="http://schemas.openxmlformats.org/officeDocument/2006/relationships/hyperlink" Target="https://kc.kobotoolbox.org/media/original?media_file=co2rwanda_rpp%2Fattachments%2F19d4161bf4224041afc095e1e3aefa87%2F87b4a1d7-ec57-4220-8a9a-e30f65e47bde%2F1663830592576.jpg" TargetMode="External"/><Relationship Id="rId93" Type="http://schemas.openxmlformats.org/officeDocument/2006/relationships/hyperlink" Target="https://kc.kobotoolbox.org/media/original?media_file=co2rwanda_rpp%2Fattachments%2F19d4161bf4224041afc095e1e3aefa87%2Fdcf03f16-86a6-4a1c-a7c0-508cf36f857d%2F1663832723628.jpg" TargetMode="External"/><Relationship Id="rId98" Type="http://schemas.openxmlformats.org/officeDocument/2006/relationships/hyperlink" Target="https://kc.kobotoolbox.org/media/original?media_file=co2rwanda_rpp%2Fattachments%2F19d4161bf4224041afc095e1e3aefa87%2F221e909e-bf1d-4f0a-ad34-ff4f16ebe30f%2F1663836716507.jpg" TargetMode="External"/><Relationship Id="rId121" Type="http://schemas.openxmlformats.org/officeDocument/2006/relationships/hyperlink" Target="https://kc.kobotoolbox.org/media/original?media_file=co2rwanda_rpp%2Fattachments%2F19d4161bf4224041afc095e1e3aefa87%2F1cc5bd73-2b1f-44c4-99ec-379bde7a13c2%2F1663832283590.jpg" TargetMode="External"/><Relationship Id="rId142" Type="http://schemas.openxmlformats.org/officeDocument/2006/relationships/hyperlink" Target="https://kc.kobotoolbox.org/media/original?media_file=co2rwanda_rpp%2Fattachments%2F19d4161bf4224041afc095e1e3aefa87%2Fee8007f1-e642-427d-a4c1-f2c719c12874%2F1663833296963.jpg" TargetMode="External"/><Relationship Id="rId163" Type="http://schemas.openxmlformats.org/officeDocument/2006/relationships/hyperlink" Target="https://kc.kobotoolbox.org/media/original?media_file=co2rwanda_rpp%2Fattachments%2F19d4161bf4224041afc095e1e3aefa87%2F17a0db76-bf14-486a-9490-4e5db00d73e8%2F1663830020606.jpg" TargetMode="External"/><Relationship Id="rId184" Type="http://schemas.openxmlformats.org/officeDocument/2006/relationships/hyperlink" Target="https://kc.kobotoolbox.org/media/original?media_file=co2rwanda_rpp%2Fattachments%2F19d4161bf4224041afc095e1e3aefa87%2Fd69d6314-a1f5-4b30-9658-88478d65bde9%2F1663835957201.jpg" TargetMode="External"/><Relationship Id="rId189" Type="http://schemas.openxmlformats.org/officeDocument/2006/relationships/hyperlink" Target="https://kc.kobotoolbox.org/media/original?media_file=co2rwanda_rpp%2Fattachments%2F19d4161bf4224041afc095e1e3aefa87%2F53bd4710-668e-4e96-b005-5dc839a6c2e9%2F1663831609165.jpg" TargetMode="External"/><Relationship Id="rId3" Type="http://schemas.openxmlformats.org/officeDocument/2006/relationships/hyperlink" Target="https://kc.kobotoolbox.org/media/original?media_file=co2rwanda_rpp%2Fattachments%2F19d4161bf4224041afc095e1e3aefa87%2Fb1d7fe48-fa8d-442f-b780-59f49ee19a94%2F1663829204410.jpg" TargetMode="External"/><Relationship Id="rId25" Type="http://schemas.openxmlformats.org/officeDocument/2006/relationships/hyperlink" Target="https://kc.kobotoolbox.org/media/original?media_file=co2rwanda_rpp%2Fattachments%2F19d4161bf4224041afc095e1e3aefa87%2Fe53d3736-9c8e-42da-853b-387577da5738%2F1663824030350.jpg" TargetMode="External"/><Relationship Id="rId46" Type="http://schemas.openxmlformats.org/officeDocument/2006/relationships/hyperlink" Target="https://kc.kobotoolbox.org/media/original?media_file=co2rwanda_rpp%2Fattachments%2F19d4161bf4224041afc095e1e3aefa87%2Fa3b78281-2e7b-4ef7-a439-9a9f50e5c125%2F1663832371527.jpg" TargetMode="External"/><Relationship Id="rId67" Type="http://schemas.openxmlformats.org/officeDocument/2006/relationships/hyperlink" Target="https://kc.kobotoolbox.org/media/original?media_file=co2rwanda_rpp%2Fattachments%2F19d4161bf4224041afc095e1e3aefa87%2F66d6d9e2-f78d-446d-bf43-223f48b23994%2F1663840113966.jpg" TargetMode="External"/><Relationship Id="rId116" Type="http://schemas.openxmlformats.org/officeDocument/2006/relationships/hyperlink" Target="https://kc.kobotoolbox.org/media/original?media_file=co2rwanda_rpp%2Fattachments%2F19d4161bf4224041afc095e1e3aefa87%2Fafd15b67-df48-425a-820c-5540ed893539%2F1663834826150.jpg" TargetMode="External"/><Relationship Id="rId137" Type="http://schemas.openxmlformats.org/officeDocument/2006/relationships/hyperlink" Target="https://kc.kobotoolbox.org/media/original?media_file=co2rwanda_rpp%2Fattachments%2F19d4161bf4224041afc095e1e3aefa87%2F426bc829-b90a-48b4-a803-ce5bb8917cdc%2F1663830893665.jpg" TargetMode="External"/><Relationship Id="rId158" Type="http://schemas.openxmlformats.org/officeDocument/2006/relationships/hyperlink" Target="https://kc.kobotoolbox.org/media/original?media_file=co2rwanda_rpp%2Fattachments%2F19d4161bf4224041afc095e1e3aefa87%2F41cc346b-5215-4fd1-8db4-eb48252072a6%2F1663831400807.jpg" TargetMode="External"/><Relationship Id="rId20" Type="http://schemas.openxmlformats.org/officeDocument/2006/relationships/hyperlink" Target="https://kc.kobotoolbox.org/media/original?media_file=co2rwanda_rpp%2Fattachments%2F19d4161bf4224041afc095e1e3aefa87%2Febc16b79-6c12-4d1c-9142-25ed69d83e25%2F1663834655227.jpg" TargetMode="External"/><Relationship Id="rId41" Type="http://schemas.openxmlformats.org/officeDocument/2006/relationships/hyperlink" Target="https://kc.kobotoolbox.org/media/original?media_file=co2rwanda_rpp%2Fattachments%2F19d4161bf4224041afc095e1e3aefa87%2F4a0ac8c3-4eab-485a-a10e-9cb99b250418%2F1663829400198.jpg" TargetMode="External"/><Relationship Id="rId62" Type="http://schemas.openxmlformats.org/officeDocument/2006/relationships/hyperlink" Target="https://kc.kobotoolbox.org/media/original?media_file=co2rwanda_rpp%2Fattachments%2F19d4161bf4224041afc095e1e3aefa87%2F2184447c-59cb-46e7-82c1-df7531909fe0%2F1663836221318.jpg" TargetMode="External"/><Relationship Id="rId83" Type="http://schemas.openxmlformats.org/officeDocument/2006/relationships/hyperlink" Target="https://kc.kobotoolbox.org/media/original?media_file=co2rwanda_rpp%2Fattachments%2F19d4161bf4224041afc095e1e3aefa87%2Fba6d6700-d63d-4eef-bb56-eec6468c66df%2F1663840955228.jpg" TargetMode="External"/><Relationship Id="rId88" Type="http://schemas.openxmlformats.org/officeDocument/2006/relationships/hyperlink" Target="https://kc.kobotoolbox.org/media/original?media_file=co2rwanda_rpp%2Fattachments%2F19d4161bf4224041afc095e1e3aefa87%2F1960189e-12e1-4f6b-adba-602c7760f123%2F1663829135104.jpg" TargetMode="External"/><Relationship Id="rId111" Type="http://schemas.openxmlformats.org/officeDocument/2006/relationships/hyperlink" Target="https://kc.kobotoolbox.org/media/original?media_file=co2rwanda_rpp%2Fattachments%2F19d4161bf4224041afc095e1e3aefa87%2F631328c9-2744-47dc-b1e0-d44e23e03034%2F1663833725809.jpg" TargetMode="External"/><Relationship Id="rId132" Type="http://schemas.openxmlformats.org/officeDocument/2006/relationships/hyperlink" Target="https://kc.kobotoolbox.org/media/original?media_file=co2rwanda_rpp%2Fattachments%2F19d4161bf4224041afc095e1e3aefa87%2Ff34500af-f755-4d88-949d-a79368647431%2F1663828816367.jpg" TargetMode="External"/><Relationship Id="rId153" Type="http://schemas.openxmlformats.org/officeDocument/2006/relationships/hyperlink" Target="https://kc.kobotoolbox.org/media/original?media_file=co2rwanda_rpp%2Fattachments%2F19d4161bf4224041afc095e1e3aefa87%2Ffb456609-5cdf-4f05-9bec-913d507e7d10%2F1663829883673.jpg" TargetMode="External"/><Relationship Id="rId174" Type="http://schemas.openxmlformats.org/officeDocument/2006/relationships/hyperlink" Target="https://kc.kobotoolbox.org/media/original?media_file=co2rwanda_rpp%2Fattachments%2F19d4161bf4224041afc095e1e3aefa87%2F8033bf73-8a7b-4e3f-85e1-4269918f87f4%2F1663839053755.jpg" TargetMode="External"/><Relationship Id="rId179" Type="http://schemas.openxmlformats.org/officeDocument/2006/relationships/hyperlink" Target="https://kc.kobotoolbox.org/media/original?media_file=co2rwanda_rpp%2Fattachments%2F19d4161bf4224041afc095e1e3aefa87%2F21c1fff6-3ec7-4afb-bc3a-e0798a08bd80%2F1663833281081.jpg" TargetMode="External"/><Relationship Id="rId195" Type="http://schemas.openxmlformats.org/officeDocument/2006/relationships/hyperlink" Target="https://kc.kobotoolbox.org/media/original?media_file=co2rwanda_rpp%2Fattachments%2F19d4161bf4224041afc095e1e3aefa87%2Fc7572fbb-dffd-44b0-a7b0-595fb8731335%2F1663832054415.jpg" TargetMode="External"/><Relationship Id="rId190" Type="http://schemas.openxmlformats.org/officeDocument/2006/relationships/hyperlink" Target="https://kc.kobotoolbox.org/media/original?media_file=co2rwanda_rpp%2Fattachments%2F19d4161bf4224041afc095e1e3aefa87%2F0d56f8fc-652c-4947-b983-7ee09e1ba492%2F1663828985203.jpg" TargetMode="External"/><Relationship Id="rId15" Type="http://schemas.openxmlformats.org/officeDocument/2006/relationships/hyperlink" Target="https://kc.kobotoolbox.org/media/original?media_file=co2rwanda_rpp%2Fattachments%2F19d4161bf4224041afc095e1e3aefa87%2F7832662f-0ca0-4f8e-8cbe-06545d2c58ad%2F1663830821434.jpg" TargetMode="External"/><Relationship Id="rId36" Type="http://schemas.openxmlformats.org/officeDocument/2006/relationships/hyperlink" Target="https://kc.kobotoolbox.org/media/original?media_file=co2rwanda_rpp%2Fattachments%2F19d4161bf4224041afc095e1e3aefa87%2F4cc8f7e8-3644-4792-86ab-098a3eeda101%2F1663834149878.jpg" TargetMode="External"/><Relationship Id="rId57" Type="http://schemas.openxmlformats.org/officeDocument/2006/relationships/hyperlink" Target="https://kc.kobotoolbox.org/media/original?media_file=co2rwanda_rpp%2Fattachments%2F19d4161bf4224041afc095e1e3aefa87%2F285f8a5c-e31e-4ab8-89f3-c701ccd211e3%2F1663833032430.jpg" TargetMode="External"/><Relationship Id="rId106" Type="http://schemas.openxmlformats.org/officeDocument/2006/relationships/hyperlink" Target="https://kc.kobotoolbox.org/media/original?media_file=co2rwanda_rpp%2Fattachments%2F19d4161bf4224041afc095e1e3aefa87%2F2322b47a-f54d-43b9-84c6-f42e66b2e032%2F1663836634548.jpg" TargetMode="External"/><Relationship Id="rId127" Type="http://schemas.openxmlformats.org/officeDocument/2006/relationships/hyperlink" Target="https://kc.kobotoolbox.org/media/original?media_file=co2rwanda_rpp%2Fattachments%2F19d4161bf4224041afc095e1e3aefa87%2Fb195c085-a142-4f0e-b3a4-b104ae424f81%2F1663837584224.jpg" TargetMode="External"/><Relationship Id="rId10" Type="http://schemas.openxmlformats.org/officeDocument/2006/relationships/hyperlink" Target="https://kc.kobotoolbox.org/media/original?media_file=co2rwanda_rpp%2Fattachments%2F19d4161bf4224041afc095e1e3aefa87%2F28d33cf9-0a5f-42d2-a44d-cb50ecab852d%2F1663834435240.jpg" TargetMode="External"/><Relationship Id="rId31" Type="http://schemas.openxmlformats.org/officeDocument/2006/relationships/hyperlink" Target="https://kc.kobotoolbox.org/media/original?media_file=co2rwanda_rpp%2Fattachments%2F19d4161bf4224041afc095e1e3aefa87%2F6929cd95-0451-4c85-a0f2-d75ffcc4b50a%2F1663830538965.jpg" TargetMode="External"/><Relationship Id="rId52" Type="http://schemas.openxmlformats.org/officeDocument/2006/relationships/hyperlink" Target="https://kc.kobotoolbox.org/media/original?media_file=co2rwanda_rpp%2Fattachments%2F19d4161bf4224041afc095e1e3aefa87%2Fbc6314a4-64b6-4f1b-9cce-aa1a51dd76a7%2F1663838861674.jpg" TargetMode="External"/><Relationship Id="rId73" Type="http://schemas.openxmlformats.org/officeDocument/2006/relationships/hyperlink" Target="https://kc.kobotoolbox.org/media/original?media_file=co2rwanda_rpp%2Fattachments%2F19d4161bf4224041afc095e1e3aefa87%2F87b4a1d7-ec57-4220-8a9a-e30f65e47bde%2F1663830767357.jpg" TargetMode="External"/><Relationship Id="rId78" Type="http://schemas.openxmlformats.org/officeDocument/2006/relationships/hyperlink" Target="https://kc.kobotoolbox.org/media/original?media_file=co2rwanda_rpp%2Fattachments%2F19d4161bf4224041afc095e1e3aefa87%2F6d9b9f1c-b4cc-4152-8da9-c0786197d6ba%2F1663834414902.jpg" TargetMode="External"/><Relationship Id="rId94" Type="http://schemas.openxmlformats.org/officeDocument/2006/relationships/hyperlink" Target="https://kc.kobotoolbox.org/media/original?media_file=co2rwanda_rpp%2Fattachments%2F19d4161bf4224041afc095e1e3aefa87%2Fdcf03f16-86a6-4a1c-a7c0-508cf36f857d%2F1663832827846.jpg" TargetMode="External"/><Relationship Id="rId99" Type="http://schemas.openxmlformats.org/officeDocument/2006/relationships/hyperlink" Target="https://kc.kobotoolbox.org/media/original?media_file=co2rwanda_rpp%2Fattachments%2F19d4161bf4224041afc095e1e3aefa87%2F221e909e-bf1d-4f0a-ad34-ff4f16ebe30f%2F1663836791463.jpg" TargetMode="External"/><Relationship Id="rId101" Type="http://schemas.openxmlformats.org/officeDocument/2006/relationships/hyperlink" Target="https://kc.kobotoolbox.org/media/original?media_file=co2rwanda_rpp%2Fattachments%2F19d4161bf4224041afc095e1e3aefa87%2F265901ae-9458-4be8-be66-bdee76393c57%2F1663837887851.jpg" TargetMode="External"/><Relationship Id="rId122" Type="http://schemas.openxmlformats.org/officeDocument/2006/relationships/hyperlink" Target="https://kc.kobotoolbox.org/media/original?media_file=co2rwanda_rpp%2Fattachments%2F19d4161bf4224041afc095e1e3aefa87%2F1cc5bd73-2b1f-44c4-99ec-379bde7a13c2%2F1663832313769.jpg" TargetMode="External"/><Relationship Id="rId143" Type="http://schemas.openxmlformats.org/officeDocument/2006/relationships/hyperlink" Target="https://kc.kobotoolbox.org/media/original?media_file=co2rwanda_rpp%2Fattachments%2F19d4161bf4224041afc095e1e3aefa87%2F2363bd2b-5e60-450c-a94c-d6c114acf872%2F1663852367808.jpg" TargetMode="External"/><Relationship Id="rId148" Type="http://schemas.openxmlformats.org/officeDocument/2006/relationships/hyperlink" Target="https://kc.kobotoolbox.org/media/original?media_file=co2rwanda_rpp%2Fattachments%2F19d4161bf4224041afc095e1e3aefa87%2Fb7687b03-a616-4534-bd31-3d8f51d3e353%2F1663827539588.jpg" TargetMode="External"/><Relationship Id="rId164" Type="http://schemas.openxmlformats.org/officeDocument/2006/relationships/hyperlink" Target="https://kc.kobotoolbox.org/media/original?media_file=co2rwanda_rpp%2Fattachments%2F19d4161bf4224041afc095e1e3aefa87%2F17a0db76-bf14-486a-9490-4e5db00d73e8%2F1663830095030.jpg" TargetMode="External"/><Relationship Id="rId169" Type="http://schemas.openxmlformats.org/officeDocument/2006/relationships/hyperlink" Target="https://kc.kobotoolbox.org/media/original?media_file=co2rwanda_rpp%2Fattachments%2F19d4161bf4224041afc095e1e3aefa87%2F4c0536be-e507-4175-8060-432389fb4b1f%2F1663834194736.jpg" TargetMode="External"/><Relationship Id="rId185" Type="http://schemas.openxmlformats.org/officeDocument/2006/relationships/hyperlink" Target="https://kc.kobotoolbox.org/media/original?media_file=co2rwanda_rpp%2Fattachments%2F19d4161bf4224041afc095e1e3aefa87%2Fd69d6314-a1f5-4b30-9658-88478d65bde9%2F1663835988321.jpg" TargetMode="External"/><Relationship Id="rId4" Type="http://schemas.openxmlformats.org/officeDocument/2006/relationships/hyperlink" Target="https://kc.kobotoolbox.org/media/original?media_file=co2rwanda_rpp%2Fattachments%2F19d4161bf4224041afc095e1e3aefa87%2Fb1d7fe48-fa8d-442f-b780-59f49ee19a94%2F1663829247362.jpg" TargetMode="External"/><Relationship Id="rId9" Type="http://schemas.openxmlformats.org/officeDocument/2006/relationships/hyperlink" Target="https://kc.kobotoolbox.org/media/original?media_file=co2rwanda_rpp%2Fattachments%2F19d4161bf4224041afc095e1e3aefa87%2F28d33cf9-0a5f-42d2-a44d-cb50ecab852d%2F1663834343278.jpg" TargetMode="External"/><Relationship Id="rId180" Type="http://schemas.openxmlformats.org/officeDocument/2006/relationships/hyperlink" Target="https://kc.kobotoolbox.org/media/original?media_file=co2rwanda_rpp%2Fattachments%2F19d4161bf4224041afc095e1e3aefa87%2F21c1fff6-3ec7-4afb-bc3a-e0798a08bd80%2F1663833439347.jpg" TargetMode="External"/><Relationship Id="rId26" Type="http://schemas.openxmlformats.org/officeDocument/2006/relationships/hyperlink" Target="https://kc.kobotoolbox.org/media/original?media_file=co2rwanda_rpp%2Fattachments%2F19d4161bf4224041afc095e1e3aefa87%2Fe53d3736-9c8e-42da-853b-387577da5738%2F1663779455044.jpg" TargetMode="External"/><Relationship Id="rId47" Type="http://schemas.openxmlformats.org/officeDocument/2006/relationships/hyperlink" Target="https://kc.kobotoolbox.org/media/original?media_file=co2rwanda_rpp%2Fattachments%2F19d4161bf4224041afc095e1e3aefa87%2F9dbc0fde-68b3-4f86-8d13-b0d0ee6f2055%2F1663833628548.jpg" TargetMode="External"/><Relationship Id="rId68" Type="http://schemas.openxmlformats.org/officeDocument/2006/relationships/hyperlink" Target="https://kc.kobotoolbox.org/media/original?media_file=co2rwanda_rpp%2Fattachments%2F19d4161bf4224041afc095e1e3aefa87%2F81034834-ac90-4cae-aade-a1ffc98b8dfd%2F1663842091834.jpg" TargetMode="External"/><Relationship Id="rId89" Type="http://schemas.openxmlformats.org/officeDocument/2006/relationships/hyperlink" Target="https://kc.kobotoolbox.org/media/original?media_file=co2rwanda_rpp%2Fattachments%2F19d4161bf4224041afc095e1e3aefa87%2F71be1904-f4b8-4130-93c0-133af40ac7c0%2F1663830824345.jpg" TargetMode="External"/><Relationship Id="rId112" Type="http://schemas.openxmlformats.org/officeDocument/2006/relationships/hyperlink" Target="https://kc.kobotoolbox.org/media/original?media_file=co2rwanda_rpp%2Fattachments%2F19d4161bf4224041afc095e1e3aefa87%2F631328c9-2744-47dc-b1e0-d44e23e03034%2F1663833767655.jpg" TargetMode="External"/><Relationship Id="rId133" Type="http://schemas.openxmlformats.org/officeDocument/2006/relationships/hyperlink" Target="https://kc.kobotoolbox.org/media/original?media_file=co2rwanda_rpp%2Fattachments%2F19d4161bf4224041afc095e1e3aefa87%2Fb513d2da-a22e-4843-974d-206d5ec5953d%2F1663830119408.jpg" TargetMode="External"/><Relationship Id="rId154" Type="http://schemas.openxmlformats.org/officeDocument/2006/relationships/hyperlink" Target="https://kc.kobotoolbox.org/media/original?media_file=co2rwanda_rpp%2Fattachments%2F19d4161bf4224041afc095e1e3aefa87%2F4ef92f1d-d9b3-4351-93de-4de9e50965f0%2F1663830596090.jpg" TargetMode="External"/><Relationship Id="rId175" Type="http://schemas.openxmlformats.org/officeDocument/2006/relationships/hyperlink" Target="https://kc.kobotoolbox.org/media/original?media_file=co2rwanda_rpp%2Fattachments%2F19d4161bf4224041afc095e1e3aefa87%2F8033bf73-8a7b-4e3f-85e1-4269918f87f4%2F1663839093061.jpg" TargetMode="External"/><Relationship Id="rId196" Type="http://schemas.openxmlformats.org/officeDocument/2006/relationships/hyperlink" Target="https://kc.kobotoolbox.org/media/original?media_file=co2rwanda_rpp%2Fattachments%2F19d4161bf4224041afc095e1e3aefa87%2F1534fd0a-5dd9-4036-ba26-a8e244e7af7d%2F1663832841588.jpg" TargetMode="External"/><Relationship Id="rId200" Type="http://schemas.openxmlformats.org/officeDocument/2006/relationships/hyperlink" Target="https://kc.kobotoolbox.org/media/original?media_file=co2rwanda_rpp%2Fattachments%2F19d4161bf4224041afc095e1e3aefa87%2F0677f294-f230-4f3c-82e0-db8f3d5e7634%2F1663834996305.jpg" TargetMode="External"/><Relationship Id="rId16" Type="http://schemas.openxmlformats.org/officeDocument/2006/relationships/hyperlink" Target="https://kc.kobotoolbox.org/media/original?media_file=co2rwanda_rpp%2Fattachments%2F19d4161bf4224041afc095e1e3aefa87%2F7832662f-0ca0-4f8e-8cbe-06545d2c58ad%2F1663831249250.jpg" TargetMode="External"/><Relationship Id="rId37" Type="http://schemas.openxmlformats.org/officeDocument/2006/relationships/hyperlink" Target="https://kc.kobotoolbox.org/media/original?media_file=co2rwanda_rpp%2Fattachments%2F19d4161bf4224041afc095e1e3aefa87%2F4cc8f7e8-3644-4792-86ab-098a3eeda101%2F1663785798169.jpg" TargetMode="External"/><Relationship Id="rId58" Type="http://schemas.openxmlformats.org/officeDocument/2006/relationships/hyperlink" Target="https://kc.kobotoolbox.org/media/original?media_file=co2rwanda_rpp%2Fattachments%2F19d4161bf4224041afc095e1e3aefa87%2F285f8a5c-e31e-4ab8-89f3-c701ccd211e3%2F1663833509282.jpg" TargetMode="External"/><Relationship Id="rId79" Type="http://schemas.openxmlformats.org/officeDocument/2006/relationships/hyperlink" Target="https://kc.kobotoolbox.org/media/original?media_file=co2rwanda_rpp%2Fattachments%2F19d4161bf4224041afc095e1e3aefa87%2F6d9b9f1c-b4cc-4152-8da9-c0786197d6ba%2F1663834565773.jpg" TargetMode="External"/><Relationship Id="rId102" Type="http://schemas.openxmlformats.org/officeDocument/2006/relationships/hyperlink" Target="https://kc.kobotoolbox.org/media/original?media_file=co2rwanda_rpp%2Fattachments%2F19d4161bf4224041afc095e1e3aefa87%2F265901ae-9458-4be8-be66-bdee76393c57%2F1663837999257.jpg" TargetMode="External"/><Relationship Id="rId123" Type="http://schemas.openxmlformats.org/officeDocument/2006/relationships/hyperlink" Target="https://kc.kobotoolbox.org/media/original?media_file=co2rwanda_rpp%2Fattachments%2F19d4161bf4224041afc095e1e3aefa87%2F1cc5bd73-2b1f-44c4-99ec-379bde7a13c2%2F1663833462884.jpg" TargetMode="External"/><Relationship Id="rId144" Type="http://schemas.openxmlformats.org/officeDocument/2006/relationships/hyperlink" Target="https://kc.kobotoolbox.org/media/original?media_file=co2rwanda_rpp%2Fattachments%2F19d4161bf4224041afc095e1e3aefa87%2F2363bd2b-5e60-450c-a94c-d6c114acf872%2F1663846321740.jpg" TargetMode="External"/><Relationship Id="rId90" Type="http://schemas.openxmlformats.org/officeDocument/2006/relationships/hyperlink" Target="https://kc.kobotoolbox.org/media/original?media_file=co2rwanda_rpp%2Fattachments%2F19d4161bf4224041afc095e1e3aefa87%2F71be1904-f4b8-4130-93c0-133af40ac7c0%2F1663830913025.jpg" TargetMode="External"/><Relationship Id="rId165" Type="http://schemas.openxmlformats.org/officeDocument/2006/relationships/hyperlink" Target="https://kc.kobotoolbox.org/media/original?media_file=co2rwanda_rpp%2Fattachments%2F19d4161bf4224041afc095e1e3aefa87%2F17a0db76-bf14-486a-9490-4e5db00d73e8%2F1663830366585.jpg" TargetMode="External"/><Relationship Id="rId186" Type="http://schemas.openxmlformats.org/officeDocument/2006/relationships/hyperlink" Target="https://kc.kobotoolbox.org/media/original?media_file=co2rwanda_rpp%2Fattachments%2F19d4161bf4224041afc095e1e3aefa87%2F64f13baf-9554-4395-b8fb-56ed7e1e4b0b%2F1663828287606.jpg" TargetMode="External"/><Relationship Id="rId27" Type="http://schemas.openxmlformats.org/officeDocument/2006/relationships/hyperlink" Target="https://kc.kobotoolbox.org/media/original?media_file=co2rwanda_rpp%2Fattachments%2F19d4161bf4224041afc095e1e3aefa87%2F1e3c4e54-9bb8-46c2-9ef8-64412c1951a2%2F1663827731908.jpg" TargetMode="External"/><Relationship Id="rId48" Type="http://schemas.openxmlformats.org/officeDocument/2006/relationships/hyperlink" Target="https://kc.kobotoolbox.org/media/original?media_file=co2rwanda_rpp%2Fattachments%2F19d4161bf4224041afc095e1e3aefa87%2F9dbc0fde-68b3-4f86-8d13-b0d0ee6f2055%2F1663833719913.jpg" TargetMode="External"/><Relationship Id="rId69" Type="http://schemas.openxmlformats.org/officeDocument/2006/relationships/hyperlink" Target="https://kc.kobotoolbox.org/media/original?media_file=co2rwanda_rpp%2Fattachments%2F19d4161bf4224041afc095e1e3aefa87%2F81034834-ac90-4cae-aade-a1ffc98b8dfd%2F1663842140097.jpg" TargetMode="External"/><Relationship Id="rId113" Type="http://schemas.openxmlformats.org/officeDocument/2006/relationships/hyperlink" Target="https://kc.kobotoolbox.org/media/original?media_file=co2rwanda_rpp%2Fattachments%2F19d4161bf4224041afc095e1e3aefa87%2F59f0cce1-2b81-495b-ae21-ebabab368f3d%2F1663829845488.jpg" TargetMode="External"/><Relationship Id="rId134" Type="http://schemas.openxmlformats.org/officeDocument/2006/relationships/hyperlink" Target="https://kc.kobotoolbox.org/media/original?media_file=co2rwanda_rpp%2Fattachments%2F19d4161bf4224041afc095e1e3aefa87%2Fb513d2da-a22e-4843-974d-206d5ec5953d%2F1663830014417.heic" TargetMode="External"/><Relationship Id="rId80" Type="http://schemas.openxmlformats.org/officeDocument/2006/relationships/hyperlink" Target="https://kc.kobotoolbox.org/media/original?media_file=co2rwanda_rpp%2Fattachments%2F19d4161bf4224041afc095e1e3aefa87%2Fc72eb4e5-24da-4c2f-970d-a580c32e21b8%2F1663839431114.jpg" TargetMode="External"/><Relationship Id="rId155" Type="http://schemas.openxmlformats.org/officeDocument/2006/relationships/hyperlink" Target="https://kc.kobotoolbox.org/media/original?media_file=co2rwanda_rpp%2Fattachments%2F19d4161bf4224041afc095e1e3aefa87%2F4ef92f1d-d9b3-4351-93de-4de9e50965f0%2F1663830684475.jpg" TargetMode="External"/><Relationship Id="rId176" Type="http://schemas.openxmlformats.org/officeDocument/2006/relationships/hyperlink" Target="https://kc.kobotoolbox.org/media/original?media_file=co2rwanda_rpp%2Fattachments%2F19d4161bf4224041afc095e1e3aefa87%2F9b37cbba-44fb-4a35-a2e2-154d57416aab%2F1663832483597.jpg" TargetMode="External"/><Relationship Id="rId197" Type="http://schemas.openxmlformats.org/officeDocument/2006/relationships/hyperlink" Target="https://kc.kobotoolbox.org/media/original?media_file=co2rwanda_rpp%2Fattachments%2F19d4161bf4224041afc095e1e3aefa87%2F1534fd0a-5dd9-4036-ba26-a8e244e7af7d%2F1663832920675.jpg" TargetMode="External"/><Relationship Id="rId201" Type="http://schemas.openxmlformats.org/officeDocument/2006/relationships/hyperlink" Target="https://kc.kobotoolbox.org/media/original?media_file=co2rwanda_rpp%2Fattachments%2F19d4161bf4224041afc095e1e3aefa87%2F0677f294-f230-4f3c-82e0-db8f3d5e7634%2F1663835039508.jpg" TargetMode="External"/><Relationship Id="rId17" Type="http://schemas.openxmlformats.org/officeDocument/2006/relationships/hyperlink" Target="https://kc.kobotoolbox.org/media/original?media_file=co2rwanda_rpp%2Fattachments%2F19d4161bf4224041afc095e1e3aefa87%2F1910a6c9-00b8-4909-90d3-2bb72bc0b8e4%2F1663832415069.jpg" TargetMode="External"/><Relationship Id="rId38" Type="http://schemas.openxmlformats.org/officeDocument/2006/relationships/hyperlink" Target="https://kc.kobotoolbox.org/media/original?media_file=co2rwanda_rpp%2Fattachments%2F19d4161bf4224041afc095e1e3aefa87%2F361524b2-b186-489d-bbc3-629b4b5373ef%2F1663827088392.jpg" TargetMode="External"/><Relationship Id="rId59" Type="http://schemas.openxmlformats.org/officeDocument/2006/relationships/hyperlink" Target="https://kc.kobotoolbox.org/media/original?media_file=co2rwanda_rpp%2Fattachments%2F19d4161bf4224041afc095e1e3aefa87%2F45e00a09-5d46-421b-a825-f013c6f20136%2F1663834667198.jpg" TargetMode="External"/><Relationship Id="rId103" Type="http://schemas.openxmlformats.org/officeDocument/2006/relationships/hyperlink" Target="https://kc.kobotoolbox.org/media/original?media_file=co2rwanda_rpp%2Fattachments%2F19d4161bf4224041afc095e1e3aefa87%2F265901ae-9458-4be8-be66-bdee76393c57%2F1663838103165.jpg" TargetMode="External"/><Relationship Id="rId124" Type="http://schemas.openxmlformats.org/officeDocument/2006/relationships/hyperlink" Target="https://kc.kobotoolbox.org/media/original?media_file=co2rwanda_rpp%2Fattachments%2F19d4161bf4224041afc095e1e3aefa87%2Fe498b5dd-56f5-47b1-91e1-f68b89919052%2F1663835068672.jpg" TargetMode="External"/><Relationship Id="rId70" Type="http://schemas.openxmlformats.org/officeDocument/2006/relationships/hyperlink" Target="https://kc.kobotoolbox.org/media/original?media_file=co2rwanda_rpp%2Fattachments%2F19d4161bf4224041afc095e1e3aefa87%2Fc0c77494-e78e-4335-be1c-8bace1cd3815%2F1663828004264.jpg" TargetMode="External"/><Relationship Id="rId91" Type="http://schemas.openxmlformats.org/officeDocument/2006/relationships/hyperlink" Target="https://kc.kobotoolbox.org/media/original?media_file=co2rwanda_rpp%2Fattachments%2F19d4161bf4224041afc095e1e3aefa87%2F71be1904-f4b8-4130-93c0-133af40ac7c0%2F1663831413781.jpg" TargetMode="External"/><Relationship Id="rId145" Type="http://schemas.openxmlformats.org/officeDocument/2006/relationships/hyperlink" Target="https://kc.kobotoolbox.org/media/original?media_file=co2rwanda_rpp%2Fattachments%2F19d4161bf4224041afc095e1e3aefa87%2F2363bd2b-5e60-450c-a94c-d6c114acf872%2F1663846556231.jpg" TargetMode="External"/><Relationship Id="rId166" Type="http://schemas.openxmlformats.org/officeDocument/2006/relationships/hyperlink" Target="https://kc.kobotoolbox.org/media/original?media_file=co2rwanda_rpp%2Fattachments%2F19d4161bf4224041afc095e1e3aefa87%2F4cbf3477-c146-43aa-9978-31faa72da9f7%2F1663832293472.jpg" TargetMode="External"/><Relationship Id="rId187" Type="http://schemas.openxmlformats.org/officeDocument/2006/relationships/hyperlink" Target="https://kc.kobotoolbox.org/media/original?media_file=co2rwanda_rpp%2Fattachments%2F19d4161bf4224041afc095e1e3aefa87%2F64f13baf-9554-4395-b8fb-56ed7e1e4b0b%2F1663828332546.jpg" TargetMode="External"/><Relationship Id="rId1" Type="http://schemas.openxmlformats.org/officeDocument/2006/relationships/hyperlink" Target="https://kc.kobotoolbox.org/media/original?media_file=co2rwanda_rpp%2Fattachments%2F19d4161bf4224041afc095e1e3aefa87%2F9b7e6e16-1508-4b0c-b3d4-f34f3c24d076%2F1663827250758.jpg" TargetMode="External"/><Relationship Id="rId28" Type="http://schemas.openxmlformats.org/officeDocument/2006/relationships/hyperlink" Target="https://kc.kobotoolbox.org/media/original?media_file=co2rwanda_rpp%2Fattachments%2F19d4161bf4224041afc095e1e3aefa87%2F1e3c4e54-9bb8-46c2-9ef8-64412c1951a2%2F1663779839857.jpg" TargetMode="External"/><Relationship Id="rId49" Type="http://schemas.openxmlformats.org/officeDocument/2006/relationships/hyperlink" Target="https://kc.kobotoolbox.org/media/original?media_file=co2rwanda_rpp%2Fattachments%2F19d4161bf4224041afc095e1e3aefa87%2F9dbc0fde-68b3-4f86-8d13-b0d0ee6f2055%2F1663834045664.jpg" TargetMode="External"/><Relationship Id="rId114" Type="http://schemas.openxmlformats.org/officeDocument/2006/relationships/hyperlink" Target="https://kc.kobotoolbox.org/media/original?media_file=co2rwanda_rpp%2Fattachments%2F19d4161bf4224041afc095e1e3aefa87%2F59f0cce1-2b81-495b-ae21-ebabab368f3d%2F1663829908302.jpg" TargetMode="External"/><Relationship Id="rId60" Type="http://schemas.openxmlformats.org/officeDocument/2006/relationships/hyperlink" Target="https://kc.kobotoolbox.org/media/original?media_file=co2rwanda_rpp%2Fattachments%2F19d4161bf4224041afc095e1e3aefa87%2F45e00a09-5d46-421b-a825-f013c6f20136%2F1663834771184.jpg" TargetMode="External"/><Relationship Id="rId81" Type="http://schemas.openxmlformats.org/officeDocument/2006/relationships/hyperlink" Target="https://kc.kobotoolbox.org/media/original?media_file=co2rwanda_rpp%2Fattachments%2F19d4161bf4224041afc095e1e3aefa87%2Fc72eb4e5-24da-4c2f-970d-a580c32e21b8%2F1663839453551.jpg" TargetMode="External"/><Relationship Id="rId135" Type="http://schemas.openxmlformats.org/officeDocument/2006/relationships/hyperlink" Target="https://kc.kobotoolbox.org/media/original?media_file=co2rwanda_rpp%2Fattachments%2F19d4161bf4224041afc095e1e3aefa87%2Fb513d2da-a22e-4843-974d-206d5ec5953d%2F1663830234606.jpg" TargetMode="External"/><Relationship Id="rId156" Type="http://schemas.openxmlformats.org/officeDocument/2006/relationships/hyperlink" Target="https://kc.kobotoolbox.org/media/original?media_file=co2rwanda_rpp%2Fattachments%2F19d4161bf4224041afc095e1e3aefa87%2F4ef92f1d-d9b3-4351-93de-4de9e50965f0%2F1663830777196.jpg" TargetMode="External"/><Relationship Id="rId177" Type="http://schemas.openxmlformats.org/officeDocument/2006/relationships/hyperlink" Target="https://kc.kobotoolbox.org/media/original?media_file=co2rwanda_rpp%2Fattachments%2F19d4161bf4224041afc095e1e3aefa87%2F9b37cbba-44fb-4a35-a2e2-154d57416aab%2F1663832534936.jpg" TargetMode="External"/><Relationship Id="rId198" Type="http://schemas.openxmlformats.org/officeDocument/2006/relationships/hyperlink" Target="https://kc.kobotoolbox.org/media/original?media_file=co2rwanda_rpp%2Fattachments%2F19d4161bf4224041afc095e1e3aefa87%2F18e11db4-9fd0-4153-9b42-71cb931866aa%2F1663833908439.jpg" TargetMode="External"/><Relationship Id="rId202" Type="http://schemas.openxmlformats.org/officeDocument/2006/relationships/hyperlink" Target="https://kc.kobotoolbox.org/media/original?media_file=co2rwanda_rpp%2Fattachments%2F19d4161bf4224041afc095e1e3aefa87%2F0677f294-f230-4f3c-82e0-db8f3d5e7634%2F1663908578002.jpg" TargetMode="External"/><Relationship Id="rId18" Type="http://schemas.openxmlformats.org/officeDocument/2006/relationships/hyperlink" Target="https://kc.kobotoolbox.org/media/original?media_file=co2rwanda_rpp%2Fattachments%2F19d4161bf4224041afc095e1e3aefa87%2F1910a6c9-00b8-4909-90d3-2bb72bc0b8e4%2F1663832795987.jpg" TargetMode="External"/><Relationship Id="rId39" Type="http://schemas.openxmlformats.org/officeDocument/2006/relationships/hyperlink" Target="https://kc.kobotoolbox.org/media/original?media_file=co2rwanda_rpp%2Fattachments%2F19d4161bf4224041afc095e1e3aefa87%2F361524b2-b186-489d-bbc3-629b4b5373ef%2F1663827734588.jpg" TargetMode="External"/><Relationship Id="rId50" Type="http://schemas.openxmlformats.org/officeDocument/2006/relationships/hyperlink" Target="https://kc.kobotoolbox.org/media/original?media_file=co2rwanda_rpp%2Fattachments%2F19d4161bf4224041afc095e1e3aefa87%2Fbc6314a4-64b6-4f1b-9cce-aa1a51dd76a7%2F1663838356675.jpg" TargetMode="External"/><Relationship Id="rId104" Type="http://schemas.openxmlformats.org/officeDocument/2006/relationships/hyperlink" Target="https://kc.kobotoolbox.org/media/original?media_file=co2rwanda_rpp%2Fattachments%2F19d4161bf4224041afc095e1e3aefa87%2F8553e3c9-d254-44a2-9cd1-3d81d30f690b%2F1663830765198.jpg" TargetMode="External"/><Relationship Id="rId125" Type="http://schemas.openxmlformats.org/officeDocument/2006/relationships/hyperlink" Target="https://kc.kobotoolbox.org/media/original?media_file=co2rwanda_rpp%2Fattachments%2F19d4161bf4224041afc095e1e3aefa87%2Fe498b5dd-56f5-47b1-91e1-f68b89919052%2F1663835688811.jpg" TargetMode="External"/><Relationship Id="rId146" Type="http://schemas.openxmlformats.org/officeDocument/2006/relationships/hyperlink" Target="https://kc.kobotoolbox.org/media/original?media_file=co2rwanda_rpp%2Fattachments%2F19d4161bf4224041afc095e1e3aefa87%2Fb7687b03-a616-4534-bd31-3d8f51d3e353%2F1663827111848.jpg" TargetMode="External"/><Relationship Id="rId167" Type="http://schemas.openxmlformats.org/officeDocument/2006/relationships/hyperlink" Target="https://kc.kobotoolbox.org/media/original?media_file=co2rwanda_rpp%2Fattachments%2F19d4161bf4224041afc095e1e3aefa87%2F4cbf3477-c146-43aa-9978-31faa72da9f7%2F1663832485884.jpg" TargetMode="External"/><Relationship Id="rId188" Type="http://schemas.openxmlformats.org/officeDocument/2006/relationships/hyperlink" Target="https://kc.kobotoolbox.org/media/original?media_file=co2rwanda_rpp%2Fattachments%2F19d4161bf4224041afc095e1e3aefa87%2F53bd4710-668e-4e96-b005-5dc839a6c2e9%2F1663831323315.jpg" TargetMode="External"/><Relationship Id="rId71" Type="http://schemas.openxmlformats.org/officeDocument/2006/relationships/hyperlink" Target="https://kc.kobotoolbox.org/media/original?media_file=co2rwanda_rpp%2Fattachments%2F19d4161bf4224041afc095e1e3aefa87%2Fc0c77494-e78e-4335-be1c-8bace1cd3815%2F1663828830826.jpg" TargetMode="External"/><Relationship Id="rId92" Type="http://schemas.openxmlformats.org/officeDocument/2006/relationships/hyperlink" Target="https://kc.kobotoolbox.org/media/original?media_file=co2rwanda_rpp%2Fattachments%2F19d4161bf4224041afc095e1e3aefa87%2Fdcf03f16-86a6-4a1c-a7c0-508cf36f857d%2F1663832680204.jpg" TargetMode="External"/></Relationships>
</file>

<file path=xl/worksheets/_rels/sheet4.xml.rels><?xml version="1.0" encoding="UTF-8" standalone="yes"?>
<Relationships xmlns="http://schemas.openxmlformats.org/package/2006/relationships"><Relationship Id="rId117" Type="http://schemas.openxmlformats.org/officeDocument/2006/relationships/hyperlink" Target="https://kc.kobotoolbox.org/media/original?media_file=co2rwanda_rpp%2Fattachments%2Ffbc5ded138434781ae736d19d8d1308d%2F1ef47e62-0f48-479c-9e6c-858ce8f7eb8d%2F1663917137088.jpg" TargetMode="External"/><Relationship Id="rId21" Type="http://schemas.openxmlformats.org/officeDocument/2006/relationships/hyperlink" Target="https://kc.kobotoolbox.org/media/original?media_file=co2rwanda_rpp%2Fattachments%2Ffbc5ded138434781ae736d19d8d1308d%2Ffe469852-a5e4-48ae-8ffc-9e79ca605458%2F1663843622920.jpg" TargetMode="External"/><Relationship Id="rId42" Type="http://schemas.openxmlformats.org/officeDocument/2006/relationships/hyperlink" Target="https://kc.kobotoolbox.org/media/original?media_file=co2rwanda_rpp%2Fattachments%2Ffbc5ded138434781ae736d19d8d1308d%2Fd7906bde-1fb1-44b1-beb9-8c17f25cf380%2F1663923730432.jpg" TargetMode="External"/><Relationship Id="rId63" Type="http://schemas.openxmlformats.org/officeDocument/2006/relationships/hyperlink" Target="https://kc.kobotoolbox.org/media/original?media_file=co2rwanda_rpp%2Fattachments%2Ffbc5ded138434781ae736d19d8d1308d%2Fa0496ce0-72ed-4480-ace5-147002700518%2F1663923659619.jpg" TargetMode="External"/><Relationship Id="rId84" Type="http://schemas.openxmlformats.org/officeDocument/2006/relationships/hyperlink" Target="https://kc.kobotoolbox.org/media/original?media_file=co2rwanda_rpp%2Fattachments%2Ffbc5ded138434781ae736d19d8d1308d%2Feea8c131-7a3f-441e-983c-78babb036c86%2F1663932406923.jpg" TargetMode="External"/><Relationship Id="rId138" Type="http://schemas.openxmlformats.org/officeDocument/2006/relationships/hyperlink" Target="https://kc.kobotoolbox.org/media/original?media_file=co2rwanda_rpp%2Fattachments%2Ffbc5ded138434781ae736d19d8d1308d%2F60314a14-a96f-4611-b74a-b26cbd2fda31%2F1663913677739.jpg" TargetMode="External"/><Relationship Id="rId159" Type="http://schemas.openxmlformats.org/officeDocument/2006/relationships/hyperlink" Target="https://kc.kobotoolbox.org/media/original?media_file=co2rwanda_rpp%2Fattachments%2Ffbc5ded138434781ae736d19d8d1308d%2F6efcf5e9-a2b6-4a06-99bb-c8d4c26d0b3a%2F1663920942979.jpg" TargetMode="External"/><Relationship Id="rId170" Type="http://schemas.openxmlformats.org/officeDocument/2006/relationships/hyperlink" Target="https://kc.kobotoolbox.org/media/original?media_file=co2rwanda_rpp%2Fattachments%2Ffbc5ded138434781ae736d19d8d1308d%2Fc8ecf876-18be-4859-ac7c-e746c903b407%2F1663916231017.jpg" TargetMode="External"/><Relationship Id="rId107" Type="http://schemas.openxmlformats.org/officeDocument/2006/relationships/hyperlink" Target="https://kc.kobotoolbox.org/media/original?media_file=co2rwanda_rpp%2Fattachments%2Ffbc5ded138434781ae736d19d8d1308d%2F2dafc436-42a3-4755-8a59-aa530b648f72%2F1663916652145.jpg" TargetMode="External"/><Relationship Id="rId11" Type="http://schemas.openxmlformats.org/officeDocument/2006/relationships/hyperlink" Target="https://kc.kobotoolbox.org/media/original?media_file=co2rwanda_rpp%2Fattachments%2Ffbc5ded138434781ae736d19d8d1308d%2Ff58a115c-c079-4623-ac7e-2af11b910aaf%2F1663920026679.jpg" TargetMode="External"/><Relationship Id="rId32" Type="http://schemas.openxmlformats.org/officeDocument/2006/relationships/hyperlink" Target="https://kc.kobotoolbox.org/media/original?media_file=co2rwanda_rpp%2Fattachments%2Ffbc5ded138434781ae736d19d8d1308d%2F8e78b874-c5be-4bd7-ad2b-7900cfc2dca0%2F1663918191220.jpg" TargetMode="External"/><Relationship Id="rId53" Type="http://schemas.openxmlformats.org/officeDocument/2006/relationships/hyperlink" Target="https://kc.kobotoolbox.org/media/original?media_file=co2rwanda_rpp%2Fattachments%2Ffbc5ded138434781ae736d19d8d1308d%2Fc41607b8-bcca-45e3-9261-29cd2616fae4%2F1663921914006.jpg" TargetMode="External"/><Relationship Id="rId74" Type="http://schemas.openxmlformats.org/officeDocument/2006/relationships/hyperlink" Target="https://kc.kobotoolbox.org/media/original?media_file=co2rwanda_rpp%2Fattachments%2Ffbc5ded138434781ae736d19d8d1308d%2Faab64c90-fde2-474c-8f6c-f4e5c3a893e0%2F1663927289773.jpg" TargetMode="External"/><Relationship Id="rId128" Type="http://schemas.openxmlformats.org/officeDocument/2006/relationships/hyperlink" Target="https://kc.kobotoolbox.org/media/original?media_file=co2rwanda_rpp%2Fattachments%2Ffbc5ded138434781ae736d19d8d1308d%2Fe109b056-ab9c-4591-885f-a49f526f7ce2%2F1663915803474.jpg" TargetMode="External"/><Relationship Id="rId149" Type="http://schemas.openxmlformats.org/officeDocument/2006/relationships/hyperlink" Target="https://kc.kobotoolbox.org/media/original?media_file=co2rwanda_rpp%2Fattachments%2Ffbc5ded138434781ae736d19d8d1308d%2Fec6ac7f1-d53c-40f2-9cb5-671fa4acb9b8%2F1663923348411.jpg" TargetMode="External"/><Relationship Id="rId5" Type="http://schemas.openxmlformats.org/officeDocument/2006/relationships/hyperlink" Target="https://kc.kobotoolbox.org/media/original?media_file=co2rwanda_rpp%2Fattachments%2Ffbc5ded138434781ae736d19d8d1308d%2F3c29fafa-77bf-4944-bd64-1421b9348237%2F1663915824226.jpg" TargetMode="External"/><Relationship Id="rId95" Type="http://schemas.openxmlformats.org/officeDocument/2006/relationships/hyperlink" Target="https://kc.kobotoolbox.org/media/original?media_file=co2rwanda_rpp%2Fattachments%2Ffbc5ded138434781ae736d19d8d1308d%2F51a2d572-8ee1-4223-a0e6-3dfdd2b963f4%2F1663920691305.jpg" TargetMode="External"/><Relationship Id="rId160" Type="http://schemas.openxmlformats.org/officeDocument/2006/relationships/hyperlink" Target="https://kc.kobotoolbox.org/media/original?media_file=co2rwanda_rpp%2Fattachments%2Ffbc5ded138434781ae736d19d8d1308d%2Fc5360575-dacb-4943-82f3-f561a2d9c629%2F1663923917486.jpg" TargetMode="External"/><Relationship Id="rId181" Type="http://schemas.openxmlformats.org/officeDocument/2006/relationships/hyperlink" Target="https://kc.kobotoolbox.org/media/original?media_file=co2rwanda_rpp%2Fattachments%2Ffbc5ded138434781ae736d19d8d1308d%2F910937f1-d287-4d3d-bbbb-da99c56ddca2%2F1663915198310.jpg" TargetMode="External"/><Relationship Id="rId22" Type="http://schemas.openxmlformats.org/officeDocument/2006/relationships/hyperlink" Target="https://kc.kobotoolbox.org/media/original?media_file=co2rwanda_rpp%2Fattachments%2Ffbc5ded138434781ae736d19d8d1308d%2F9c7387f9-4df0-468e-aa5f-2a563abd7862%2F1663916577207.jpg" TargetMode="External"/><Relationship Id="rId43" Type="http://schemas.openxmlformats.org/officeDocument/2006/relationships/hyperlink" Target="https://kc.kobotoolbox.org/media/original?media_file=co2rwanda_rpp%2Fattachments%2Ffbc5ded138434781ae736d19d8d1308d%2F1b493e0d-8778-4acb-8aa9-2c58a51dc0de%2F1663914853564.jpg" TargetMode="External"/><Relationship Id="rId64" Type="http://schemas.openxmlformats.org/officeDocument/2006/relationships/hyperlink" Target="https://kc.kobotoolbox.org/media/original?media_file=co2rwanda_rpp%2Fattachments%2Ffbc5ded138434781ae736d19d8d1308d%2Fa0496ce0-72ed-4480-ace5-147002700518%2F1663923951021.jpg" TargetMode="External"/><Relationship Id="rId118" Type="http://schemas.openxmlformats.org/officeDocument/2006/relationships/hyperlink" Target="https://kc.kobotoolbox.org/media/original?media_file=co2rwanda_rpp%2Fattachments%2Ffbc5ded138434781ae736d19d8d1308d%2F1ef47e62-0f48-479c-9e6c-858ce8f7eb8d%2F1663917157296.jpg" TargetMode="External"/><Relationship Id="rId139" Type="http://schemas.openxmlformats.org/officeDocument/2006/relationships/hyperlink" Target="https://kc.kobotoolbox.org/media/original?media_file=co2rwanda_rpp%2Fattachments%2Ffbc5ded138434781ae736d19d8d1308d%2F60314a14-a96f-4611-b74a-b26cbd2fda31%2F1663913750174.jpg" TargetMode="External"/><Relationship Id="rId85" Type="http://schemas.openxmlformats.org/officeDocument/2006/relationships/hyperlink" Target="https://kc.kobotoolbox.org/media/original?media_file=co2rwanda_rpp%2Fattachments%2Ffbc5ded138434781ae736d19d8d1308d%2Fd42bca96-8844-411d-8827-74b7c8b5c2cc%2F1663915366404.jpg" TargetMode="External"/><Relationship Id="rId150" Type="http://schemas.openxmlformats.org/officeDocument/2006/relationships/hyperlink" Target="https://kc.kobotoolbox.org/media/original?media_file=co2rwanda_rpp%2Fattachments%2Ffbc5ded138434781ae736d19d8d1308d%2Faabe39d6-f080-45a8-b2dd-e8fa3bd19e92%2F1663915866434.jpg" TargetMode="External"/><Relationship Id="rId171" Type="http://schemas.openxmlformats.org/officeDocument/2006/relationships/hyperlink" Target="https://kc.kobotoolbox.org/media/original?media_file=co2rwanda_rpp%2Fattachments%2Ffbc5ded138434781ae736d19d8d1308d%2F6ac8e169-bbba-44c6-b78b-1a7703dae860%2F1663916962529.jpg" TargetMode="External"/><Relationship Id="rId12" Type="http://schemas.openxmlformats.org/officeDocument/2006/relationships/hyperlink" Target="https://kc.kobotoolbox.org/media/original?media_file=co2rwanda_rpp%2Fattachments%2Ffbc5ded138434781ae736d19d8d1308d%2Ff58a115c-c079-4623-ac7e-2af11b910aaf%2F1663920079448.jpg" TargetMode="External"/><Relationship Id="rId33" Type="http://schemas.openxmlformats.org/officeDocument/2006/relationships/hyperlink" Target="https://kc.kobotoolbox.org/media/original?media_file=co2rwanda_rpp%2Fattachments%2Ffbc5ded138434781ae736d19d8d1308d%2F8e78b874-c5be-4bd7-ad2b-7900cfc2dca0%2F1663918277155.jpg" TargetMode="External"/><Relationship Id="rId108" Type="http://schemas.openxmlformats.org/officeDocument/2006/relationships/hyperlink" Target="https://kc.kobotoolbox.org/media/original?media_file=co2rwanda_rpp%2Fattachments%2Ffbc5ded138434781ae736d19d8d1308d%2F2dafc436-42a3-4755-8a59-aa530b648f72%2F1663916705709.jpg" TargetMode="External"/><Relationship Id="rId129" Type="http://schemas.openxmlformats.org/officeDocument/2006/relationships/hyperlink" Target="https://kc.kobotoolbox.org/media/original?media_file=co2rwanda_rpp%2Fattachments%2Ffbc5ded138434781ae736d19d8d1308d%2Fe109b056-ab9c-4591-885f-a49f526f7ce2%2F1663916015967.jpg" TargetMode="External"/><Relationship Id="rId54" Type="http://schemas.openxmlformats.org/officeDocument/2006/relationships/hyperlink" Target="https://kc.kobotoolbox.org/media/original?media_file=co2rwanda_rpp%2Fattachments%2Ffbc5ded138434781ae736d19d8d1308d%2Fc41607b8-bcca-45e3-9261-29cd2616fae4%2F1663922070472.jpg" TargetMode="External"/><Relationship Id="rId75" Type="http://schemas.openxmlformats.org/officeDocument/2006/relationships/hyperlink" Target="https://kc.kobotoolbox.org/media/original?media_file=co2rwanda_rpp%2Fattachments%2Ffbc5ded138434781ae736d19d8d1308d%2Fcebae063-e5d1-490b-b275-5baf3951916b%2F1663928129748.jpg" TargetMode="External"/><Relationship Id="rId96" Type="http://schemas.openxmlformats.org/officeDocument/2006/relationships/hyperlink" Target="https://kc.kobotoolbox.org/media/original?media_file=co2rwanda_rpp%2Fattachments%2Ffbc5ded138434781ae736d19d8d1308d%2F51a2d572-8ee1-4223-a0e6-3dfdd2b963f4%2F1663920763214.jpg" TargetMode="External"/><Relationship Id="rId140" Type="http://schemas.openxmlformats.org/officeDocument/2006/relationships/hyperlink" Target="https://kc.kobotoolbox.org/media/original?media_file=co2rwanda_rpp%2Fattachments%2Ffbc5ded138434781ae736d19d8d1308d%2Facbd77a5-ff15-4232-80de-8c9851f3c3e8%2F1663914845341.jpg" TargetMode="External"/><Relationship Id="rId161" Type="http://schemas.openxmlformats.org/officeDocument/2006/relationships/hyperlink" Target="https://kc.kobotoolbox.org/media/original?media_file=co2rwanda_rpp%2Fattachments%2Ffbc5ded138434781ae736d19d8d1308d%2Fc5360575-dacb-4943-82f3-f561a2d9c629%2F1663924130657.jpg" TargetMode="External"/><Relationship Id="rId182" Type="http://schemas.openxmlformats.org/officeDocument/2006/relationships/hyperlink" Target="https://kc.kobotoolbox.org/media/original?media_file=co2rwanda_rpp%2Fattachments%2Ffbc5ded138434781ae736d19d8d1308d%2F910937f1-d287-4d3d-bbbb-da99c56ddca2%2F1663915346443.jpg" TargetMode="External"/><Relationship Id="rId6" Type="http://schemas.openxmlformats.org/officeDocument/2006/relationships/hyperlink" Target="https://kc.kobotoolbox.org/media/original?media_file=co2rwanda_rpp%2Fattachments%2Ffbc5ded138434781ae736d19d8d1308d%2F3c29fafa-77bf-4944-bd64-1421b9348237%2F1663915887909.jpg" TargetMode="External"/><Relationship Id="rId23" Type="http://schemas.openxmlformats.org/officeDocument/2006/relationships/hyperlink" Target="https://kc.kobotoolbox.org/media/original?media_file=co2rwanda_rpp%2Fattachments%2Ffbc5ded138434781ae736d19d8d1308d%2F9c7387f9-4df0-468e-aa5f-2a563abd7862%2F1663843768153.jpg" TargetMode="External"/><Relationship Id="rId119" Type="http://schemas.openxmlformats.org/officeDocument/2006/relationships/hyperlink" Target="https://kc.kobotoolbox.org/media/original?media_file=co2rwanda_rpp%2Fattachments%2Ffbc5ded138434781ae736d19d8d1308d%2Fccd7ecf8-162d-412c-b44a-af23235a3f3c%2F1663918063670.jpg" TargetMode="External"/><Relationship Id="rId44" Type="http://schemas.openxmlformats.org/officeDocument/2006/relationships/hyperlink" Target="https://kc.kobotoolbox.org/media/original?media_file=co2rwanda_rpp%2Fattachments%2Ffbc5ded138434781ae736d19d8d1308d%2F1b493e0d-8778-4acb-8aa9-2c58a51dc0de%2F1663915053976.jpg" TargetMode="External"/><Relationship Id="rId65" Type="http://schemas.openxmlformats.org/officeDocument/2006/relationships/hyperlink" Target="https://kc.kobotoolbox.org/media/original?media_file=co2rwanda_rpp%2Fattachments%2Ffbc5ded138434781ae736d19d8d1308d%2Fb4843c0a-76a0-4128-9f86-427cf854a57b%2F1663925414148.jpg" TargetMode="External"/><Relationship Id="rId86" Type="http://schemas.openxmlformats.org/officeDocument/2006/relationships/hyperlink" Target="https://kc.kobotoolbox.org/media/original?media_file=co2rwanda_rpp%2Fattachments%2Ffbc5ded138434781ae736d19d8d1308d%2Fd42bca96-8844-411d-8827-74b7c8b5c2cc%2F1663915395535.jpg" TargetMode="External"/><Relationship Id="rId130" Type="http://schemas.openxmlformats.org/officeDocument/2006/relationships/hyperlink" Target="https://kc.kobotoolbox.org/media/original?media_file=co2rwanda_rpp%2Fattachments%2Ffbc5ded138434781ae736d19d8d1308d%2F6b214120-0898-4ce1-9368-9f28027309b7%2F1663917028022.jpg" TargetMode="External"/><Relationship Id="rId151" Type="http://schemas.openxmlformats.org/officeDocument/2006/relationships/hyperlink" Target="https://kc.kobotoolbox.org/media/original?media_file=co2rwanda_rpp%2Fattachments%2Ffbc5ded138434781ae736d19d8d1308d%2Faabe39d6-f080-45a8-b2dd-e8fa3bd19e92%2F1663915984380.jpg" TargetMode="External"/><Relationship Id="rId172" Type="http://schemas.openxmlformats.org/officeDocument/2006/relationships/hyperlink" Target="https://kc.kobotoolbox.org/media/original?media_file=co2rwanda_rpp%2Fattachments%2Ffbc5ded138434781ae736d19d8d1308d%2F6ac8e169-bbba-44c6-b78b-1a7703dae860%2F1663917031260.jpg" TargetMode="External"/><Relationship Id="rId13" Type="http://schemas.openxmlformats.org/officeDocument/2006/relationships/hyperlink" Target="https://kc.kobotoolbox.org/media/original?media_file=co2rwanda_rpp%2Fattachments%2Ffbc5ded138434781ae736d19d8d1308d%2Ffeef7814-a059-47e3-9808-d0175f2c6f6e%2F1663912050136.jpg" TargetMode="External"/><Relationship Id="rId18" Type="http://schemas.openxmlformats.org/officeDocument/2006/relationships/hyperlink" Target="https://kc.kobotoolbox.org/media/original?media_file=co2rwanda_rpp%2Fattachments%2Ffbc5ded138434781ae736d19d8d1308d%2Fa0d5b88d-f7a6-41b4-91ac-bc1abd155da6%2F1663913184208.jpg" TargetMode="External"/><Relationship Id="rId39" Type="http://schemas.openxmlformats.org/officeDocument/2006/relationships/hyperlink" Target="https://kc.kobotoolbox.org/media/original?media_file=co2rwanda_rpp%2Fattachments%2Ffbc5ded138434781ae736d19d8d1308d%2Fb54eb670-56b9-4875-b0ae-b9aef1899be2%2F1663921894322.jpg" TargetMode="External"/><Relationship Id="rId109" Type="http://schemas.openxmlformats.org/officeDocument/2006/relationships/hyperlink" Target="https://kc.kobotoolbox.org/media/original?media_file=co2rwanda_rpp%2Fattachments%2Ffbc5ded138434781ae736d19d8d1308d%2Ffc9f034d-dcf6-4d70-870d-fd7abd2b0208%2F1663913786972.jpg" TargetMode="External"/><Relationship Id="rId34" Type="http://schemas.openxmlformats.org/officeDocument/2006/relationships/hyperlink" Target="https://kc.kobotoolbox.org/media/original?media_file=co2rwanda_rpp%2Fattachments%2Ffbc5ded138434781ae736d19d8d1308d%2F7e48d890-2583-437d-b331-c7e1175d29b4%2F1663919315573.jpg" TargetMode="External"/><Relationship Id="rId50" Type="http://schemas.openxmlformats.org/officeDocument/2006/relationships/hyperlink" Target="https://kc.kobotoolbox.org/media/original?media_file=co2rwanda_rpp%2Fattachments%2Ffbc5ded138434781ae736d19d8d1308d%2F6073f0b5-e038-43be-84b0-f1965fb15df4%2F1663920702672.jpg" TargetMode="External"/><Relationship Id="rId55" Type="http://schemas.openxmlformats.org/officeDocument/2006/relationships/hyperlink" Target="https://kc.kobotoolbox.org/media/original?media_file=co2rwanda_rpp%2Fattachments%2Ffbc5ded138434781ae736d19d8d1308d%2Fda5a5837-e646-41b2-9348-0a6ac76fb43b%2F1663923997396.jpg" TargetMode="External"/><Relationship Id="rId76" Type="http://schemas.openxmlformats.org/officeDocument/2006/relationships/hyperlink" Target="https://kc.kobotoolbox.org/media/original?media_file=co2rwanda_rpp%2Fattachments%2Ffbc5ded138434781ae736d19d8d1308d%2Fcebae063-e5d1-490b-b275-5baf3951916b%2F1663928303033.jpg" TargetMode="External"/><Relationship Id="rId97" Type="http://schemas.openxmlformats.org/officeDocument/2006/relationships/hyperlink" Target="https://kc.kobotoolbox.org/media/original?media_file=co2rwanda_rpp%2Fattachments%2Ffbc5ded138434781ae736d19d8d1308d%2Fb8d2ed55-b0d4-4136-a9c3-0efd883a0785%2F1663917610072.jpg" TargetMode="External"/><Relationship Id="rId104" Type="http://schemas.openxmlformats.org/officeDocument/2006/relationships/hyperlink" Target="https://kc.kobotoolbox.org/media/original?media_file=co2rwanda_rpp%2Fattachments%2Ffbc5ded138434781ae736d19d8d1308d%2Fc6f4a135-06c5-4b39-9481-a62899ef93d3%2F1663920704265.heic" TargetMode="External"/><Relationship Id="rId120" Type="http://schemas.openxmlformats.org/officeDocument/2006/relationships/hyperlink" Target="https://kc.kobotoolbox.org/media/original?media_file=co2rwanda_rpp%2Fattachments%2Ffbc5ded138434781ae736d19d8d1308d%2Fccd7ecf8-162d-412c-b44a-af23235a3f3c%2F1663918118189.jpg" TargetMode="External"/><Relationship Id="rId125" Type="http://schemas.openxmlformats.org/officeDocument/2006/relationships/hyperlink" Target="https://kc.kobotoolbox.org/media/original?media_file=co2rwanda_rpp%2Fattachments%2Ffbc5ded138434781ae736d19d8d1308d%2F829bb833-8d8c-4432-95b8-2a94acc1c005%2F1663920089940.jpg" TargetMode="External"/><Relationship Id="rId141" Type="http://schemas.openxmlformats.org/officeDocument/2006/relationships/hyperlink" Target="https://kc.kobotoolbox.org/media/original?media_file=co2rwanda_rpp%2Fattachments%2Ffbc5ded138434781ae736d19d8d1308d%2Facbd77a5-ff15-4232-80de-8c9851f3c3e8%2F1663914934272.jpg" TargetMode="External"/><Relationship Id="rId146" Type="http://schemas.openxmlformats.org/officeDocument/2006/relationships/hyperlink" Target="https://kc.kobotoolbox.org/media/original?media_file=co2rwanda_rpp%2Fattachments%2Ffbc5ded138434781ae736d19d8d1308d%2Fdff6dac2-02ca-4126-b10f-72de1ff7d0ab%2F1663921751638.jpg" TargetMode="External"/><Relationship Id="rId167" Type="http://schemas.openxmlformats.org/officeDocument/2006/relationships/hyperlink" Target="https://kc.kobotoolbox.org/media/original?media_file=co2rwanda_rpp%2Fattachments%2Ffbc5ded138434781ae736d19d8d1308d%2Fd7060d19-539f-4806-a5ef-448f5681bc57%2F1663914203023.jpg" TargetMode="External"/><Relationship Id="rId188" Type="http://schemas.openxmlformats.org/officeDocument/2006/relationships/hyperlink" Target="https://kc.kobotoolbox.org/media/original?media_file=co2rwanda_rpp%2Fattachments%2Ffbc5ded138434781ae736d19d8d1308d%2Fafa11623-5139-4526-961c-41d28848a428%2F1663919015585.jpg" TargetMode="External"/><Relationship Id="rId7" Type="http://schemas.openxmlformats.org/officeDocument/2006/relationships/hyperlink" Target="https://kc.kobotoolbox.org/media/original?media_file=co2rwanda_rpp%2Fattachments%2Ffbc5ded138434781ae736d19d8d1308d%2F9a9cafe9-ff41-4d17-82ac-00fefc3ec171%2F1663916845249.jpg" TargetMode="External"/><Relationship Id="rId71" Type="http://schemas.openxmlformats.org/officeDocument/2006/relationships/hyperlink" Target="https://kc.kobotoolbox.org/media/original?media_file=co2rwanda_rpp%2Fattachments%2Ffbc5ded138434781ae736d19d8d1308d%2Fcaf770b8-1ae4-48ab-8849-c83a5f7240b2%2F1663920758591.jpg" TargetMode="External"/><Relationship Id="rId92" Type="http://schemas.openxmlformats.org/officeDocument/2006/relationships/hyperlink" Target="https://kc.kobotoolbox.org/media/original?media_file=co2rwanda_rpp%2Fattachments%2Ffbc5ded138434781ae736d19d8d1308d%2Fd862cbd9-514c-4169-a9b5-b354e6dfc678%2F1663918709679.jpg" TargetMode="External"/><Relationship Id="rId162" Type="http://schemas.openxmlformats.org/officeDocument/2006/relationships/hyperlink" Target="https://kc.kobotoolbox.org/media/original?media_file=co2rwanda_rpp%2Fattachments%2Ffbc5ded138434781ae736d19d8d1308d%2Fa2a7e10b-145b-4b7c-ad19-9ae5afc56932%2F1663925858583.jpg" TargetMode="External"/><Relationship Id="rId183" Type="http://schemas.openxmlformats.org/officeDocument/2006/relationships/hyperlink" Target="https://kc.kobotoolbox.org/media/original?media_file=co2rwanda_rpp%2Fattachments%2Ffbc5ded138434781ae736d19d8d1308d%2F4430a20d-6d86-442a-856f-d910e1fcd8ae%2F1663916062337.jpg" TargetMode="External"/><Relationship Id="rId2" Type="http://schemas.openxmlformats.org/officeDocument/2006/relationships/hyperlink" Target="https://kc.kobotoolbox.org/media/original?media_file=co2rwanda_rpp%2Fattachments%2Ffbc5ded138434781ae736d19d8d1308d%2F819d6c57-41ca-40a2-b319-1b6e2087b07d%2F1663922032992.jpg" TargetMode="External"/><Relationship Id="rId29" Type="http://schemas.openxmlformats.org/officeDocument/2006/relationships/hyperlink" Target="https://kc.kobotoolbox.org/media/original?media_file=co2rwanda_rpp%2Fattachments%2Ffbc5ded138434781ae736d19d8d1308d%2F704d7db7-05f0-43c3-b100-794c27f5ae07%2F1663916616601.jpg" TargetMode="External"/><Relationship Id="rId24" Type="http://schemas.openxmlformats.org/officeDocument/2006/relationships/hyperlink" Target="https://kc.kobotoolbox.org/media/original?media_file=co2rwanda_rpp%2Fattachments%2Ffbc5ded138434781ae736d19d8d1308d%2F7af7d1c1-0925-4f83-b1c3-021bc2644477%2F1663918413281.jpg" TargetMode="External"/><Relationship Id="rId40" Type="http://schemas.openxmlformats.org/officeDocument/2006/relationships/hyperlink" Target="https://kc.kobotoolbox.org/media/original?media_file=co2rwanda_rpp%2Fattachments%2Ffbc5ded138434781ae736d19d8d1308d%2Fd7906bde-1fb1-44b1-beb9-8c17f25cf380%2F1663923468009.jpg" TargetMode="External"/><Relationship Id="rId45" Type="http://schemas.openxmlformats.org/officeDocument/2006/relationships/hyperlink" Target="https://kc.kobotoolbox.org/media/original?media_file=co2rwanda_rpp%2Fattachments%2Ffbc5ded138434781ae736d19d8d1308d%2F1b493e0d-8778-4acb-8aa9-2c58a51dc0de%2F1663915142862.jpg" TargetMode="External"/><Relationship Id="rId66" Type="http://schemas.openxmlformats.org/officeDocument/2006/relationships/hyperlink" Target="https://kc.kobotoolbox.org/media/original?media_file=co2rwanda_rpp%2Fattachments%2Ffbc5ded138434781ae736d19d8d1308d%2Fb4843c0a-76a0-4128-9f86-427cf854a57b%2F1663925638781.jpg" TargetMode="External"/><Relationship Id="rId87" Type="http://schemas.openxmlformats.org/officeDocument/2006/relationships/hyperlink" Target="https://kc.kobotoolbox.org/media/original?media_file=co2rwanda_rpp%2Fattachments%2Ffbc5ded138434781ae736d19d8d1308d%2F9e77234c-3292-4dfb-855b-6c4d5d0d545d%2F1663916916106.jpg" TargetMode="External"/><Relationship Id="rId110" Type="http://schemas.openxmlformats.org/officeDocument/2006/relationships/hyperlink" Target="https://kc.kobotoolbox.org/media/original?media_file=co2rwanda_rpp%2Fattachments%2Ffbc5ded138434781ae736d19d8d1308d%2Ffc9f034d-dcf6-4d70-870d-fd7abd2b0208%2F1663913702847.jpg" TargetMode="External"/><Relationship Id="rId115" Type="http://schemas.openxmlformats.org/officeDocument/2006/relationships/hyperlink" Target="https://kc.kobotoolbox.org/media/original?media_file=co2rwanda_rpp%2Fattachments%2Ffbc5ded138434781ae736d19d8d1308d%2Fdf06a4ab-5fd5-4a68-b230-c854e07bb8b2%2F1663915486144.jpg" TargetMode="External"/><Relationship Id="rId131" Type="http://schemas.openxmlformats.org/officeDocument/2006/relationships/hyperlink" Target="https://kc.kobotoolbox.org/media/original?media_file=co2rwanda_rpp%2Fattachments%2Ffbc5ded138434781ae736d19d8d1308d%2F6b214120-0898-4ce1-9368-9f28027309b7%2F1663917159168.jpg" TargetMode="External"/><Relationship Id="rId136" Type="http://schemas.openxmlformats.org/officeDocument/2006/relationships/hyperlink" Target="https://kc.kobotoolbox.org/media/original?media_file=co2rwanda_rpp%2Fattachments%2Ffbc5ded138434781ae736d19d8d1308d%2F35939f6b-a118-4297-a35b-337f5b75d388%2F1663921827983.jpg" TargetMode="External"/><Relationship Id="rId157" Type="http://schemas.openxmlformats.org/officeDocument/2006/relationships/hyperlink" Target="https://kc.kobotoolbox.org/media/original?media_file=co2rwanda_rpp%2Fattachments%2Ffbc5ded138434781ae736d19d8d1308d%2F3f5b4059-64c7-4d96-8705-9865a1e10f0e%2F1663919517901.jpg" TargetMode="External"/><Relationship Id="rId178" Type="http://schemas.openxmlformats.org/officeDocument/2006/relationships/hyperlink" Target="https://kc.kobotoolbox.org/media/original?media_file=co2rwanda_rpp%2Fattachments%2Ffbc5ded138434781ae736d19d8d1308d%2F7a34358a-fcee-49e1-b7e8-cad8d3cb10c8%2F1663918471882.jpg" TargetMode="External"/><Relationship Id="rId61" Type="http://schemas.openxmlformats.org/officeDocument/2006/relationships/hyperlink" Target="https://kc.kobotoolbox.org/media/original?media_file=co2rwanda_rpp%2Fattachments%2Ffbc5ded138434781ae736d19d8d1308d%2Fc5c328ce-974c-46ed-9d42-e0f929cf541e%2F1663921822544.jpg" TargetMode="External"/><Relationship Id="rId82" Type="http://schemas.openxmlformats.org/officeDocument/2006/relationships/hyperlink" Target="https://kc.kobotoolbox.org/media/original?media_file=co2rwanda_rpp%2Fattachments%2Ffbc5ded138434781ae736d19d8d1308d%2F8054e579-713c-4922-95ad-3c531b7f30f0%2F1663931767937.jpg" TargetMode="External"/><Relationship Id="rId152" Type="http://schemas.openxmlformats.org/officeDocument/2006/relationships/hyperlink" Target="https://kc.kobotoolbox.org/media/original?media_file=co2rwanda_rpp%2Fattachments%2Ffbc5ded138434781ae736d19d8d1308d%2F812e54da-12fc-4bd0-9587-4389eb90eb65%2F1663917544693.jpg" TargetMode="External"/><Relationship Id="rId173" Type="http://schemas.openxmlformats.org/officeDocument/2006/relationships/hyperlink" Target="https://kc.kobotoolbox.org/media/original?media_file=co2rwanda_rpp%2Fattachments%2Ffbc5ded138434781ae736d19d8d1308d%2F829c545f-5bc0-4c9f-8ca4-efd0810383bd%2F1663917539153.jpg" TargetMode="External"/><Relationship Id="rId19" Type="http://schemas.openxmlformats.org/officeDocument/2006/relationships/hyperlink" Target="https://kc.kobotoolbox.org/media/original?media_file=co2rwanda_rpp%2Fattachments%2Ffbc5ded138434781ae736d19d8d1308d%2Fa0d5b88d-f7a6-41b4-91ac-bc1abd155da6%2F1663843228935.jpg" TargetMode="External"/><Relationship Id="rId14" Type="http://schemas.openxmlformats.org/officeDocument/2006/relationships/hyperlink" Target="https://kc.kobotoolbox.org/media/original?media_file=co2rwanda_rpp%2Fattachments%2Ffbc5ded138434781ae736d19d8d1308d%2Ffeef7814-a059-47e3-9808-d0175f2c6f6e%2F1663910291053.jpg" TargetMode="External"/><Relationship Id="rId30" Type="http://schemas.openxmlformats.org/officeDocument/2006/relationships/hyperlink" Target="https://kc.kobotoolbox.org/media/original?media_file=co2rwanda_rpp%2Fattachments%2Ffbc5ded138434781ae736d19d8d1308d%2F704d7db7-05f0-43c3-b100-794c27f5ae07%2F1663916835682.jpg" TargetMode="External"/><Relationship Id="rId35" Type="http://schemas.openxmlformats.org/officeDocument/2006/relationships/hyperlink" Target="https://kc.kobotoolbox.org/media/original?media_file=co2rwanda_rpp%2Fattachments%2Ffbc5ded138434781ae736d19d8d1308d%2F7e48d890-2583-437d-b331-c7e1175d29b4%2F1663919462618.jpg" TargetMode="External"/><Relationship Id="rId56" Type="http://schemas.openxmlformats.org/officeDocument/2006/relationships/hyperlink" Target="https://kc.kobotoolbox.org/media/original?media_file=co2rwanda_rpp%2Fattachments%2Ffbc5ded138434781ae736d19d8d1308d%2Fda5a5837-e646-41b2-9348-0a6ac76fb43b%2F1663924014531.jpg" TargetMode="External"/><Relationship Id="rId77" Type="http://schemas.openxmlformats.org/officeDocument/2006/relationships/hyperlink" Target="https://kc.kobotoolbox.org/media/original?media_file=co2rwanda_rpp%2Fattachments%2Ffbc5ded138434781ae736d19d8d1308d%2F0c8ea148-b171-4e45-a7ba-fe0ec76abb7e%2F1663929309982.jpg" TargetMode="External"/><Relationship Id="rId100" Type="http://schemas.openxmlformats.org/officeDocument/2006/relationships/hyperlink" Target="https://kc.kobotoolbox.org/media/original?media_file=co2rwanda_rpp%2Fattachments%2Ffbc5ded138434781ae736d19d8d1308d%2F703a3516-800d-40af-9461-4b9f85865174%2F1663919052841.jpg" TargetMode="External"/><Relationship Id="rId105" Type="http://schemas.openxmlformats.org/officeDocument/2006/relationships/hyperlink" Target="https://kc.kobotoolbox.org/media/original?media_file=co2rwanda_rpp%2Fattachments%2Ffbc5ded138434781ae736d19d8d1308d%2Fc6f4a135-06c5-4b39-9481-a62899ef93d3%2F1663912474375.jpg" TargetMode="External"/><Relationship Id="rId126" Type="http://schemas.openxmlformats.org/officeDocument/2006/relationships/hyperlink" Target="https://kc.kobotoolbox.org/media/original?media_file=co2rwanda_rpp%2Fattachments%2Ffbc5ded138434781ae736d19d8d1308d%2F9bb05ff0-aa5b-42da-8356-837f9d8a5cd7%2F1663914596546.jpg" TargetMode="External"/><Relationship Id="rId147" Type="http://schemas.openxmlformats.org/officeDocument/2006/relationships/hyperlink" Target="https://kc.kobotoolbox.org/media/original?media_file=co2rwanda_rpp%2Fattachments%2Ffbc5ded138434781ae736d19d8d1308d%2Fdff6dac2-02ca-4126-b10f-72de1ff7d0ab%2F1663921799508.jpg" TargetMode="External"/><Relationship Id="rId168" Type="http://schemas.openxmlformats.org/officeDocument/2006/relationships/hyperlink" Target="https://kc.kobotoolbox.org/media/original?media_file=co2rwanda_rpp%2Fattachments%2Ffbc5ded138434781ae736d19d8d1308d%2Fc8ecf876-18be-4859-ac7c-e746c903b407%2F1663916188700.jpg" TargetMode="External"/><Relationship Id="rId8" Type="http://schemas.openxmlformats.org/officeDocument/2006/relationships/hyperlink" Target="https://kc.kobotoolbox.org/media/original?media_file=co2rwanda_rpp%2Fattachments%2Ffbc5ded138434781ae736d19d8d1308d%2F9a9cafe9-ff41-4d17-82ac-00fefc3ec171%2F1663916886023.jpg" TargetMode="External"/><Relationship Id="rId51" Type="http://schemas.openxmlformats.org/officeDocument/2006/relationships/hyperlink" Target="https://kc.kobotoolbox.org/media/original?media_file=co2rwanda_rpp%2Fattachments%2Ffbc5ded138434781ae736d19d8d1308d%2F6073f0b5-e038-43be-84b0-f1965fb15df4%2F1663920791741.jpg" TargetMode="External"/><Relationship Id="rId72" Type="http://schemas.openxmlformats.org/officeDocument/2006/relationships/hyperlink" Target="https://kc.kobotoolbox.org/media/original?media_file=co2rwanda_rpp%2Fattachments%2Ffbc5ded138434781ae736d19d8d1308d%2Fcaf770b8-1ae4-48ab-8849-c83a5f7240b2%2F1663920999701.jpg" TargetMode="External"/><Relationship Id="rId93" Type="http://schemas.openxmlformats.org/officeDocument/2006/relationships/hyperlink" Target="https://kc.kobotoolbox.org/media/original?media_file=co2rwanda_rpp%2Fattachments%2Ffbc5ded138434781ae736d19d8d1308d%2Fd1f9818d-8a27-4349-9e74-91752cf7122a%2F1663919727989.jpg" TargetMode="External"/><Relationship Id="rId98" Type="http://schemas.openxmlformats.org/officeDocument/2006/relationships/hyperlink" Target="https://kc.kobotoolbox.org/media/original?media_file=co2rwanda_rpp%2Fattachments%2Ffbc5ded138434781ae736d19d8d1308d%2Fb8d2ed55-b0d4-4136-a9c3-0efd883a0785%2F1663917642190.jpg" TargetMode="External"/><Relationship Id="rId121" Type="http://schemas.openxmlformats.org/officeDocument/2006/relationships/hyperlink" Target="https://kc.kobotoolbox.org/media/original?media_file=co2rwanda_rpp%2Fattachments%2Ffbc5ded138434781ae736d19d8d1308d%2Fccd7ecf8-162d-412c-b44a-af23235a3f3c%2F1663918140845.jpg" TargetMode="External"/><Relationship Id="rId142" Type="http://schemas.openxmlformats.org/officeDocument/2006/relationships/hyperlink" Target="https://kc.kobotoolbox.org/media/original?media_file=co2rwanda_rpp%2Fattachments%2Ffbc5ded138434781ae736d19d8d1308d%2F1c5970db-bd2d-42c0-b18b-219e3680dc06%2F1663917173879.jpg" TargetMode="External"/><Relationship Id="rId163" Type="http://schemas.openxmlformats.org/officeDocument/2006/relationships/hyperlink" Target="https://kc.kobotoolbox.org/media/original?media_file=co2rwanda_rpp%2Fattachments%2Ffbc5ded138434781ae736d19d8d1308d%2Fa2a7e10b-145b-4b7c-ad19-9ae5afc56932%2F1663925978411.jpg" TargetMode="External"/><Relationship Id="rId184" Type="http://schemas.openxmlformats.org/officeDocument/2006/relationships/hyperlink" Target="https://kc.kobotoolbox.org/media/original?media_file=co2rwanda_rpp%2Fattachments%2Ffbc5ded138434781ae736d19d8d1308d%2F4430a20d-6d86-442a-856f-d910e1fcd8ae%2F1663916223185.jpg" TargetMode="External"/><Relationship Id="rId189" Type="http://schemas.openxmlformats.org/officeDocument/2006/relationships/hyperlink" Target="https://kc.kobotoolbox.org/media/original?media_file=co2rwanda_rpp%2Fattachments%2Ffbc5ded138434781ae736d19d8d1308d%2F85c7e2dd-759f-4c88-b44e-ea5766339827%2F1663920207792.jpg" TargetMode="External"/><Relationship Id="rId3" Type="http://schemas.openxmlformats.org/officeDocument/2006/relationships/hyperlink" Target="https://kc.kobotoolbox.org/media/original?media_file=co2rwanda_rpp%2Fattachments%2Ffbc5ded138434781ae736d19d8d1308d%2F341babe5-e2a4-4c85-9c3e-2d8f6f427366%2F1663922959149.jpg" TargetMode="External"/><Relationship Id="rId25" Type="http://schemas.openxmlformats.org/officeDocument/2006/relationships/hyperlink" Target="https://kc.kobotoolbox.org/media/original?media_file=co2rwanda_rpp%2Fattachments%2Ffbc5ded138434781ae736d19d8d1308d%2F7af7d1c1-0925-4f83-b1c3-021bc2644477%2F1663843927797.jpg" TargetMode="External"/><Relationship Id="rId46" Type="http://schemas.openxmlformats.org/officeDocument/2006/relationships/hyperlink" Target="https://kc.kobotoolbox.org/media/original?media_file=co2rwanda_rpp%2Fattachments%2Ffbc5ded138434781ae736d19d8d1308d%2Fad2c375b-4728-4824-9618-8bfda3ef22ad%2F1663918963403.jpg" TargetMode="External"/><Relationship Id="rId67" Type="http://schemas.openxmlformats.org/officeDocument/2006/relationships/hyperlink" Target="https://kc.kobotoolbox.org/media/original?media_file=co2rwanda_rpp%2Fattachments%2Ffbc5ded138434781ae736d19d8d1308d%2F4b95216e-b78b-480a-a29c-91f8738a85b6%2F1663926905229.jpg" TargetMode="External"/><Relationship Id="rId116" Type="http://schemas.openxmlformats.org/officeDocument/2006/relationships/hyperlink" Target="https://kc.kobotoolbox.org/media/original?media_file=co2rwanda_rpp%2Fattachments%2Ffbc5ded138434781ae736d19d8d1308d%2F1ef47e62-0f48-479c-9e6c-858ce8f7eb8d%2F1663917077220.jpg" TargetMode="External"/><Relationship Id="rId137" Type="http://schemas.openxmlformats.org/officeDocument/2006/relationships/hyperlink" Target="https://kc.kobotoolbox.org/media/original?media_file=co2rwanda_rpp%2Fattachments%2Ffbc5ded138434781ae736d19d8d1308d%2F35939f6b-a118-4297-a35b-337f5b75d388%2F1663922270418.jpg" TargetMode="External"/><Relationship Id="rId158" Type="http://schemas.openxmlformats.org/officeDocument/2006/relationships/hyperlink" Target="https://kc.kobotoolbox.org/media/original?media_file=co2rwanda_rpp%2Fattachments%2Ffbc5ded138434781ae736d19d8d1308d%2F6efcf5e9-a2b6-4a06-99bb-c8d4c26d0b3a%2F1663920763374.jpg" TargetMode="External"/><Relationship Id="rId20" Type="http://schemas.openxmlformats.org/officeDocument/2006/relationships/hyperlink" Target="https://kc.kobotoolbox.org/media/original?media_file=co2rwanda_rpp%2Fattachments%2Ffbc5ded138434781ae736d19d8d1308d%2Ffe469852-a5e4-48ae-8ffc-9e79ca605458%2F1663914676997.jpg" TargetMode="External"/><Relationship Id="rId41" Type="http://schemas.openxmlformats.org/officeDocument/2006/relationships/hyperlink" Target="https://kc.kobotoolbox.org/media/original?media_file=co2rwanda_rpp%2Fattachments%2Ffbc5ded138434781ae736d19d8d1308d%2Fd7906bde-1fb1-44b1-beb9-8c17f25cf380%2F1663923484415.jpg" TargetMode="External"/><Relationship Id="rId62" Type="http://schemas.openxmlformats.org/officeDocument/2006/relationships/hyperlink" Target="https://kc.kobotoolbox.org/media/original?media_file=co2rwanda_rpp%2Fattachments%2Ffbc5ded138434781ae736d19d8d1308d%2Fc5c328ce-974c-46ed-9d42-e0f929cf541e%2F1663921951248.jpg" TargetMode="External"/><Relationship Id="rId83" Type="http://schemas.openxmlformats.org/officeDocument/2006/relationships/hyperlink" Target="https://kc.kobotoolbox.org/media/original?media_file=co2rwanda_rpp%2Fattachments%2Ffbc5ded138434781ae736d19d8d1308d%2Feea8c131-7a3f-441e-983c-78babb036c86%2F1663932266535.jpg" TargetMode="External"/><Relationship Id="rId88" Type="http://schemas.openxmlformats.org/officeDocument/2006/relationships/hyperlink" Target="https://kc.kobotoolbox.org/media/original?media_file=co2rwanda_rpp%2Fattachments%2Ffbc5ded138434781ae736d19d8d1308d%2F9e77234c-3292-4dfb-855b-6c4d5d0d545d%2F1663916944329.jpg" TargetMode="External"/><Relationship Id="rId111" Type="http://schemas.openxmlformats.org/officeDocument/2006/relationships/hyperlink" Target="https://kc.kobotoolbox.org/media/original?media_file=co2rwanda_rpp%2Fattachments%2Ffbc5ded138434781ae736d19d8d1308d%2Ffc9f034d-dcf6-4d70-870d-fd7abd2b0208%2F1663913806289.jpg" TargetMode="External"/><Relationship Id="rId132" Type="http://schemas.openxmlformats.org/officeDocument/2006/relationships/hyperlink" Target="https://kc.kobotoolbox.org/media/original?media_file=co2rwanda_rpp%2Fattachments%2Ffbc5ded138434781ae736d19d8d1308d%2F22ac4a04-6e49-4b1b-b912-c1f62e22d84b%2F1663918109057.jpg" TargetMode="External"/><Relationship Id="rId153" Type="http://schemas.openxmlformats.org/officeDocument/2006/relationships/hyperlink" Target="https://kc.kobotoolbox.org/media/original?media_file=co2rwanda_rpp%2Fattachments%2Ffbc5ded138434781ae736d19d8d1308d%2F812e54da-12fc-4bd0-9587-4389eb90eb65%2F1663917594685.jpg" TargetMode="External"/><Relationship Id="rId174" Type="http://schemas.openxmlformats.org/officeDocument/2006/relationships/hyperlink" Target="https://kc.kobotoolbox.org/media/original?media_file=co2rwanda_rpp%2Fattachments%2Ffbc5ded138434781ae736d19d8d1308d%2F829c545f-5bc0-4c9f-8ca4-efd0810383bd%2F1663917753670.jpg" TargetMode="External"/><Relationship Id="rId179" Type="http://schemas.openxmlformats.org/officeDocument/2006/relationships/hyperlink" Target="https://kc.kobotoolbox.org/media/original?media_file=co2rwanda_rpp%2Fattachments%2Ffbc5ded138434781ae736d19d8d1308d%2F97022d0d-28e0-4b66-9289-6a18cd81de1d%2F1663913851465.jpg" TargetMode="External"/><Relationship Id="rId190" Type="http://schemas.openxmlformats.org/officeDocument/2006/relationships/hyperlink" Target="https://kc.kobotoolbox.org/media/original?media_file=co2rwanda_rpp%2Fattachments%2Ffbc5ded138434781ae736d19d8d1308d%2F85c7e2dd-759f-4c88-b44e-ea5766339827%2F1663920324191.jpg" TargetMode="External"/><Relationship Id="rId15" Type="http://schemas.openxmlformats.org/officeDocument/2006/relationships/hyperlink" Target="https://kc.kobotoolbox.org/media/original?media_file=co2rwanda_rpp%2Fattachments%2Ffbc5ded138434781ae736d19d8d1308d%2Ffeef7814-a059-47e3-9808-d0175f2c6f6e%2F1663842864831.jpg" TargetMode="External"/><Relationship Id="rId36" Type="http://schemas.openxmlformats.org/officeDocument/2006/relationships/hyperlink" Target="https://kc.kobotoolbox.org/media/original?media_file=co2rwanda_rpp%2Fattachments%2Ffbc5ded138434781ae736d19d8d1308d%2F7e48d890-2583-437d-b331-c7e1175d29b4%2F1663919930575.jpg" TargetMode="External"/><Relationship Id="rId57" Type="http://schemas.openxmlformats.org/officeDocument/2006/relationships/hyperlink" Target="https://kc.kobotoolbox.org/media/original?media_file=co2rwanda_rpp%2Fattachments%2Ffbc5ded138434781ae736d19d8d1308d%2Fda5a5837-e646-41b2-9348-0a6ac76fb43b%2F1663924149183.jpg" TargetMode="External"/><Relationship Id="rId106" Type="http://schemas.openxmlformats.org/officeDocument/2006/relationships/hyperlink" Target="https://kc.kobotoolbox.org/media/original?media_file=co2rwanda_rpp%2Fattachments%2Ffbc5ded138434781ae736d19d8d1308d%2Fc6f4a135-06c5-4b39-9481-a62899ef93d3%2F1663912507054.jpg" TargetMode="External"/><Relationship Id="rId127" Type="http://schemas.openxmlformats.org/officeDocument/2006/relationships/hyperlink" Target="https://kc.kobotoolbox.org/media/original?media_file=co2rwanda_rpp%2Fattachments%2Ffbc5ded138434781ae736d19d8d1308d%2F9bb05ff0-aa5b-42da-8356-837f9d8a5cd7%2F1663914858958.jpg" TargetMode="External"/><Relationship Id="rId10" Type="http://schemas.openxmlformats.org/officeDocument/2006/relationships/hyperlink" Target="https://kc.kobotoolbox.org/media/original?media_file=co2rwanda_rpp%2Fattachments%2Ffbc5ded138434781ae736d19d8d1308d%2F6df1c92f-2d3f-4814-9474-12086ad4bdb4%2F1663918386313.jpg" TargetMode="External"/><Relationship Id="rId31" Type="http://schemas.openxmlformats.org/officeDocument/2006/relationships/hyperlink" Target="https://kc.kobotoolbox.org/media/original?media_file=co2rwanda_rpp%2Fattachments%2Ffbc5ded138434781ae736d19d8d1308d%2F8e78b874-c5be-4bd7-ad2b-7900cfc2dca0%2F1663918164539.jpg" TargetMode="External"/><Relationship Id="rId52" Type="http://schemas.openxmlformats.org/officeDocument/2006/relationships/hyperlink" Target="https://kc.kobotoolbox.org/media/original?media_file=co2rwanda_rpp%2Fattachments%2Ffbc5ded138434781ae736d19d8d1308d%2Fc41607b8-bcca-45e3-9261-29cd2616fae4%2F1663921812781.jpg" TargetMode="External"/><Relationship Id="rId73" Type="http://schemas.openxmlformats.org/officeDocument/2006/relationships/hyperlink" Target="https://kc.kobotoolbox.org/media/original?media_file=co2rwanda_rpp%2Fattachments%2Ffbc5ded138434781ae736d19d8d1308d%2Faab64c90-fde2-474c-8f6c-f4e5c3a893e0%2F1663927090565.jpg" TargetMode="External"/><Relationship Id="rId78" Type="http://schemas.openxmlformats.org/officeDocument/2006/relationships/hyperlink" Target="https://kc.kobotoolbox.org/media/original?media_file=co2rwanda_rpp%2Fattachments%2Ffbc5ded138434781ae736d19d8d1308d%2F0c8ea148-b171-4e45-a7ba-fe0ec76abb7e%2F1663929600417.jpg" TargetMode="External"/><Relationship Id="rId94" Type="http://schemas.openxmlformats.org/officeDocument/2006/relationships/hyperlink" Target="https://kc.kobotoolbox.org/media/original?media_file=co2rwanda_rpp%2Fattachments%2Ffbc5ded138434781ae736d19d8d1308d%2Fd1f9818d-8a27-4349-9e74-91752cf7122a%2F1663919798327.jpg" TargetMode="External"/><Relationship Id="rId99" Type="http://schemas.openxmlformats.org/officeDocument/2006/relationships/hyperlink" Target="https://kc.kobotoolbox.org/media/original?media_file=co2rwanda_rpp%2Fattachments%2Ffbc5ded138434781ae736d19d8d1308d%2F703a3516-800d-40af-9461-4b9f85865174%2F1663919015304.jpg" TargetMode="External"/><Relationship Id="rId101" Type="http://schemas.openxmlformats.org/officeDocument/2006/relationships/hyperlink" Target="https://kc.kobotoolbox.org/media/original?media_file=co2rwanda_rpp%2Fattachments%2Ffbc5ded138434781ae736d19d8d1308d%2F7e973d63-6088-485f-8b20-bbfb38d77620%2F1663923831125.jpg" TargetMode="External"/><Relationship Id="rId122" Type="http://schemas.openxmlformats.org/officeDocument/2006/relationships/hyperlink" Target="https://kc.kobotoolbox.org/media/original?media_file=co2rwanda_rpp%2Fattachments%2Ffbc5ded138434781ae736d19d8d1308d%2Ff0658bad-c9cc-4f54-8a6a-cd5732d556a7%2F1663921145676.jpg" TargetMode="External"/><Relationship Id="rId143" Type="http://schemas.openxmlformats.org/officeDocument/2006/relationships/hyperlink" Target="https://kc.kobotoolbox.org/media/original?media_file=co2rwanda_rpp%2Fattachments%2Ffbc5ded138434781ae736d19d8d1308d%2F1c5970db-bd2d-42c0-b18b-219e3680dc06%2F1663917857836.jpg" TargetMode="External"/><Relationship Id="rId148" Type="http://schemas.openxmlformats.org/officeDocument/2006/relationships/hyperlink" Target="https://kc.kobotoolbox.org/media/original?media_file=co2rwanda_rpp%2Fattachments%2Ffbc5ded138434781ae736d19d8d1308d%2Fec6ac7f1-d53c-40f2-9cb5-671fa4acb9b8%2F1663923262614.jpg" TargetMode="External"/><Relationship Id="rId164" Type="http://schemas.openxmlformats.org/officeDocument/2006/relationships/hyperlink" Target="https://kc.kobotoolbox.org/media/original?media_file=co2rwanda_rpp%2Fattachments%2Ffbc5ded138434781ae736d19d8d1308d%2F64853c1f-49ff-4a73-9b57-a911a40cc21b%2F1663913139430.jpg" TargetMode="External"/><Relationship Id="rId169" Type="http://schemas.openxmlformats.org/officeDocument/2006/relationships/hyperlink" Target="https://kc.kobotoolbox.org/media/original?media_file=co2rwanda_rpp%2Fattachments%2Ffbc5ded138434781ae736d19d8d1308d%2Fc8ecf876-18be-4859-ac7c-e746c903b407%2F1663916112632.jpg" TargetMode="External"/><Relationship Id="rId185" Type="http://schemas.openxmlformats.org/officeDocument/2006/relationships/hyperlink" Target="https://kc.kobotoolbox.org/media/original?media_file=co2rwanda_rpp%2Fattachments%2Ffbc5ded138434781ae736d19d8d1308d%2Fbf7fb393-368d-4264-bed4-f9fbf74b93f7%2F1663917638520.jpg" TargetMode="External"/><Relationship Id="rId4" Type="http://schemas.openxmlformats.org/officeDocument/2006/relationships/hyperlink" Target="https://kc.kobotoolbox.org/media/original?media_file=co2rwanda_rpp%2Fattachments%2Ffbc5ded138434781ae736d19d8d1308d%2F341babe5-e2a4-4c85-9c3e-2d8f6f427366%2F1663923004178.jpg" TargetMode="External"/><Relationship Id="rId9" Type="http://schemas.openxmlformats.org/officeDocument/2006/relationships/hyperlink" Target="https://kc.kobotoolbox.org/media/original?media_file=co2rwanda_rpp%2Fattachments%2Ffbc5ded138434781ae736d19d8d1308d%2F6df1c92f-2d3f-4814-9474-12086ad4bdb4%2F1663918349585.jpg" TargetMode="External"/><Relationship Id="rId180" Type="http://schemas.openxmlformats.org/officeDocument/2006/relationships/hyperlink" Target="https://kc.kobotoolbox.org/media/original?media_file=co2rwanda_rpp%2Fattachments%2Ffbc5ded138434781ae736d19d8d1308d%2F97022d0d-28e0-4b66-9289-6a18cd81de1d%2F1663914153980.jpg" TargetMode="External"/><Relationship Id="rId26" Type="http://schemas.openxmlformats.org/officeDocument/2006/relationships/hyperlink" Target="https://kc.kobotoolbox.org/media/original?media_file=co2rwanda_rpp%2Fattachments%2Ffbc5ded138434781ae736d19d8d1308d%2F70e0f8b1-1085-4653-ab7e-b4b21e5fc4f1%2F1663914625246.jpg" TargetMode="External"/><Relationship Id="rId47" Type="http://schemas.openxmlformats.org/officeDocument/2006/relationships/hyperlink" Target="https://kc.kobotoolbox.org/media/original?media_file=co2rwanda_rpp%2Fattachments%2Ffbc5ded138434781ae736d19d8d1308d%2Fad2c375b-4728-4824-9618-8bfda3ef22ad%2F1663919064653.jpg" TargetMode="External"/><Relationship Id="rId68" Type="http://schemas.openxmlformats.org/officeDocument/2006/relationships/hyperlink" Target="https://kc.kobotoolbox.org/media/original?media_file=co2rwanda_rpp%2Fattachments%2Ffbc5ded138434781ae736d19d8d1308d%2F4b95216e-b78b-480a-a29c-91f8738a85b6%2F1663926949967.jpg" TargetMode="External"/><Relationship Id="rId89" Type="http://schemas.openxmlformats.org/officeDocument/2006/relationships/hyperlink" Target="https://kc.kobotoolbox.org/media/original?media_file=co2rwanda_rpp%2Fattachments%2Ffbc5ded138434781ae736d19d8d1308d%2F995d80e1-8fbe-41fa-a55b-ff769504bc07%2F1663917884868.jpg" TargetMode="External"/><Relationship Id="rId112" Type="http://schemas.openxmlformats.org/officeDocument/2006/relationships/hyperlink" Target="https://kc.kobotoolbox.org/media/original?media_file=co2rwanda_rpp%2Fattachments%2Ffbc5ded138434781ae736d19d8d1308d%2F278a4670-b604-49ed-b284-abfd7c253c47%2F1663921293610.jpg" TargetMode="External"/><Relationship Id="rId133" Type="http://schemas.openxmlformats.org/officeDocument/2006/relationships/hyperlink" Target="https://kc.kobotoolbox.org/media/original?media_file=co2rwanda_rpp%2Fattachments%2Ffbc5ded138434781ae736d19d8d1308d%2F22ac4a04-6e49-4b1b-b912-c1f62e22d84b%2F1663918278121.jpg" TargetMode="External"/><Relationship Id="rId154" Type="http://schemas.openxmlformats.org/officeDocument/2006/relationships/hyperlink" Target="https://kc.kobotoolbox.org/media/original?media_file=co2rwanda_rpp%2Fattachments%2Ffbc5ded138434781ae736d19d8d1308d%2F812e54da-12fc-4bd0-9587-4389eb90eb65%2F1663917974005.jpg" TargetMode="External"/><Relationship Id="rId175" Type="http://schemas.openxmlformats.org/officeDocument/2006/relationships/hyperlink" Target="https://kc.kobotoolbox.org/media/original?media_file=co2rwanda_rpp%2Fattachments%2Ffbc5ded138434781ae736d19d8d1308d%2F829c545f-5bc0-4c9f-8ca4-efd0810383bd%2F1663917786038.jpg" TargetMode="External"/><Relationship Id="rId16" Type="http://schemas.openxmlformats.org/officeDocument/2006/relationships/hyperlink" Target="https://kc.kobotoolbox.org/media/original?media_file=co2rwanda_rpp%2Fattachments%2Ffbc5ded138434781ae736d19d8d1308d%2F86577c13-a215-4c89-8980-88a71dff7b42%2F1663911252756.jpg" TargetMode="External"/><Relationship Id="rId37" Type="http://schemas.openxmlformats.org/officeDocument/2006/relationships/hyperlink" Target="https://kc.kobotoolbox.org/media/original?media_file=co2rwanda_rpp%2Fattachments%2Ffbc5ded138434781ae736d19d8d1308d%2Fb54eb670-56b9-4875-b0ae-b9aef1899be2%2F1663921295325.jpg" TargetMode="External"/><Relationship Id="rId58" Type="http://schemas.openxmlformats.org/officeDocument/2006/relationships/hyperlink" Target="https://kc.kobotoolbox.org/media/original?media_file=co2rwanda_rpp%2Fattachments%2Ffbc5ded138434781ae736d19d8d1308d%2F9bf78578-87e8-48e0-940f-873519c295e5%2F1663925188207.jpg" TargetMode="External"/><Relationship Id="rId79" Type="http://schemas.openxmlformats.org/officeDocument/2006/relationships/hyperlink" Target="https://kc.kobotoolbox.org/media/original?media_file=co2rwanda_rpp%2Fattachments%2Ffbc5ded138434781ae736d19d8d1308d%2Fa2f17a2b-5ec7-44ce-be4a-d5efdfc5d0f5%2F1663930513109.jpg" TargetMode="External"/><Relationship Id="rId102" Type="http://schemas.openxmlformats.org/officeDocument/2006/relationships/hyperlink" Target="https://kc.kobotoolbox.org/media/original?media_file=co2rwanda_rpp%2Fattachments%2Ffbc5ded138434781ae736d19d8d1308d%2F7e973d63-6088-485f-8b20-bbfb38d77620%2F1663923895244.jpg" TargetMode="External"/><Relationship Id="rId123" Type="http://schemas.openxmlformats.org/officeDocument/2006/relationships/hyperlink" Target="https://kc.kobotoolbox.org/media/original?media_file=co2rwanda_rpp%2Fattachments%2Ffbc5ded138434781ae736d19d8d1308d%2Ff0658bad-c9cc-4f54-8a6a-cd5732d556a7%2F1663921259730.jpg" TargetMode="External"/><Relationship Id="rId144" Type="http://schemas.openxmlformats.org/officeDocument/2006/relationships/hyperlink" Target="https://kc.kobotoolbox.org/media/original?media_file=co2rwanda_rpp%2Fattachments%2Ffbc5ded138434781ae736d19d8d1308d%2F0c4e39c5-1c82-4378-a3aa-7d62abe93226%2F1663918874866.jpg" TargetMode="External"/><Relationship Id="rId90" Type="http://schemas.openxmlformats.org/officeDocument/2006/relationships/hyperlink" Target="https://kc.kobotoolbox.org/media/original?media_file=co2rwanda_rpp%2Fattachments%2Ffbc5ded138434781ae736d19d8d1308d%2F995d80e1-8fbe-41fa-a55b-ff769504bc07%2F1663917909002.jpg" TargetMode="External"/><Relationship Id="rId165" Type="http://schemas.openxmlformats.org/officeDocument/2006/relationships/hyperlink" Target="https://kc.kobotoolbox.org/media/original?media_file=co2rwanda_rpp%2Fattachments%2Ffbc5ded138434781ae736d19d8d1308d%2F64853c1f-49ff-4a73-9b57-a911a40cc21b%2F1663913172352.jpg" TargetMode="External"/><Relationship Id="rId186" Type="http://schemas.openxmlformats.org/officeDocument/2006/relationships/hyperlink" Target="https://kc.kobotoolbox.org/media/original?media_file=co2rwanda_rpp%2Fattachments%2Ffbc5ded138434781ae736d19d8d1308d%2Fbf7fb393-368d-4264-bed4-f9fbf74b93f7%2F1663917875486.jpg" TargetMode="External"/><Relationship Id="rId27" Type="http://schemas.openxmlformats.org/officeDocument/2006/relationships/hyperlink" Target="https://kc.kobotoolbox.org/media/original?media_file=co2rwanda_rpp%2Fattachments%2Ffbc5ded138434781ae736d19d8d1308d%2F70e0f8b1-1085-4653-ab7e-b4b21e5fc4f1%2F1663914653660.jpg" TargetMode="External"/><Relationship Id="rId48" Type="http://schemas.openxmlformats.org/officeDocument/2006/relationships/hyperlink" Target="https://kc.kobotoolbox.org/media/original?media_file=co2rwanda_rpp%2Fattachments%2Ffbc5ded138434781ae736d19d8d1308d%2Fad2c375b-4728-4824-9618-8bfda3ef22ad%2F1663919636898.jpg" TargetMode="External"/><Relationship Id="rId69" Type="http://schemas.openxmlformats.org/officeDocument/2006/relationships/hyperlink" Target="https://kc.kobotoolbox.org/media/original?media_file=co2rwanda_rpp%2Fattachments%2Ffbc5ded138434781ae736d19d8d1308d%2Ffa1d1998-74b2-479a-8700-2fed0c8f8a83%2F1663928950762.jpg" TargetMode="External"/><Relationship Id="rId113" Type="http://schemas.openxmlformats.org/officeDocument/2006/relationships/hyperlink" Target="https://kc.kobotoolbox.org/media/original?media_file=co2rwanda_rpp%2Fattachments%2Ffbc5ded138434781ae736d19d8d1308d%2F278a4670-b604-49ed-b284-abfd7c253c47%2F1663914474087.jpg" TargetMode="External"/><Relationship Id="rId134" Type="http://schemas.openxmlformats.org/officeDocument/2006/relationships/hyperlink" Target="https://kc.kobotoolbox.org/media/original?media_file=co2rwanda_rpp%2Fattachments%2Ffbc5ded138434781ae736d19d8d1308d%2F8497d417-6c29-4fe4-b1f8-deab07a9f1bf%2F1663921033463.jpg" TargetMode="External"/><Relationship Id="rId80" Type="http://schemas.openxmlformats.org/officeDocument/2006/relationships/hyperlink" Target="https://kc.kobotoolbox.org/media/original?media_file=co2rwanda_rpp%2Fattachments%2Ffbc5ded138434781ae736d19d8d1308d%2Fa2f17a2b-5ec7-44ce-be4a-d5efdfc5d0f5%2F1663930614001.jpg" TargetMode="External"/><Relationship Id="rId155" Type="http://schemas.openxmlformats.org/officeDocument/2006/relationships/hyperlink" Target="https://kc.kobotoolbox.org/media/original?media_file=co2rwanda_rpp%2Fattachments%2Ffbc5ded138434781ae736d19d8d1308d%2F3f5b4059-64c7-4d96-8705-9865a1e10f0e%2F1663919060306.jpg" TargetMode="External"/><Relationship Id="rId176" Type="http://schemas.openxmlformats.org/officeDocument/2006/relationships/hyperlink" Target="https://kc.kobotoolbox.org/media/original?media_file=co2rwanda_rpp%2Fattachments%2Ffbc5ded138434781ae736d19d8d1308d%2F7a34358a-fcee-49e1-b7e8-cad8d3cb10c8%2F1663918347812.jpg" TargetMode="External"/><Relationship Id="rId17" Type="http://schemas.openxmlformats.org/officeDocument/2006/relationships/hyperlink" Target="https://kc.kobotoolbox.org/media/original?media_file=co2rwanda_rpp%2Fattachments%2Ffbc5ded138434781ae736d19d8d1308d%2F86577c13-a215-4c89-8980-88a71dff7b42%2F1663843018327.jpg" TargetMode="External"/><Relationship Id="rId38" Type="http://schemas.openxmlformats.org/officeDocument/2006/relationships/hyperlink" Target="https://kc.kobotoolbox.org/media/original?media_file=co2rwanda_rpp%2Fattachments%2Ffbc5ded138434781ae736d19d8d1308d%2Fb54eb670-56b9-4875-b0ae-b9aef1899be2%2F1663921314305.jpg" TargetMode="External"/><Relationship Id="rId59" Type="http://schemas.openxmlformats.org/officeDocument/2006/relationships/hyperlink" Target="https://kc.kobotoolbox.org/media/original?media_file=co2rwanda_rpp%2Fattachments%2Ffbc5ded138434781ae736d19d8d1308d%2F9bf78578-87e8-48e0-940f-873519c295e5%2F1663925583365.jpg" TargetMode="External"/><Relationship Id="rId103" Type="http://schemas.openxmlformats.org/officeDocument/2006/relationships/hyperlink" Target="https://kc.kobotoolbox.org/media/original?media_file=co2rwanda_rpp%2Fattachments%2Ffbc5ded138434781ae736d19d8d1308d%2Fc6f4a135-06c5-4b39-9481-a62899ef93d3%2F1663920592839.heic" TargetMode="External"/><Relationship Id="rId124" Type="http://schemas.openxmlformats.org/officeDocument/2006/relationships/hyperlink" Target="https://kc.kobotoolbox.org/media/original?media_file=co2rwanda_rpp%2Fattachments%2Ffbc5ded138434781ae736d19d8d1308d%2F829bb833-8d8c-4432-95b8-2a94acc1c005%2F1663920041849.jpg" TargetMode="External"/><Relationship Id="rId70" Type="http://schemas.openxmlformats.org/officeDocument/2006/relationships/hyperlink" Target="https://kc.kobotoolbox.org/media/original?media_file=co2rwanda_rpp%2Fattachments%2Ffbc5ded138434781ae736d19d8d1308d%2Ffa1d1998-74b2-479a-8700-2fed0c8f8a83%2F1663929105310.jpg" TargetMode="External"/><Relationship Id="rId91" Type="http://schemas.openxmlformats.org/officeDocument/2006/relationships/hyperlink" Target="https://kc.kobotoolbox.org/media/original?media_file=co2rwanda_rpp%2Fattachments%2Ffbc5ded138434781ae736d19d8d1308d%2Fd862cbd9-514c-4169-a9b5-b354e6dfc678%2F1663918675608.jpg" TargetMode="External"/><Relationship Id="rId145" Type="http://schemas.openxmlformats.org/officeDocument/2006/relationships/hyperlink" Target="https://kc.kobotoolbox.org/media/original?media_file=co2rwanda_rpp%2Fattachments%2Ffbc5ded138434781ae736d19d8d1308d%2F0c4e39c5-1c82-4378-a3aa-7d62abe93226%2F1663918936408.jpg" TargetMode="External"/><Relationship Id="rId166" Type="http://schemas.openxmlformats.org/officeDocument/2006/relationships/hyperlink" Target="https://kc.kobotoolbox.org/media/original?media_file=co2rwanda_rpp%2Fattachments%2Ffbc5ded138434781ae736d19d8d1308d%2Fd7060d19-539f-4806-a5ef-448f5681bc57%2F1663914117673.jpg" TargetMode="External"/><Relationship Id="rId187" Type="http://schemas.openxmlformats.org/officeDocument/2006/relationships/hyperlink" Target="https://kc.kobotoolbox.org/media/original?media_file=co2rwanda_rpp%2Fattachments%2Ffbc5ded138434781ae736d19d8d1308d%2Fafa11623-5139-4526-961c-41d28848a428%2F1663918788464.jpg" TargetMode="External"/><Relationship Id="rId1" Type="http://schemas.openxmlformats.org/officeDocument/2006/relationships/hyperlink" Target="https://kc.kobotoolbox.org/media/original?media_file=co2rwanda_rpp%2Fattachments%2Ffbc5ded138434781ae736d19d8d1308d%2F819d6c57-41ca-40a2-b319-1b6e2087b07d%2F1663921999349.jpg" TargetMode="External"/><Relationship Id="rId28" Type="http://schemas.openxmlformats.org/officeDocument/2006/relationships/hyperlink" Target="https://kc.kobotoolbox.org/media/original?media_file=co2rwanda_rpp%2Fattachments%2Ffbc5ded138434781ae736d19d8d1308d%2F70e0f8b1-1085-4653-ab7e-b4b21e5fc4f1%2F1663914924172.jpg" TargetMode="External"/><Relationship Id="rId49" Type="http://schemas.openxmlformats.org/officeDocument/2006/relationships/hyperlink" Target="https://kc.kobotoolbox.org/media/original?media_file=co2rwanda_rpp%2Fattachments%2Ffbc5ded138434781ae736d19d8d1308d%2F6073f0b5-e038-43be-84b0-f1965fb15df4%2F1663920681605.jpg" TargetMode="External"/><Relationship Id="rId114" Type="http://schemas.openxmlformats.org/officeDocument/2006/relationships/hyperlink" Target="https://kc.kobotoolbox.org/media/original?media_file=co2rwanda_rpp%2Fattachments%2Ffbc5ded138434781ae736d19d8d1308d%2Fdf06a4ab-5fd5-4a68-b230-c854e07bb8b2%2F1663915467003.jpg" TargetMode="External"/><Relationship Id="rId60" Type="http://schemas.openxmlformats.org/officeDocument/2006/relationships/hyperlink" Target="https://kc.kobotoolbox.org/media/original?media_file=co2rwanda_rpp%2Fattachments%2Ffbc5ded138434781ae736d19d8d1308d%2F9bf78578-87e8-48e0-940f-873519c295e5%2F1663925665776.jpg" TargetMode="External"/><Relationship Id="rId81" Type="http://schemas.openxmlformats.org/officeDocument/2006/relationships/hyperlink" Target="https://kc.kobotoolbox.org/media/original?media_file=co2rwanda_rpp%2Fattachments%2Ffbc5ded138434781ae736d19d8d1308d%2F8054e579-713c-4922-95ad-3c531b7f30f0%2F1663931436983.jpg" TargetMode="External"/><Relationship Id="rId135" Type="http://schemas.openxmlformats.org/officeDocument/2006/relationships/hyperlink" Target="https://kc.kobotoolbox.org/media/original?media_file=co2rwanda_rpp%2Fattachments%2Ffbc5ded138434781ae736d19d8d1308d%2F8497d417-6c29-4fe4-b1f8-deab07a9f1bf%2F1663921101062.jpg" TargetMode="External"/><Relationship Id="rId156" Type="http://schemas.openxmlformats.org/officeDocument/2006/relationships/hyperlink" Target="https://kc.kobotoolbox.org/media/original?media_file=co2rwanda_rpp%2Fattachments%2Ffbc5ded138434781ae736d19d8d1308d%2F3f5b4059-64c7-4d96-8705-9865a1e10f0e%2F1663919288803.jpg" TargetMode="External"/><Relationship Id="rId177" Type="http://schemas.openxmlformats.org/officeDocument/2006/relationships/hyperlink" Target="https://kc.kobotoolbox.org/media/original?media_file=co2rwanda_rpp%2Fattachments%2Ffbc5ded138434781ae736d19d8d1308d%2F7a34358a-fcee-49e1-b7e8-cad8d3cb10c8%2F1663918404535.jpg"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kc.kobotoolbox.org/media/original?media_file=co2rwanda_rpp%2Fattachments%2F5e7adf3e3db845c6aefef4d241ab0769%2Fbfd036b3-25b9-443e-9a8e-ca9e9096a76d%2F1663654556429.jpg" TargetMode="External"/><Relationship Id="rId13" Type="http://schemas.openxmlformats.org/officeDocument/2006/relationships/hyperlink" Target="https://kc.kobotoolbox.org/media/original?media_file=co2rwanda_rpp%2Fattachments%2F5e7adf3e3db845c6aefef4d241ab0769%2Fd0807d61-177f-49ca-a6d0-8c25046c5757%2F1663666462068.jpg" TargetMode="External"/><Relationship Id="rId18" Type="http://schemas.openxmlformats.org/officeDocument/2006/relationships/hyperlink" Target="https://kc.kobotoolbox.org/media/original?media_file=co2rwanda_rpp%2Fattachments%2F5e7adf3e3db845c6aefef4d241ab0769%2F5707a165-fbe8-44a8-b3b9-c3dea690299e%2F1663655298158.jpg" TargetMode="External"/><Relationship Id="rId3" Type="http://schemas.openxmlformats.org/officeDocument/2006/relationships/hyperlink" Target="https://kc.kobotoolbox.org/media/original?media_file=co2rwanda_rpp%2Fattachments%2F5e7adf3e3db845c6aefef4d241ab0769%2Fa803f4f2-00c1-4775-a1f6-05de1172c459%2F1663661049146.jpg" TargetMode="External"/><Relationship Id="rId21" Type="http://schemas.openxmlformats.org/officeDocument/2006/relationships/hyperlink" Target="https://kc.kobotoolbox.org/media/original?media_file=co2rwanda_rpp%2Fattachments%2F5e7adf3e3db845c6aefef4d241ab0769%2F1c3fab5e-8516-4ef2-a029-5d4063c95101%2F1663672245620.jpg" TargetMode="External"/><Relationship Id="rId7" Type="http://schemas.openxmlformats.org/officeDocument/2006/relationships/hyperlink" Target="https://kc.kobotoolbox.org/media/original?media_file=co2rwanda_rpp%2Fattachments%2F5e7adf3e3db845c6aefef4d241ab0769%2Fb77d04d1-a9fa-4824-911a-ee12dba49fa8%2F1663664803973.jpg" TargetMode="External"/><Relationship Id="rId12" Type="http://schemas.openxmlformats.org/officeDocument/2006/relationships/hyperlink" Target="https://kc.kobotoolbox.org/media/original?media_file=co2rwanda_rpp%2Fattachments%2F5e7adf3e3db845c6aefef4d241ab0769%2Fbc9ed8b3-8f69-49c6-bbe8-1191ef4d9713%2F1663662910967.jpg" TargetMode="External"/><Relationship Id="rId17" Type="http://schemas.openxmlformats.org/officeDocument/2006/relationships/hyperlink" Target="https://kc.kobotoolbox.org/media/original?media_file=co2rwanda_rpp%2Fattachments%2F5e7adf3e3db845c6aefef4d241ab0769%2F99e80eaf-37d4-42cf-b956-a8d707bd4253%2F1663659459383.jpg" TargetMode="External"/><Relationship Id="rId2" Type="http://schemas.openxmlformats.org/officeDocument/2006/relationships/hyperlink" Target="https://kc.kobotoolbox.org/media/original?media_file=co2rwanda_rpp%2Fattachments%2F5e7adf3e3db845c6aefef4d241ab0769%2F3bc7d802-9c23-47f1-86da-e61445fb6621%2F1663656398116.jpg" TargetMode="External"/><Relationship Id="rId16" Type="http://schemas.openxmlformats.org/officeDocument/2006/relationships/hyperlink" Target="https://kc.kobotoolbox.org/media/original?media_file=co2rwanda_rpp%2Fattachments%2F5e7adf3e3db845c6aefef4d241ab0769%2Ff510bb25-f988-40fc-9347-81fa3e1836c8%2F1663669195529.jpg" TargetMode="External"/><Relationship Id="rId20" Type="http://schemas.openxmlformats.org/officeDocument/2006/relationships/hyperlink" Target="https://kc.kobotoolbox.org/media/original?media_file=co2rwanda_rpp%2Fattachments%2F5e7adf3e3db845c6aefef4d241ab0769%2F01c5f3b1-f916-4853-81b9-e6d4b8053b75%2F1663663747624.jpg" TargetMode="External"/><Relationship Id="rId1" Type="http://schemas.openxmlformats.org/officeDocument/2006/relationships/hyperlink" Target="https://kc.kobotoolbox.org/media/original?media_file=co2rwanda_rpp%2Fattachments%2F5e7adf3e3db845c6aefef4d241ab0769%2F901c1fab-b714-473f-97c2-4aff701283b5%2F1663665353096.jpg" TargetMode="External"/><Relationship Id="rId6" Type="http://schemas.openxmlformats.org/officeDocument/2006/relationships/hyperlink" Target="https://kc.kobotoolbox.org/media/original?media_file=co2rwanda_rpp%2Fattachments%2F5e7adf3e3db845c6aefef4d241ab0769%2Fc045f229-0dbd-4190-b58f-d26f9605365f%2F1663657006722.jpg" TargetMode="External"/><Relationship Id="rId11" Type="http://schemas.openxmlformats.org/officeDocument/2006/relationships/hyperlink" Target="https://kc.kobotoolbox.org/media/original?media_file=co2rwanda_rpp%2Fattachments%2F5e7adf3e3db845c6aefef4d241ab0769%2Fc2cc8348-1558-4915-b559-3ccbc6b82140%2F1663654274337.jpg" TargetMode="External"/><Relationship Id="rId5" Type="http://schemas.openxmlformats.org/officeDocument/2006/relationships/hyperlink" Target="https://kc.kobotoolbox.org/media/original?media_file=co2rwanda_rpp%2Fattachments%2F5e7adf3e3db845c6aefef4d241ab0769%2Ffccbe1a4-e0ef-4ba1-8bd8-98a5033e4968%2F1663655030382.jpg" TargetMode="External"/><Relationship Id="rId15" Type="http://schemas.openxmlformats.org/officeDocument/2006/relationships/hyperlink" Target="https://kc.kobotoolbox.org/media/original?media_file=co2rwanda_rpp%2Fattachments%2F5e7adf3e3db845c6aefef4d241ab0769%2F2c1a264b-f3b2-47a6-8d19-98e2533c374a%2F1663657589226.jpg" TargetMode="External"/><Relationship Id="rId10" Type="http://schemas.openxmlformats.org/officeDocument/2006/relationships/hyperlink" Target="https://kc.kobotoolbox.org/media/original?media_file=co2rwanda_rpp%2Fattachments%2F5e7adf3e3db845c6aefef4d241ab0769%2Fe272f241-5e40-48a1-b983-09bbffabd32f%2F1663662746291.jpg" TargetMode="External"/><Relationship Id="rId19" Type="http://schemas.openxmlformats.org/officeDocument/2006/relationships/hyperlink" Target="https://kc.kobotoolbox.org/media/original?media_file=co2rwanda_rpp%2Fattachments%2F5e7adf3e3db845c6aefef4d241ab0769%2Ff510bb25-f988-40fc-9347-81fa3e1836c8%2F1663669216340.jpg" TargetMode="External"/><Relationship Id="rId4" Type="http://schemas.openxmlformats.org/officeDocument/2006/relationships/hyperlink" Target="https://kc.kobotoolbox.org/media/original?media_file=co2rwanda_rpp%2Fattachments%2F5e7adf3e3db845c6aefef4d241ab0769%2F5707a165-fbe8-44a8-b3b9-c3dea690299e%2F1663655026761.jpg" TargetMode="External"/><Relationship Id="rId9" Type="http://schemas.openxmlformats.org/officeDocument/2006/relationships/hyperlink" Target="https://kc.kobotoolbox.org/media/original?media_file=co2rwanda_rpp%2Fattachments%2F5e7adf3e3db845c6aefef4d241ab0769%2F25958a83-7fd3-49a3-9e53-8beff6aa0986%2F1663660907207.jpg" TargetMode="External"/><Relationship Id="rId14" Type="http://schemas.openxmlformats.org/officeDocument/2006/relationships/hyperlink" Target="https://kc.kobotoolbox.org/media/original?media_file=co2rwanda_rpp%2Fattachments%2F5e7adf3e3db845c6aefef4d241ab0769%2Fa803f4f2-00c1-4775-a1f6-05de1172c459%2F1663661528789.jpg" TargetMode="External"/><Relationship Id="rId22" Type="http://schemas.openxmlformats.org/officeDocument/2006/relationships/hyperlink" Target="https://kc.kobotoolbox.org/media/original?media_file=co2rwanda_rpp%2Fattachments%2F5e7adf3e3db845c6aefef4d241ab0769%2Fe272f241-5e40-48a1-b983-09bbffabd32f%2F1663663180236.jpg" TargetMode="External"/></Relationships>
</file>

<file path=xl/worksheets/_rels/sheet6.xml.rels><?xml version="1.0" encoding="UTF-8" standalone="yes"?>
<Relationships xmlns="http://schemas.openxmlformats.org/package/2006/relationships"><Relationship Id="rId117" Type="http://schemas.openxmlformats.org/officeDocument/2006/relationships/hyperlink" Target="https://kc.kobotoolbox.org/media/original?media_file=co2rwanda_rpp%2Fattachments%2Ff27ca079b68f42c99391fab4b9f46bde%2F4280dfa5-c394-4e2e-8c54-642dfac770bf%2F1663753609638.jpg" TargetMode="External"/><Relationship Id="rId21" Type="http://schemas.openxmlformats.org/officeDocument/2006/relationships/hyperlink" Target="https://kc.kobotoolbox.org/media/original?media_file=co2rwanda_rpp%2Fattachments%2Ff27ca079b68f42c99391fab4b9f46bde%2F2b062d50-16c7-44a6-a3fc-6d5424bf211d%2F1663741080741.jpg" TargetMode="External"/><Relationship Id="rId42" Type="http://schemas.openxmlformats.org/officeDocument/2006/relationships/hyperlink" Target="https://kc.kobotoolbox.org/media/original?media_file=co2rwanda_rpp%2Fattachments%2Ff27ca079b68f42c99391fab4b9f46bde%2Fa4c73818-51fe-401e-81b2-913140203a1e%2F1663749107922.jpg" TargetMode="External"/><Relationship Id="rId63" Type="http://schemas.openxmlformats.org/officeDocument/2006/relationships/hyperlink" Target="https://kc.kobotoolbox.org/media/original?media_file=co2rwanda_rpp%2Fattachments%2Ff27ca079b68f42c99391fab4b9f46bde%2Fe41214b1-d9cf-47c9-b1b3-78034b3742af%2F1663751741980.jpg" TargetMode="External"/><Relationship Id="rId84" Type="http://schemas.openxmlformats.org/officeDocument/2006/relationships/hyperlink" Target="https://kc.kobotoolbox.org/media/original?media_file=co2rwanda_rpp%2Fattachments%2Ff27ca079b68f42c99391fab4b9f46bde%2F765838eb-55ee-4236-a153-4b31aa88231f%2F1663755229237.jpg" TargetMode="External"/><Relationship Id="rId138" Type="http://schemas.openxmlformats.org/officeDocument/2006/relationships/hyperlink" Target="https://kc.kobotoolbox.org/media/original?media_file=co2rwanda_rpp%2Fattachments%2Ff27ca079b68f42c99391fab4b9f46bde%2Fbbe7ab39-7e97-4ec4-9557-023248945626%2F1663743576920.jpg" TargetMode="External"/><Relationship Id="rId159" Type="http://schemas.openxmlformats.org/officeDocument/2006/relationships/hyperlink" Target="https://kc.kobotoolbox.org/media/original?media_file=co2rwanda_rpp%2Fattachments%2Ff27ca079b68f42c99391fab4b9f46bde%2F0a534a7b-6066-45de-89cf-bf86d3ac6771%2F1663749284395.jpg" TargetMode="External"/><Relationship Id="rId170" Type="http://schemas.openxmlformats.org/officeDocument/2006/relationships/hyperlink" Target="https://kc.kobotoolbox.org/media/original?media_file=co2rwanda_rpp%2Fattachments%2Ff27ca079b68f42c99391fab4b9f46bde%2F8da404ab-211a-4e4a-995c-e7dc936680ef%2F1663754034617.jpg" TargetMode="External"/><Relationship Id="rId191" Type="http://schemas.openxmlformats.org/officeDocument/2006/relationships/hyperlink" Target="https://kc.kobotoolbox.org/media/original?media_file=co2rwanda_rpp%2Fattachments%2Ff27ca079b68f42c99391fab4b9f46bde%2F91532727-aa37-469f-838e-b8301624cafc%2F1663745977245.jpg" TargetMode="External"/><Relationship Id="rId107" Type="http://schemas.openxmlformats.org/officeDocument/2006/relationships/hyperlink" Target="https://kc.kobotoolbox.org/media/original?media_file=co2rwanda_rpp%2Fattachments%2Ff27ca079b68f42c99391fab4b9f46bde%2F77fe4a22-32c6-46c9-8f32-f1636448bfb2%2F1663747416583.jpg" TargetMode="External"/><Relationship Id="rId11" Type="http://schemas.openxmlformats.org/officeDocument/2006/relationships/hyperlink" Target="https://kc.kobotoolbox.org/media/original?media_file=co2rwanda_rpp%2Fattachments%2Ff27ca079b68f42c99391fab4b9f46bde%2F61ae611c-024b-4298-a8f8-08edddf596ab%2F1663747657412.jpg" TargetMode="External"/><Relationship Id="rId32" Type="http://schemas.openxmlformats.org/officeDocument/2006/relationships/hyperlink" Target="https://kc.kobotoolbox.org/media/original?media_file=co2rwanda_rpp%2Fattachments%2Ff27ca079b68f42c99391fab4b9f46bde%2F47e005a2-3850-49e5-a54a-8ff5ac5ceba1%2F1663741486651.jpg" TargetMode="External"/><Relationship Id="rId53" Type="http://schemas.openxmlformats.org/officeDocument/2006/relationships/hyperlink" Target="https://kc.kobotoolbox.org/media/original?media_file=co2rwanda_rpp%2Fattachments%2Ff27ca079b68f42c99391fab4b9f46bde%2F3d18029a-5380-47ba-875f-147aefa9ad4f%2F1663749430127.jpg" TargetMode="External"/><Relationship Id="rId74" Type="http://schemas.openxmlformats.org/officeDocument/2006/relationships/hyperlink" Target="https://kc.kobotoolbox.org/media/original?media_file=co2rwanda_rpp%2Fattachments%2Ff27ca079b68f42c99391fab4b9f46bde%2F356d9b13-607e-40c1-a5b3-6caa2c03fa20%2F1663749064452.jpg" TargetMode="External"/><Relationship Id="rId128" Type="http://schemas.openxmlformats.org/officeDocument/2006/relationships/hyperlink" Target="https://kc.kobotoolbox.org/media/original?media_file=co2rwanda_rpp%2Fattachments%2Ff27ca079b68f42c99391fab4b9f46bde%2F48eee6c4-467c-4df0-8470-2e1d0796f211%2F1663742982972.jpg" TargetMode="External"/><Relationship Id="rId149" Type="http://schemas.openxmlformats.org/officeDocument/2006/relationships/hyperlink" Target="https://kc.kobotoolbox.org/media/original?media_file=co2rwanda_rpp%2Fattachments%2Ff27ca079b68f42c99391fab4b9f46bde%2F5c110d1d-b421-4b95-a4f6-3deb2069134b%2F1663743930583.jpg" TargetMode="External"/><Relationship Id="rId5" Type="http://schemas.openxmlformats.org/officeDocument/2006/relationships/hyperlink" Target="https://kc.kobotoolbox.org/media/original?media_file=co2rwanda_rpp%2Fattachments%2Ff27ca079b68f42c99391fab4b9f46bde%2F9e4b50d4-7c68-40c5-a889-c2a26bed12cb%2F1663742834047.jpg" TargetMode="External"/><Relationship Id="rId95" Type="http://schemas.openxmlformats.org/officeDocument/2006/relationships/hyperlink" Target="https://kc.kobotoolbox.org/media/original?media_file=co2rwanda_rpp%2Fattachments%2Ff27ca079b68f42c99391fab4b9f46bde%2F79384df6-2307-450d-865a-375b8e605677%2F1663746666835.jpg" TargetMode="External"/><Relationship Id="rId160" Type="http://schemas.openxmlformats.org/officeDocument/2006/relationships/hyperlink" Target="https://kc.kobotoolbox.org/media/original?media_file=co2rwanda_rpp%2Fattachments%2Ff27ca079b68f42c99391fab4b9f46bde%2F0a534a7b-6066-45de-89cf-bf86d3ac6771%2F1663749659296.jpg" TargetMode="External"/><Relationship Id="rId181" Type="http://schemas.openxmlformats.org/officeDocument/2006/relationships/hyperlink" Target="https://kc.kobotoolbox.org/media/original?media_file=co2rwanda_rpp%2Fattachments%2Ff27ca079b68f42c99391fab4b9f46bde%2Fa24834c4-2fb0-4ade-9a60-0316e4f71221%2F1663745692071.jpg" TargetMode="External"/><Relationship Id="rId22" Type="http://schemas.openxmlformats.org/officeDocument/2006/relationships/hyperlink" Target="https://kc.kobotoolbox.org/media/original?media_file=co2rwanda_rpp%2Fattachments%2Ff27ca079b68f42c99391fab4b9f46bde%2F2b062d50-16c7-44a6-a3fc-6d5424bf211d%2F1663700213429.jpg" TargetMode="External"/><Relationship Id="rId43" Type="http://schemas.openxmlformats.org/officeDocument/2006/relationships/hyperlink" Target="https://kc.kobotoolbox.org/media/original?media_file=co2rwanda_rpp%2Fattachments%2Ff27ca079b68f42c99391fab4b9f46bde%2F7b5dabd6-5655-4e10-9479-6603528d3445%2F1663751219038.jpg" TargetMode="External"/><Relationship Id="rId64" Type="http://schemas.openxmlformats.org/officeDocument/2006/relationships/hyperlink" Target="https://kc.kobotoolbox.org/media/original?media_file=co2rwanda_rpp%2Fattachments%2Ff27ca079b68f42c99391fab4b9f46bde%2F9d120ea5-ce9e-4e17-9115-84bbb5cdf6ad%2F1663753152282.jpg" TargetMode="External"/><Relationship Id="rId118" Type="http://schemas.openxmlformats.org/officeDocument/2006/relationships/hyperlink" Target="https://kc.kobotoolbox.org/media/original?media_file=co2rwanda_rpp%2Fattachments%2Ff27ca079b68f42c99391fab4b9f46bde%2F4280dfa5-c394-4e2e-8c54-642dfac770bf%2F1663753772920.jpg" TargetMode="External"/><Relationship Id="rId139" Type="http://schemas.openxmlformats.org/officeDocument/2006/relationships/hyperlink" Target="https://kc.kobotoolbox.org/media/original?media_file=co2rwanda_rpp%2Fattachments%2Ff27ca079b68f42c99391fab4b9f46bde%2Fbbe7ab39-7e97-4ec4-9557-023248945626%2F1663743712164.jpg" TargetMode="External"/><Relationship Id="rId85" Type="http://schemas.openxmlformats.org/officeDocument/2006/relationships/hyperlink" Target="https://kc.kobotoolbox.org/media/original?media_file=co2rwanda_rpp%2Fattachments%2Ff27ca079b68f42c99391fab4b9f46bde%2Fc8a94992-bc70-408b-b508-d37d171e901e%2F1663740524569.jpg" TargetMode="External"/><Relationship Id="rId150" Type="http://schemas.openxmlformats.org/officeDocument/2006/relationships/hyperlink" Target="https://kc.kobotoolbox.org/media/original?media_file=co2rwanda_rpp%2Fattachments%2Ff27ca079b68f42c99391fab4b9f46bde%2F5d24eea2-832f-4057-8df6-c0e742394f4e%2F1663744858771.jpg" TargetMode="External"/><Relationship Id="rId171" Type="http://schemas.openxmlformats.org/officeDocument/2006/relationships/hyperlink" Target="https://kc.kobotoolbox.org/media/original?media_file=co2rwanda_rpp%2Fattachments%2Ff27ca079b68f42c99391fab4b9f46bde%2F8da404ab-211a-4e4a-995c-e7dc936680ef%2F1663754176812.jpg" TargetMode="External"/><Relationship Id="rId192" Type="http://schemas.openxmlformats.org/officeDocument/2006/relationships/hyperlink" Target="https://kc.kobotoolbox.org/media/original?media_file=co2rwanda_rpp%2Fattachments%2Ff27ca079b68f42c99391fab4b9f46bde%2F91532727-aa37-469f-838e-b8301624cafc%2F1663746931381.jpg" TargetMode="External"/><Relationship Id="rId12" Type="http://schemas.openxmlformats.org/officeDocument/2006/relationships/hyperlink" Target="https://kc.kobotoolbox.org/media/original?media_file=co2rwanda_rpp%2Fattachments%2Ff27ca079b68f42c99391fab4b9f46bde%2F740ae193-0e62-4700-b093-f64e32685728%2F1663749678031.jpg" TargetMode="External"/><Relationship Id="rId33" Type="http://schemas.openxmlformats.org/officeDocument/2006/relationships/hyperlink" Target="https://kc.kobotoolbox.org/media/original?media_file=co2rwanda_rpp%2Fattachments%2Ff27ca079b68f42c99391fab4b9f46bde%2F47e005a2-3850-49e5-a54a-8ff5ac5ceba1%2F1663742101743.jpg" TargetMode="External"/><Relationship Id="rId108" Type="http://schemas.openxmlformats.org/officeDocument/2006/relationships/hyperlink" Target="https://kc.kobotoolbox.org/media/original?media_file=co2rwanda_rpp%2Fattachments%2Ff27ca079b68f42c99391fab4b9f46bde%2F77fe4a22-32c6-46c9-8f32-f1636448bfb2%2F1663747443374.jpg" TargetMode="External"/><Relationship Id="rId129" Type="http://schemas.openxmlformats.org/officeDocument/2006/relationships/hyperlink" Target="https://kc.kobotoolbox.org/media/original?media_file=co2rwanda_rpp%2Fattachments%2Ff27ca079b68f42c99391fab4b9f46bde%2F48eee6c4-467c-4df0-8470-2e1d0796f211%2F1663743172371.jpg" TargetMode="External"/><Relationship Id="rId54" Type="http://schemas.openxmlformats.org/officeDocument/2006/relationships/hyperlink" Target="https://kc.kobotoolbox.org/media/original?media_file=co2rwanda_rpp%2Fattachments%2Ff27ca079b68f42c99391fab4b9f46bde%2Fc16d2489-cc79-4150-94fe-69984b610d32%2F1663750083884.jpg" TargetMode="External"/><Relationship Id="rId75" Type="http://schemas.openxmlformats.org/officeDocument/2006/relationships/hyperlink" Target="https://kc.kobotoolbox.org/media/original?media_file=co2rwanda_rpp%2Fattachments%2Ff27ca079b68f42c99391fab4b9f46bde%2F356d9b13-607e-40c1-a5b3-6caa2c03fa20%2F1663749111954.jpg" TargetMode="External"/><Relationship Id="rId96" Type="http://schemas.openxmlformats.org/officeDocument/2006/relationships/hyperlink" Target="https://kc.kobotoolbox.org/media/original?media_file=co2rwanda_rpp%2Fattachments%2Ff27ca079b68f42c99391fab4b9f46bde%2F79384df6-2307-450d-865a-375b8e605677%2F1663746718230.jpg" TargetMode="External"/><Relationship Id="rId140" Type="http://schemas.openxmlformats.org/officeDocument/2006/relationships/hyperlink" Target="https://kc.kobotoolbox.org/media/original?media_file=co2rwanda_rpp%2Fattachments%2Ff27ca079b68f42c99391fab4b9f46bde%2Fad6a6d02-0f72-4a90-a733-47628c37ac08%2F1663744360708.jpg" TargetMode="External"/><Relationship Id="rId161" Type="http://schemas.openxmlformats.org/officeDocument/2006/relationships/hyperlink" Target="https://kc.kobotoolbox.org/media/original?media_file=co2rwanda_rpp%2Fattachments%2Ff27ca079b68f42c99391fab4b9f46bde%2F3cbb91d1-8c14-4e6c-8764-79b38408b74d%2F1663743119304.jpg" TargetMode="External"/><Relationship Id="rId182" Type="http://schemas.openxmlformats.org/officeDocument/2006/relationships/hyperlink" Target="https://kc.kobotoolbox.org/media/original?media_file=co2rwanda_rpp%2Fattachments%2Ff27ca079b68f42c99391fab4b9f46bde%2Fa24834c4-2fb0-4ade-9a60-0316e4f71221%2F1663745933737.jpg" TargetMode="External"/><Relationship Id="rId6" Type="http://schemas.openxmlformats.org/officeDocument/2006/relationships/hyperlink" Target="https://kc.kobotoolbox.org/media/original?media_file=co2rwanda_rpp%2Fattachments%2Ff27ca079b68f42c99391fab4b9f46bde%2F9e4b50d4-7c68-40c5-a889-c2a26bed12cb%2F1663743375677.jpg" TargetMode="External"/><Relationship Id="rId23" Type="http://schemas.openxmlformats.org/officeDocument/2006/relationships/hyperlink" Target="https://kc.kobotoolbox.org/media/original?media_file=co2rwanda_rpp%2Fattachments%2Ff27ca079b68f42c99391fab4b9f46bde%2F38401e75-8636-4858-a211-5fbf11781cd4%2F1663742347231.jpg" TargetMode="External"/><Relationship Id="rId119" Type="http://schemas.openxmlformats.org/officeDocument/2006/relationships/hyperlink" Target="https://kc.kobotoolbox.org/media/original?media_file=co2rwanda_rpp%2Fattachments%2Ff27ca079b68f42c99391fab4b9f46bde%2F40621029-45e7-41c8-b9b8-f4a0d7228f95%2F1663744344516.jpg" TargetMode="External"/><Relationship Id="rId44" Type="http://schemas.openxmlformats.org/officeDocument/2006/relationships/hyperlink" Target="https://kc.kobotoolbox.org/media/original?media_file=co2rwanda_rpp%2Fattachments%2Ff27ca079b68f42c99391fab4b9f46bde%2F7b5dabd6-5655-4e10-9479-6603528d3445%2F1663751279099.jpg" TargetMode="External"/><Relationship Id="rId65" Type="http://schemas.openxmlformats.org/officeDocument/2006/relationships/hyperlink" Target="https://kc.kobotoolbox.org/media/original?media_file=co2rwanda_rpp%2Fattachments%2Ff27ca079b68f42c99391fab4b9f46bde%2F9d120ea5-ce9e-4e17-9115-84bbb5cdf6ad%2F1663753198568.jpg" TargetMode="External"/><Relationship Id="rId86" Type="http://schemas.openxmlformats.org/officeDocument/2006/relationships/hyperlink" Target="https://kc.kobotoolbox.org/media/original?media_file=co2rwanda_rpp%2Fattachments%2Ff27ca079b68f42c99391fab4b9f46bde%2Fc8a94992-bc70-408b-b508-d37d171e901e%2F1663740875308.jpg" TargetMode="External"/><Relationship Id="rId130" Type="http://schemas.openxmlformats.org/officeDocument/2006/relationships/hyperlink" Target="https://kc.kobotoolbox.org/media/original?media_file=co2rwanda_rpp%2Fattachments%2Ff27ca079b68f42c99391fab4b9f46bde%2Fbd22829e-ce82-4dad-86b0-d2b75e27d44c%2F1663748443951.jpg" TargetMode="External"/><Relationship Id="rId151" Type="http://schemas.openxmlformats.org/officeDocument/2006/relationships/hyperlink" Target="https://kc.kobotoolbox.org/media/original?media_file=co2rwanda_rpp%2Fattachments%2Ff27ca079b68f42c99391fab4b9f46bde%2F5d24eea2-832f-4057-8df6-c0e742394f4e%2F1663745276999.jpg" TargetMode="External"/><Relationship Id="rId172" Type="http://schemas.openxmlformats.org/officeDocument/2006/relationships/hyperlink" Target="https://kc.kobotoolbox.org/media/original?media_file=co2rwanda_rpp%2Fattachments%2Ff27ca079b68f42c99391fab4b9f46bde%2F1d7c9b39-0764-49bf-82be-de3e1d6d32ef%2F1663755827121.jpg" TargetMode="External"/><Relationship Id="rId193" Type="http://schemas.openxmlformats.org/officeDocument/2006/relationships/hyperlink" Target="https://kc.kobotoolbox.org/media/original?media_file=co2rwanda_rpp%2Fattachments%2Ff27ca079b68f42c99391fab4b9f46bde%2Fedeb20ba-52c9-4fdf-aa02-fc640a976f60%2F1663748027355.jpg" TargetMode="External"/><Relationship Id="rId13" Type="http://schemas.openxmlformats.org/officeDocument/2006/relationships/hyperlink" Target="https://kc.kobotoolbox.org/media/original?media_file=co2rwanda_rpp%2Fattachments%2Ff27ca079b68f42c99391fab4b9f46bde%2F740ae193-0e62-4700-b093-f64e32685728%2F1663749700164.jpg" TargetMode="External"/><Relationship Id="rId109" Type="http://schemas.openxmlformats.org/officeDocument/2006/relationships/hyperlink" Target="https://kc.kobotoolbox.org/media/original?media_file=co2rwanda_rpp%2Fattachments%2Ff27ca079b68f42c99391fab4b9f46bde%2F77fe4a22-32c6-46c9-8f32-f1636448bfb2%2F1663747683886.jpg" TargetMode="External"/><Relationship Id="rId34" Type="http://schemas.openxmlformats.org/officeDocument/2006/relationships/hyperlink" Target="https://kc.kobotoolbox.org/media/original?media_file=co2rwanda_rpp%2Fattachments%2Ff27ca079b68f42c99391fab4b9f46bde%2F1b336c7b-9cdc-4d82-ac3b-6ae880f4166c%2F1663742944826.jpg" TargetMode="External"/><Relationship Id="rId55" Type="http://schemas.openxmlformats.org/officeDocument/2006/relationships/hyperlink" Target="https://kc.kobotoolbox.org/media/original?media_file=co2rwanda_rpp%2Fattachments%2Ff27ca079b68f42c99391fab4b9f46bde%2Fc16d2489-cc79-4150-94fe-69984b610d32%2F1663750165124.jpg" TargetMode="External"/><Relationship Id="rId76" Type="http://schemas.openxmlformats.org/officeDocument/2006/relationships/hyperlink" Target="https://kc.kobotoolbox.org/media/original?media_file=co2rwanda_rpp%2Fattachments%2Ff27ca079b68f42c99391fab4b9f46bde%2F2da0d92f-1a83-40dd-8bf9-7c34ddc66249%2F1663750256530.jpg" TargetMode="External"/><Relationship Id="rId97" Type="http://schemas.openxmlformats.org/officeDocument/2006/relationships/hyperlink" Target="https://kc.kobotoolbox.org/media/original?media_file=co2rwanda_rpp%2Fattachments%2Ff27ca079b68f42c99391fab4b9f46bde%2F79384df6-2307-450d-865a-375b8e605677%2F1663746886977.jpg" TargetMode="External"/><Relationship Id="rId120" Type="http://schemas.openxmlformats.org/officeDocument/2006/relationships/hyperlink" Target="https://kc.kobotoolbox.org/media/original?media_file=co2rwanda_rpp%2Fattachments%2Ff27ca079b68f42c99391fab4b9f46bde%2F40621029-45e7-41c8-b9b8-f4a0d7228f95%2F1663744876561.jpg" TargetMode="External"/><Relationship Id="rId141" Type="http://schemas.openxmlformats.org/officeDocument/2006/relationships/hyperlink" Target="https://kc.kobotoolbox.org/media/original?media_file=co2rwanda_rpp%2Fattachments%2Ff27ca079b68f42c99391fab4b9f46bde%2Fad6a6d02-0f72-4a90-a733-47628c37ac08%2F1663744562045.jpg" TargetMode="External"/><Relationship Id="rId7" Type="http://schemas.openxmlformats.org/officeDocument/2006/relationships/hyperlink" Target="https://kc.kobotoolbox.org/media/original?media_file=co2rwanda_rpp%2Fattachments%2Ff27ca079b68f42c99391fab4b9f46bde%2Ff294c2d1-619e-4eb4-9189-003aa5cb852c%2F1663744773433.jpg" TargetMode="External"/><Relationship Id="rId71" Type="http://schemas.openxmlformats.org/officeDocument/2006/relationships/hyperlink" Target="https://kc.kobotoolbox.org/media/original?media_file=co2rwanda_rpp%2Fattachments%2Ff27ca079b68f42c99391fab4b9f46bde%2Fd9e6ca9b-e66a-473f-a288-a78e4d855dfd%2F1663745276312.jpg" TargetMode="External"/><Relationship Id="rId92" Type="http://schemas.openxmlformats.org/officeDocument/2006/relationships/hyperlink" Target="https://kc.kobotoolbox.org/media/original?media_file=co2rwanda_rpp%2Fattachments%2Ff27ca079b68f42c99391fab4b9f46bde%2F0c0429e0-b2c5-4830-9f70-7aa2e7acb8fa%2F1663744319545.jpg" TargetMode="External"/><Relationship Id="rId162" Type="http://schemas.openxmlformats.org/officeDocument/2006/relationships/hyperlink" Target="https://kc.kobotoolbox.org/media/original?media_file=co2rwanda_rpp%2Fattachments%2Ff27ca079b68f42c99391fab4b9f46bde%2F3cbb91d1-8c14-4e6c-8764-79b38408b74d%2F1663743536733.jpg" TargetMode="External"/><Relationship Id="rId183" Type="http://schemas.openxmlformats.org/officeDocument/2006/relationships/hyperlink" Target="https://kc.kobotoolbox.org/media/original?media_file=co2rwanda_rpp%2Fattachments%2Ff27ca079b68f42c99391fab4b9f46bde%2Fb3440886-c014-47be-ba6e-9c12aab9a279%2F1663747214807.jpg" TargetMode="External"/><Relationship Id="rId2" Type="http://schemas.openxmlformats.org/officeDocument/2006/relationships/hyperlink" Target="https://kc.kobotoolbox.org/media/original?media_file=co2rwanda_rpp%2Fattachments%2Ff27ca079b68f42c99391fab4b9f46bde%2Fa38e2243-a6aa-4351-a399-95595d5895d8%2F1663741105526.jpg" TargetMode="External"/><Relationship Id="rId29" Type="http://schemas.openxmlformats.org/officeDocument/2006/relationships/hyperlink" Target="https://kc.kobotoolbox.org/media/original?media_file=co2rwanda_rpp%2Fattachments%2Ff27ca079b68f42c99391fab4b9f46bde%2Fa98d3bef-30e0-4c72-991c-fac4bd1e804e%2F1663702358490.jpg" TargetMode="External"/><Relationship Id="rId24" Type="http://schemas.openxmlformats.org/officeDocument/2006/relationships/hyperlink" Target="https://kc.kobotoolbox.org/media/original?media_file=co2rwanda_rpp%2Fattachments%2Ff27ca079b68f42c99391fab4b9f46bde%2F38401e75-8636-4858-a211-5fbf11781cd4%2F1663700817474.jpg" TargetMode="External"/><Relationship Id="rId40" Type="http://schemas.openxmlformats.org/officeDocument/2006/relationships/hyperlink" Target="https://kc.kobotoolbox.org/media/original?media_file=co2rwanda_rpp%2Fattachments%2Ff27ca079b68f42c99391fab4b9f46bde%2F3605fe34-0350-42f8-a425-f879c94a2660%2F1663745690437.jpg" TargetMode="External"/><Relationship Id="rId45" Type="http://schemas.openxmlformats.org/officeDocument/2006/relationships/hyperlink" Target="https://kc.kobotoolbox.org/media/original?media_file=co2rwanda_rpp%2Fattachments%2Ff27ca079b68f42c99391fab4b9f46bde%2F925be752-727e-4d59-a0f3-ad71eb280f3f%2F1663752659565.jpg" TargetMode="External"/><Relationship Id="rId66" Type="http://schemas.openxmlformats.org/officeDocument/2006/relationships/hyperlink" Target="https://kc.kobotoolbox.org/media/original?media_file=co2rwanda_rpp%2Fattachments%2Ff27ca079b68f42c99391fab4b9f46bde%2Fccafd2e7-02be-4174-b544-44eb546caca2%2F1663756147074.jpg" TargetMode="External"/><Relationship Id="rId87" Type="http://schemas.openxmlformats.org/officeDocument/2006/relationships/hyperlink" Target="https://kc.kobotoolbox.org/media/original?media_file=co2rwanda_rpp%2Fattachments%2Ff27ca079b68f42c99391fab4b9f46bde%2Fc8a94992-bc70-408b-b508-d37d171e901e%2F1663740998429.jpg" TargetMode="External"/><Relationship Id="rId110" Type="http://schemas.openxmlformats.org/officeDocument/2006/relationships/hyperlink" Target="https://kc.kobotoolbox.org/media/original?media_file=co2rwanda_rpp%2Fattachments%2Ff27ca079b68f42c99391fab4b9f46bde%2Fa671436c-d84c-4c6e-b550-dbd0a1bf33f0%2F1663749001841.jpg" TargetMode="External"/><Relationship Id="rId115" Type="http://schemas.openxmlformats.org/officeDocument/2006/relationships/hyperlink" Target="https://kc.kobotoolbox.org/media/original?media_file=co2rwanda_rpp%2Fattachments%2Ff27ca079b68f42c99391fab4b9f46bde%2F0d473cb7-34e3-426d-a388-a5ab23279641%2F1663752071646.jpg" TargetMode="External"/><Relationship Id="rId131" Type="http://schemas.openxmlformats.org/officeDocument/2006/relationships/hyperlink" Target="https://kc.kobotoolbox.org/media/original?media_file=co2rwanda_rpp%2Fattachments%2Ff27ca079b68f42c99391fab4b9f46bde%2Fbd22829e-ce82-4dad-86b0-d2b75e27d44c%2F1663748537486.jpg" TargetMode="External"/><Relationship Id="rId136" Type="http://schemas.openxmlformats.org/officeDocument/2006/relationships/hyperlink" Target="https://kc.kobotoolbox.org/media/original?media_file=co2rwanda_rpp%2Fattachments%2Ff27ca079b68f42c99391fab4b9f46bde%2Ffcf31d53-2673-4622-b6fc-8f01a75c4622%2F1663742309668.jpg" TargetMode="External"/><Relationship Id="rId157" Type="http://schemas.openxmlformats.org/officeDocument/2006/relationships/hyperlink" Target="https://kc.kobotoolbox.org/media/original?media_file=co2rwanda_rpp%2Fattachments%2Ff27ca079b68f42c99391fab4b9f46bde%2F091b684f-c59a-42ae-bf21-a6e14b0a5525%2F1663748403131.jpg" TargetMode="External"/><Relationship Id="rId178" Type="http://schemas.openxmlformats.org/officeDocument/2006/relationships/hyperlink" Target="https://kc.kobotoolbox.org/media/original?media_file=co2rwanda_rpp%2Fattachments%2Ff27ca079b68f42c99391fab4b9f46bde%2F4f1da285-6f8a-4538-91e8-925005946fee%2F1663743230616.jpg" TargetMode="External"/><Relationship Id="rId61" Type="http://schemas.openxmlformats.org/officeDocument/2006/relationships/hyperlink" Target="https://kc.kobotoolbox.org/media/original?media_file=co2rwanda_rpp%2Fattachments%2Ff27ca079b68f42c99391fab4b9f46bde%2F7d62ef7b-f8ac-4e5e-a43a-360f09c880d1%2F1663750213598.jpg" TargetMode="External"/><Relationship Id="rId82" Type="http://schemas.openxmlformats.org/officeDocument/2006/relationships/hyperlink" Target="https://kc.kobotoolbox.org/media/original?media_file=co2rwanda_rpp%2Fattachments%2Ff27ca079b68f42c99391fab4b9f46bde%2F765838eb-55ee-4236-a153-4b31aa88231f%2F1663754855978.jpg" TargetMode="External"/><Relationship Id="rId152" Type="http://schemas.openxmlformats.org/officeDocument/2006/relationships/hyperlink" Target="https://kc.kobotoolbox.org/media/original?media_file=co2rwanda_rpp%2Fattachments%2Ff27ca079b68f42c99391fab4b9f46bde%2F5d24eea2-832f-4057-8df6-c0e742394f4e%2F1663745366856.jpg" TargetMode="External"/><Relationship Id="rId173" Type="http://schemas.openxmlformats.org/officeDocument/2006/relationships/hyperlink" Target="https://kc.kobotoolbox.org/media/original?media_file=co2rwanda_rpp%2Fattachments%2Ff27ca079b68f42c99391fab4b9f46bde%2F1d7c9b39-0764-49bf-82be-de3e1d6d32ef%2F1663755996427.jpg" TargetMode="External"/><Relationship Id="rId194" Type="http://schemas.openxmlformats.org/officeDocument/2006/relationships/hyperlink" Target="https://kc.kobotoolbox.org/media/original?media_file=co2rwanda_rpp%2Fattachments%2Ff27ca079b68f42c99391fab4b9f46bde%2Fedeb20ba-52c9-4fdf-aa02-fc640a976f60%2F1663749806675.jpg" TargetMode="External"/><Relationship Id="rId199" Type="http://schemas.openxmlformats.org/officeDocument/2006/relationships/hyperlink" Target="https://kc.kobotoolbox.org/media/original?media_file=co2rwanda_rpp%2Fattachments%2Ff27ca079b68f42c99391fab4b9f46bde%2Ff561c2e8-b84c-4dec-bfea-9324fc5f8a1a%2F1663755545727.jpg" TargetMode="External"/><Relationship Id="rId19" Type="http://schemas.openxmlformats.org/officeDocument/2006/relationships/hyperlink" Target="https://kc.kobotoolbox.org/media/original?media_file=co2rwanda_rpp%2Fattachments%2Ff27ca079b68f42c99391fab4b9f46bde%2F394058b5-bfc4-40cd-bed0-5d6eb5224bfd%2F1663738417756.jpg" TargetMode="External"/><Relationship Id="rId14" Type="http://schemas.openxmlformats.org/officeDocument/2006/relationships/hyperlink" Target="https://kc.kobotoolbox.org/media/original?media_file=co2rwanda_rpp%2Fattachments%2Ff27ca079b68f42c99391fab4b9f46bde%2F740ae193-0e62-4700-b093-f64e32685728%2F1663750049498.jpg" TargetMode="External"/><Relationship Id="rId30" Type="http://schemas.openxmlformats.org/officeDocument/2006/relationships/hyperlink" Target="https://kc.kobotoolbox.org/media/original?media_file=co2rwanda_rpp%2Fattachments%2Ff27ca079b68f42c99391fab4b9f46bde%2Faca26e23-9b49-4f4f-9ed1-3e7abfe7197a%2F1663741425174.jpg" TargetMode="External"/><Relationship Id="rId35" Type="http://schemas.openxmlformats.org/officeDocument/2006/relationships/hyperlink" Target="https://kc.kobotoolbox.org/media/original?media_file=co2rwanda_rpp%2Fattachments%2Ff27ca079b68f42c99391fab4b9f46bde%2F1b336c7b-9cdc-4d82-ac3b-6ae880f4166c%2F1663743704393.jpg" TargetMode="External"/><Relationship Id="rId56" Type="http://schemas.openxmlformats.org/officeDocument/2006/relationships/hyperlink" Target="https://kc.kobotoolbox.org/media/original?media_file=co2rwanda_rpp%2Fattachments%2Ff27ca079b68f42c99391fab4b9f46bde%2F920c59f8-4e54-4411-9db2-9a2a1c24ad06%2F1663747055347.jpg" TargetMode="External"/><Relationship Id="rId77" Type="http://schemas.openxmlformats.org/officeDocument/2006/relationships/hyperlink" Target="https://kc.kobotoolbox.org/media/original?media_file=co2rwanda_rpp%2Fattachments%2Ff27ca079b68f42c99391fab4b9f46bde%2F2da0d92f-1a83-40dd-8bf9-7c34ddc66249%2F1663750495357.jpg" TargetMode="External"/><Relationship Id="rId100" Type="http://schemas.openxmlformats.org/officeDocument/2006/relationships/hyperlink" Target="https://kc.kobotoolbox.org/media/original?media_file=co2rwanda_rpp%2Fattachments%2Ff27ca079b68f42c99391fab4b9f46bde%2Fa89872ab-8a7d-4ab7-96ee-be47796b4b13%2F1663748104478.jpg" TargetMode="External"/><Relationship Id="rId105" Type="http://schemas.openxmlformats.org/officeDocument/2006/relationships/hyperlink" Target="https://kc.kobotoolbox.org/media/original?media_file=co2rwanda_rpp%2Fattachments%2Ff27ca079b68f42c99391fab4b9f46bde%2F20b0005f-3063-4f95-9cca-309b2c60f79c%2F1663744656357.jpg" TargetMode="External"/><Relationship Id="rId126" Type="http://schemas.openxmlformats.org/officeDocument/2006/relationships/hyperlink" Target="https://kc.kobotoolbox.org/media/original?media_file=co2rwanda_rpp%2Fattachments%2Ff27ca079b68f42c99391fab4b9f46bde%2F73b9f4ad-029d-470a-990d-386ce780d0bb%2F1663747560955.jpg" TargetMode="External"/><Relationship Id="rId147" Type="http://schemas.openxmlformats.org/officeDocument/2006/relationships/hyperlink" Target="https://kc.kobotoolbox.org/media/original?media_file=co2rwanda_rpp%2Fattachments%2Ff27ca079b68f42c99391fab4b9f46bde%2Fdc87ecff-d2c9-4ed0-962d-410e32f8236c%2F1663746979367.jpg" TargetMode="External"/><Relationship Id="rId168" Type="http://schemas.openxmlformats.org/officeDocument/2006/relationships/hyperlink" Target="https://kc.kobotoolbox.org/media/original?media_file=co2rwanda_rpp%2Fattachments%2Ff27ca079b68f42c99391fab4b9f46bde%2Ffd76bbbf-5c56-468d-a605-875df32d2f9e%2F1663751015051.jpg" TargetMode="External"/><Relationship Id="rId8" Type="http://schemas.openxmlformats.org/officeDocument/2006/relationships/hyperlink" Target="https://kc.kobotoolbox.org/media/original?media_file=co2rwanda_rpp%2Fattachments%2Ff27ca079b68f42c99391fab4b9f46bde%2Ff294c2d1-619e-4eb4-9189-003aa5cb852c%2F1663746009133.jpg" TargetMode="External"/><Relationship Id="rId51" Type="http://schemas.openxmlformats.org/officeDocument/2006/relationships/hyperlink" Target="https://kc.kobotoolbox.org/media/original?media_file=co2rwanda_rpp%2Fattachments%2Ff27ca079b68f42c99391fab4b9f46bde%2Ff80f2d89-774a-452d-ad6a-035a843ef54a%2F1663747755042.jpg" TargetMode="External"/><Relationship Id="rId72" Type="http://schemas.openxmlformats.org/officeDocument/2006/relationships/hyperlink" Target="https://kc.kobotoolbox.org/media/original?media_file=co2rwanda_rpp%2Fattachments%2Ff27ca079b68f42c99391fab4b9f46bde%2Fd9e6ca9b-e66a-473f-a288-a78e4d855dfd%2F1663745328860.jpg" TargetMode="External"/><Relationship Id="rId93" Type="http://schemas.openxmlformats.org/officeDocument/2006/relationships/hyperlink" Target="https://kc.kobotoolbox.org/media/original?media_file=co2rwanda_rpp%2Fattachments%2Ff27ca079b68f42c99391fab4b9f46bde%2F66181697-d0fe-4bd5-86e5-1ef12cf77728%2F1663745342158.jpg" TargetMode="External"/><Relationship Id="rId98" Type="http://schemas.openxmlformats.org/officeDocument/2006/relationships/hyperlink" Target="https://kc.kobotoolbox.org/media/original?media_file=co2rwanda_rpp%2Fattachments%2Ff27ca079b68f42c99391fab4b9f46bde%2Fa89872ab-8a7d-4ab7-96ee-be47796b4b13%2F1663747791788.jpg" TargetMode="External"/><Relationship Id="rId121" Type="http://schemas.openxmlformats.org/officeDocument/2006/relationships/hyperlink" Target="https://kc.kobotoolbox.org/media/original?media_file=co2rwanda_rpp%2Fattachments%2Ff27ca079b68f42c99391fab4b9f46bde%2F59b8f350-dbbe-4fd1-9bad-85a8eb7c752c%2F1663751040277.jpg" TargetMode="External"/><Relationship Id="rId142" Type="http://schemas.openxmlformats.org/officeDocument/2006/relationships/hyperlink" Target="https://kc.kobotoolbox.org/media/original?media_file=co2rwanda_rpp%2Fattachments%2Ff27ca079b68f42c99391fab4b9f46bde%2Fad6a6d02-0f72-4a90-a733-47628c37ac08%2F1663744615890.jpg" TargetMode="External"/><Relationship Id="rId163" Type="http://schemas.openxmlformats.org/officeDocument/2006/relationships/hyperlink" Target="https://kc.kobotoolbox.org/media/original?media_file=co2rwanda_rpp%2Fattachments%2Ff27ca079b68f42c99391fab4b9f46bde%2Fe1fd3fc0-ab00-43ec-9894-6150352646a9%2F1663746014758.jpg" TargetMode="External"/><Relationship Id="rId184" Type="http://schemas.openxmlformats.org/officeDocument/2006/relationships/hyperlink" Target="https://kc.kobotoolbox.org/media/original?media_file=co2rwanda_rpp%2Fattachments%2Ff27ca079b68f42c99391fab4b9f46bde%2Fb3440886-c014-47be-ba6e-9c12aab9a279%2F1663747237775.jpg" TargetMode="External"/><Relationship Id="rId189" Type="http://schemas.openxmlformats.org/officeDocument/2006/relationships/hyperlink" Target="https://kc.kobotoolbox.org/media/original?media_file=co2rwanda_rpp%2Fattachments%2Ff27ca079b68f42c99391fab4b9f46bde%2F7c3c9804-b42a-4f9d-8634-86b00a199256%2F1663743814123.jpg" TargetMode="External"/><Relationship Id="rId3" Type="http://schemas.openxmlformats.org/officeDocument/2006/relationships/hyperlink" Target="https://kc.kobotoolbox.org/media/original?media_file=co2rwanda_rpp%2Fattachments%2Ff27ca079b68f42c99391fab4b9f46bde%2Fa38e2243-a6aa-4351-a399-95595d5895d8%2F1663741751917.jpg" TargetMode="External"/><Relationship Id="rId25" Type="http://schemas.openxmlformats.org/officeDocument/2006/relationships/hyperlink" Target="https://kc.kobotoolbox.org/media/original?media_file=co2rwanda_rpp%2Fattachments%2Ff27ca079b68f42c99391fab4b9f46bde%2F84602cde-052e-43f8-8e56-0bad050c500b%2F1663743527535.jpg" TargetMode="External"/><Relationship Id="rId46" Type="http://schemas.openxmlformats.org/officeDocument/2006/relationships/hyperlink" Target="https://kc.kobotoolbox.org/media/original?media_file=co2rwanda_rpp%2Fattachments%2Ff27ca079b68f42c99391fab4b9f46bde%2F925be752-727e-4d59-a0f3-ad71eb280f3f%2F1663752714739.jpg" TargetMode="External"/><Relationship Id="rId67" Type="http://schemas.openxmlformats.org/officeDocument/2006/relationships/hyperlink" Target="https://kc.kobotoolbox.org/media/original?media_file=co2rwanda_rpp%2Fattachments%2Ff27ca079b68f42c99391fab4b9f46bde%2Fccafd2e7-02be-4174-b544-44eb546caca2%2F1663756188881.jpg" TargetMode="External"/><Relationship Id="rId116" Type="http://schemas.openxmlformats.org/officeDocument/2006/relationships/hyperlink" Target="https://kc.kobotoolbox.org/media/original?media_file=co2rwanda_rpp%2Fattachments%2Ff27ca079b68f42c99391fab4b9f46bde%2F4280dfa5-c394-4e2e-8c54-642dfac770bf%2F1663753453106.jpg" TargetMode="External"/><Relationship Id="rId137" Type="http://schemas.openxmlformats.org/officeDocument/2006/relationships/hyperlink" Target="https://kc.kobotoolbox.org/media/original?media_file=co2rwanda_rpp%2Fattachments%2Ff27ca079b68f42c99391fab4b9f46bde%2Fbbe7ab39-7e97-4ec4-9557-023248945626%2F1663743424464.jpg" TargetMode="External"/><Relationship Id="rId158" Type="http://schemas.openxmlformats.org/officeDocument/2006/relationships/hyperlink" Target="https://kc.kobotoolbox.org/media/original?media_file=co2rwanda_rpp%2Fattachments%2Ff27ca079b68f42c99391fab4b9f46bde%2F091b684f-c59a-42ae-bf21-a6e14b0a5525%2F1663748667682.jpg" TargetMode="External"/><Relationship Id="rId20" Type="http://schemas.openxmlformats.org/officeDocument/2006/relationships/hyperlink" Target="https://kc.kobotoolbox.org/media/original?media_file=co2rwanda_rpp%2Fattachments%2Ff27ca079b68f42c99391fab4b9f46bde%2F394058b5-bfc4-40cd-bed0-5d6eb5224bfd%2F1663699209753.jpg" TargetMode="External"/><Relationship Id="rId41" Type="http://schemas.openxmlformats.org/officeDocument/2006/relationships/hyperlink" Target="https://kc.kobotoolbox.org/media/original?media_file=co2rwanda_rpp%2Fattachments%2Ff27ca079b68f42c99391fab4b9f46bde%2Fa4c73818-51fe-401e-81b2-913140203a1e%2F1663749063960.jpg" TargetMode="External"/><Relationship Id="rId62" Type="http://schemas.openxmlformats.org/officeDocument/2006/relationships/hyperlink" Target="https://kc.kobotoolbox.org/media/original?media_file=co2rwanda_rpp%2Fattachments%2Ff27ca079b68f42c99391fab4b9f46bde%2Fe41214b1-d9cf-47c9-b1b3-78034b3742af%2F1663751685394.jpg" TargetMode="External"/><Relationship Id="rId83" Type="http://schemas.openxmlformats.org/officeDocument/2006/relationships/hyperlink" Target="https://kc.kobotoolbox.org/media/original?media_file=co2rwanda_rpp%2Fattachments%2Ff27ca079b68f42c99391fab4b9f46bde%2F765838eb-55ee-4236-a153-4b31aa88231f%2F1663754579495.jpg" TargetMode="External"/><Relationship Id="rId88" Type="http://schemas.openxmlformats.org/officeDocument/2006/relationships/hyperlink" Target="https://kc.kobotoolbox.org/media/original?media_file=co2rwanda_rpp%2Fattachments%2Ff27ca079b68f42c99391fab4b9f46bde%2F43394c23-348a-492f-9ca6-a419767bbd43%2F1663743129166.jpg" TargetMode="External"/><Relationship Id="rId111" Type="http://schemas.openxmlformats.org/officeDocument/2006/relationships/hyperlink" Target="https://kc.kobotoolbox.org/media/original?media_file=co2rwanda_rpp%2Fattachments%2Ff27ca079b68f42c99391fab4b9f46bde%2Fa671436c-d84c-4c6e-b550-dbd0a1bf33f0%2F1663749129892.jpg" TargetMode="External"/><Relationship Id="rId132" Type="http://schemas.openxmlformats.org/officeDocument/2006/relationships/hyperlink" Target="https://kc.kobotoolbox.org/media/original?media_file=co2rwanda_rpp%2Fattachments%2Ff27ca079b68f42c99391fab4b9f46bde%2F0dfdbb5b-05ad-4844-af9f-c12d40c22bb9%2F1663740716141.jpg" TargetMode="External"/><Relationship Id="rId153" Type="http://schemas.openxmlformats.org/officeDocument/2006/relationships/hyperlink" Target="https://kc.kobotoolbox.org/media/original?media_file=co2rwanda_rpp%2Fattachments%2Ff27ca079b68f42c99391fab4b9f46bde%2F93a06e75-11a2-4ce1-b448-e032c5953be8%2F1663746412740.jpg" TargetMode="External"/><Relationship Id="rId174" Type="http://schemas.openxmlformats.org/officeDocument/2006/relationships/hyperlink" Target="https://kc.kobotoolbox.org/media/original?media_file=co2rwanda_rpp%2Fattachments%2Ff27ca079b68f42c99391fab4b9f46bde%2F6d428600-f044-489e-b9f2-6bfabaefba9b%2F1663741657059.jpg" TargetMode="External"/><Relationship Id="rId179" Type="http://schemas.openxmlformats.org/officeDocument/2006/relationships/hyperlink" Target="https://kc.kobotoolbox.org/media/original?media_file=co2rwanda_rpp%2Fattachments%2Ff27ca079b68f42c99391fab4b9f46bde%2F02c16d77-a84f-486c-a346-8d66743e6628%2F1663744323196.jpg" TargetMode="External"/><Relationship Id="rId195" Type="http://schemas.openxmlformats.org/officeDocument/2006/relationships/hyperlink" Target="https://kc.kobotoolbox.org/media/original?media_file=co2rwanda_rpp%2Fattachments%2Ff27ca079b68f42c99391fab4b9f46bde%2F0d5587a7-0fcd-473b-a06b-0642daec027a%2F1663752115902.jpg" TargetMode="External"/><Relationship Id="rId190" Type="http://schemas.openxmlformats.org/officeDocument/2006/relationships/hyperlink" Target="https://kc.kobotoolbox.org/media/original?media_file=co2rwanda_rpp%2Fattachments%2Ff27ca079b68f42c99391fab4b9f46bde%2F7c3c9804-b42a-4f9d-8634-86b00a199256%2F1663744915569.jpg" TargetMode="External"/><Relationship Id="rId15" Type="http://schemas.openxmlformats.org/officeDocument/2006/relationships/hyperlink" Target="https://kc.kobotoolbox.org/media/original?media_file=co2rwanda_rpp%2Fattachments%2Ff27ca079b68f42c99391fab4b9f46bde%2F0467f49e-aef7-437c-ac67-9aef5abb33ca%2F1663752744644.jpg" TargetMode="External"/><Relationship Id="rId36" Type="http://schemas.openxmlformats.org/officeDocument/2006/relationships/hyperlink" Target="https://kc.kobotoolbox.org/media/original?media_file=co2rwanda_rpp%2Fattachments%2Ff27ca079b68f42c99391fab4b9f46bde%2F562960ad-5374-4693-889a-f1d17f686a52%2F1663743513353.jpg" TargetMode="External"/><Relationship Id="rId57" Type="http://schemas.openxmlformats.org/officeDocument/2006/relationships/hyperlink" Target="https://kc.kobotoolbox.org/media/original?media_file=co2rwanda_rpp%2Fattachments%2Ff27ca079b68f42c99391fab4b9f46bde%2F920c59f8-4e54-4411-9db2-9a2a1c24ad06%2F1663747264320.jpg" TargetMode="External"/><Relationship Id="rId106" Type="http://schemas.openxmlformats.org/officeDocument/2006/relationships/hyperlink" Target="https://kc.kobotoolbox.org/media/original?media_file=co2rwanda_rpp%2Fattachments%2Ff27ca079b68f42c99391fab4b9f46bde%2F20b0005f-3063-4f95-9cca-309b2c60f79c%2F1663744807007.jpg" TargetMode="External"/><Relationship Id="rId127" Type="http://schemas.openxmlformats.org/officeDocument/2006/relationships/hyperlink" Target="https://kc.kobotoolbox.org/media/original?media_file=co2rwanda_rpp%2Fattachments%2Ff27ca079b68f42c99391fab4b9f46bde%2F73b9f4ad-029d-470a-990d-386ce780d0bb%2F1663747623288.jpg" TargetMode="External"/><Relationship Id="rId10" Type="http://schemas.openxmlformats.org/officeDocument/2006/relationships/hyperlink" Target="https://kc.kobotoolbox.org/media/original?media_file=co2rwanda_rpp%2Fattachments%2Ff27ca079b68f42c99391fab4b9f46bde%2F61ae611c-024b-4298-a8f8-08edddf596ab%2F1663747455463.jpg" TargetMode="External"/><Relationship Id="rId31" Type="http://schemas.openxmlformats.org/officeDocument/2006/relationships/hyperlink" Target="https://kc.kobotoolbox.org/media/original?media_file=co2rwanda_rpp%2Fattachments%2Ff27ca079b68f42c99391fab4b9f46bde%2Faca26e23-9b49-4f4f-9ed1-3e7abfe7197a%2F1663742123110.jpg" TargetMode="External"/><Relationship Id="rId52" Type="http://schemas.openxmlformats.org/officeDocument/2006/relationships/hyperlink" Target="https://kc.kobotoolbox.org/media/original?media_file=co2rwanda_rpp%2Fattachments%2Ff27ca079b68f42c99391fab4b9f46bde%2F3d18029a-5380-47ba-875f-147aefa9ad4f%2F1663749073021.jpg" TargetMode="External"/><Relationship Id="rId73" Type="http://schemas.openxmlformats.org/officeDocument/2006/relationships/hyperlink" Target="https://kc.kobotoolbox.org/media/original?media_file=co2rwanda_rpp%2Fattachments%2Ff27ca079b68f42c99391fab4b9f46bde%2F356d9b13-607e-40c1-a5b3-6caa2c03fa20%2F1663748098437.jpg" TargetMode="External"/><Relationship Id="rId78" Type="http://schemas.openxmlformats.org/officeDocument/2006/relationships/hyperlink" Target="https://kc.kobotoolbox.org/media/original?media_file=co2rwanda_rpp%2Fattachments%2Ff27ca079b68f42c99391fab4b9f46bde%2F2da0d92f-1a83-40dd-8bf9-7c34ddc66249%2F1663750743093.jpg" TargetMode="External"/><Relationship Id="rId94" Type="http://schemas.openxmlformats.org/officeDocument/2006/relationships/hyperlink" Target="https://kc.kobotoolbox.org/media/original?media_file=co2rwanda_rpp%2Fattachments%2Ff27ca079b68f42c99391fab4b9f46bde%2F66181697-d0fe-4bd5-86e5-1ef12cf77728%2F1663745457120.jpg" TargetMode="External"/><Relationship Id="rId99" Type="http://schemas.openxmlformats.org/officeDocument/2006/relationships/hyperlink" Target="https://kc.kobotoolbox.org/media/original?media_file=co2rwanda_rpp%2Fattachments%2Ff27ca079b68f42c99391fab4b9f46bde%2Fa89872ab-8a7d-4ab7-96ee-be47796b4b13%2F1663747922954.jpg" TargetMode="External"/><Relationship Id="rId101" Type="http://schemas.openxmlformats.org/officeDocument/2006/relationships/hyperlink" Target="https://kc.kobotoolbox.org/media/original?media_file=co2rwanda_rpp%2Fattachments%2Ff27ca079b68f42c99391fab4b9f46bde%2F0c33b864-72a2-41d8-b20e-264294dc2542%2F1663742162406.jpg" TargetMode="External"/><Relationship Id="rId122" Type="http://schemas.openxmlformats.org/officeDocument/2006/relationships/hyperlink" Target="https://kc.kobotoolbox.org/media/original?media_file=co2rwanda_rpp%2Fattachments%2Ff27ca079b68f42c99391fab4b9f46bde%2F59b8f350-dbbe-4fd1-9bad-85a8eb7c752c%2F1663751098118.jpg" TargetMode="External"/><Relationship Id="rId143" Type="http://schemas.openxmlformats.org/officeDocument/2006/relationships/hyperlink" Target="https://kc.kobotoolbox.org/media/original?media_file=co2rwanda_rpp%2Fattachments%2Ff27ca079b68f42c99391fab4b9f46bde%2F0cc3bf8e-126c-4849-8fd7-6c415c4e3a88%2F1663745911897.jpg" TargetMode="External"/><Relationship Id="rId148" Type="http://schemas.openxmlformats.org/officeDocument/2006/relationships/hyperlink" Target="https://kc.kobotoolbox.org/media/original?media_file=co2rwanda_rpp%2Fattachments%2Ff27ca079b68f42c99391fab4b9f46bde%2F5c110d1d-b421-4b95-a4f6-3deb2069134b%2F1663743158213.jpg" TargetMode="External"/><Relationship Id="rId164" Type="http://schemas.openxmlformats.org/officeDocument/2006/relationships/hyperlink" Target="https://kc.kobotoolbox.org/media/original?media_file=co2rwanda_rpp%2Fattachments%2Ff27ca079b68f42c99391fab4b9f46bde%2Fe1fd3fc0-ab00-43ec-9894-6150352646a9%2F1663746133667.jpg" TargetMode="External"/><Relationship Id="rId169" Type="http://schemas.openxmlformats.org/officeDocument/2006/relationships/hyperlink" Target="https://kc.kobotoolbox.org/media/original?media_file=co2rwanda_rpp%2Fattachments%2Ff27ca079b68f42c99391fab4b9f46bde%2Ffd76bbbf-5c56-468d-a605-875df32d2f9e%2F1663751164309.jpg" TargetMode="External"/><Relationship Id="rId185" Type="http://schemas.openxmlformats.org/officeDocument/2006/relationships/hyperlink" Target="https://kc.kobotoolbox.org/media/original?media_file=co2rwanda_rpp%2Fattachments%2Ff27ca079b68f42c99391fab4b9f46bde%2F1bbcffb5-6f8d-4d9a-9c07-4bace5c1ae9d%2F1663748034325.jpg" TargetMode="External"/><Relationship Id="rId4" Type="http://schemas.openxmlformats.org/officeDocument/2006/relationships/hyperlink" Target="https://kc.kobotoolbox.org/media/original?media_file=co2rwanda_rpp%2Fattachments%2Ff27ca079b68f42c99391fab4b9f46bde%2F9e4b50d4-7c68-40c5-a889-c2a26bed12cb%2F1663742551138.jpg" TargetMode="External"/><Relationship Id="rId9" Type="http://schemas.openxmlformats.org/officeDocument/2006/relationships/hyperlink" Target="https://kc.kobotoolbox.org/media/original?media_file=co2rwanda_rpp%2Fattachments%2Ff27ca079b68f42c99391fab4b9f46bde%2Ff294c2d1-619e-4eb4-9189-003aa5cb852c%2F1663746385048.jpg" TargetMode="External"/><Relationship Id="rId180" Type="http://schemas.openxmlformats.org/officeDocument/2006/relationships/hyperlink" Target="https://kc.kobotoolbox.org/media/original?media_file=co2rwanda_rpp%2Fattachments%2Ff27ca079b68f42c99391fab4b9f46bde%2F02c16d77-a84f-486c-a346-8d66743e6628%2F1663744552931.jpg" TargetMode="External"/><Relationship Id="rId26" Type="http://schemas.openxmlformats.org/officeDocument/2006/relationships/hyperlink" Target="https://kc.kobotoolbox.org/media/original?media_file=co2rwanda_rpp%2Fattachments%2Ff27ca079b68f42c99391fab4b9f46bde%2F84602cde-052e-43f8-8e56-0bad050c500b%2F1663701421787.jpg" TargetMode="External"/><Relationship Id="rId47" Type="http://schemas.openxmlformats.org/officeDocument/2006/relationships/hyperlink" Target="https://kc.kobotoolbox.org/media/original?media_file=co2rwanda_rpp%2Fattachments%2Ff27ca079b68f42c99391fab4b9f46bde%2Faf93813b-31b8-45d2-9168-0c34544856f4%2F1663745261381.jpg" TargetMode="External"/><Relationship Id="rId68" Type="http://schemas.openxmlformats.org/officeDocument/2006/relationships/hyperlink" Target="https://kc.kobotoolbox.org/media/original?media_file=co2rwanda_rpp%2Fattachments%2Ff27ca079b68f42c99391fab4b9f46bde%2F49123d6c-7739-4c55-9f89-b57f7862601f%2F1663742477780.jpg" TargetMode="External"/><Relationship Id="rId89" Type="http://schemas.openxmlformats.org/officeDocument/2006/relationships/hyperlink" Target="https://kc.kobotoolbox.org/media/original?media_file=co2rwanda_rpp%2Fattachments%2Ff27ca079b68f42c99391fab4b9f46bde%2F43394c23-348a-492f-9ca6-a419767bbd43%2F1663743164264.jpg" TargetMode="External"/><Relationship Id="rId112" Type="http://schemas.openxmlformats.org/officeDocument/2006/relationships/hyperlink" Target="https://kc.kobotoolbox.org/media/original?media_file=co2rwanda_rpp%2Fattachments%2Ff27ca079b68f42c99391fab4b9f46bde%2Fa671436c-d84c-4c6e-b550-dbd0a1bf33f0%2F1663749411614.jpg" TargetMode="External"/><Relationship Id="rId133" Type="http://schemas.openxmlformats.org/officeDocument/2006/relationships/hyperlink" Target="https://kc.kobotoolbox.org/media/original?media_file=co2rwanda_rpp%2Fattachments%2Ff27ca079b68f42c99391fab4b9f46bde%2F0dfdbb5b-05ad-4844-af9f-c12d40c22bb9%2F1663740861785.jpg" TargetMode="External"/><Relationship Id="rId154" Type="http://schemas.openxmlformats.org/officeDocument/2006/relationships/hyperlink" Target="https://kc.kobotoolbox.org/media/original?media_file=co2rwanda_rpp%2Fattachments%2Ff27ca079b68f42c99391fab4b9f46bde%2F93a06e75-11a2-4ce1-b448-e032c5953be8%2F1663746459510.jpg" TargetMode="External"/><Relationship Id="rId175" Type="http://schemas.openxmlformats.org/officeDocument/2006/relationships/hyperlink" Target="https://kc.kobotoolbox.org/media/original?media_file=co2rwanda_rpp%2Fattachments%2Ff27ca079b68f42c99391fab4b9f46bde%2F6d428600-f044-489e-b9f2-6bfabaefba9b%2F1663741827504.jpg" TargetMode="External"/><Relationship Id="rId196" Type="http://schemas.openxmlformats.org/officeDocument/2006/relationships/hyperlink" Target="https://kc.kobotoolbox.org/media/original?media_file=co2rwanda_rpp%2Fattachments%2Ff27ca079b68f42c99391fab4b9f46bde%2F0d5587a7-0fcd-473b-a06b-0642daec027a%2F1663752877803.jpg" TargetMode="External"/><Relationship Id="rId16" Type="http://schemas.openxmlformats.org/officeDocument/2006/relationships/hyperlink" Target="https://kc.kobotoolbox.org/media/original?media_file=co2rwanda_rpp%2Fattachments%2Ff27ca079b68f42c99391fab4b9f46bde%2F0467f49e-aef7-437c-ac67-9aef5abb33ca%2F1663753525143.jpg" TargetMode="External"/><Relationship Id="rId37" Type="http://schemas.openxmlformats.org/officeDocument/2006/relationships/hyperlink" Target="https://kc.kobotoolbox.org/media/original?media_file=co2rwanda_rpp%2Fattachments%2Ff27ca079b68f42c99391fab4b9f46bde%2F562960ad-5374-4693-889a-f1d17f686a52%2F1663744151256.jpg" TargetMode="External"/><Relationship Id="rId58" Type="http://schemas.openxmlformats.org/officeDocument/2006/relationships/hyperlink" Target="https://kc.kobotoolbox.org/media/original?media_file=co2rwanda_rpp%2Fattachments%2Ff27ca079b68f42c99391fab4b9f46bde%2Fd9c36c22-8d83-4156-9e8d-9b9ade431f75%2F1663748426814.jpg" TargetMode="External"/><Relationship Id="rId79" Type="http://schemas.openxmlformats.org/officeDocument/2006/relationships/hyperlink" Target="https://kc.kobotoolbox.org/media/original?media_file=co2rwanda_rpp%2Fattachments%2Ff27ca079b68f42c99391fab4b9f46bde%2Fb8feac46-aba1-4b61-b0ae-d6b74aef95d9%2F1663752586290.jpg" TargetMode="External"/><Relationship Id="rId102" Type="http://schemas.openxmlformats.org/officeDocument/2006/relationships/hyperlink" Target="https://kc.kobotoolbox.org/media/original?media_file=co2rwanda_rpp%2Fattachments%2Ff27ca079b68f42c99391fab4b9f46bde%2F0c33b864-72a2-41d8-b20e-264294dc2542%2F1663742196941.jpg" TargetMode="External"/><Relationship Id="rId123" Type="http://schemas.openxmlformats.org/officeDocument/2006/relationships/hyperlink" Target="https://kc.kobotoolbox.org/media/original?media_file=co2rwanda_rpp%2Fattachments%2Ff27ca079b68f42c99391fab4b9f46bde%2F59b8f350-dbbe-4fd1-9bad-85a8eb7c752c%2F1663751236076.jpg" TargetMode="External"/><Relationship Id="rId144" Type="http://schemas.openxmlformats.org/officeDocument/2006/relationships/hyperlink" Target="https://kc.kobotoolbox.org/media/original?media_file=co2rwanda_rpp%2Fattachments%2Ff27ca079b68f42c99391fab4b9f46bde%2F0cc3bf8e-126c-4849-8fd7-6c415c4e3a88%2F1663746004241.jpg" TargetMode="External"/><Relationship Id="rId90" Type="http://schemas.openxmlformats.org/officeDocument/2006/relationships/hyperlink" Target="https://kc.kobotoolbox.org/media/original?media_file=co2rwanda_rpp%2Fattachments%2Ff27ca079b68f42c99391fab4b9f46bde%2F43394c23-348a-492f-9ca6-a419767bbd43%2F1663743465418.jpg" TargetMode="External"/><Relationship Id="rId165" Type="http://schemas.openxmlformats.org/officeDocument/2006/relationships/hyperlink" Target="https://kc.kobotoolbox.org/media/original?media_file=co2rwanda_rpp%2Fattachments%2Ff27ca079b68f42c99391fab4b9f46bde%2Fe1fd3fc0-ab00-43ec-9894-6150352646a9%2F1663746291440.jpg" TargetMode="External"/><Relationship Id="rId186" Type="http://schemas.openxmlformats.org/officeDocument/2006/relationships/hyperlink" Target="https://kc.kobotoolbox.org/media/original?media_file=co2rwanda_rpp%2Fattachments%2Ff27ca079b68f42c99391fab4b9f46bde%2F1bbcffb5-6f8d-4d9a-9c07-4bace5c1ae9d%2F1663757510223.jpg" TargetMode="External"/><Relationship Id="rId27" Type="http://schemas.openxmlformats.org/officeDocument/2006/relationships/hyperlink" Target="https://kc.kobotoolbox.org/media/original?media_file=co2rwanda_rpp%2Fattachments%2Ff27ca079b68f42c99391fab4b9f46bde%2Fa98d3bef-30e0-4c72-991c-fac4bd1e804e%2F1663748234850.jpg" TargetMode="External"/><Relationship Id="rId48" Type="http://schemas.openxmlformats.org/officeDocument/2006/relationships/hyperlink" Target="https://kc.kobotoolbox.org/media/original?media_file=co2rwanda_rpp%2Fattachments%2Ff27ca079b68f42c99391fab4b9f46bde%2Faf93813b-31b8-45d2-9168-0c34544856f4%2F1663746150261.jpg" TargetMode="External"/><Relationship Id="rId69" Type="http://schemas.openxmlformats.org/officeDocument/2006/relationships/hyperlink" Target="https://kc.kobotoolbox.org/media/original?media_file=co2rwanda_rpp%2Fattachments%2Ff27ca079b68f42c99391fab4b9f46bde%2F49123d6c-7739-4c55-9f89-b57f7862601f%2F1663742900985.jpg" TargetMode="External"/><Relationship Id="rId113" Type="http://schemas.openxmlformats.org/officeDocument/2006/relationships/hyperlink" Target="https://kc.kobotoolbox.org/media/original?media_file=co2rwanda_rpp%2Fattachments%2Ff27ca079b68f42c99391fab4b9f46bde%2F0d473cb7-34e3-426d-a388-a5ab23279641%2F1663751877325.jpg" TargetMode="External"/><Relationship Id="rId134" Type="http://schemas.openxmlformats.org/officeDocument/2006/relationships/hyperlink" Target="https://kc.kobotoolbox.org/media/original?media_file=co2rwanda_rpp%2Fattachments%2Ff27ca079b68f42c99391fab4b9f46bde%2Ffcf31d53-2673-4622-b6fc-8f01a75c4622%2F1663742217139.jpg" TargetMode="External"/><Relationship Id="rId80" Type="http://schemas.openxmlformats.org/officeDocument/2006/relationships/hyperlink" Target="https://kc.kobotoolbox.org/media/original?media_file=co2rwanda_rpp%2Fattachments%2Ff27ca079b68f42c99391fab4b9f46bde%2Fb8feac46-aba1-4b61-b0ae-d6b74aef95d9%2F1663752612092.jpg" TargetMode="External"/><Relationship Id="rId155" Type="http://schemas.openxmlformats.org/officeDocument/2006/relationships/hyperlink" Target="https://kc.kobotoolbox.org/media/original?media_file=co2rwanda_rpp%2Fattachments%2Ff27ca079b68f42c99391fab4b9f46bde%2Fad8728ea-3ea5-4ea7-93fb-8e9059d4eee0%2F1663747905657.jpg" TargetMode="External"/><Relationship Id="rId176" Type="http://schemas.openxmlformats.org/officeDocument/2006/relationships/hyperlink" Target="https://kc.kobotoolbox.org/media/original?media_file=co2rwanda_rpp%2Fattachments%2Ff27ca079b68f42c99391fab4b9f46bde%2F6d428600-f044-489e-b9f2-6bfabaefba9b%2F1663742081768.jpg" TargetMode="External"/><Relationship Id="rId197" Type="http://schemas.openxmlformats.org/officeDocument/2006/relationships/hyperlink" Target="https://kc.kobotoolbox.org/media/original?media_file=co2rwanda_rpp%2Fattachments%2Ff27ca079b68f42c99391fab4b9f46bde%2Ff561c2e8-b84c-4dec-bfea-9324fc5f8a1a%2F1663755252537.jpg" TargetMode="External"/><Relationship Id="rId17" Type="http://schemas.openxmlformats.org/officeDocument/2006/relationships/hyperlink" Target="https://kc.kobotoolbox.org/media/original?media_file=co2rwanda_rpp%2Fattachments%2Ff27ca079b68f42c99391fab4b9f46bde%2F7d944f07-e384-48f5-a5ea-8eae1d19397e%2F1663739610148.jpg" TargetMode="External"/><Relationship Id="rId38" Type="http://schemas.openxmlformats.org/officeDocument/2006/relationships/hyperlink" Target="https://kc.kobotoolbox.org/media/original?media_file=co2rwanda_rpp%2Fattachments%2Ff27ca079b68f42c99391fab4b9f46bde%2F562960ad-5374-4693-889a-f1d17f686a52%2F1663744300749.jpg" TargetMode="External"/><Relationship Id="rId59" Type="http://schemas.openxmlformats.org/officeDocument/2006/relationships/hyperlink" Target="https://kc.kobotoolbox.org/media/original?media_file=co2rwanda_rpp%2Fattachments%2Ff27ca079b68f42c99391fab4b9f46bde%2Fd9c36c22-8d83-4156-9e8d-9b9ade431f75%2F1663748547684.jpg" TargetMode="External"/><Relationship Id="rId103" Type="http://schemas.openxmlformats.org/officeDocument/2006/relationships/hyperlink" Target="https://kc.kobotoolbox.org/media/original?media_file=co2rwanda_rpp%2Fattachments%2Ff27ca079b68f42c99391fab4b9f46bde%2F0c33b864-72a2-41d8-b20e-264294dc2542%2F1663742435183.jpg" TargetMode="External"/><Relationship Id="rId124" Type="http://schemas.openxmlformats.org/officeDocument/2006/relationships/hyperlink" Target="https://kc.kobotoolbox.org/media/original?media_file=co2rwanda_rpp%2Fattachments%2Ff27ca079b68f42c99391fab4b9f46bde%2Fe7347d54-85b0-4841-95bc-754cb25df955%2F1663746453083.jpg" TargetMode="External"/><Relationship Id="rId70" Type="http://schemas.openxmlformats.org/officeDocument/2006/relationships/hyperlink" Target="https://kc.kobotoolbox.org/media/original?media_file=co2rwanda_rpp%2Fattachments%2Ff27ca079b68f42c99391fab4b9f46bde%2F49123d6c-7739-4c55-9f89-b57f7862601f%2F1663743517088.jpg" TargetMode="External"/><Relationship Id="rId91" Type="http://schemas.openxmlformats.org/officeDocument/2006/relationships/hyperlink" Target="https://kc.kobotoolbox.org/media/original?media_file=co2rwanda_rpp%2Fattachments%2Ff27ca079b68f42c99391fab4b9f46bde%2F0c0429e0-b2c5-4830-9f70-7aa2e7acb8fa%2F1663744186858.jpg" TargetMode="External"/><Relationship Id="rId145" Type="http://schemas.openxmlformats.org/officeDocument/2006/relationships/hyperlink" Target="https://kc.kobotoolbox.org/media/original?media_file=co2rwanda_rpp%2Fattachments%2Ff27ca079b68f42c99391fab4b9f46bde%2F0cc3bf8e-126c-4849-8fd7-6c415c4e3a88%2F1663746077991.jpg" TargetMode="External"/><Relationship Id="rId166" Type="http://schemas.openxmlformats.org/officeDocument/2006/relationships/hyperlink" Target="https://kc.kobotoolbox.org/media/original?media_file=co2rwanda_rpp%2Fattachments%2Ff27ca079b68f42c99391fab4b9f46bde%2Fc33bdea6-5f9c-470f-9d8d-3c106cb2b64d%2F1663749218550.jpg" TargetMode="External"/><Relationship Id="rId187" Type="http://schemas.openxmlformats.org/officeDocument/2006/relationships/hyperlink" Target="https://kc.kobotoolbox.org/media/original?media_file=co2rwanda_rpp%2Fattachments%2Ff27ca079b68f42c99391fab4b9f46bde%2Fa5a90493-d004-407b-b3d2-bee8c0e457e9%2F1663741300333.jpg" TargetMode="External"/><Relationship Id="rId1" Type="http://schemas.openxmlformats.org/officeDocument/2006/relationships/hyperlink" Target="https://kc.kobotoolbox.org/media/original?media_file=co2rwanda_rpp%2Fattachments%2Ff27ca079b68f42c99391fab4b9f46bde%2Fa38e2243-a6aa-4351-a399-95595d5895d8%2F1663740952792.jpg" TargetMode="External"/><Relationship Id="rId28" Type="http://schemas.openxmlformats.org/officeDocument/2006/relationships/hyperlink" Target="https://kc.kobotoolbox.org/media/original?media_file=co2rwanda_rpp%2Fattachments%2Ff27ca079b68f42c99391fab4b9f46bde%2Fa98d3bef-30e0-4c72-991c-fac4bd1e804e%2F1663749197463.jpg" TargetMode="External"/><Relationship Id="rId49" Type="http://schemas.openxmlformats.org/officeDocument/2006/relationships/hyperlink" Target="https://kc.kobotoolbox.org/media/original?media_file=co2rwanda_rpp%2Fattachments%2Ff27ca079b68f42c99391fab4b9f46bde%2Faf93813b-31b8-45d2-9168-0c34544856f4%2F1663746185587.jpg" TargetMode="External"/><Relationship Id="rId114" Type="http://schemas.openxmlformats.org/officeDocument/2006/relationships/hyperlink" Target="https://kc.kobotoolbox.org/media/original?media_file=co2rwanda_rpp%2Fattachments%2Ff27ca079b68f42c99391fab4b9f46bde%2F0d473cb7-34e3-426d-a388-a5ab23279641%2F1663752012844.jpg" TargetMode="External"/><Relationship Id="rId60" Type="http://schemas.openxmlformats.org/officeDocument/2006/relationships/hyperlink" Target="https://kc.kobotoolbox.org/media/original?media_file=co2rwanda_rpp%2Fattachments%2Ff27ca079b68f42c99391fab4b9f46bde%2F7d62ef7b-f8ac-4e5e-a43a-360f09c880d1%2F1663750167136.jpg" TargetMode="External"/><Relationship Id="rId81" Type="http://schemas.openxmlformats.org/officeDocument/2006/relationships/hyperlink" Target="https://kc.kobotoolbox.org/media/original?media_file=co2rwanda_rpp%2Fattachments%2Ff27ca079b68f42c99391fab4b9f46bde%2Fb8feac46-aba1-4b61-b0ae-d6b74aef95d9%2F1663753107053.jpg" TargetMode="External"/><Relationship Id="rId135" Type="http://schemas.openxmlformats.org/officeDocument/2006/relationships/hyperlink" Target="https://kc.kobotoolbox.org/media/original?media_file=co2rwanda_rpp%2Fattachments%2Ff27ca079b68f42c99391fab4b9f46bde%2Ffcf31d53-2673-4622-b6fc-8f01a75c4622%2F1663742234168.jpg" TargetMode="External"/><Relationship Id="rId156" Type="http://schemas.openxmlformats.org/officeDocument/2006/relationships/hyperlink" Target="https://kc.kobotoolbox.org/media/original?media_file=co2rwanda_rpp%2Fattachments%2Ff27ca079b68f42c99391fab4b9f46bde%2Fad8728ea-3ea5-4ea7-93fb-8e9059d4eee0%2F1663747944143.jpg" TargetMode="External"/><Relationship Id="rId177" Type="http://schemas.openxmlformats.org/officeDocument/2006/relationships/hyperlink" Target="https://kc.kobotoolbox.org/media/original?media_file=co2rwanda_rpp%2Fattachments%2Ff27ca079b68f42c99391fab4b9f46bde%2F4f1da285-6f8a-4538-91e8-925005946fee%2F1663743175190.jpg" TargetMode="External"/><Relationship Id="rId198" Type="http://schemas.openxmlformats.org/officeDocument/2006/relationships/hyperlink" Target="https://kc.kobotoolbox.org/media/original?media_file=co2rwanda_rpp%2Fattachments%2Ff27ca079b68f42c99391fab4b9f46bde%2Ff561c2e8-b84c-4dec-bfea-9324fc5f8a1a%2F1663755329263.jpg" TargetMode="External"/><Relationship Id="rId18" Type="http://schemas.openxmlformats.org/officeDocument/2006/relationships/hyperlink" Target="https://kc.kobotoolbox.org/media/original?media_file=co2rwanda_rpp%2Fattachments%2Ff27ca079b68f42c99391fab4b9f46bde%2F7d944f07-e384-48f5-a5ea-8eae1d19397e%2F1663698437619.jpg" TargetMode="External"/><Relationship Id="rId39" Type="http://schemas.openxmlformats.org/officeDocument/2006/relationships/hyperlink" Target="https://kc.kobotoolbox.org/media/original?media_file=co2rwanda_rpp%2Fattachments%2Ff27ca079b68f42c99391fab4b9f46bde%2F3605fe34-0350-42f8-a425-f879c94a2660%2F1663744653403.jpg" TargetMode="External"/><Relationship Id="rId50" Type="http://schemas.openxmlformats.org/officeDocument/2006/relationships/hyperlink" Target="https://kc.kobotoolbox.org/media/original?media_file=co2rwanda_rpp%2Fattachments%2Ff27ca079b68f42c99391fab4b9f46bde%2Ff80f2d89-774a-452d-ad6a-035a843ef54a%2F1663747370838.jpg" TargetMode="External"/><Relationship Id="rId104" Type="http://schemas.openxmlformats.org/officeDocument/2006/relationships/hyperlink" Target="https://kc.kobotoolbox.org/media/original?media_file=co2rwanda_rpp%2Fattachments%2Ff27ca079b68f42c99391fab4b9f46bde%2F20b0005f-3063-4f95-9cca-309b2c60f79c%2F1663744173891.jpg" TargetMode="External"/><Relationship Id="rId125" Type="http://schemas.openxmlformats.org/officeDocument/2006/relationships/hyperlink" Target="https://kc.kobotoolbox.org/media/original?media_file=co2rwanda_rpp%2Fattachments%2Ff27ca079b68f42c99391fab4b9f46bde%2Fe7347d54-85b0-4841-95bc-754cb25df955%2F1663746544317.jpg" TargetMode="External"/><Relationship Id="rId146" Type="http://schemas.openxmlformats.org/officeDocument/2006/relationships/hyperlink" Target="https://kc.kobotoolbox.org/media/original?media_file=co2rwanda_rpp%2Fattachments%2Ff27ca079b68f42c99391fab4b9f46bde%2Fdc87ecff-d2c9-4ed0-962d-410e32f8236c%2F1663746875862.jpg" TargetMode="External"/><Relationship Id="rId167" Type="http://schemas.openxmlformats.org/officeDocument/2006/relationships/hyperlink" Target="https://kc.kobotoolbox.org/media/original?media_file=co2rwanda_rpp%2Fattachments%2Ff27ca079b68f42c99391fab4b9f46bde%2Fc33bdea6-5f9c-470f-9d8d-3c106cb2b64d%2F1663749331977.jpg" TargetMode="External"/><Relationship Id="rId188" Type="http://schemas.openxmlformats.org/officeDocument/2006/relationships/hyperlink" Target="https://kc.kobotoolbox.org/media/original?media_file=co2rwanda_rpp%2Fattachments%2Ff27ca079b68f42c99391fab4b9f46bde%2Fa5a90493-d004-407b-b3d2-bee8c0e457e9%2F1663742322048.jpg" TargetMode="External"/></Relationships>
</file>

<file path=xl/worksheets/_rels/sheet7.xml.rels><?xml version="1.0" encoding="UTF-8" standalone="yes"?>
<Relationships xmlns="http://schemas.openxmlformats.org/package/2006/relationships"><Relationship Id="rId117" Type="http://schemas.openxmlformats.org/officeDocument/2006/relationships/hyperlink" Target="https://kc.kobotoolbox.org/media/original?media_file=co2rwanda_rpp%2Fattachments%2F19d4161bf4224041afc095e1e3aefa87%2F2a64bacf-cb4d-4a71-a0e6-7cd23e5b9c0d%2F1663827935902.jpg" TargetMode="External"/><Relationship Id="rId21" Type="http://schemas.openxmlformats.org/officeDocument/2006/relationships/hyperlink" Target="https://kc.kobotoolbox.org/media/original?media_file=co2rwanda_rpp%2Fattachments%2F19d4161bf4224041afc095e1e3aefa87%2F33203426-d0b4-4bf0-ac2e-9bbe61319574%2F1663835899732.jpg" TargetMode="External"/><Relationship Id="rId42" Type="http://schemas.openxmlformats.org/officeDocument/2006/relationships/hyperlink" Target="https://kc.kobotoolbox.org/media/original?media_file=co2rwanda_rpp%2Fattachments%2F19d4161bf4224041afc095e1e3aefa87%2F4a0ac8c3-4eab-485a-a10e-9cb99b250418%2F1663829564842.jpg" TargetMode="External"/><Relationship Id="rId63" Type="http://schemas.openxmlformats.org/officeDocument/2006/relationships/hyperlink" Target="https://kc.kobotoolbox.org/media/original?media_file=co2rwanda_rpp%2Fattachments%2F19d4161bf4224041afc095e1e3aefa87%2F05513078-922f-4b41-9458-c90c51bfa70a%2F1663838001608.jpg" TargetMode="External"/><Relationship Id="rId84" Type="http://schemas.openxmlformats.org/officeDocument/2006/relationships/hyperlink" Target="https://kc.kobotoolbox.org/media/original?media_file=co2rwanda_rpp%2Fattachments%2F19d4161bf4224041afc095e1e3aefa87%2Fba6d6700-d63d-4eef-bb56-eec6468c66df%2F1663840970591.jpg" TargetMode="External"/><Relationship Id="rId138" Type="http://schemas.openxmlformats.org/officeDocument/2006/relationships/hyperlink" Target="https://kc.kobotoolbox.org/media/original?media_file=co2rwanda_rpp%2Fattachments%2F19d4161bf4224041afc095e1e3aefa87%2F555a7eda-28da-4cd4-b81d-a01968e94890%2F1663831829159.jpg" TargetMode="External"/><Relationship Id="rId159" Type="http://schemas.openxmlformats.org/officeDocument/2006/relationships/hyperlink" Target="https://kc.kobotoolbox.org/media/original?media_file=co2rwanda_rpp%2Fattachments%2F19d4161bf4224041afc095e1e3aefa87%2F41cc346b-5215-4fd1-8db4-eb48252072a6%2F1663831486792.jpg" TargetMode="External"/><Relationship Id="rId170" Type="http://schemas.openxmlformats.org/officeDocument/2006/relationships/hyperlink" Target="https://kc.kobotoolbox.org/media/original?media_file=co2rwanda_rpp%2Fattachments%2F19d4161bf4224041afc095e1e3aefa87%2F0735a497-7a1c-4593-b374-fe4d19d2997f%2F1663835984504.jpg" TargetMode="External"/><Relationship Id="rId191" Type="http://schemas.openxmlformats.org/officeDocument/2006/relationships/hyperlink" Target="https://kc.kobotoolbox.org/media/original?media_file=co2rwanda_rpp%2Fattachments%2F19d4161bf4224041afc095e1e3aefa87%2F0d56f8fc-652c-4947-b983-7ee09e1ba492%2F1663829218412.jpg" TargetMode="External"/><Relationship Id="rId107" Type="http://schemas.openxmlformats.org/officeDocument/2006/relationships/hyperlink" Target="https://kc.kobotoolbox.org/media/original?media_file=co2rwanda_rpp%2Fattachments%2F19d4161bf4224041afc095e1e3aefa87%2F2322b47a-f54d-43b9-84c6-f42e66b2e032%2F1663836775479.jpg" TargetMode="External"/><Relationship Id="rId11" Type="http://schemas.openxmlformats.org/officeDocument/2006/relationships/hyperlink" Target="https://kc.kobotoolbox.org/media/original?media_file=co2rwanda_rpp%2Fattachments%2F19d4161bf4224041afc095e1e3aefa87%2F57ebce68-34c9-478b-83f0-603205f5dfe3%2F1663835656344.jpg" TargetMode="External"/><Relationship Id="rId32" Type="http://schemas.openxmlformats.org/officeDocument/2006/relationships/hyperlink" Target="https://kc.kobotoolbox.org/media/original?media_file=co2rwanda_rpp%2Fattachments%2F19d4161bf4224041afc095e1e3aefa87%2F6929cd95-0451-4c85-a0f2-d75ffcc4b50a%2F1663830556405.jpg" TargetMode="External"/><Relationship Id="rId53" Type="http://schemas.openxmlformats.org/officeDocument/2006/relationships/hyperlink" Target="https://kc.kobotoolbox.org/media/original?media_file=co2rwanda_rpp%2Fattachments%2F19d4161bf4224041afc095e1e3aefa87%2F75cc8a30-cb38-46ec-a1c0-a837dfa26687%2F1663834913586.jpg" TargetMode="External"/><Relationship Id="rId74" Type="http://schemas.openxmlformats.org/officeDocument/2006/relationships/hyperlink" Target="https://kc.kobotoolbox.org/media/original?media_file=co2rwanda_rpp%2Fattachments%2F19d4161bf4224041afc095e1e3aefa87%2F3a609746-812e-423f-93ba-1522951fc7a1%2F1663831791231.jpg" TargetMode="External"/><Relationship Id="rId128" Type="http://schemas.openxmlformats.org/officeDocument/2006/relationships/hyperlink" Target="https://kc.kobotoolbox.org/media/original?media_file=co2rwanda_rpp%2Fattachments%2F19d4161bf4224041afc095e1e3aefa87%2Fda69a2e4-fbb0-4c43-9870-b72d0703c7d1%2F1663839456675.jpg" TargetMode="External"/><Relationship Id="rId149" Type="http://schemas.openxmlformats.org/officeDocument/2006/relationships/hyperlink" Target="https://kc.kobotoolbox.org/media/original?media_file=co2rwanda_rpp%2Fattachments%2F19d4161bf4224041afc095e1e3aefa87%2Fa0c32409-e221-4ff8-b88e-77afa4e2e998%2F1663828366305.jpg" TargetMode="External"/><Relationship Id="rId5" Type="http://schemas.openxmlformats.org/officeDocument/2006/relationships/hyperlink" Target="https://kc.kobotoolbox.org/media/original?media_file=co2rwanda_rpp%2Fattachments%2F19d4161bf4224041afc095e1e3aefa87%2Feb22e845-62af-4716-8ffa-921a6b176ced%2F1663830863460.jpg" TargetMode="External"/><Relationship Id="rId95" Type="http://schemas.openxmlformats.org/officeDocument/2006/relationships/hyperlink" Target="https://kc.kobotoolbox.org/media/original?media_file=co2rwanda_rpp%2Fattachments%2F19d4161bf4224041afc095e1e3aefa87%2Ffe82ff36-dd22-4e91-b9bf-72588264ac07%2F1663834067456.jpg" TargetMode="External"/><Relationship Id="rId160" Type="http://schemas.openxmlformats.org/officeDocument/2006/relationships/hyperlink" Target="https://kc.kobotoolbox.org/media/original?media_file=co2rwanda_rpp%2Fattachments%2F19d4161bf4224041afc095e1e3aefa87%2F9ff8b43f-f75f-43b9-837e-b5fcaef1b081%2F1663832221837.jpg" TargetMode="External"/><Relationship Id="rId181" Type="http://schemas.openxmlformats.org/officeDocument/2006/relationships/hyperlink" Target="https://kc.kobotoolbox.org/media/original?media_file=co2rwanda_rpp%2Fattachments%2F19d4161bf4224041afc095e1e3aefa87%2Fa87a92f6-2de8-41cd-ad51-c57e56251645%2F1663834003301.jpg" TargetMode="External"/><Relationship Id="rId22" Type="http://schemas.openxmlformats.org/officeDocument/2006/relationships/hyperlink" Target="https://kc.kobotoolbox.org/media/original?media_file=co2rwanda_rpp%2Fattachments%2F19d4161bf4224041afc095e1e3aefa87%2F33203426-d0b4-4bf0-ac2e-9bbe61319574%2F1663836177829.jpg" TargetMode="External"/><Relationship Id="rId43" Type="http://schemas.openxmlformats.org/officeDocument/2006/relationships/hyperlink" Target="https://kc.kobotoolbox.org/media/original?media_file=co2rwanda_rpp%2Fattachments%2F19d4161bf4224041afc095e1e3aefa87%2F4a0ac8c3-4eab-485a-a10e-9cb99b250418%2F1663830289150.jpg" TargetMode="External"/><Relationship Id="rId64" Type="http://schemas.openxmlformats.org/officeDocument/2006/relationships/hyperlink" Target="https://kc.kobotoolbox.org/media/original?media_file=co2rwanda_rpp%2Fattachments%2F19d4161bf4224041afc095e1e3aefa87%2F05513078-922f-4b41-9458-c90c51bfa70a%2F1663838062246.jpg" TargetMode="External"/><Relationship Id="rId118" Type="http://schemas.openxmlformats.org/officeDocument/2006/relationships/hyperlink" Target="https://kc.kobotoolbox.org/media/original?media_file=co2rwanda_rpp%2Fattachments%2F19d4161bf4224041afc095e1e3aefa87%2F2a64bacf-cb4d-4a71-a0e6-7cd23e5b9c0d%2F1663828879942.jpg" TargetMode="External"/><Relationship Id="rId139" Type="http://schemas.openxmlformats.org/officeDocument/2006/relationships/hyperlink" Target="https://kc.kobotoolbox.org/media/original?media_file=co2rwanda_rpp%2Fattachments%2F19d4161bf4224041afc095e1e3aefa87%2F555a7eda-28da-4cd4-b81d-a01968e94890%2F1663831938635.jpg" TargetMode="External"/><Relationship Id="rId85" Type="http://schemas.openxmlformats.org/officeDocument/2006/relationships/hyperlink" Target="https://kc.kobotoolbox.org/media/original?media_file=co2rwanda_rpp%2Fattachments%2F19d4161bf4224041afc095e1e3aefa87%2Fba6d6700-d63d-4eef-bb56-eec6468c66df%2F1663841009930.jpg" TargetMode="External"/><Relationship Id="rId150" Type="http://schemas.openxmlformats.org/officeDocument/2006/relationships/hyperlink" Target="https://kc.kobotoolbox.org/media/original?media_file=co2rwanda_rpp%2Fattachments%2F19d4161bf4224041afc095e1e3aefa87%2Fa0c32409-e221-4ff8-b88e-77afa4e2e998%2F1663828479618.jpg" TargetMode="External"/><Relationship Id="rId171" Type="http://schemas.openxmlformats.org/officeDocument/2006/relationships/hyperlink" Target="https://kc.kobotoolbox.org/media/original?media_file=co2rwanda_rpp%2Fattachments%2F19d4161bf4224041afc095e1e3aefa87%2F0735a497-7a1c-4593-b374-fe4d19d2997f%2F1663836150263.jpg" TargetMode="External"/><Relationship Id="rId192" Type="http://schemas.openxmlformats.org/officeDocument/2006/relationships/hyperlink" Target="https://kc.kobotoolbox.org/media/original?media_file=co2rwanda_rpp%2Fattachments%2F19d4161bf4224041afc095e1e3aefa87%2F483db64e-7c2b-48f4-b6a7-edf70a3b6dcc%2F1663830504884.jpg" TargetMode="External"/><Relationship Id="rId12" Type="http://schemas.openxmlformats.org/officeDocument/2006/relationships/hyperlink" Target="https://kc.kobotoolbox.org/media/original?media_file=co2rwanda_rpp%2Fattachments%2F19d4161bf4224041afc095e1e3aefa87%2F57ebce68-34c9-478b-83f0-603205f5dfe3%2F1663835718074.jpg" TargetMode="External"/><Relationship Id="rId33" Type="http://schemas.openxmlformats.org/officeDocument/2006/relationships/hyperlink" Target="https://kc.kobotoolbox.org/media/original?media_file=co2rwanda_rpp%2Fattachments%2F19d4161bf4224041afc095e1e3aefa87%2F6929cd95-0451-4c85-a0f2-d75ffcc4b50a%2F1663781545444.jpg" TargetMode="External"/><Relationship Id="rId108" Type="http://schemas.openxmlformats.org/officeDocument/2006/relationships/hyperlink" Target="https://kc.kobotoolbox.org/media/original?media_file=co2rwanda_rpp%2Fattachments%2F19d4161bf4224041afc095e1e3aefa87%2F2322b47a-f54d-43b9-84c6-f42e66b2e032%2F1663836854144.jpg" TargetMode="External"/><Relationship Id="rId129" Type="http://schemas.openxmlformats.org/officeDocument/2006/relationships/hyperlink" Target="https://kc.kobotoolbox.org/media/original?media_file=co2rwanda_rpp%2Fattachments%2F19d4161bf4224041afc095e1e3aefa87%2Fda69a2e4-fbb0-4c43-9870-b72d0703c7d1%2F1663839542142.jpg" TargetMode="External"/><Relationship Id="rId54" Type="http://schemas.openxmlformats.org/officeDocument/2006/relationships/hyperlink" Target="https://kc.kobotoolbox.org/media/original?media_file=co2rwanda_rpp%2Fattachments%2F19d4161bf4224041afc095e1e3aefa87%2F75cc8a30-cb38-46ec-a1c0-a837dfa26687%2F1663835007056.jpg" TargetMode="External"/><Relationship Id="rId75" Type="http://schemas.openxmlformats.org/officeDocument/2006/relationships/hyperlink" Target="https://kc.kobotoolbox.org/media/original?media_file=co2rwanda_rpp%2Fattachments%2F19d4161bf4224041afc095e1e3aefa87%2F3a609746-812e-423f-93ba-1522951fc7a1%2F1663832174129.jpg" TargetMode="External"/><Relationship Id="rId96" Type="http://schemas.openxmlformats.org/officeDocument/2006/relationships/hyperlink" Target="https://kc.kobotoolbox.org/media/original?media_file=co2rwanda_rpp%2Fattachments%2F19d4161bf4224041afc095e1e3aefa87%2Ffe82ff36-dd22-4e91-b9bf-72588264ac07%2F1663834500053.jpg" TargetMode="External"/><Relationship Id="rId140" Type="http://schemas.openxmlformats.org/officeDocument/2006/relationships/hyperlink" Target="https://kc.kobotoolbox.org/media/original?media_file=co2rwanda_rpp%2Fattachments%2F19d4161bf4224041afc095e1e3aefa87%2Fee8007f1-e642-427d-a4c1-f2c719c12874%2F1663833137600.jpg" TargetMode="External"/><Relationship Id="rId161" Type="http://schemas.openxmlformats.org/officeDocument/2006/relationships/hyperlink" Target="https://kc.kobotoolbox.org/media/original?media_file=co2rwanda_rpp%2Fattachments%2F19d4161bf4224041afc095e1e3aefa87%2F9ff8b43f-f75f-43b9-837e-b5fcaef1b081%2F1663832253960.jpg" TargetMode="External"/><Relationship Id="rId182" Type="http://schemas.openxmlformats.org/officeDocument/2006/relationships/hyperlink" Target="https://kc.kobotoolbox.org/media/original?media_file=co2rwanda_rpp%2Fattachments%2F19d4161bf4224041afc095e1e3aefa87%2Fa87a92f6-2de8-41cd-ad51-c57e56251645%2F1663834612581.jpg" TargetMode="External"/><Relationship Id="rId6" Type="http://schemas.openxmlformats.org/officeDocument/2006/relationships/hyperlink" Target="https://kc.kobotoolbox.org/media/original?media_file=co2rwanda_rpp%2Fattachments%2F19d4161bf4224041afc095e1e3aefa87%2Feb22e845-62af-4716-8ffa-921a6b176ced%2F1663830898518.jpg" TargetMode="External"/><Relationship Id="rId23" Type="http://schemas.openxmlformats.org/officeDocument/2006/relationships/hyperlink" Target="https://kc.kobotoolbox.org/media/original?media_file=co2rwanda_rpp%2Fattachments%2F19d4161bf4224041afc095e1e3aefa87%2F08a43417-0e1b-40d4-812f-dbec75d395ab%2F1663836963808.jpg" TargetMode="External"/><Relationship Id="rId119" Type="http://schemas.openxmlformats.org/officeDocument/2006/relationships/hyperlink" Target="https://kc.kobotoolbox.org/media/original?media_file=co2rwanda_rpp%2Fattachments%2F19d4161bf4224041afc095e1e3aefa87%2F8f8e2db0-ee3d-4fb9-9ceb-12a6b835dc3c%2F1663829795023.jpg" TargetMode="External"/><Relationship Id="rId44" Type="http://schemas.openxmlformats.org/officeDocument/2006/relationships/hyperlink" Target="https://kc.kobotoolbox.org/media/original?media_file=co2rwanda_rpp%2Fattachments%2F19d4161bf4224041afc095e1e3aefa87%2Fa3b78281-2e7b-4ef7-a439-9a9f50e5c125%2F1663831807210.jpg" TargetMode="External"/><Relationship Id="rId65" Type="http://schemas.openxmlformats.org/officeDocument/2006/relationships/hyperlink" Target="https://kc.kobotoolbox.org/media/original?media_file=co2rwanda_rpp%2Fattachments%2F19d4161bf4224041afc095e1e3aefa87%2F66d6d9e2-f78d-446d-bf43-223f48b23994%2F1663839977012.jpg" TargetMode="External"/><Relationship Id="rId86" Type="http://schemas.openxmlformats.org/officeDocument/2006/relationships/hyperlink" Target="https://kc.kobotoolbox.org/media/original?media_file=co2rwanda_rpp%2Fattachments%2F19d4161bf4224041afc095e1e3aefa87%2F1960189e-12e1-4f6b-adba-602c7760f123%2F1663828919161.jpg" TargetMode="External"/><Relationship Id="rId130" Type="http://schemas.openxmlformats.org/officeDocument/2006/relationships/hyperlink" Target="https://kc.kobotoolbox.org/media/original?media_file=co2rwanda_rpp%2Fattachments%2F19d4161bf4224041afc095e1e3aefa87%2Ff34500af-f755-4d88-949d-a79368647431%2F1663828344442.jpg" TargetMode="External"/><Relationship Id="rId151" Type="http://schemas.openxmlformats.org/officeDocument/2006/relationships/hyperlink" Target="https://kc.kobotoolbox.org/media/original?media_file=co2rwanda_rpp%2Fattachments%2F19d4161bf4224041afc095e1e3aefa87%2Fa0c32409-e221-4ff8-b88e-77afa4e2e998%2F1663828696985.jpg" TargetMode="External"/><Relationship Id="rId172" Type="http://schemas.openxmlformats.org/officeDocument/2006/relationships/hyperlink" Target="https://kc.kobotoolbox.org/media/original?media_file=co2rwanda_rpp%2Fattachments%2F19d4161bf4224041afc095e1e3aefa87%2F3d497aae-67ce-410d-8c4b-cca0d9476322%2F1663837471747.jpg" TargetMode="External"/><Relationship Id="rId193" Type="http://schemas.openxmlformats.org/officeDocument/2006/relationships/hyperlink" Target="https://kc.kobotoolbox.org/media/original?media_file=co2rwanda_rpp%2Fattachments%2F19d4161bf4224041afc095e1e3aefa87%2F483db64e-7c2b-48f4-b6a7-edf70a3b6dcc%2F1663830616480.jpg" TargetMode="External"/><Relationship Id="rId13" Type="http://schemas.openxmlformats.org/officeDocument/2006/relationships/hyperlink" Target="https://kc.kobotoolbox.org/media/original?media_file=co2rwanda_rpp%2Fattachments%2F19d4161bf4224041afc095e1e3aefa87%2Fe3072c59-3b1a-4f64-ab6a-dc58acd3a971%2F1663829291214.jpg" TargetMode="External"/><Relationship Id="rId109" Type="http://schemas.openxmlformats.org/officeDocument/2006/relationships/hyperlink" Target="https://kc.kobotoolbox.org/media/original?media_file=co2rwanda_rpp%2Fattachments%2F19d4161bf4224041afc095e1e3aefa87%2F4094cec7-4b1a-4c3a-a8bb-29a4a6b79f4b%2F1663832451207.jpg" TargetMode="External"/><Relationship Id="rId34" Type="http://schemas.openxmlformats.org/officeDocument/2006/relationships/hyperlink" Target="https://kc.kobotoolbox.org/media/original?media_file=co2rwanda_rpp%2Fattachments%2F19d4161bf4224041afc095e1e3aefa87%2Ff6a3e9a7-c30a-4251-b597-09763a1485bd%2F1663832900508.jpg" TargetMode="External"/><Relationship Id="rId55" Type="http://schemas.openxmlformats.org/officeDocument/2006/relationships/hyperlink" Target="https://kc.kobotoolbox.org/media/original?media_file=co2rwanda_rpp%2Fattachments%2F19d4161bf4224041afc095e1e3aefa87%2F75cc8a30-cb38-46ec-a1c0-a837dfa26687%2F1663835363850.jpg" TargetMode="External"/><Relationship Id="rId76" Type="http://schemas.openxmlformats.org/officeDocument/2006/relationships/hyperlink" Target="https://kc.kobotoolbox.org/media/original?media_file=co2rwanda_rpp%2Fattachments%2F19d4161bf4224041afc095e1e3aefa87%2F3a609746-812e-423f-93ba-1522951fc7a1%2F1663832213740.jpg" TargetMode="External"/><Relationship Id="rId97" Type="http://schemas.openxmlformats.org/officeDocument/2006/relationships/hyperlink" Target="https://kc.kobotoolbox.org/media/original?media_file=co2rwanda_rpp%2Fattachments%2F19d4161bf4224041afc095e1e3aefa87%2Ffe82ff36-dd22-4e91-b9bf-72588264ac07%2F1663834537848.jpg" TargetMode="External"/><Relationship Id="rId120" Type="http://schemas.openxmlformats.org/officeDocument/2006/relationships/hyperlink" Target="https://kc.kobotoolbox.org/media/original?media_file=co2rwanda_rpp%2Fattachments%2F19d4161bf4224041afc095e1e3aefa87%2F8f8e2db0-ee3d-4fb9-9ceb-12a6b835dc3c%2F1663831502851.jpg" TargetMode="External"/><Relationship Id="rId141" Type="http://schemas.openxmlformats.org/officeDocument/2006/relationships/hyperlink" Target="https://kc.kobotoolbox.org/media/original?media_file=co2rwanda_rpp%2Fattachments%2F19d4161bf4224041afc095e1e3aefa87%2Fee8007f1-e642-427d-a4c1-f2c719c12874%2F1663833167592.jpg" TargetMode="External"/><Relationship Id="rId7" Type="http://schemas.openxmlformats.org/officeDocument/2006/relationships/hyperlink" Target="https://kc.kobotoolbox.org/media/original?media_file=co2rwanda_rpp%2Fattachments%2F19d4161bf4224041afc095e1e3aefa87%2Fba81e144-b295-423b-b0eb-8dc0a772938c%2F1663832485937.jpg" TargetMode="External"/><Relationship Id="rId162" Type="http://schemas.openxmlformats.org/officeDocument/2006/relationships/hyperlink" Target="https://kc.kobotoolbox.org/media/original?media_file=co2rwanda_rpp%2Fattachments%2F19d4161bf4224041afc095e1e3aefa87%2F9ff8b43f-f75f-43b9-837e-b5fcaef1b081%2F1663832361782.jpg" TargetMode="External"/><Relationship Id="rId183" Type="http://schemas.openxmlformats.org/officeDocument/2006/relationships/hyperlink" Target="https://kc.kobotoolbox.org/media/original?media_file=co2rwanda_rpp%2Fattachments%2F19d4161bf4224041afc095e1e3aefa87%2Fa87a92f6-2de8-41cd-ad51-c57e56251645%2F1663834649395.jpg" TargetMode="External"/><Relationship Id="rId2" Type="http://schemas.openxmlformats.org/officeDocument/2006/relationships/hyperlink" Target="https://kc.kobotoolbox.org/media/original?media_file=co2rwanda_rpp%2Fattachments%2F19d4161bf4224041afc095e1e3aefa87%2F9b7e6e16-1508-4b0c-b3d4-f34f3c24d076%2F1663827960582.jpg" TargetMode="External"/><Relationship Id="rId29" Type="http://schemas.openxmlformats.org/officeDocument/2006/relationships/hyperlink" Target="https://kc.kobotoolbox.org/media/original?media_file=co2rwanda_rpp%2Fattachments%2F19d4161bf4224041afc095e1e3aefa87%2Feb0beb64-ff8c-4650-8f8d-76bbef3232f0%2F1663829269462.jpg" TargetMode="External"/><Relationship Id="rId24" Type="http://schemas.openxmlformats.org/officeDocument/2006/relationships/hyperlink" Target="https://kc.kobotoolbox.org/media/original?media_file=co2rwanda_rpp%2Fattachments%2F19d4161bf4224041afc095e1e3aefa87%2F08a43417-0e1b-40d4-812f-dbec75d395ab%2F1663837020112.jpg" TargetMode="External"/><Relationship Id="rId40" Type="http://schemas.openxmlformats.org/officeDocument/2006/relationships/hyperlink" Target="https://kc.kobotoolbox.org/media/original?media_file=co2rwanda_rpp%2Fattachments%2F19d4161bf4224041afc095e1e3aefa87%2F361524b2-b186-489d-bbc3-629b4b5373ef%2F1663828237399.jpg" TargetMode="External"/><Relationship Id="rId45" Type="http://schemas.openxmlformats.org/officeDocument/2006/relationships/hyperlink" Target="https://kc.kobotoolbox.org/media/original?media_file=co2rwanda_rpp%2Fattachments%2F19d4161bf4224041afc095e1e3aefa87%2Fa3b78281-2e7b-4ef7-a439-9a9f50e5c125%2F1663831916018.jpg" TargetMode="External"/><Relationship Id="rId66" Type="http://schemas.openxmlformats.org/officeDocument/2006/relationships/hyperlink" Target="https://kc.kobotoolbox.org/media/original?media_file=co2rwanda_rpp%2Fattachments%2F19d4161bf4224041afc095e1e3aefa87%2F66d6d9e2-f78d-446d-bf43-223f48b23994%2F1663840028060.jpg" TargetMode="External"/><Relationship Id="rId87" Type="http://schemas.openxmlformats.org/officeDocument/2006/relationships/hyperlink" Target="https://kc.kobotoolbox.org/media/original?media_file=co2rwanda_rpp%2Fattachments%2F19d4161bf4224041afc095e1e3aefa87%2F1960189e-12e1-4f6b-adba-602c7760f123%2F1663829029907.jpg" TargetMode="External"/><Relationship Id="rId110" Type="http://schemas.openxmlformats.org/officeDocument/2006/relationships/hyperlink" Target="https://kc.kobotoolbox.org/media/original?media_file=co2rwanda_rpp%2Fattachments%2F19d4161bf4224041afc095e1e3aefa87%2F4094cec7-4b1a-4c3a-a8bb-29a4a6b79f4b%2F1663832503107.jpg" TargetMode="External"/><Relationship Id="rId115" Type="http://schemas.openxmlformats.org/officeDocument/2006/relationships/hyperlink" Target="https://kc.kobotoolbox.org/media/original?media_file=co2rwanda_rpp%2Fattachments%2F19d4161bf4224041afc095e1e3aefa87%2Fafd15b67-df48-425a-820c-5540ed893539%2F1663834773348.jpg" TargetMode="External"/><Relationship Id="rId131" Type="http://schemas.openxmlformats.org/officeDocument/2006/relationships/hyperlink" Target="https://kc.kobotoolbox.org/media/original?media_file=co2rwanda_rpp%2Fattachments%2F19d4161bf4224041afc095e1e3aefa87%2Ff34500af-f755-4d88-949d-a79368647431%2F1663828758164.jpg" TargetMode="External"/><Relationship Id="rId136" Type="http://schemas.openxmlformats.org/officeDocument/2006/relationships/hyperlink" Target="https://kc.kobotoolbox.org/media/original?media_file=co2rwanda_rpp%2Fattachments%2F19d4161bf4224041afc095e1e3aefa87%2F426bc829-b90a-48b4-a803-ce5bb8917cdc%2F1663830814586.jpg" TargetMode="External"/><Relationship Id="rId157" Type="http://schemas.openxmlformats.org/officeDocument/2006/relationships/hyperlink" Target="https://kc.kobotoolbox.org/media/original?media_file=co2rwanda_rpp%2Fattachments%2F19d4161bf4224041afc095e1e3aefa87%2F41cc346b-5215-4fd1-8db4-eb48252072a6%2F1663831335220.jpg" TargetMode="External"/><Relationship Id="rId178" Type="http://schemas.openxmlformats.org/officeDocument/2006/relationships/hyperlink" Target="https://kc.kobotoolbox.org/media/original?media_file=co2rwanda_rpp%2Fattachments%2F19d4161bf4224041afc095e1e3aefa87%2F21c1fff6-3ec7-4afb-bc3a-e0798a08bd80%2F1663833006087.jpg" TargetMode="External"/><Relationship Id="rId61" Type="http://schemas.openxmlformats.org/officeDocument/2006/relationships/hyperlink" Target="https://kc.kobotoolbox.org/media/original?media_file=co2rwanda_rpp%2Fattachments%2F19d4161bf4224041afc095e1e3aefa87%2F2184447c-59cb-46e7-82c1-df7531909fe0%2F1663836167541.jpg" TargetMode="External"/><Relationship Id="rId82" Type="http://schemas.openxmlformats.org/officeDocument/2006/relationships/hyperlink" Target="https://kc.kobotoolbox.org/media/original?media_file=co2rwanda_rpp%2Fattachments%2F19d4161bf4224041afc095e1e3aefa87%2Fc72eb4e5-24da-4c2f-970d-a580c32e21b8%2F1663839514774.jpg" TargetMode="External"/><Relationship Id="rId152" Type="http://schemas.openxmlformats.org/officeDocument/2006/relationships/hyperlink" Target="https://kc.kobotoolbox.org/media/original?media_file=co2rwanda_rpp%2Fattachments%2F19d4161bf4224041afc095e1e3aefa87%2Ffb456609-5cdf-4f05-9bec-913d507e7d10%2F1663829805813.jpg" TargetMode="External"/><Relationship Id="rId173" Type="http://schemas.openxmlformats.org/officeDocument/2006/relationships/hyperlink" Target="https://kc.kobotoolbox.org/media/original?media_file=co2rwanda_rpp%2Fattachments%2F19d4161bf4224041afc095e1e3aefa87%2F3d497aae-67ce-410d-8c4b-cca0d9476322%2F1663837645549.jpg" TargetMode="External"/><Relationship Id="rId194" Type="http://schemas.openxmlformats.org/officeDocument/2006/relationships/hyperlink" Target="https://kc.kobotoolbox.org/media/original?media_file=co2rwanda_rpp%2Fattachments%2F19d4161bf4224041afc095e1e3aefa87%2Fc7572fbb-dffd-44b0-a7b0-595fb8731335%2F1663831788989.jpg" TargetMode="External"/><Relationship Id="rId199" Type="http://schemas.openxmlformats.org/officeDocument/2006/relationships/hyperlink" Target="https://kc.kobotoolbox.org/media/original?media_file=co2rwanda_rpp%2Fattachments%2F19d4161bf4224041afc095e1e3aefa87%2F18e11db4-9fd0-4153-9b42-71cb931866aa%2F1663833931178.jpg" TargetMode="External"/><Relationship Id="rId19" Type="http://schemas.openxmlformats.org/officeDocument/2006/relationships/hyperlink" Target="https://kc.kobotoolbox.org/media/original?media_file=co2rwanda_rpp%2Fattachments%2F19d4161bf4224041afc095e1e3aefa87%2Febc16b79-6c12-4d1c-9142-25ed69d83e25%2F1663834624465.jpg" TargetMode="External"/><Relationship Id="rId14" Type="http://schemas.openxmlformats.org/officeDocument/2006/relationships/hyperlink" Target="https://kc.kobotoolbox.org/media/original?media_file=co2rwanda_rpp%2Fattachments%2F19d4161bf4224041afc095e1e3aefa87%2Fe3072c59-3b1a-4f64-ab6a-dc58acd3a971%2F1663829636525.jpg" TargetMode="External"/><Relationship Id="rId30" Type="http://schemas.openxmlformats.org/officeDocument/2006/relationships/hyperlink" Target="https://kc.kobotoolbox.org/media/original?media_file=co2rwanda_rpp%2Fattachments%2F19d4161bf4224041afc095e1e3aefa87%2Feb0beb64-ff8c-4650-8f8d-76bbef3232f0%2F1663780280977.jpg" TargetMode="External"/><Relationship Id="rId35" Type="http://schemas.openxmlformats.org/officeDocument/2006/relationships/hyperlink" Target="https://kc.kobotoolbox.org/media/original?media_file=co2rwanda_rpp%2Fattachments%2F19d4161bf4224041afc095e1e3aefa87%2Ff6a3e9a7-c30a-4251-b597-09763a1485bd%2F1663782316915.jpg" TargetMode="External"/><Relationship Id="rId56" Type="http://schemas.openxmlformats.org/officeDocument/2006/relationships/hyperlink" Target="https://kc.kobotoolbox.org/media/original?media_file=co2rwanda_rpp%2Fattachments%2F19d4161bf4224041afc095e1e3aefa87%2F285f8a5c-e31e-4ab8-89f3-c701ccd211e3%2F1663833563382.jpg" TargetMode="External"/><Relationship Id="rId77" Type="http://schemas.openxmlformats.org/officeDocument/2006/relationships/hyperlink" Target="https://kc.kobotoolbox.org/media/original?media_file=co2rwanda_rpp%2Fattachments%2F19d4161bf4224041afc095e1e3aefa87%2F6d9b9f1c-b4cc-4152-8da9-c0786197d6ba%2F1663834352746.jpg" TargetMode="External"/><Relationship Id="rId100" Type="http://schemas.openxmlformats.org/officeDocument/2006/relationships/hyperlink" Target="https://kc.kobotoolbox.org/media/original?media_file=co2rwanda_rpp%2Fattachments%2F19d4161bf4224041afc095e1e3aefa87%2F221e909e-bf1d-4f0a-ad34-ff4f16ebe30f%2F1663836894218.jpg" TargetMode="External"/><Relationship Id="rId105" Type="http://schemas.openxmlformats.org/officeDocument/2006/relationships/hyperlink" Target="https://kc.kobotoolbox.org/media/original?media_file=co2rwanda_rpp%2Fattachments%2F19d4161bf4224041afc095e1e3aefa87%2F8553e3c9-d254-44a2-9cd1-3d81d30f690b%2F1663830860527.jpg" TargetMode="External"/><Relationship Id="rId126" Type="http://schemas.openxmlformats.org/officeDocument/2006/relationships/hyperlink" Target="https://kc.kobotoolbox.org/media/original?media_file=co2rwanda_rpp%2Fattachments%2F19d4161bf4224041afc095e1e3aefa87%2Fb195c085-a142-4f0e-b3a4-b104ae424f81%2F1663837512510.jpg" TargetMode="External"/><Relationship Id="rId147" Type="http://schemas.openxmlformats.org/officeDocument/2006/relationships/hyperlink" Target="https://kc.kobotoolbox.org/media/original?media_file=co2rwanda_rpp%2Fattachments%2F19d4161bf4224041afc095e1e3aefa87%2Fb7687b03-a616-4534-bd31-3d8f51d3e353%2F1663827478306.jpg" TargetMode="External"/><Relationship Id="rId168" Type="http://schemas.openxmlformats.org/officeDocument/2006/relationships/hyperlink" Target="https://kc.kobotoolbox.org/media/original?media_file=co2rwanda_rpp%2Fattachments%2F19d4161bf4224041afc095e1e3aefa87%2F4c0536be-e507-4175-8060-432389fb4b1f%2F1663833956443.jpg" TargetMode="External"/><Relationship Id="rId8" Type="http://schemas.openxmlformats.org/officeDocument/2006/relationships/hyperlink" Target="https://kc.kobotoolbox.org/media/original?media_file=co2rwanda_rpp%2Fattachments%2F19d4161bf4224041afc095e1e3aefa87%2Fba81e144-b295-423b-b0eb-8dc0a772938c%2F1663832523150.jpg" TargetMode="External"/><Relationship Id="rId51" Type="http://schemas.openxmlformats.org/officeDocument/2006/relationships/hyperlink" Target="https://kc.kobotoolbox.org/media/original?media_file=co2rwanda_rpp%2Fattachments%2F19d4161bf4224041afc095e1e3aefa87%2Fbc6314a4-64b6-4f1b-9cce-aa1a51dd76a7%2F1663838396105.jpg" TargetMode="External"/><Relationship Id="rId72" Type="http://schemas.openxmlformats.org/officeDocument/2006/relationships/hyperlink" Target="https://kc.kobotoolbox.org/media/original?media_file=co2rwanda_rpp%2Fattachments%2F19d4161bf4224041afc095e1e3aefa87%2F87b4a1d7-ec57-4220-8a9a-e30f65e47bde%2F1663830592576.jpg" TargetMode="External"/><Relationship Id="rId93" Type="http://schemas.openxmlformats.org/officeDocument/2006/relationships/hyperlink" Target="https://kc.kobotoolbox.org/media/original?media_file=co2rwanda_rpp%2Fattachments%2F19d4161bf4224041afc095e1e3aefa87%2Fdcf03f16-86a6-4a1c-a7c0-508cf36f857d%2F1663832723628.jpg" TargetMode="External"/><Relationship Id="rId98" Type="http://schemas.openxmlformats.org/officeDocument/2006/relationships/hyperlink" Target="https://kc.kobotoolbox.org/media/original?media_file=co2rwanda_rpp%2Fattachments%2F19d4161bf4224041afc095e1e3aefa87%2F221e909e-bf1d-4f0a-ad34-ff4f16ebe30f%2F1663836716507.jpg" TargetMode="External"/><Relationship Id="rId121" Type="http://schemas.openxmlformats.org/officeDocument/2006/relationships/hyperlink" Target="https://kc.kobotoolbox.org/media/original?media_file=co2rwanda_rpp%2Fattachments%2F19d4161bf4224041afc095e1e3aefa87%2F1cc5bd73-2b1f-44c4-99ec-379bde7a13c2%2F1663832283590.jpg" TargetMode="External"/><Relationship Id="rId142" Type="http://schemas.openxmlformats.org/officeDocument/2006/relationships/hyperlink" Target="https://kc.kobotoolbox.org/media/original?media_file=co2rwanda_rpp%2Fattachments%2F19d4161bf4224041afc095e1e3aefa87%2Fee8007f1-e642-427d-a4c1-f2c719c12874%2F1663833296963.jpg" TargetMode="External"/><Relationship Id="rId163" Type="http://schemas.openxmlformats.org/officeDocument/2006/relationships/hyperlink" Target="https://kc.kobotoolbox.org/media/original?media_file=co2rwanda_rpp%2Fattachments%2F19d4161bf4224041afc095e1e3aefa87%2F17a0db76-bf14-486a-9490-4e5db00d73e8%2F1663830020606.jpg" TargetMode="External"/><Relationship Id="rId184" Type="http://schemas.openxmlformats.org/officeDocument/2006/relationships/hyperlink" Target="https://kc.kobotoolbox.org/media/original?media_file=co2rwanda_rpp%2Fattachments%2F19d4161bf4224041afc095e1e3aefa87%2Fd69d6314-a1f5-4b30-9658-88478d65bde9%2F1663835957201.jpg" TargetMode="External"/><Relationship Id="rId189" Type="http://schemas.openxmlformats.org/officeDocument/2006/relationships/hyperlink" Target="https://kc.kobotoolbox.org/media/original?media_file=co2rwanda_rpp%2Fattachments%2F19d4161bf4224041afc095e1e3aefa87%2F53bd4710-668e-4e96-b005-5dc839a6c2e9%2F1663831609165.jpg" TargetMode="External"/><Relationship Id="rId3" Type="http://schemas.openxmlformats.org/officeDocument/2006/relationships/hyperlink" Target="https://kc.kobotoolbox.org/media/original?media_file=co2rwanda_rpp%2Fattachments%2F19d4161bf4224041afc095e1e3aefa87%2Fb1d7fe48-fa8d-442f-b780-59f49ee19a94%2F1663829204410.jpg" TargetMode="External"/><Relationship Id="rId25" Type="http://schemas.openxmlformats.org/officeDocument/2006/relationships/hyperlink" Target="https://kc.kobotoolbox.org/media/original?media_file=co2rwanda_rpp%2Fattachments%2F19d4161bf4224041afc095e1e3aefa87%2Fe53d3736-9c8e-42da-853b-387577da5738%2F1663824030350.jpg" TargetMode="External"/><Relationship Id="rId46" Type="http://schemas.openxmlformats.org/officeDocument/2006/relationships/hyperlink" Target="https://kc.kobotoolbox.org/media/original?media_file=co2rwanda_rpp%2Fattachments%2F19d4161bf4224041afc095e1e3aefa87%2Fa3b78281-2e7b-4ef7-a439-9a9f50e5c125%2F1663832371527.jpg" TargetMode="External"/><Relationship Id="rId67" Type="http://schemas.openxmlformats.org/officeDocument/2006/relationships/hyperlink" Target="https://kc.kobotoolbox.org/media/original?media_file=co2rwanda_rpp%2Fattachments%2F19d4161bf4224041afc095e1e3aefa87%2F66d6d9e2-f78d-446d-bf43-223f48b23994%2F1663840113966.jpg" TargetMode="External"/><Relationship Id="rId116" Type="http://schemas.openxmlformats.org/officeDocument/2006/relationships/hyperlink" Target="https://kc.kobotoolbox.org/media/original?media_file=co2rwanda_rpp%2Fattachments%2F19d4161bf4224041afc095e1e3aefa87%2Fafd15b67-df48-425a-820c-5540ed893539%2F1663834826150.jpg" TargetMode="External"/><Relationship Id="rId137" Type="http://schemas.openxmlformats.org/officeDocument/2006/relationships/hyperlink" Target="https://kc.kobotoolbox.org/media/original?media_file=co2rwanda_rpp%2Fattachments%2F19d4161bf4224041afc095e1e3aefa87%2F426bc829-b90a-48b4-a803-ce5bb8917cdc%2F1663830893665.jpg" TargetMode="External"/><Relationship Id="rId158" Type="http://schemas.openxmlformats.org/officeDocument/2006/relationships/hyperlink" Target="https://kc.kobotoolbox.org/media/original?media_file=co2rwanda_rpp%2Fattachments%2F19d4161bf4224041afc095e1e3aefa87%2F41cc346b-5215-4fd1-8db4-eb48252072a6%2F1663831400807.jpg" TargetMode="External"/><Relationship Id="rId20" Type="http://schemas.openxmlformats.org/officeDocument/2006/relationships/hyperlink" Target="https://kc.kobotoolbox.org/media/original?media_file=co2rwanda_rpp%2Fattachments%2F19d4161bf4224041afc095e1e3aefa87%2Febc16b79-6c12-4d1c-9142-25ed69d83e25%2F1663834655227.jpg" TargetMode="External"/><Relationship Id="rId41" Type="http://schemas.openxmlformats.org/officeDocument/2006/relationships/hyperlink" Target="https://kc.kobotoolbox.org/media/original?media_file=co2rwanda_rpp%2Fattachments%2F19d4161bf4224041afc095e1e3aefa87%2F4a0ac8c3-4eab-485a-a10e-9cb99b250418%2F1663829400198.jpg" TargetMode="External"/><Relationship Id="rId62" Type="http://schemas.openxmlformats.org/officeDocument/2006/relationships/hyperlink" Target="https://kc.kobotoolbox.org/media/original?media_file=co2rwanda_rpp%2Fattachments%2F19d4161bf4224041afc095e1e3aefa87%2F2184447c-59cb-46e7-82c1-df7531909fe0%2F1663836221318.jpg" TargetMode="External"/><Relationship Id="rId83" Type="http://schemas.openxmlformats.org/officeDocument/2006/relationships/hyperlink" Target="https://kc.kobotoolbox.org/media/original?media_file=co2rwanda_rpp%2Fattachments%2F19d4161bf4224041afc095e1e3aefa87%2Fba6d6700-d63d-4eef-bb56-eec6468c66df%2F1663840955228.jpg" TargetMode="External"/><Relationship Id="rId88" Type="http://schemas.openxmlformats.org/officeDocument/2006/relationships/hyperlink" Target="https://kc.kobotoolbox.org/media/original?media_file=co2rwanda_rpp%2Fattachments%2F19d4161bf4224041afc095e1e3aefa87%2F1960189e-12e1-4f6b-adba-602c7760f123%2F1663829135104.jpg" TargetMode="External"/><Relationship Id="rId111" Type="http://schemas.openxmlformats.org/officeDocument/2006/relationships/hyperlink" Target="https://kc.kobotoolbox.org/media/original?media_file=co2rwanda_rpp%2Fattachments%2F19d4161bf4224041afc095e1e3aefa87%2F631328c9-2744-47dc-b1e0-d44e23e03034%2F1663833725809.jpg" TargetMode="External"/><Relationship Id="rId132" Type="http://schemas.openxmlformats.org/officeDocument/2006/relationships/hyperlink" Target="https://kc.kobotoolbox.org/media/original?media_file=co2rwanda_rpp%2Fattachments%2F19d4161bf4224041afc095e1e3aefa87%2Ff34500af-f755-4d88-949d-a79368647431%2F1663828816367.jpg" TargetMode="External"/><Relationship Id="rId153" Type="http://schemas.openxmlformats.org/officeDocument/2006/relationships/hyperlink" Target="https://kc.kobotoolbox.org/media/original?media_file=co2rwanda_rpp%2Fattachments%2F19d4161bf4224041afc095e1e3aefa87%2Ffb456609-5cdf-4f05-9bec-913d507e7d10%2F1663829883673.jpg" TargetMode="External"/><Relationship Id="rId174" Type="http://schemas.openxmlformats.org/officeDocument/2006/relationships/hyperlink" Target="https://kc.kobotoolbox.org/media/original?media_file=co2rwanda_rpp%2Fattachments%2F19d4161bf4224041afc095e1e3aefa87%2F8033bf73-8a7b-4e3f-85e1-4269918f87f4%2F1663839053755.jpg" TargetMode="External"/><Relationship Id="rId179" Type="http://schemas.openxmlformats.org/officeDocument/2006/relationships/hyperlink" Target="https://kc.kobotoolbox.org/media/original?media_file=co2rwanda_rpp%2Fattachments%2F19d4161bf4224041afc095e1e3aefa87%2F21c1fff6-3ec7-4afb-bc3a-e0798a08bd80%2F1663833281081.jpg" TargetMode="External"/><Relationship Id="rId195" Type="http://schemas.openxmlformats.org/officeDocument/2006/relationships/hyperlink" Target="https://kc.kobotoolbox.org/media/original?media_file=co2rwanda_rpp%2Fattachments%2F19d4161bf4224041afc095e1e3aefa87%2Fc7572fbb-dffd-44b0-a7b0-595fb8731335%2F1663832054415.jpg" TargetMode="External"/><Relationship Id="rId190" Type="http://schemas.openxmlformats.org/officeDocument/2006/relationships/hyperlink" Target="https://kc.kobotoolbox.org/media/original?media_file=co2rwanda_rpp%2Fattachments%2F19d4161bf4224041afc095e1e3aefa87%2F0d56f8fc-652c-4947-b983-7ee09e1ba492%2F1663828985203.jpg" TargetMode="External"/><Relationship Id="rId15" Type="http://schemas.openxmlformats.org/officeDocument/2006/relationships/hyperlink" Target="https://kc.kobotoolbox.org/media/original?media_file=co2rwanda_rpp%2Fattachments%2F19d4161bf4224041afc095e1e3aefa87%2F7832662f-0ca0-4f8e-8cbe-06545d2c58ad%2F1663830821434.jpg" TargetMode="External"/><Relationship Id="rId36" Type="http://schemas.openxmlformats.org/officeDocument/2006/relationships/hyperlink" Target="https://kc.kobotoolbox.org/media/original?media_file=co2rwanda_rpp%2Fattachments%2F19d4161bf4224041afc095e1e3aefa87%2F4cc8f7e8-3644-4792-86ab-098a3eeda101%2F1663834149878.jpg" TargetMode="External"/><Relationship Id="rId57" Type="http://schemas.openxmlformats.org/officeDocument/2006/relationships/hyperlink" Target="https://kc.kobotoolbox.org/media/original?media_file=co2rwanda_rpp%2Fattachments%2F19d4161bf4224041afc095e1e3aefa87%2F285f8a5c-e31e-4ab8-89f3-c701ccd211e3%2F1663833032430.jpg" TargetMode="External"/><Relationship Id="rId106" Type="http://schemas.openxmlformats.org/officeDocument/2006/relationships/hyperlink" Target="https://kc.kobotoolbox.org/media/original?media_file=co2rwanda_rpp%2Fattachments%2F19d4161bf4224041afc095e1e3aefa87%2F2322b47a-f54d-43b9-84c6-f42e66b2e032%2F1663836634548.jpg" TargetMode="External"/><Relationship Id="rId127" Type="http://schemas.openxmlformats.org/officeDocument/2006/relationships/hyperlink" Target="https://kc.kobotoolbox.org/media/original?media_file=co2rwanda_rpp%2Fattachments%2F19d4161bf4224041afc095e1e3aefa87%2Fb195c085-a142-4f0e-b3a4-b104ae424f81%2F1663837584224.jpg" TargetMode="External"/><Relationship Id="rId10" Type="http://schemas.openxmlformats.org/officeDocument/2006/relationships/hyperlink" Target="https://kc.kobotoolbox.org/media/original?media_file=co2rwanda_rpp%2Fattachments%2F19d4161bf4224041afc095e1e3aefa87%2F28d33cf9-0a5f-42d2-a44d-cb50ecab852d%2F1663834435240.jpg" TargetMode="External"/><Relationship Id="rId31" Type="http://schemas.openxmlformats.org/officeDocument/2006/relationships/hyperlink" Target="https://kc.kobotoolbox.org/media/original?media_file=co2rwanda_rpp%2Fattachments%2F19d4161bf4224041afc095e1e3aefa87%2F6929cd95-0451-4c85-a0f2-d75ffcc4b50a%2F1663830538965.jpg" TargetMode="External"/><Relationship Id="rId52" Type="http://schemas.openxmlformats.org/officeDocument/2006/relationships/hyperlink" Target="https://kc.kobotoolbox.org/media/original?media_file=co2rwanda_rpp%2Fattachments%2F19d4161bf4224041afc095e1e3aefa87%2Fbc6314a4-64b6-4f1b-9cce-aa1a51dd76a7%2F1663838861674.jpg" TargetMode="External"/><Relationship Id="rId73" Type="http://schemas.openxmlformats.org/officeDocument/2006/relationships/hyperlink" Target="https://kc.kobotoolbox.org/media/original?media_file=co2rwanda_rpp%2Fattachments%2F19d4161bf4224041afc095e1e3aefa87%2F87b4a1d7-ec57-4220-8a9a-e30f65e47bde%2F1663830767357.jpg" TargetMode="External"/><Relationship Id="rId78" Type="http://schemas.openxmlformats.org/officeDocument/2006/relationships/hyperlink" Target="https://kc.kobotoolbox.org/media/original?media_file=co2rwanda_rpp%2Fattachments%2F19d4161bf4224041afc095e1e3aefa87%2F6d9b9f1c-b4cc-4152-8da9-c0786197d6ba%2F1663834414902.jpg" TargetMode="External"/><Relationship Id="rId94" Type="http://schemas.openxmlformats.org/officeDocument/2006/relationships/hyperlink" Target="https://kc.kobotoolbox.org/media/original?media_file=co2rwanda_rpp%2Fattachments%2F19d4161bf4224041afc095e1e3aefa87%2Fdcf03f16-86a6-4a1c-a7c0-508cf36f857d%2F1663832827846.jpg" TargetMode="External"/><Relationship Id="rId99" Type="http://schemas.openxmlformats.org/officeDocument/2006/relationships/hyperlink" Target="https://kc.kobotoolbox.org/media/original?media_file=co2rwanda_rpp%2Fattachments%2F19d4161bf4224041afc095e1e3aefa87%2F221e909e-bf1d-4f0a-ad34-ff4f16ebe30f%2F1663836791463.jpg" TargetMode="External"/><Relationship Id="rId101" Type="http://schemas.openxmlformats.org/officeDocument/2006/relationships/hyperlink" Target="https://kc.kobotoolbox.org/media/original?media_file=co2rwanda_rpp%2Fattachments%2F19d4161bf4224041afc095e1e3aefa87%2F265901ae-9458-4be8-be66-bdee76393c57%2F1663837887851.jpg" TargetMode="External"/><Relationship Id="rId122" Type="http://schemas.openxmlformats.org/officeDocument/2006/relationships/hyperlink" Target="https://kc.kobotoolbox.org/media/original?media_file=co2rwanda_rpp%2Fattachments%2F19d4161bf4224041afc095e1e3aefa87%2F1cc5bd73-2b1f-44c4-99ec-379bde7a13c2%2F1663832313769.jpg" TargetMode="External"/><Relationship Id="rId143" Type="http://schemas.openxmlformats.org/officeDocument/2006/relationships/hyperlink" Target="https://kc.kobotoolbox.org/media/original?media_file=co2rwanda_rpp%2Fattachments%2F19d4161bf4224041afc095e1e3aefa87%2F2363bd2b-5e60-450c-a94c-d6c114acf872%2F1663852367808.jpg" TargetMode="External"/><Relationship Id="rId148" Type="http://schemas.openxmlformats.org/officeDocument/2006/relationships/hyperlink" Target="https://kc.kobotoolbox.org/media/original?media_file=co2rwanda_rpp%2Fattachments%2F19d4161bf4224041afc095e1e3aefa87%2Fb7687b03-a616-4534-bd31-3d8f51d3e353%2F1663827539588.jpg" TargetMode="External"/><Relationship Id="rId164" Type="http://schemas.openxmlformats.org/officeDocument/2006/relationships/hyperlink" Target="https://kc.kobotoolbox.org/media/original?media_file=co2rwanda_rpp%2Fattachments%2F19d4161bf4224041afc095e1e3aefa87%2F17a0db76-bf14-486a-9490-4e5db00d73e8%2F1663830095030.jpg" TargetMode="External"/><Relationship Id="rId169" Type="http://schemas.openxmlformats.org/officeDocument/2006/relationships/hyperlink" Target="https://kc.kobotoolbox.org/media/original?media_file=co2rwanda_rpp%2Fattachments%2F19d4161bf4224041afc095e1e3aefa87%2F4c0536be-e507-4175-8060-432389fb4b1f%2F1663834194736.jpg" TargetMode="External"/><Relationship Id="rId185" Type="http://schemas.openxmlformats.org/officeDocument/2006/relationships/hyperlink" Target="https://kc.kobotoolbox.org/media/original?media_file=co2rwanda_rpp%2Fattachments%2F19d4161bf4224041afc095e1e3aefa87%2Fd69d6314-a1f5-4b30-9658-88478d65bde9%2F1663835988321.jpg" TargetMode="External"/><Relationship Id="rId4" Type="http://schemas.openxmlformats.org/officeDocument/2006/relationships/hyperlink" Target="https://kc.kobotoolbox.org/media/original?media_file=co2rwanda_rpp%2Fattachments%2F19d4161bf4224041afc095e1e3aefa87%2Fb1d7fe48-fa8d-442f-b780-59f49ee19a94%2F1663829247362.jpg" TargetMode="External"/><Relationship Id="rId9" Type="http://schemas.openxmlformats.org/officeDocument/2006/relationships/hyperlink" Target="https://kc.kobotoolbox.org/media/original?media_file=co2rwanda_rpp%2Fattachments%2F19d4161bf4224041afc095e1e3aefa87%2F28d33cf9-0a5f-42d2-a44d-cb50ecab852d%2F1663834343278.jpg" TargetMode="External"/><Relationship Id="rId180" Type="http://schemas.openxmlformats.org/officeDocument/2006/relationships/hyperlink" Target="https://kc.kobotoolbox.org/media/original?media_file=co2rwanda_rpp%2Fattachments%2F19d4161bf4224041afc095e1e3aefa87%2F21c1fff6-3ec7-4afb-bc3a-e0798a08bd80%2F1663833439347.jpg" TargetMode="External"/><Relationship Id="rId26" Type="http://schemas.openxmlformats.org/officeDocument/2006/relationships/hyperlink" Target="https://kc.kobotoolbox.org/media/original?media_file=co2rwanda_rpp%2Fattachments%2F19d4161bf4224041afc095e1e3aefa87%2Fe53d3736-9c8e-42da-853b-387577da5738%2F1663779455044.jpg" TargetMode="External"/><Relationship Id="rId47" Type="http://schemas.openxmlformats.org/officeDocument/2006/relationships/hyperlink" Target="https://kc.kobotoolbox.org/media/original?media_file=co2rwanda_rpp%2Fattachments%2F19d4161bf4224041afc095e1e3aefa87%2F9dbc0fde-68b3-4f86-8d13-b0d0ee6f2055%2F1663833628548.jpg" TargetMode="External"/><Relationship Id="rId68" Type="http://schemas.openxmlformats.org/officeDocument/2006/relationships/hyperlink" Target="https://kc.kobotoolbox.org/media/original?media_file=co2rwanda_rpp%2Fattachments%2F19d4161bf4224041afc095e1e3aefa87%2F81034834-ac90-4cae-aade-a1ffc98b8dfd%2F1663842091834.jpg" TargetMode="External"/><Relationship Id="rId89" Type="http://schemas.openxmlformats.org/officeDocument/2006/relationships/hyperlink" Target="https://kc.kobotoolbox.org/media/original?media_file=co2rwanda_rpp%2Fattachments%2F19d4161bf4224041afc095e1e3aefa87%2F71be1904-f4b8-4130-93c0-133af40ac7c0%2F1663830824345.jpg" TargetMode="External"/><Relationship Id="rId112" Type="http://schemas.openxmlformats.org/officeDocument/2006/relationships/hyperlink" Target="https://kc.kobotoolbox.org/media/original?media_file=co2rwanda_rpp%2Fattachments%2F19d4161bf4224041afc095e1e3aefa87%2F631328c9-2744-47dc-b1e0-d44e23e03034%2F1663833767655.jpg" TargetMode="External"/><Relationship Id="rId133" Type="http://schemas.openxmlformats.org/officeDocument/2006/relationships/hyperlink" Target="https://kc.kobotoolbox.org/media/original?media_file=co2rwanda_rpp%2Fattachments%2F19d4161bf4224041afc095e1e3aefa87%2Fb513d2da-a22e-4843-974d-206d5ec5953d%2F1663830119408.jpg" TargetMode="External"/><Relationship Id="rId154" Type="http://schemas.openxmlformats.org/officeDocument/2006/relationships/hyperlink" Target="https://kc.kobotoolbox.org/media/original?media_file=co2rwanda_rpp%2Fattachments%2F19d4161bf4224041afc095e1e3aefa87%2F4ef92f1d-d9b3-4351-93de-4de9e50965f0%2F1663830596090.jpg" TargetMode="External"/><Relationship Id="rId175" Type="http://schemas.openxmlformats.org/officeDocument/2006/relationships/hyperlink" Target="https://kc.kobotoolbox.org/media/original?media_file=co2rwanda_rpp%2Fattachments%2F19d4161bf4224041afc095e1e3aefa87%2F8033bf73-8a7b-4e3f-85e1-4269918f87f4%2F1663839093061.jpg" TargetMode="External"/><Relationship Id="rId196" Type="http://schemas.openxmlformats.org/officeDocument/2006/relationships/hyperlink" Target="https://kc.kobotoolbox.org/media/original?media_file=co2rwanda_rpp%2Fattachments%2F19d4161bf4224041afc095e1e3aefa87%2F1534fd0a-5dd9-4036-ba26-a8e244e7af7d%2F1663832841588.jpg" TargetMode="External"/><Relationship Id="rId200" Type="http://schemas.openxmlformats.org/officeDocument/2006/relationships/hyperlink" Target="https://kc.kobotoolbox.org/media/original?media_file=co2rwanda_rpp%2Fattachments%2F19d4161bf4224041afc095e1e3aefa87%2F0677f294-f230-4f3c-82e0-db8f3d5e7634%2F1663834996305.jpg" TargetMode="External"/><Relationship Id="rId16" Type="http://schemas.openxmlformats.org/officeDocument/2006/relationships/hyperlink" Target="https://kc.kobotoolbox.org/media/original?media_file=co2rwanda_rpp%2Fattachments%2F19d4161bf4224041afc095e1e3aefa87%2F7832662f-0ca0-4f8e-8cbe-06545d2c58ad%2F1663831249250.jpg" TargetMode="External"/><Relationship Id="rId37" Type="http://schemas.openxmlformats.org/officeDocument/2006/relationships/hyperlink" Target="https://kc.kobotoolbox.org/media/original?media_file=co2rwanda_rpp%2Fattachments%2F19d4161bf4224041afc095e1e3aefa87%2F4cc8f7e8-3644-4792-86ab-098a3eeda101%2F1663785798169.jpg" TargetMode="External"/><Relationship Id="rId58" Type="http://schemas.openxmlformats.org/officeDocument/2006/relationships/hyperlink" Target="https://kc.kobotoolbox.org/media/original?media_file=co2rwanda_rpp%2Fattachments%2F19d4161bf4224041afc095e1e3aefa87%2F285f8a5c-e31e-4ab8-89f3-c701ccd211e3%2F1663833509282.jpg" TargetMode="External"/><Relationship Id="rId79" Type="http://schemas.openxmlformats.org/officeDocument/2006/relationships/hyperlink" Target="https://kc.kobotoolbox.org/media/original?media_file=co2rwanda_rpp%2Fattachments%2F19d4161bf4224041afc095e1e3aefa87%2F6d9b9f1c-b4cc-4152-8da9-c0786197d6ba%2F1663834565773.jpg" TargetMode="External"/><Relationship Id="rId102" Type="http://schemas.openxmlformats.org/officeDocument/2006/relationships/hyperlink" Target="https://kc.kobotoolbox.org/media/original?media_file=co2rwanda_rpp%2Fattachments%2F19d4161bf4224041afc095e1e3aefa87%2F265901ae-9458-4be8-be66-bdee76393c57%2F1663837999257.jpg" TargetMode="External"/><Relationship Id="rId123" Type="http://schemas.openxmlformats.org/officeDocument/2006/relationships/hyperlink" Target="https://kc.kobotoolbox.org/media/original?media_file=co2rwanda_rpp%2Fattachments%2F19d4161bf4224041afc095e1e3aefa87%2F1cc5bd73-2b1f-44c4-99ec-379bde7a13c2%2F1663833462884.jpg" TargetMode="External"/><Relationship Id="rId144" Type="http://schemas.openxmlformats.org/officeDocument/2006/relationships/hyperlink" Target="https://kc.kobotoolbox.org/media/original?media_file=co2rwanda_rpp%2Fattachments%2F19d4161bf4224041afc095e1e3aefa87%2F2363bd2b-5e60-450c-a94c-d6c114acf872%2F1663846321740.jpg" TargetMode="External"/><Relationship Id="rId90" Type="http://schemas.openxmlformats.org/officeDocument/2006/relationships/hyperlink" Target="https://kc.kobotoolbox.org/media/original?media_file=co2rwanda_rpp%2Fattachments%2F19d4161bf4224041afc095e1e3aefa87%2F71be1904-f4b8-4130-93c0-133af40ac7c0%2F1663830913025.jpg" TargetMode="External"/><Relationship Id="rId165" Type="http://schemas.openxmlformats.org/officeDocument/2006/relationships/hyperlink" Target="https://kc.kobotoolbox.org/media/original?media_file=co2rwanda_rpp%2Fattachments%2F19d4161bf4224041afc095e1e3aefa87%2F17a0db76-bf14-486a-9490-4e5db00d73e8%2F1663830366585.jpg" TargetMode="External"/><Relationship Id="rId186" Type="http://schemas.openxmlformats.org/officeDocument/2006/relationships/hyperlink" Target="https://kc.kobotoolbox.org/media/original?media_file=co2rwanda_rpp%2Fattachments%2F19d4161bf4224041afc095e1e3aefa87%2F64f13baf-9554-4395-b8fb-56ed7e1e4b0b%2F1663828287606.jpg" TargetMode="External"/><Relationship Id="rId27" Type="http://schemas.openxmlformats.org/officeDocument/2006/relationships/hyperlink" Target="https://kc.kobotoolbox.org/media/original?media_file=co2rwanda_rpp%2Fattachments%2F19d4161bf4224041afc095e1e3aefa87%2F1e3c4e54-9bb8-46c2-9ef8-64412c1951a2%2F1663827731908.jpg" TargetMode="External"/><Relationship Id="rId48" Type="http://schemas.openxmlformats.org/officeDocument/2006/relationships/hyperlink" Target="https://kc.kobotoolbox.org/media/original?media_file=co2rwanda_rpp%2Fattachments%2F19d4161bf4224041afc095e1e3aefa87%2F9dbc0fde-68b3-4f86-8d13-b0d0ee6f2055%2F1663833719913.jpg" TargetMode="External"/><Relationship Id="rId69" Type="http://schemas.openxmlformats.org/officeDocument/2006/relationships/hyperlink" Target="https://kc.kobotoolbox.org/media/original?media_file=co2rwanda_rpp%2Fattachments%2F19d4161bf4224041afc095e1e3aefa87%2F81034834-ac90-4cae-aade-a1ffc98b8dfd%2F1663842140097.jpg" TargetMode="External"/><Relationship Id="rId113" Type="http://schemas.openxmlformats.org/officeDocument/2006/relationships/hyperlink" Target="https://kc.kobotoolbox.org/media/original?media_file=co2rwanda_rpp%2Fattachments%2F19d4161bf4224041afc095e1e3aefa87%2F59f0cce1-2b81-495b-ae21-ebabab368f3d%2F1663829845488.jpg" TargetMode="External"/><Relationship Id="rId134" Type="http://schemas.openxmlformats.org/officeDocument/2006/relationships/hyperlink" Target="https://kc.kobotoolbox.org/media/original?media_file=co2rwanda_rpp%2Fattachments%2F19d4161bf4224041afc095e1e3aefa87%2Fb513d2da-a22e-4843-974d-206d5ec5953d%2F1663830014417.heic" TargetMode="External"/><Relationship Id="rId80" Type="http://schemas.openxmlformats.org/officeDocument/2006/relationships/hyperlink" Target="https://kc.kobotoolbox.org/media/original?media_file=co2rwanda_rpp%2Fattachments%2F19d4161bf4224041afc095e1e3aefa87%2Fc72eb4e5-24da-4c2f-970d-a580c32e21b8%2F1663839431114.jpg" TargetMode="External"/><Relationship Id="rId155" Type="http://schemas.openxmlformats.org/officeDocument/2006/relationships/hyperlink" Target="https://kc.kobotoolbox.org/media/original?media_file=co2rwanda_rpp%2Fattachments%2F19d4161bf4224041afc095e1e3aefa87%2F4ef92f1d-d9b3-4351-93de-4de9e50965f0%2F1663830684475.jpg" TargetMode="External"/><Relationship Id="rId176" Type="http://schemas.openxmlformats.org/officeDocument/2006/relationships/hyperlink" Target="https://kc.kobotoolbox.org/media/original?media_file=co2rwanda_rpp%2Fattachments%2F19d4161bf4224041afc095e1e3aefa87%2F9b37cbba-44fb-4a35-a2e2-154d57416aab%2F1663832483597.jpg" TargetMode="External"/><Relationship Id="rId197" Type="http://schemas.openxmlformats.org/officeDocument/2006/relationships/hyperlink" Target="https://kc.kobotoolbox.org/media/original?media_file=co2rwanda_rpp%2Fattachments%2F19d4161bf4224041afc095e1e3aefa87%2F1534fd0a-5dd9-4036-ba26-a8e244e7af7d%2F1663832920675.jpg" TargetMode="External"/><Relationship Id="rId201" Type="http://schemas.openxmlformats.org/officeDocument/2006/relationships/hyperlink" Target="https://kc.kobotoolbox.org/media/original?media_file=co2rwanda_rpp%2Fattachments%2F19d4161bf4224041afc095e1e3aefa87%2F0677f294-f230-4f3c-82e0-db8f3d5e7634%2F1663835039508.jpg" TargetMode="External"/><Relationship Id="rId17" Type="http://schemas.openxmlformats.org/officeDocument/2006/relationships/hyperlink" Target="https://kc.kobotoolbox.org/media/original?media_file=co2rwanda_rpp%2Fattachments%2F19d4161bf4224041afc095e1e3aefa87%2F1910a6c9-00b8-4909-90d3-2bb72bc0b8e4%2F1663832415069.jpg" TargetMode="External"/><Relationship Id="rId38" Type="http://schemas.openxmlformats.org/officeDocument/2006/relationships/hyperlink" Target="https://kc.kobotoolbox.org/media/original?media_file=co2rwanda_rpp%2Fattachments%2F19d4161bf4224041afc095e1e3aefa87%2F361524b2-b186-489d-bbc3-629b4b5373ef%2F1663827088392.jpg" TargetMode="External"/><Relationship Id="rId59" Type="http://schemas.openxmlformats.org/officeDocument/2006/relationships/hyperlink" Target="https://kc.kobotoolbox.org/media/original?media_file=co2rwanda_rpp%2Fattachments%2F19d4161bf4224041afc095e1e3aefa87%2F45e00a09-5d46-421b-a825-f013c6f20136%2F1663834667198.jpg" TargetMode="External"/><Relationship Id="rId103" Type="http://schemas.openxmlformats.org/officeDocument/2006/relationships/hyperlink" Target="https://kc.kobotoolbox.org/media/original?media_file=co2rwanda_rpp%2Fattachments%2F19d4161bf4224041afc095e1e3aefa87%2F265901ae-9458-4be8-be66-bdee76393c57%2F1663838103165.jpg" TargetMode="External"/><Relationship Id="rId124" Type="http://schemas.openxmlformats.org/officeDocument/2006/relationships/hyperlink" Target="https://kc.kobotoolbox.org/media/original?media_file=co2rwanda_rpp%2Fattachments%2F19d4161bf4224041afc095e1e3aefa87%2Fe498b5dd-56f5-47b1-91e1-f68b89919052%2F1663835068672.jpg" TargetMode="External"/><Relationship Id="rId70" Type="http://schemas.openxmlformats.org/officeDocument/2006/relationships/hyperlink" Target="https://kc.kobotoolbox.org/media/original?media_file=co2rwanda_rpp%2Fattachments%2F19d4161bf4224041afc095e1e3aefa87%2Fc0c77494-e78e-4335-be1c-8bace1cd3815%2F1663828004264.jpg" TargetMode="External"/><Relationship Id="rId91" Type="http://schemas.openxmlformats.org/officeDocument/2006/relationships/hyperlink" Target="https://kc.kobotoolbox.org/media/original?media_file=co2rwanda_rpp%2Fattachments%2F19d4161bf4224041afc095e1e3aefa87%2F71be1904-f4b8-4130-93c0-133af40ac7c0%2F1663831413781.jpg" TargetMode="External"/><Relationship Id="rId145" Type="http://schemas.openxmlformats.org/officeDocument/2006/relationships/hyperlink" Target="https://kc.kobotoolbox.org/media/original?media_file=co2rwanda_rpp%2Fattachments%2F19d4161bf4224041afc095e1e3aefa87%2F2363bd2b-5e60-450c-a94c-d6c114acf872%2F1663846556231.jpg" TargetMode="External"/><Relationship Id="rId166" Type="http://schemas.openxmlformats.org/officeDocument/2006/relationships/hyperlink" Target="https://kc.kobotoolbox.org/media/original?media_file=co2rwanda_rpp%2Fattachments%2F19d4161bf4224041afc095e1e3aefa87%2F4cbf3477-c146-43aa-9978-31faa72da9f7%2F1663832293472.jpg" TargetMode="External"/><Relationship Id="rId187" Type="http://schemas.openxmlformats.org/officeDocument/2006/relationships/hyperlink" Target="https://kc.kobotoolbox.org/media/original?media_file=co2rwanda_rpp%2Fattachments%2F19d4161bf4224041afc095e1e3aefa87%2F64f13baf-9554-4395-b8fb-56ed7e1e4b0b%2F1663828332546.jpg" TargetMode="External"/><Relationship Id="rId1" Type="http://schemas.openxmlformats.org/officeDocument/2006/relationships/hyperlink" Target="https://kc.kobotoolbox.org/media/original?media_file=co2rwanda_rpp%2Fattachments%2F19d4161bf4224041afc095e1e3aefa87%2F9b7e6e16-1508-4b0c-b3d4-f34f3c24d076%2F1663827250758.jpg" TargetMode="External"/><Relationship Id="rId28" Type="http://schemas.openxmlformats.org/officeDocument/2006/relationships/hyperlink" Target="https://kc.kobotoolbox.org/media/original?media_file=co2rwanda_rpp%2Fattachments%2F19d4161bf4224041afc095e1e3aefa87%2F1e3c4e54-9bb8-46c2-9ef8-64412c1951a2%2F1663779839857.jpg" TargetMode="External"/><Relationship Id="rId49" Type="http://schemas.openxmlformats.org/officeDocument/2006/relationships/hyperlink" Target="https://kc.kobotoolbox.org/media/original?media_file=co2rwanda_rpp%2Fattachments%2F19d4161bf4224041afc095e1e3aefa87%2F9dbc0fde-68b3-4f86-8d13-b0d0ee6f2055%2F1663834045664.jpg" TargetMode="External"/><Relationship Id="rId114" Type="http://schemas.openxmlformats.org/officeDocument/2006/relationships/hyperlink" Target="https://kc.kobotoolbox.org/media/original?media_file=co2rwanda_rpp%2Fattachments%2F19d4161bf4224041afc095e1e3aefa87%2F59f0cce1-2b81-495b-ae21-ebabab368f3d%2F1663829908302.jpg" TargetMode="External"/><Relationship Id="rId60" Type="http://schemas.openxmlformats.org/officeDocument/2006/relationships/hyperlink" Target="https://kc.kobotoolbox.org/media/original?media_file=co2rwanda_rpp%2Fattachments%2F19d4161bf4224041afc095e1e3aefa87%2F45e00a09-5d46-421b-a825-f013c6f20136%2F1663834771184.jpg" TargetMode="External"/><Relationship Id="rId81" Type="http://schemas.openxmlformats.org/officeDocument/2006/relationships/hyperlink" Target="https://kc.kobotoolbox.org/media/original?media_file=co2rwanda_rpp%2Fattachments%2F19d4161bf4224041afc095e1e3aefa87%2Fc72eb4e5-24da-4c2f-970d-a580c32e21b8%2F1663839453551.jpg" TargetMode="External"/><Relationship Id="rId135" Type="http://schemas.openxmlformats.org/officeDocument/2006/relationships/hyperlink" Target="https://kc.kobotoolbox.org/media/original?media_file=co2rwanda_rpp%2Fattachments%2F19d4161bf4224041afc095e1e3aefa87%2Fb513d2da-a22e-4843-974d-206d5ec5953d%2F1663830234606.jpg" TargetMode="External"/><Relationship Id="rId156" Type="http://schemas.openxmlformats.org/officeDocument/2006/relationships/hyperlink" Target="https://kc.kobotoolbox.org/media/original?media_file=co2rwanda_rpp%2Fattachments%2F19d4161bf4224041afc095e1e3aefa87%2F4ef92f1d-d9b3-4351-93de-4de9e50965f0%2F1663830777196.jpg" TargetMode="External"/><Relationship Id="rId177" Type="http://schemas.openxmlformats.org/officeDocument/2006/relationships/hyperlink" Target="https://kc.kobotoolbox.org/media/original?media_file=co2rwanda_rpp%2Fattachments%2F19d4161bf4224041afc095e1e3aefa87%2F9b37cbba-44fb-4a35-a2e2-154d57416aab%2F1663832534936.jpg" TargetMode="External"/><Relationship Id="rId198" Type="http://schemas.openxmlformats.org/officeDocument/2006/relationships/hyperlink" Target="https://kc.kobotoolbox.org/media/original?media_file=co2rwanda_rpp%2Fattachments%2F19d4161bf4224041afc095e1e3aefa87%2F18e11db4-9fd0-4153-9b42-71cb931866aa%2F1663833908439.jpg" TargetMode="External"/><Relationship Id="rId202" Type="http://schemas.openxmlformats.org/officeDocument/2006/relationships/hyperlink" Target="https://kc.kobotoolbox.org/media/original?media_file=co2rwanda_rpp%2Fattachments%2F19d4161bf4224041afc095e1e3aefa87%2F0677f294-f230-4f3c-82e0-db8f3d5e7634%2F1663908578002.jpg" TargetMode="External"/><Relationship Id="rId18" Type="http://schemas.openxmlformats.org/officeDocument/2006/relationships/hyperlink" Target="https://kc.kobotoolbox.org/media/original?media_file=co2rwanda_rpp%2Fattachments%2F19d4161bf4224041afc095e1e3aefa87%2F1910a6c9-00b8-4909-90d3-2bb72bc0b8e4%2F1663832795987.jpg" TargetMode="External"/><Relationship Id="rId39" Type="http://schemas.openxmlformats.org/officeDocument/2006/relationships/hyperlink" Target="https://kc.kobotoolbox.org/media/original?media_file=co2rwanda_rpp%2Fattachments%2F19d4161bf4224041afc095e1e3aefa87%2F361524b2-b186-489d-bbc3-629b4b5373ef%2F1663827734588.jpg" TargetMode="External"/><Relationship Id="rId50" Type="http://schemas.openxmlformats.org/officeDocument/2006/relationships/hyperlink" Target="https://kc.kobotoolbox.org/media/original?media_file=co2rwanda_rpp%2Fattachments%2F19d4161bf4224041afc095e1e3aefa87%2Fbc6314a4-64b6-4f1b-9cce-aa1a51dd76a7%2F1663838356675.jpg" TargetMode="External"/><Relationship Id="rId104" Type="http://schemas.openxmlformats.org/officeDocument/2006/relationships/hyperlink" Target="https://kc.kobotoolbox.org/media/original?media_file=co2rwanda_rpp%2Fattachments%2F19d4161bf4224041afc095e1e3aefa87%2F8553e3c9-d254-44a2-9cd1-3d81d30f690b%2F1663830765198.jpg" TargetMode="External"/><Relationship Id="rId125" Type="http://schemas.openxmlformats.org/officeDocument/2006/relationships/hyperlink" Target="https://kc.kobotoolbox.org/media/original?media_file=co2rwanda_rpp%2Fattachments%2F19d4161bf4224041afc095e1e3aefa87%2Fe498b5dd-56f5-47b1-91e1-f68b89919052%2F1663835688811.jpg" TargetMode="External"/><Relationship Id="rId146" Type="http://schemas.openxmlformats.org/officeDocument/2006/relationships/hyperlink" Target="https://kc.kobotoolbox.org/media/original?media_file=co2rwanda_rpp%2Fattachments%2F19d4161bf4224041afc095e1e3aefa87%2Fb7687b03-a616-4534-bd31-3d8f51d3e353%2F1663827111848.jpg" TargetMode="External"/><Relationship Id="rId167" Type="http://schemas.openxmlformats.org/officeDocument/2006/relationships/hyperlink" Target="https://kc.kobotoolbox.org/media/original?media_file=co2rwanda_rpp%2Fattachments%2F19d4161bf4224041afc095e1e3aefa87%2F4cbf3477-c146-43aa-9978-31faa72da9f7%2F1663832485884.jpg" TargetMode="External"/><Relationship Id="rId188" Type="http://schemas.openxmlformats.org/officeDocument/2006/relationships/hyperlink" Target="https://kc.kobotoolbox.org/media/original?media_file=co2rwanda_rpp%2Fattachments%2F19d4161bf4224041afc095e1e3aefa87%2F53bd4710-668e-4e96-b005-5dc839a6c2e9%2F1663831323315.jpg" TargetMode="External"/><Relationship Id="rId71" Type="http://schemas.openxmlformats.org/officeDocument/2006/relationships/hyperlink" Target="https://kc.kobotoolbox.org/media/original?media_file=co2rwanda_rpp%2Fattachments%2F19d4161bf4224041afc095e1e3aefa87%2Fc0c77494-e78e-4335-be1c-8bace1cd3815%2F1663828830826.jpg" TargetMode="External"/><Relationship Id="rId92" Type="http://schemas.openxmlformats.org/officeDocument/2006/relationships/hyperlink" Target="https://kc.kobotoolbox.org/media/original?media_file=co2rwanda_rpp%2Fattachments%2F19d4161bf4224041afc095e1e3aefa87%2Fdcf03f16-86a6-4a1c-a7c0-508cf36f857d%2F1663832680204.jpg" TargetMode="External"/></Relationships>
</file>

<file path=xl/worksheets/_rels/sheet8.xml.rels><?xml version="1.0" encoding="UTF-8" standalone="yes"?>
<Relationships xmlns="http://schemas.openxmlformats.org/package/2006/relationships"><Relationship Id="rId117" Type="http://schemas.openxmlformats.org/officeDocument/2006/relationships/hyperlink" Target="https://kc.kobotoolbox.org/media/original?media_file=co2rwanda_rpp%2Fattachments%2Ffbc5ded138434781ae736d19d8d1308d%2F1ef47e62-0f48-479c-9e6c-858ce8f7eb8d%2F1663917137088.jpg" TargetMode="External"/><Relationship Id="rId21" Type="http://schemas.openxmlformats.org/officeDocument/2006/relationships/hyperlink" Target="https://kc.kobotoolbox.org/media/original?media_file=co2rwanda_rpp%2Fattachments%2Ffbc5ded138434781ae736d19d8d1308d%2Ffe469852-a5e4-48ae-8ffc-9e79ca605458%2F1663843622920.jpg" TargetMode="External"/><Relationship Id="rId42" Type="http://schemas.openxmlformats.org/officeDocument/2006/relationships/hyperlink" Target="https://kc.kobotoolbox.org/media/original?media_file=co2rwanda_rpp%2Fattachments%2Ffbc5ded138434781ae736d19d8d1308d%2Fd7906bde-1fb1-44b1-beb9-8c17f25cf380%2F1663923730432.jpg" TargetMode="External"/><Relationship Id="rId63" Type="http://schemas.openxmlformats.org/officeDocument/2006/relationships/hyperlink" Target="https://kc.kobotoolbox.org/media/original?media_file=co2rwanda_rpp%2Fattachments%2Ffbc5ded138434781ae736d19d8d1308d%2Fa0496ce0-72ed-4480-ace5-147002700518%2F1663923659619.jpg" TargetMode="External"/><Relationship Id="rId84" Type="http://schemas.openxmlformats.org/officeDocument/2006/relationships/hyperlink" Target="https://kc.kobotoolbox.org/media/original?media_file=co2rwanda_rpp%2Fattachments%2Ffbc5ded138434781ae736d19d8d1308d%2Feea8c131-7a3f-441e-983c-78babb036c86%2F1663932406923.jpg" TargetMode="External"/><Relationship Id="rId138" Type="http://schemas.openxmlformats.org/officeDocument/2006/relationships/hyperlink" Target="https://kc.kobotoolbox.org/media/original?media_file=co2rwanda_rpp%2Fattachments%2Ffbc5ded138434781ae736d19d8d1308d%2F60314a14-a96f-4611-b74a-b26cbd2fda31%2F1663913677739.jpg" TargetMode="External"/><Relationship Id="rId159" Type="http://schemas.openxmlformats.org/officeDocument/2006/relationships/hyperlink" Target="https://kc.kobotoolbox.org/media/original?media_file=co2rwanda_rpp%2Fattachments%2Ffbc5ded138434781ae736d19d8d1308d%2F6efcf5e9-a2b6-4a06-99bb-c8d4c26d0b3a%2F1663920942979.jpg" TargetMode="External"/><Relationship Id="rId170" Type="http://schemas.openxmlformats.org/officeDocument/2006/relationships/hyperlink" Target="https://kc.kobotoolbox.org/media/original?media_file=co2rwanda_rpp%2Fattachments%2Ffbc5ded138434781ae736d19d8d1308d%2Fc8ecf876-18be-4859-ac7c-e746c903b407%2F1663916231017.jpg" TargetMode="External"/><Relationship Id="rId191" Type="http://schemas.openxmlformats.org/officeDocument/2006/relationships/printerSettings" Target="../printerSettings/printerSettings1.bin"/><Relationship Id="rId107" Type="http://schemas.openxmlformats.org/officeDocument/2006/relationships/hyperlink" Target="https://kc.kobotoolbox.org/media/original?media_file=co2rwanda_rpp%2Fattachments%2Ffbc5ded138434781ae736d19d8d1308d%2F2dafc436-42a3-4755-8a59-aa530b648f72%2F1663916652145.jpg" TargetMode="External"/><Relationship Id="rId11" Type="http://schemas.openxmlformats.org/officeDocument/2006/relationships/hyperlink" Target="https://kc.kobotoolbox.org/media/original?media_file=co2rwanda_rpp%2Fattachments%2Ffbc5ded138434781ae736d19d8d1308d%2Ff58a115c-c079-4623-ac7e-2af11b910aaf%2F1663920026679.jpg" TargetMode="External"/><Relationship Id="rId32" Type="http://schemas.openxmlformats.org/officeDocument/2006/relationships/hyperlink" Target="https://kc.kobotoolbox.org/media/original?media_file=co2rwanda_rpp%2Fattachments%2Ffbc5ded138434781ae736d19d8d1308d%2F8e78b874-c5be-4bd7-ad2b-7900cfc2dca0%2F1663918191220.jpg" TargetMode="External"/><Relationship Id="rId53" Type="http://schemas.openxmlformats.org/officeDocument/2006/relationships/hyperlink" Target="https://kc.kobotoolbox.org/media/original?media_file=co2rwanda_rpp%2Fattachments%2Ffbc5ded138434781ae736d19d8d1308d%2Fc41607b8-bcca-45e3-9261-29cd2616fae4%2F1663921914006.jpg" TargetMode="External"/><Relationship Id="rId74" Type="http://schemas.openxmlformats.org/officeDocument/2006/relationships/hyperlink" Target="https://kc.kobotoolbox.org/media/original?media_file=co2rwanda_rpp%2Fattachments%2Ffbc5ded138434781ae736d19d8d1308d%2Faab64c90-fde2-474c-8f6c-f4e5c3a893e0%2F1663927289773.jpg" TargetMode="External"/><Relationship Id="rId128" Type="http://schemas.openxmlformats.org/officeDocument/2006/relationships/hyperlink" Target="https://kc.kobotoolbox.org/media/original?media_file=co2rwanda_rpp%2Fattachments%2Ffbc5ded138434781ae736d19d8d1308d%2Fe109b056-ab9c-4591-885f-a49f526f7ce2%2F1663915803474.jpg" TargetMode="External"/><Relationship Id="rId149" Type="http://schemas.openxmlformats.org/officeDocument/2006/relationships/hyperlink" Target="https://kc.kobotoolbox.org/media/original?media_file=co2rwanda_rpp%2Fattachments%2Ffbc5ded138434781ae736d19d8d1308d%2Fec6ac7f1-d53c-40f2-9cb5-671fa4acb9b8%2F1663923348411.jpg" TargetMode="External"/><Relationship Id="rId5" Type="http://schemas.openxmlformats.org/officeDocument/2006/relationships/hyperlink" Target="https://kc.kobotoolbox.org/media/original?media_file=co2rwanda_rpp%2Fattachments%2Ffbc5ded138434781ae736d19d8d1308d%2F3c29fafa-77bf-4944-bd64-1421b9348237%2F1663915824226.jpg" TargetMode="External"/><Relationship Id="rId95" Type="http://schemas.openxmlformats.org/officeDocument/2006/relationships/hyperlink" Target="https://kc.kobotoolbox.org/media/original?media_file=co2rwanda_rpp%2Fattachments%2Ffbc5ded138434781ae736d19d8d1308d%2F51a2d572-8ee1-4223-a0e6-3dfdd2b963f4%2F1663920691305.jpg" TargetMode="External"/><Relationship Id="rId160" Type="http://schemas.openxmlformats.org/officeDocument/2006/relationships/hyperlink" Target="https://kc.kobotoolbox.org/media/original?media_file=co2rwanda_rpp%2Fattachments%2Ffbc5ded138434781ae736d19d8d1308d%2Fc5360575-dacb-4943-82f3-f561a2d9c629%2F1663923917486.jpg" TargetMode="External"/><Relationship Id="rId181" Type="http://schemas.openxmlformats.org/officeDocument/2006/relationships/hyperlink" Target="https://kc.kobotoolbox.org/media/original?media_file=co2rwanda_rpp%2Fattachments%2Ffbc5ded138434781ae736d19d8d1308d%2F910937f1-d287-4d3d-bbbb-da99c56ddca2%2F1663915198310.jpg" TargetMode="External"/><Relationship Id="rId22" Type="http://schemas.openxmlformats.org/officeDocument/2006/relationships/hyperlink" Target="https://kc.kobotoolbox.org/media/original?media_file=co2rwanda_rpp%2Fattachments%2Ffbc5ded138434781ae736d19d8d1308d%2F9c7387f9-4df0-468e-aa5f-2a563abd7862%2F1663916577207.jpg" TargetMode="External"/><Relationship Id="rId43" Type="http://schemas.openxmlformats.org/officeDocument/2006/relationships/hyperlink" Target="https://kc.kobotoolbox.org/media/original?media_file=co2rwanda_rpp%2Fattachments%2Ffbc5ded138434781ae736d19d8d1308d%2F1b493e0d-8778-4acb-8aa9-2c58a51dc0de%2F1663914853564.jpg" TargetMode="External"/><Relationship Id="rId64" Type="http://schemas.openxmlformats.org/officeDocument/2006/relationships/hyperlink" Target="https://kc.kobotoolbox.org/media/original?media_file=co2rwanda_rpp%2Fattachments%2Ffbc5ded138434781ae736d19d8d1308d%2Fa0496ce0-72ed-4480-ace5-147002700518%2F1663923951021.jpg" TargetMode="External"/><Relationship Id="rId118" Type="http://schemas.openxmlformats.org/officeDocument/2006/relationships/hyperlink" Target="https://kc.kobotoolbox.org/media/original?media_file=co2rwanda_rpp%2Fattachments%2Ffbc5ded138434781ae736d19d8d1308d%2F1ef47e62-0f48-479c-9e6c-858ce8f7eb8d%2F1663917157296.jpg" TargetMode="External"/><Relationship Id="rId139" Type="http://schemas.openxmlformats.org/officeDocument/2006/relationships/hyperlink" Target="https://kc.kobotoolbox.org/media/original?media_file=co2rwanda_rpp%2Fattachments%2Ffbc5ded138434781ae736d19d8d1308d%2F60314a14-a96f-4611-b74a-b26cbd2fda31%2F1663913750174.jpg" TargetMode="External"/><Relationship Id="rId85" Type="http://schemas.openxmlformats.org/officeDocument/2006/relationships/hyperlink" Target="https://kc.kobotoolbox.org/media/original?media_file=co2rwanda_rpp%2Fattachments%2Ffbc5ded138434781ae736d19d8d1308d%2Fd42bca96-8844-411d-8827-74b7c8b5c2cc%2F1663915366404.jpg" TargetMode="External"/><Relationship Id="rId150" Type="http://schemas.openxmlformats.org/officeDocument/2006/relationships/hyperlink" Target="https://kc.kobotoolbox.org/media/original?media_file=co2rwanda_rpp%2Fattachments%2Ffbc5ded138434781ae736d19d8d1308d%2Faabe39d6-f080-45a8-b2dd-e8fa3bd19e92%2F1663915866434.jpg" TargetMode="External"/><Relationship Id="rId171" Type="http://schemas.openxmlformats.org/officeDocument/2006/relationships/hyperlink" Target="https://kc.kobotoolbox.org/media/original?media_file=co2rwanda_rpp%2Fattachments%2Ffbc5ded138434781ae736d19d8d1308d%2F6ac8e169-bbba-44c6-b78b-1a7703dae860%2F1663916962529.jpg" TargetMode="External"/><Relationship Id="rId12" Type="http://schemas.openxmlformats.org/officeDocument/2006/relationships/hyperlink" Target="https://kc.kobotoolbox.org/media/original?media_file=co2rwanda_rpp%2Fattachments%2Ffbc5ded138434781ae736d19d8d1308d%2Ff58a115c-c079-4623-ac7e-2af11b910aaf%2F1663920079448.jpg" TargetMode="External"/><Relationship Id="rId33" Type="http://schemas.openxmlformats.org/officeDocument/2006/relationships/hyperlink" Target="https://kc.kobotoolbox.org/media/original?media_file=co2rwanda_rpp%2Fattachments%2Ffbc5ded138434781ae736d19d8d1308d%2F8e78b874-c5be-4bd7-ad2b-7900cfc2dca0%2F1663918277155.jpg" TargetMode="External"/><Relationship Id="rId108" Type="http://schemas.openxmlformats.org/officeDocument/2006/relationships/hyperlink" Target="https://kc.kobotoolbox.org/media/original?media_file=co2rwanda_rpp%2Fattachments%2Ffbc5ded138434781ae736d19d8d1308d%2F2dafc436-42a3-4755-8a59-aa530b648f72%2F1663916705709.jpg" TargetMode="External"/><Relationship Id="rId129" Type="http://schemas.openxmlformats.org/officeDocument/2006/relationships/hyperlink" Target="https://kc.kobotoolbox.org/media/original?media_file=co2rwanda_rpp%2Fattachments%2Ffbc5ded138434781ae736d19d8d1308d%2Fe109b056-ab9c-4591-885f-a49f526f7ce2%2F1663916015967.jpg" TargetMode="External"/><Relationship Id="rId54" Type="http://schemas.openxmlformats.org/officeDocument/2006/relationships/hyperlink" Target="https://kc.kobotoolbox.org/media/original?media_file=co2rwanda_rpp%2Fattachments%2Ffbc5ded138434781ae736d19d8d1308d%2Fc41607b8-bcca-45e3-9261-29cd2616fae4%2F1663922070472.jpg" TargetMode="External"/><Relationship Id="rId75" Type="http://schemas.openxmlformats.org/officeDocument/2006/relationships/hyperlink" Target="https://kc.kobotoolbox.org/media/original?media_file=co2rwanda_rpp%2Fattachments%2Ffbc5ded138434781ae736d19d8d1308d%2Fcebae063-e5d1-490b-b275-5baf3951916b%2F1663928129748.jpg" TargetMode="External"/><Relationship Id="rId96" Type="http://schemas.openxmlformats.org/officeDocument/2006/relationships/hyperlink" Target="https://kc.kobotoolbox.org/media/original?media_file=co2rwanda_rpp%2Fattachments%2Ffbc5ded138434781ae736d19d8d1308d%2F51a2d572-8ee1-4223-a0e6-3dfdd2b963f4%2F1663920763214.jpg" TargetMode="External"/><Relationship Id="rId140" Type="http://schemas.openxmlformats.org/officeDocument/2006/relationships/hyperlink" Target="https://kc.kobotoolbox.org/media/original?media_file=co2rwanda_rpp%2Fattachments%2Ffbc5ded138434781ae736d19d8d1308d%2Facbd77a5-ff15-4232-80de-8c9851f3c3e8%2F1663914845341.jpg" TargetMode="External"/><Relationship Id="rId161" Type="http://schemas.openxmlformats.org/officeDocument/2006/relationships/hyperlink" Target="https://kc.kobotoolbox.org/media/original?media_file=co2rwanda_rpp%2Fattachments%2Ffbc5ded138434781ae736d19d8d1308d%2Fc5360575-dacb-4943-82f3-f561a2d9c629%2F1663924130657.jpg" TargetMode="External"/><Relationship Id="rId182" Type="http://schemas.openxmlformats.org/officeDocument/2006/relationships/hyperlink" Target="https://kc.kobotoolbox.org/media/original?media_file=co2rwanda_rpp%2Fattachments%2Ffbc5ded138434781ae736d19d8d1308d%2F910937f1-d287-4d3d-bbbb-da99c56ddca2%2F1663915346443.jpg" TargetMode="External"/><Relationship Id="rId6" Type="http://schemas.openxmlformats.org/officeDocument/2006/relationships/hyperlink" Target="https://kc.kobotoolbox.org/media/original?media_file=co2rwanda_rpp%2Fattachments%2Ffbc5ded138434781ae736d19d8d1308d%2F3c29fafa-77bf-4944-bd64-1421b9348237%2F1663915887909.jpg" TargetMode="External"/><Relationship Id="rId23" Type="http://schemas.openxmlformats.org/officeDocument/2006/relationships/hyperlink" Target="https://kc.kobotoolbox.org/media/original?media_file=co2rwanda_rpp%2Fattachments%2Ffbc5ded138434781ae736d19d8d1308d%2F9c7387f9-4df0-468e-aa5f-2a563abd7862%2F1663843768153.jpg" TargetMode="External"/><Relationship Id="rId119" Type="http://schemas.openxmlformats.org/officeDocument/2006/relationships/hyperlink" Target="https://kc.kobotoolbox.org/media/original?media_file=co2rwanda_rpp%2Fattachments%2Ffbc5ded138434781ae736d19d8d1308d%2Fccd7ecf8-162d-412c-b44a-af23235a3f3c%2F1663918063670.jpg" TargetMode="External"/><Relationship Id="rId44" Type="http://schemas.openxmlformats.org/officeDocument/2006/relationships/hyperlink" Target="https://kc.kobotoolbox.org/media/original?media_file=co2rwanda_rpp%2Fattachments%2Ffbc5ded138434781ae736d19d8d1308d%2F1b493e0d-8778-4acb-8aa9-2c58a51dc0de%2F1663915053976.jpg" TargetMode="External"/><Relationship Id="rId65" Type="http://schemas.openxmlformats.org/officeDocument/2006/relationships/hyperlink" Target="https://kc.kobotoolbox.org/media/original?media_file=co2rwanda_rpp%2Fattachments%2Ffbc5ded138434781ae736d19d8d1308d%2Fb4843c0a-76a0-4128-9f86-427cf854a57b%2F1663925414148.jpg" TargetMode="External"/><Relationship Id="rId86" Type="http://schemas.openxmlformats.org/officeDocument/2006/relationships/hyperlink" Target="https://kc.kobotoolbox.org/media/original?media_file=co2rwanda_rpp%2Fattachments%2Ffbc5ded138434781ae736d19d8d1308d%2Fd42bca96-8844-411d-8827-74b7c8b5c2cc%2F1663915395535.jpg" TargetMode="External"/><Relationship Id="rId130" Type="http://schemas.openxmlformats.org/officeDocument/2006/relationships/hyperlink" Target="https://kc.kobotoolbox.org/media/original?media_file=co2rwanda_rpp%2Fattachments%2Ffbc5ded138434781ae736d19d8d1308d%2F6b214120-0898-4ce1-9368-9f28027309b7%2F1663917028022.jpg" TargetMode="External"/><Relationship Id="rId151" Type="http://schemas.openxmlformats.org/officeDocument/2006/relationships/hyperlink" Target="https://kc.kobotoolbox.org/media/original?media_file=co2rwanda_rpp%2Fattachments%2Ffbc5ded138434781ae736d19d8d1308d%2Faabe39d6-f080-45a8-b2dd-e8fa3bd19e92%2F1663915984380.jpg" TargetMode="External"/><Relationship Id="rId172" Type="http://schemas.openxmlformats.org/officeDocument/2006/relationships/hyperlink" Target="https://kc.kobotoolbox.org/media/original?media_file=co2rwanda_rpp%2Fattachments%2Ffbc5ded138434781ae736d19d8d1308d%2F6ac8e169-bbba-44c6-b78b-1a7703dae860%2F1663917031260.jpg" TargetMode="External"/><Relationship Id="rId13" Type="http://schemas.openxmlformats.org/officeDocument/2006/relationships/hyperlink" Target="https://kc.kobotoolbox.org/media/original?media_file=co2rwanda_rpp%2Fattachments%2Ffbc5ded138434781ae736d19d8d1308d%2Ffeef7814-a059-47e3-9808-d0175f2c6f6e%2F1663912050136.jpg" TargetMode="External"/><Relationship Id="rId18" Type="http://schemas.openxmlformats.org/officeDocument/2006/relationships/hyperlink" Target="https://kc.kobotoolbox.org/media/original?media_file=co2rwanda_rpp%2Fattachments%2Ffbc5ded138434781ae736d19d8d1308d%2Fa0d5b88d-f7a6-41b4-91ac-bc1abd155da6%2F1663913184208.jpg" TargetMode="External"/><Relationship Id="rId39" Type="http://schemas.openxmlformats.org/officeDocument/2006/relationships/hyperlink" Target="https://kc.kobotoolbox.org/media/original?media_file=co2rwanda_rpp%2Fattachments%2Ffbc5ded138434781ae736d19d8d1308d%2Fb54eb670-56b9-4875-b0ae-b9aef1899be2%2F1663921894322.jpg" TargetMode="External"/><Relationship Id="rId109" Type="http://schemas.openxmlformats.org/officeDocument/2006/relationships/hyperlink" Target="https://kc.kobotoolbox.org/media/original?media_file=co2rwanda_rpp%2Fattachments%2Ffbc5ded138434781ae736d19d8d1308d%2Ffc9f034d-dcf6-4d70-870d-fd7abd2b0208%2F1663913786972.jpg" TargetMode="External"/><Relationship Id="rId34" Type="http://schemas.openxmlformats.org/officeDocument/2006/relationships/hyperlink" Target="https://kc.kobotoolbox.org/media/original?media_file=co2rwanda_rpp%2Fattachments%2Ffbc5ded138434781ae736d19d8d1308d%2F7e48d890-2583-437d-b331-c7e1175d29b4%2F1663919315573.jpg" TargetMode="External"/><Relationship Id="rId50" Type="http://schemas.openxmlformats.org/officeDocument/2006/relationships/hyperlink" Target="https://kc.kobotoolbox.org/media/original?media_file=co2rwanda_rpp%2Fattachments%2Ffbc5ded138434781ae736d19d8d1308d%2F6073f0b5-e038-43be-84b0-f1965fb15df4%2F1663920702672.jpg" TargetMode="External"/><Relationship Id="rId55" Type="http://schemas.openxmlformats.org/officeDocument/2006/relationships/hyperlink" Target="https://kc.kobotoolbox.org/media/original?media_file=co2rwanda_rpp%2Fattachments%2Ffbc5ded138434781ae736d19d8d1308d%2Fda5a5837-e646-41b2-9348-0a6ac76fb43b%2F1663923997396.jpg" TargetMode="External"/><Relationship Id="rId76" Type="http://schemas.openxmlformats.org/officeDocument/2006/relationships/hyperlink" Target="https://kc.kobotoolbox.org/media/original?media_file=co2rwanda_rpp%2Fattachments%2Ffbc5ded138434781ae736d19d8d1308d%2Fcebae063-e5d1-490b-b275-5baf3951916b%2F1663928303033.jpg" TargetMode="External"/><Relationship Id="rId97" Type="http://schemas.openxmlformats.org/officeDocument/2006/relationships/hyperlink" Target="https://kc.kobotoolbox.org/media/original?media_file=co2rwanda_rpp%2Fattachments%2Ffbc5ded138434781ae736d19d8d1308d%2Fb8d2ed55-b0d4-4136-a9c3-0efd883a0785%2F1663917610072.jpg" TargetMode="External"/><Relationship Id="rId104" Type="http://schemas.openxmlformats.org/officeDocument/2006/relationships/hyperlink" Target="https://kc.kobotoolbox.org/media/original?media_file=co2rwanda_rpp%2Fattachments%2Ffbc5ded138434781ae736d19d8d1308d%2Fc6f4a135-06c5-4b39-9481-a62899ef93d3%2F1663920704265.heic" TargetMode="External"/><Relationship Id="rId120" Type="http://schemas.openxmlformats.org/officeDocument/2006/relationships/hyperlink" Target="https://kc.kobotoolbox.org/media/original?media_file=co2rwanda_rpp%2Fattachments%2Ffbc5ded138434781ae736d19d8d1308d%2Fccd7ecf8-162d-412c-b44a-af23235a3f3c%2F1663918118189.jpg" TargetMode="External"/><Relationship Id="rId125" Type="http://schemas.openxmlformats.org/officeDocument/2006/relationships/hyperlink" Target="https://kc.kobotoolbox.org/media/original?media_file=co2rwanda_rpp%2Fattachments%2Ffbc5ded138434781ae736d19d8d1308d%2F829bb833-8d8c-4432-95b8-2a94acc1c005%2F1663920089940.jpg" TargetMode="External"/><Relationship Id="rId141" Type="http://schemas.openxmlformats.org/officeDocument/2006/relationships/hyperlink" Target="https://kc.kobotoolbox.org/media/original?media_file=co2rwanda_rpp%2Fattachments%2Ffbc5ded138434781ae736d19d8d1308d%2Facbd77a5-ff15-4232-80de-8c9851f3c3e8%2F1663914934272.jpg" TargetMode="External"/><Relationship Id="rId146" Type="http://schemas.openxmlformats.org/officeDocument/2006/relationships/hyperlink" Target="https://kc.kobotoolbox.org/media/original?media_file=co2rwanda_rpp%2Fattachments%2Ffbc5ded138434781ae736d19d8d1308d%2Fdff6dac2-02ca-4126-b10f-72de1ff7d0ab%2F1663921751638.jpg" TargetMode="External"/><Relationship Id="rId167" Type="http://schemas.openxmlformats.org/officeDocument/2006/relationships/hyperlink" Target="https://kc.kobotoolbox.org/media/original?media_file=co2rwanda_rpp%2Fattachments%2Ffbc5ded138434781ae736d19d8d1308d%2Fd7060d19-539f-4806-a5ef-448f5681bc57%2F1663914203023.jpg" TargetMode="External"/><Relationship Id="rId188" Type="http://schemas.openxmlformats.org/officeDocument/2006/relationships/hyperlink" Target="https://kc.kobotoolbox.org/media/original?media_file=co2rwanda_rpp%2Fattachments%2Ffbc5ded138434781ae736d19d8d1308d%2Fafa11623-5139-4526-961c-41d28848a428%2F1663919015585.jpg" TargetMode="External"/><Relationship Id="rId7" Type="http://schemas.openxmlformats.org/officeDocument/2006/relationships/hyperlink" Target="https://kc.kobotoolbox.org/media/original?media_file=co2rwanda_rpp%2Fattachments%2Ffbc5ded138434781ae736d19d8d1308d%2F9a9cafe9-ff41-4d17-82ac-00fefc3ec171%2F1663916845249.jpg" TargetMode="External"/><Relationship Id="rId71" Type="http://schemas.openxmlformats.org/officeDocument/2006/relationships/hyperlink" Target="https://kc.kobotoolbox.org/media/original?media_file=co2rwanda_rpp%2Fattachments%2Ffbc5ded138434781ae736d19d8d1308d%2Fcaf770b8-1ae4-48ab-8849-c83a5f7240b2%2F1663920758591.jpg" TargetMode="External"/><Relationship Id="rId92" Type="http://schemas.openxmlformats.org/officeDocument/2006/relationships/hyperlink" Target="https://kc.kobotoolbox.org/media/original?media_file=co2rwanda_rpp%2Fattachments%2Ffbc5ded138434781ae736d19d8d1308d%2Fd862cbd9-514c-4169-a9b5-b354e6dfc678%2F1663918709679.jpg" TargetMode="External"/><Relationship Id="rId162" Type="http://schemas.openxmlformats.org/officeDocument/2006/relationships/hyperlink" Target="https://kc.kobotoolbox.org/media/original?media_file=co2rwanda_rpp%2Fattachments%2Ffbc5ded138434781ae736d19d8d1308d%2Fa2a7e10b-145b-4b7c-ad19-9ae5afc56932%2F1663925858583.jpg" TargetMode="External"/><Relationship Id="rId183" Type="http://schemas.openxmlformats.org/officeDocument/2006/relationships/hyperlink" Target="https://kc.kobotoolbox.org/media/original?media_file=co2rwanda_rpp%2Fattachments%2Ffbc5ded138434781ae736d19d8d1308d%2F4430a20d-6d86-442a-856f-d910e1fcd8ae%2F1663916062337.jpg" TargetMode="External"/><Relationship Id="rId2" Type="http://schemas.openxmlformats.org/officeDocument/2006/relationships/hyperlink" Target="https://kc.kobotoolbox.org/media/original?media_file=co2rwanda_rpp%2Fattachments%2Ffbc5ded138434781ae736d19d8d1308d%2F819d6c57-41ca-40a2-b319-1b6e2087b07d%2F1663922032992.jpg" TargetMode="External"/><Relationship Id="rId29" Type="http://schemas.openxmlformats.org/officeDocument/2006/relationships/hyperlink" Target="https://kc.kobotoolbox.org/media/original?media_file=co2rwanda_rpp%2Fattachments%2Ffbc5ded138434781ae736d19d8d1308d%2F704d7db7-05f0-43c3-b100-794c27f5ae07%2F1663916616601.jpg" TargetMode="External"/><Relationship Id="rId24" Type="http://schemas.openxmlformats.org/officeDocument/2006/relationships/hyperlink" Target="https://kc.kobotoolbox.org/media/original?media_file=co2rwanda_rpp%2Fattachments%2Ffbc5ded138434781ae736d19d8d1308d%2F7af7d1c1-0925-4f83-b1c3-021bc2644477%2F1663918413281.jpg" TargetMode="External"/><Relationship Id="rId40" Type="http://schemas.openxmlformats.org/officeDocument/2006/relationships/hyperlink" Target="https://kc.kobotoolbox.org/media/original?media_file=co2rwanda_rpp%2Fattachments%2Ffbc5ded138434781ae736d19d8d1308d%2Fd7906bde-1fb1-44b1-beb9-8c17f25cf380%2F1663923468009.jpg" TargetMode="External"/><Relationship Id="rId45" Type="http://schemas.openxmlformats.org/officeDocument/2006/relationships/hyperlink" Target="https://kc.kobotoolbox.org/media/original?media_file=co2rwanda_rpp%2Fattachments%2Ffbc5ded138434781ae736d19d8d1308d%2F1b493e0d-8778-4acb-8aa9-2c58a51dc0de%2F1663915142862.jpg" TargetMode="External"/><Relationship Id="rId66" Type="http://schemas.openxmlformats.org/officeDocument/2006/relationships/hyperlink" Target="https://kc.kobotoolbox.org/media/original?media_file=co2rwanda_rpp%2Fattachments%2Ffbc5ded138434781ae736d19d8d1308d%2Fb4843c0a-76a0-4128-9f86-427cf854a57b%2F1663925638781.jpg" TargetMode="External"/><Relationship Id="rId87" Type="http://schemas.openxmlformats.org/officeDocument/2006/relationships/hyperlink" Target="https://kc.kobotoolbox.org/media/original?media_file=co2rwanda_rpp%2Fattachments%2Ffbc5ded138434781ae736d19d8d1308d%2F9e77234c-3292-4dfb-855b-6c4d5d0d545d%2F1663916916106.jpg" TargetMode="External"/><Relationship Id="rId110" Type="http://schemas.openxmlformats.org/officeDocument/2006/relationships/hyperlink" Target="https://kc.kobotoolbox.org/media/original?media_file=co2rwanda_rpp%2Fattachments%2Ffbc5ded138434781ae736d19d8d1308d%2Ffc9f034d-dcf6-4d70-870d-fd7abd2b0208%2F1663913702847.jpg" TargetMode="External"/><Relationship Id="rId115" Type="http://schemas.openxmlformats.org/officeDocument/2006/relationships/hyperlink" Target="https://kc.kobotoolbox.org/media/original?media_file=co2rwanda_rpp%2Fattachments%2Ffbc5ded138434781ae736d19d8d1308d%2Fdf06a4ab-5fd5-4a68-b230-c854e07bb8b2%2F1663915486144.jpg" TargetMode="External"/><Relationship Id="rId131" Type="http://schemas.openxmlformats.org/officeDocument/2006/relationships/hyperlink" Target="https://kc.kobotoolbox.org/media/original?media_file=co2rwanda_rpp%2Fattachments%2Ffbc5ded138434781ae736d19d8d1308d%2F6b214120-0898-4ce1-9368-9f28027309b7%2F1663917159168.jpg" TargetMode="External"/><Relationship Id="rId136" Type="http://schemas.openxmlformats.org/officeDocument/2006/relationships/hyperlink" Target="https://kc.kobotoolbox.org/media/original?media_file=co2rwanda_rpp%2Fattachments%2Ffbc5ded138434781ae736d19d8d1308d%2F35939f6b-a118-4297-a35b-337f5b75d388%2F1663921827983.jpg" TargetMode="External"/><Relationship Id="rId157" Type="http://schemas.openxmlformats.org/officeDocument/2006/relationships/hyperlink" Target="https://kc.kobotoolbox.org/media/original?media_file=co2rwanda_rpp%2Fattachments%2Ffbc5ded138434781ae736d19d8d1308d%2F3f5b4059-64c7-4d96-8705-9865a1e10f0e%2F1663919517901.jpg" TargetMode="External"/><Relationship Id="rId178" Type="http://schemas.openxmlformats.org/officeDocument/2006/relationships/hyperlink" Target="https://kc.kobotoolbox.org/media/original?media_file=co2rwanda_rpp%2Fattachments%2Ffbc5ded138434781ae736d19d8d1308d%2F7a34358a-fcee-49e1-b7e8-cad8d3cb10c8%2F1663918471882.jpg" TargetMode="External"/><Relationship Id="rId61" Type="http://schemas.openxmlformats.org/officeDocument/2006/relationships/hyperlink" Target="https://kc.kobotoolbox.org/media/original?media_file=co2rwanda_rpp%2Fattachments%2Ffbc5ded138434781ae736d19d8d1308d%2Fc5c328ce-974c-46ed-9d42-e0f929cf541e%2F1663921822544.jpg" TargetMode="External"/><Relationship Id="rId82" Type="http://schemas.openxmlformats.org/officeDocument/2006/relationships/hyperlink" Target="https://kc.kobotoolbox.org/media/original?media_file=co2rwanda_rpp%2Fattachments%2Ffbc5ded138434781ae736d19d8d1308d%2F8054e579-713c-4922-95ad-3c531b7f30f0%2F1663931767937.jpg" TargetMode="External"/><Relationship Id="rId152" Type="http://schemas.openxmlformats.org/officeDocument/2006/relationships/hyperlink" Target="https://kc.kobotoolbox.org/media/original?media_file=co2rwanda_rpp%2Fattachments%2Ffbc5ded138434781ae736d19d8d1308d%2F812e54da-12fc-4bd0-9587-4389eb90eb65%2F1663917544693.jpg" TargetMode="External"/><Relationship Id="rId173" Type="http://schemas.openxmlformats.org/officeDocument/2006/relationships/hyperlink" Target="https://kc.kobotoolbox.org/media/original?media_file=co2rwanda_rpp%2Fattachments%2Ffbc5ded138434781ae736d19d8d1308d%2F829c545f-5bc0-4c9f-8ca4-efd0810383bd%2F1663917539153.jpg" TargetMode="External"/><Relationship Id="rId19" Type="http://schemas.openxmlformats.org/officeDocument/2006/relationships/hyperlink" Target="https://kc.kobotoolbox.org/media/original?media_file=co2rwanda_rpp%2Fattachments%2Ffbc5ded138434781ae736d19d8d1308d%2Fa0d5b88d-f7a6-41b4-91ac-bc1abd155da6%2F1663843228935.jpg" TargetMode="External"/><Relationship Id="rId14" Type="http://schemas.openxmlformats.org/officeDocument/2006/relationships/hyperlink" Target="https://kc.kobotoolbox.org/media/original?media_file=co2rwanda_rpp%2Fattachments%2Ffbc5ded138434781ae736d19d8d1308d%2Ffeef7814-a059-47e3-9808-d0175f2c6f6e%2F1663910291053.jpg" TargetMode="External"/><Relationship Id="rId30" Type="http://schemas.openxmlformats.org/officeDocument/2006/relationships/hyperlink" Target="https://kc.kobotoolbox.org/media/original?media_file=co2rwanda_rpp%2Fattachments%2Ffbc5ded138434781ae736d19d8d1308d%2F704d7db7-05f0-43c3-b100-794c27f5ae07%2F1663916835682.jpg" TargetMode="External"/><Relationship Id="rId35" Type="http://schemas.openxmlformats.org/officeDocument/2006/relationships/hyperlink" Target="https://kc.kobotoolbox.org/media/original?media_file=co2rwanda_rpp%2Fattachments%2Ffbc5ded138434781ae736d19d8d1308d%2F7e48d890-2583-437d-b331-c7e1175d29b4%2F1663919462618.jpg" TargetMode="External"/><Relationship Id="rId56" Type="http://schemas.openxmlformats.org/officeDocument/2006/relationships/hyperlink" Target="https://kc.kobotoolbox.org/media/original?media_file=co2rwanda_rpp%2Fattachments%2Ffbc5ded138434781ae736d19d8d1308d%2Fda5a5837-e646-41b2-9348-0a6ac76fb43b%2F1663924014531.jpg" TargetMode="External"/><Relationship Id="rId77" Type="http://schemas.openxmlformats.org/officeDocument/2006/relationships/hyperlink" Target="https://kc.kobotoolbox.org/media/original?media_file=co2rwanda_rpp%2Fattachments%2Ffbc5ded138434781ae736d19d8d1308d%2F0c8ea148-b171-4e45-a7ba-fe0ec76abb7e%2F1663929309982.jpg" TargetMode="External"/><Relationship Id="rId100" Type="http://schemas.openxmlformats.org/officeDocument/2006/relationships/hyperlink" Target="https://kc.kobotoolbox.org/media/original?media_file=co2rwanda_rpp%2Fattachments%2Ffbc5ded138434781ae736d19d8d1308d%2F703a3516-800d-40af-9461-4b9f85865174%2F1663919052841.jpg" TargetMode="External"/><Relationship Id="rId105" Type="http://schemas.openxmlformats.org/officeDocument/2006/relationships/hyperlink" Target="https://kc.kobotoolbox.org/media/original?media_file=co2rwanda_rpp%2Fattachments%2Ffbc5ded138434781ae736d19d8d1308d%2Fc6f4a135-06c5-4b39-9481-a62899ef93d3%2F1663912474375.jpg" TargetMode="External"/><Relationship Id="rId126" Type="http://schemas.openxmlformats.org/officeDocument/2006/relationships/hyperlink" Target="https://kc.kobotoolbox.org/media/original?media_file=co2rwanda_rpp%2Fattachments%2Ffbc5ded138434781ae736d19d8d1308d%2F9bb05ff0-aa5b-42da-8356-837f9d8a5cd7%2F1663914596546.jpg" TargetMode="External"/><Relationship Id="rId147" Type="http://schemas.openxmlformats.org/officeDocument/2006/relationships/hyperlink" Target="https://kc.kobotoolbox.org/media/original?media_file=co2rwanda_rpp%2Fattachments%2Ffbc5ded138434781ae736d19d8d1308d%2Fdff6dac2-02ca-4126-b10f-72de1ff7d0ab%2F1663921799508.jpg" TargetMode="External"/><Relationship Id="rId168" Type="http://schemas.openxmlformats.org/officeDocument/2006/relationships/hyperlink" Target="https://kc.kobotoolbox.org/media/original?media_file=co2rwanda_rpp%2Fattachments%2Ffbc5ded138434781ae736d19d8d1308d%2Fc8ecf876-18be-4859-ac7c-e746c903b407%2F1663916188700.jpg" TargetMode="External"/><Relationship Id="rId8" Type="http://schemas.openxmlformats.org/officeDocument/2006/relationships/hyperlink" Target="https://kc.kobotoolbox.org/media/original?media_file=co2rwanda_rpp%2Fattachments%2Ffbc5ded138434781ae736d19d8d1308d%2F9a9cafe9-ff41-4d17-82ac-00fefc3ec171%2F1663916886023.jpg" TargetMode="External"/><Relationship Id="rId51" Type="http://schemas.openxmlformats.org/officeDocument/2006/relationships/hyperlink" Target="https://kc.kobotoolbox.org/media/original?media_file=co2rwanda_rpp%2Fattachments%2Ffbc5ded138434781ae736d19d8d1308d%2F6073f0b5-e038-43be-84b0-f1965fb15df4%2F1663920791741.jpg" TargetMode="External"/><Relationship Id="rId72" Type="http://schemas.openxmlformats.org/officeDocument/2006/relationships/hyperlink" Target="https://kc.kobotoolbox.org/media/original?media_file=co2rwanda_rpp%2Fattachments%2Ffbc5ded138434781ae736d19d8d1308d%2Fcaf770b8-1ae4-48ab-8849-c83a5f7240b2%2F1663920999701.jpg" TargetMode="External"/><Relationship Id="rId93" Type="http://schemas.openxmlformats.org/officeDocument/2006/relationships/hyperlink" Target="https://kc.kobotoolbox.org/media/original?media_file=co2rwanda_rpp%2Fattachments%2Ffbc5ded138434781ae736d19d8d1308d%2Fd1f9818d-8a27-4349-9e74-91752cf7122a%2F1663919727989.jpg" TargetMode="External"/><Relationship Id="rId98" Type="http://schemas.openxmlformats.org/officeDocument/2006/relationships/hyperlink" Target="https://kc.kobotoolbox.org/media/original?media_file=co2rwanda_rpp%2Fattachments%2Ffbc5ded138434781ae736d19d8d1308d%2Fb8d2ed55-b0d4-4136-a9c3-0efd883a0785%2F1663917642190.jpg" TargetMode="External"/><Relationship Id="rId121" Type="http://schemas.openxmlformats.org/officeDocument/2006/relationships/hyperlink" Target="https://kc.kobotoolbox.org/media/original?media_file=co2rwanda_rpp%2Fattachments%2Ffbc5ded138434781ae736d19d8d1308d%2Fccd7ecf8-162d-412c-b44a-af23235a3f3c%2F1663918140845.jpg" TargetMode="External"/><Relationship Id="rId142" Type="http://schemas.openxmlformats.org/officeDocument/2006/relationships/hyperlink" Target="https://kc.kobotoolbox.org/media/original?media_file=co2rwanda_rpp%2Fattachments%2Ffbc5ded138434781ae736d19d8d1308d%2F1c5970db-bd2d-42c0-b18b-219e3680dc06%2F1663917173879.jpg" TargetMode="External"/><Relationship Id="rId163" Type="http://schemas.openxmlformats.org/officeDocument/2006/relationships/hyperlink" Target="https://kc.kobotoolbox.org/media/original?media_file=co2rwanda_rpp%2Fattachments%2Ffbc5ded138434781ae736d19d8d1308d%2Fa2a7e10b-145b-4b7c-ad19-9ae5afc56932%2F1663925978411.jpg" TargetMode="External"/><Relationship Id="rId184" Type="http://schemas.openxmlformats.org/officeDocument/2006/relationships/hyperlink" Target="https://kc.kobotoolbox.org/media/original?media_file=co2rwanda_rpp%2Fattachments%2Ffbc5ded138434781ae736d19d8d1308d%2F4430a20d-6d86-442a-856f-d910e1fcd8ae%2F1663916223185.jpg" TargetMode="External"/><Relationship Id="rId189" Type="http://schemas.openxmlformats.org/officeDocument/2006/relationships/hyperlink" Target="https://kc.kobotoolbox.org/media/original?media_file=co2rwanda_rpp%2Fattachments%2Ffbc5ded138434781ae736d19d8d1308d%2F85c7e2dd-759f-4c88-b44e-ea5766339827%2F1663920207792.jpg" TargetMode="External"/><Relationship Id="rId3" Type="http://schemas.openxmlformats.org/officeDocument/2006/relationships/hyperlink" Target="https://kc.kobotoolbox.org/media/original?media_file=co2rwanda_rpp%2Fattachments%2Ffbc5ded138434781ae736d19d8d1308d%2F341babe5-e2a4-4c85-9c3e-2d8f6f427366%2F1663922959149.jpg" TargetMode="External"/><Relationship Id="rId25" Type="http://schemas.openxmlformats.org/officeDocument/2006/relationships/hyperlink" Target="https://kc.kobotoolbox.org/media/original?media_file=co2rwanda_rpp%2Fattachments%2Ffbc5ded138434781ae736d19d8d1308d%2F7af7d1c1-0925-4f83-b1c3-021bc2644477%2F1663843927797.jpg" TargetMode="External"/><Relationship Id="rId46" Type="http://schemas.openxmlformats.org/officeDocument/2006/relationships/hyperlink" Target="https://kc.kobotoolbox.org/media/original?media_file=co2rwanda_rpp%2Fattachments%2Ffbc5ded138434781ae736d19d8d1308d%2Fad2c375b-4728-4824-9618-8bfda3ef22ad%2F1663918963403.jpg" TargetMode="External"/><Relationship Id="rId67" Type="http://schemas.openxmlformats.org/officeDocument/2006/relationships/hyperlink" Target="https://kc.kobotoolbox.org/media/original?media_file=co2rwanda_rpp%2Fattachments%2Ffbc5ded138434781ae736d19d8d1308d%2F4b95216e-b78b-480a-a29c-91f8738a85b6%2F1663926905229.jpg" TargetMode="External"/><Relationship Id="rId116" Type="http://schemas.openxmlformats.org/officeDocument/2006/relationships/hyperlink" Target="https://kc.kobotoolbox.org/media/original?media_file=co2rwanda_rpp%2Fattachments%2Ffbc5ded138434781ae736d19d8d1308d%2F1ef47e62-0f48-479c-9e6c-858ce8f7eb8d%2F1663917077220.jpg" TargetMode="External"/><Relationship Id="rId137" Type="http://schemas.openxmlformats.org/officeDocument/2006/relationships/hyperlink" Target="https://kc.kobotoolbox.org/media/original?media_file=co2rwanda_rpp%2Fattachments%2Ffbc5ded138434781ae736d19d8d1308d%2F35939f6b-a118-4297-a35b-337f5b75d388%2F1663922270418.jpg" TargetMode="External"/><Relationship Id="rId158" Type="http://schemas.openxmlformats.org/officeDocument/2006/relationships/hyperlink" Target="https://kc.kobotoolbox.org/media/original?media_file=co2rwanda_rpp%2Fattachments%2Ffbc5ded138434781ae736d19d8d1308d%2F6efcf5e9-a2b6-4a06-99bb-c8d4c26d0b3a%2F1663920763374.jpg" TargetMode="External"/><Relationship Id="rId20" Type="http://schemas.openxmlformats.org/officeDocument/2006/relationships/hyperlink" Target="https://kc.kobotoolbox.org/media/original?media_file=co2rwanda_rpp%2Fattachments%2Ffbc5ded138434781ae736d19d8d1308d%2Ffe469852-a5e4-48ae-8ffc-9e79ca605458%2F1663914676997.jpg" TargetMode="External"/><Relationship Id="rId41" Type="http://schemas.openxmlformats.org/officeDocument/2006/relationships/hyperlink" Target="https://kc.kobotoolbox.org/media/original?media_file=co2rwanda_rpp%2Fattachments%2Ffbc5ded138434781ae736d19d8d1308d%2Fd7906bde-1fb1-44b1-beb9-8c17f25cf380%2F1663923484415.jpg" TargetMode="External"/><Relationship Id="rId62" Type="http://schemas.openxmlformats.org/officeDocument/2006/relationships/hyperlink" Target="https://kc.kobotoolbox.org/media/original?media_file=co2rwanda_rpp%2Fattachments%2Ffbc5ded138434781ae736d19d8d1308d%2Fc5c328ce-974c-46ed-9d42-e0f929cf541e%2F1663921951248.jpg" TargetMode="External"/><Relationship Id="rId83" Type="http://schemas.openxmlformats.org/officeDocument/2006/relationships/hyperlink" Target="https://kc.kobotoolbox.org/media/original?media_file=co2rwanda_rpp%2Fattachments%2Ffbc5ded138434781ae736d19d8d1308d%2Feea8c131-7a3f-441e-983c-78babb036c86%2F1663932266535.jpg" TargetMode="External"/><Relationship Id="rId88" Type="http://schemas.openxmlformats.org/officeDocument/2006/relationships/hyperlink" Target="https://kc.kobotoolbox.org/media/original?media_file=co2rwanda_rpp%2Fattachments%2Ffbc5ded138434781ae736d19d8d1308d%2F9e77234c-3292-4dfb-855b-6c4d5d0d545d%2F1663916944329.jpg" TargetMode="External"/><Relationship Id="rId111" Type="http://schemas.openxmlformats.org/officeDocument/2006/relationships/hyperlink" Target="https://kc.kobotoolbox.org/media/original?media_file=co2rwanda_rpp%2Fattachments%2Ffbc5ded138434781ae736d19d8d1308d%2Ffc9f034d-dcf6-4d70-870d-fd7abd2b0208%2F1663913806289.jpg" TargetMode="External"/><Relationship Id="rId132" Type="http://schemas.openxmlformats.org/officeDocument/2006/relationships/hyperlink" Target="https://kc.kobotoolbox.org/media/original?media_file=co2rwanda_rpp%2Fattachments%2Ffbc5ded138434781ae736d19d8d1308d%2F22ac4a04-6e49-4b1b-b912-c1f62e22d84b%2F1663918109057.jpg" TargetMode="External"/><Relationship Id="rId153" Type="http://schemas.openxmlformats.org/officeDocument/2006/relationships/hyperlink" Target="https://kc.kobotoolbox.org/media/original?media_file=co2rwanda_rpp%2Fattachments%2Ffbc5ded138434781ae736d19d8d1308d%2F812e54da-12fc-4bd0-9587-4389eb90eb65%2F1663917594685.jpg" TargetMode="External"/><Relationship Id="rId174" Type="http://schemas.openxmlformats.org/officeDocument/2006/relationships/hyperlink" Target="https://kc.kobotoolbox.org/media/original?media_file=co2rwanda_rpp%2Fattachments%2Ffbc5ded138434781ae736d19d8d1308d%2F829c545f-5bc0-4c9f-8ca4-efd0810383bd%2F1663917753670.jpg" TargetMode="External"/><Relationship Id="rId179" Type="http://schemas.openxmlformats.org/officeDocument/2006/relationships/hyperlink" Target="https://kc.kobotoolbox.org/media/original?media_file=co2rwanda_rpp%2Fattachments%2Ffbc5ded138434781ae736d19d8d1308d%2F97022d0d-28e0-4b66-9289-6a18cd81de1d%2F1663913851465.jpg" TargetMode="External"/><Relationship Id="rId190" Type="http://schemas.openxmlformats.org/officeDocument/2006/relationships/hyperlink" Target="https://kc.kobotoolbox.org/media/original?media_file=co2rwanda_rpp%2Fattachments%2Ffbc5ded138434781ae736d19d8d1308d%2F85c7e2dd-759f-4c88-b44e-ea5766339827%2F1663920324191.jpg" TargetMode="External"/><Relationship Id="rId15" Type="http://schemas.openxmlformats.org/officeDocument/2006/relationships/hyperlink" Target="https://kc.kobotoolbox.org/media/original?media_file=co2rwanda_rpp%2Fattachments%2Ffbc5ded138434781ae736d19d8d1308d%2Ffeef7814-a059-47e3-9808-d0175f2c6f6e%2F1663842864831.jpg" TargetMode="External"/><Relationship Id="rId36" Type="http://schemas.openxmlformats.org/officeDocument/2006/relationships/hyperlink" Target="https://kc.kobotoolbox.org/media/original?media_file=co2rwanda_rpp%2Fattachments%2Ffbc5ded138434781ae736d19d8d1308d%2F7e48d890-2583-437d-b331-c7e1175d29b4%2F1663919930575.jpg" TargetMode="External"/><Relationship Id="rId57" Type="http://schemas.openxmlformats.org/officeDocument/2006/relationships/hyperlink" Target="https://kc.kobotoolbox.org/media/original?media_file=co2rwanda_rpp%2Fattachments%2Ffbc5ded138434781ae736d19d8d1308d%2Fda5a5837-e646-41b2-9348-0a6ac76fb43b%2F1663924149183.jpg" TargetMode="External"/><Relationship Id="rId106" Type="http://schemas.openxmlformats.org/officeDocument/2006/relationships/hyperlink" Target="https://kc.kobotoolbox.org/media/original?media_file=co2rwanda_rpp%2Fattachments%2Ffbc5ded138434781ae736d19d8d1308d%2Fc6f4a135-06c5-4b39-9481-a62899ef93d3%2F1663912507054.jpg" TargetMode="External"/><Relationship Id="rId127" Type="http://schemas.openxmlformats.org/officeDocument/2006/relationships/hyperlink" Target="https://kc.kobotoolbox.org/media/original?media_file=co2rwanda_rpp%2Fattachments%2Ffbc5ded138434781ae736d19d8d1308d%2F9bb05ff0-aa5b-42da-8356-837f9d8a5cd7%2F1663914858958.jpg" TargetMode="External"/><Relationship Id="rId10" Type="http://schemas.openxmlformats.org/officeDocument/2006/relationships/hyperlink" Target="https://kc.kobotoolbox.org/media/original?media_file=co2rwanda_rpp%2Fattachments%2Ffbc5ded138434781ae736d19d8d1308d%2F6df1c92f-2d3f-4814-9474-12086ad4bdb4%2F1663918386313.jpg" TargetMode="External"/><Relationship Id="rId31" Type="http://schemas.openxmlformats.org/officeDocument/2006/relationships/hyperlink" Target="https://kc.kobotoolbox.org/media/original?media_file=co2rwanda_rpp%2Fattachments%2Ffbc5ded138434781ae736d19d8d1308d%2F8e78b874-c5be-4bd7-ad2b-7900cfc2dca0%2F1663918164539.jpg" TargetMode="External"/><Relationship Id="rId52" Type="http://schemas.openxmlformats.org/officeDocument/2006/relationships/hyperlink" Target="https://kc.kobotoolbox.org/media/original?media_file=co2rwanda_rpp%2Fattachments%2Ffbc5ded138434781ae736d19d8d1308d%2Fc41607b8-bcca-45e3-9261-29cd2616fae4%2F1663921812781.jpg" TargetMode="External"/><Relationship Id="rId73" Type="http://schemas.openxmlformats.org/officeDocument/2006/relationships/hyperlink" Target="https://kc.kobotoolbox.org/media/original?media_file=co2rwanda_rpp%2Fattachments%2Ffbc5ded138434781ae736d19d8d1308d%2Faab64c90-fde2-474c-8f6c-f4e5c3a893e0%2F1663927090565.jpg" TargetMode="External"/><Relationship Id="rId78" Type="http://schemas.openxmlformats.org/officeDocument/2006/relationships/hyperlink" Target="https://kc.kobotoolbox.org/media/original?media_file=co2rwanda_rpp%2Fattachments%2Ffbc5ded138434781ae736d19d8d1308d%2F0c8ea148-b171-4e45-a7ba-fe0ec76abb7e%2F1663929600417.jpg" TargetMode="External"/><Relationship Id="rId94" Type="http://schemas.openxmlformats.org/officeDocument/2006/relationships/hyperlink" Target="https://kc.kobotoolbox.org/media/original?media_file=co2rwanda_rpp%2Fattachments%2Ffbc5ded138434781ae736d19d8d1308d%2Fd1f9818d-8a27-4349-9e74-91752cf7122a%2F1663919798327.jpg" TargetMode="External"/><Relationship Id="rId99" Type="http://schemas.openxmlformats.org/officeDocument/2006/relationships/hyperlink" Target="https://kc.kobotoolbox.org/media/original?media_file=co2rwanda_rpp%2Fattachments%2Ffbc5ded138434781ae736d19d8d1308d%2F703a3516-800d-40af-9461-4b9f85865174%2F1663919015304.jpg" TargetMode="External"/><Relationship Id="rId101" Type="http://schemas.openxmlformats.org/officeDocument/2006/relationships/hyperlink" Target="https://kc.kobotoolbox.org/media/original?media_file=co2rwanda_rpp%2Fattachments%2Ffbc5ded138434781ae736d19d8d1308d%2F7e973d63-6088-485f-8b20-bbfb38d77620%2F1663923831125.jpg" TargetMode="External"/><Relationship Id="rId122" Type="http://schemas.openxmlformats.org/officeDocument/2006/relationships/hyperlink" Target="https://kc.kobotoolbox.org/media/original?media_file=co2rwanda_rpp%2Fattachments%2Ffbc5ded138434781ae736d19d8d1308d%2Ff0658bad-c9cc-4f54-8a6a-cd5732d556a7%2F1663921145676.jpg" TargetMode="External"/><Relationship Id="rId143" Type="http://schemas.openxmlformats.org/officeDocument/2006/relationships/hyperlink" Target="https://kc.kobotoolbox.org/media/original?media_file=co2rwanda_rpp%2Fattachments%2Ffbc5ded138434781ae736d19d8d1308d%2F1c5970db-bd2d-42c0-b18b-219e3680dc06%2F1663917857836.jpg" TargetMode="External"/><Relationship Id="rId148" Type="http://schemas.openxmlformats.org/officeDocument/2006/relationships/hyperlink" Target="https://kc.kobotoolbox.org/media/original?media_file=co2rwanda_rpp%2Fattachments%2Ffbc5ded138434781ae736d19d8d1308d%2Fec6ac7f1-d53c-40f2-9cb5-671fa4acb9b8%2F1663923262614.jpg" TargetMode="External"/><Relationship Id="rId164" Type="http://schemas.openxmlformats.org/officeDocument/2006/relationships/hyperlink" Target="https://kc.kobotoolbox.org/media/original?media_file=co2rwanda_rpp%2Fattachments%2Ffbc5ded138434781ae736d19d8d1308d%2F64853c1f-49ff-4a73-9b57-a911a40cc21b%2F1663913139430.jpg" TargetMode="External"/><Relationship Id="rId169" Type="http://schemas.openxmlformats.org/officeDocument/2006/relationships/hyperlink" Target="https://kc.kobotoolbox.org/media/original?media_file=co2rwanda_rpp%2Fattachments%2Ffbc5ded138434781ae736d19d8d1308d%2Fc8ecf876-18be-4859-ac7c-e746c903b407%2F1663916112632.jpg" TargetMode="External"/><Relationship Id="rId185" Type="http://schemas.openxmlformats.org/officeDocument/2006/relationships/hyperlink" Target="https://kc.kobotoolbox.org/media/original?media_file=co2rwanda_rpp%2Fattachments%2Ffbc5ded138434781ae736d19d8d1308d%2Fbf7fb393-368d-4264-bed4-f9fbf74b93f7%2F1663917638520.jpg" TargetMode="External"/><Relationship Id="rId4" Type="http://schemas.openxmlformats.org/officeDocument/2006/relationships/hyperlink" Target="https://kc.kobotoolbox.org/media/original?media_file=co2rwanda_rpp%2Fattachments%2Ffbc5ded138434781ae736d19d8d1308d%2F341babe5-e2a4-4c85-9c3e-2d8f6f427366%2F1663923004178.jpg" TargetMode="External"/><Relationship Id="rId9" Type="http://schemas.openxmlformats.org/officeDocument/2006/relationships/hyperlink" Target="https://kc.kobotoolbox.org/media/original?media_file=co2rwanda_rpp%2Fattachments%2Ffbc5ded138434781ae736d19d8d1308d%2F6df1c92f-2d3f-4814-9474-12086ad4bdb4%2F1663918349585.jpg" TargetMode="External"/><Relationship Id="rId180" Type="http://schemas.openxmlformats.org/officeDocument/2006/relationships/hyperlink" Target="https://kc.kobotoolbox.org/media/original?media_file=co2rwanda_rpp%2Fattachments%2Ffbc5ded138434781ae736d19d8d1308d%2F97022d0d-28e0-4b66-9289-6a18cd81de1d%2F1663914153980.jpg" TargetMode="External"/><Relationship Id="rId26" Type="http://schemas.openxmlformats.org/officeDocument/2006/relationships/hyperlink" Target="https://kc.kobotoolbox.org/media/original?media_file=co2rwanda_rpp%2Fattachments%2Ffbc5ded138434781ae736d19d8d1308d%2F70e0f8b1-1085-4653-ab7e-b4b21e5fc4f1%2F1663914625246.jpg" TargetMode="External"/><Relationship Id="rId47" Type="http://schemas.openxmlformats.org/officeDocument/2006/relationships/hyperlink" Target="https://kc.kobotoolbox.org/media/original?media_file=co2rwanda_rpp%2Fattachments%2Ffbc5ded138434781ae736d19d8d1308d%2Fad2c375b-4728-4824-9618-8bfda3ef22ad%2F1663919064653.jpg" TargetMode="External"/><Relationship Id="rId68" Type="http://schemas.openxmlformats.org/officeDocument/2006/relationships/hyperlink" Target="https://kc.kobotoolbox.org/media/original?media_file=co2rwanda_rpp%2Fattachments%2Ffbc5ded138434781ae736d19d8d1308d%2F4b95216e-b78b-480a-a29c-91f8738a85b6%2F1663926949967.jpg" TargetMode="External"/><Relationship Id="rId89" Type="http://schemas.openxmlformats.org/officeDocument/2006/relationships/hyperlink" Target="https://kc.kobotoolbox.org/media/original?media_file=co2rwanda_rpp%2Fattachments%2Ffbc5ded138434781ae736d19d8d1308d%2F995d80e1-8fbe-41fa-a55b-ff769504bc07%2F1663917884868.jpg" TargetMode="External"/><Relationship Id="rId112" Type="http://schemas.openxmlformats.org/officeDocument/2006/relationships/hyperlink" Target="https://kc.kobotoolbox.org/media/original?media_file=co2rwanda_rpp%2Fattachments%2Ffbc5ded138434781ae736d19d8d1308d%2F278a4670-b604-49ed-b284-abfd7c253c47%2F1663921293610.jpg" TargetMode="External"/><Relationship Id="rId133" Type="http://schemas.openxmlformats.org/officeDocument/2006/relationships/hyperlink" Target="https://kc.kobotoolbox.org/media/original?media_file=co2rwanda_rpp%2Fattachments%2Ffbc5ded138434781ae736d19d8d1308d%2F22ac4a04-6e49-4b1b-b912-c1f62e22d84b%2F1663918278121.jpg" TargetMode="External"/><Relationship Id="rId154" Type="http://schemas.openxmlformats.org/officeDocument/2006/relationships/hyperlink" Target="https://kc.kobotoolbox.org/media/original?media_file=co2rwanda_rpp%2Fattachments%2Ffbc5ded138434781ae736d19d8d1308d%2F812e54da-12fc-4bd0-9587-4389eb90eb65%2F1663917974005.jpg" TargetMode="External"/><Relationship Id="rId175" Type="http://schemas.openxmlformats.org/officeDocument/2006/relationships/hyperlink" Target="https://kc.kobotoolbox.org/media/original?media_file=co2rwanda_rpp%2Fattachments%2Ffbc5ded138434781ae736d19d8d1308d%2F829c545f-5bc0-4c9f-8ca4-efd0810383bd%2F1663917786038.jpg" TargetMode="External"/><Relationship Id="rId16" Type="http://schemas.openxmlformats.org/officeDocument/2006/relationships/hyperlink" Target="https://kc.kobotoolbox.org/media/original?media_file=co2rwanda_rpp%2Fattachments%2Ffbc5ded138434781ae736d19d8d1308d%2F86577c13-a215-4c89-8980-88a71dff7b42%2F1663911252756.jpg" TargetMode="External"/><Relationship Id="rId37" Type="http://schemas.openxmlformats.org/officeDocument/2006/relationships/hyperlink" Target="https://kc.kobotoolbox.org/media/original?media_file=co2rwanda_rpp%2Fattachments%2Ffbc5ded138434781ae736d19d8d1308d%2Fb54eb670-56b9-4875-b0ae-b9aef1899be2%2F1663921295325.jpg" TargetMode="External"/><Relationship Id="rId58" Type="http://schemas.openxmlformats.org/officeDocument/2006/relationships/hyperlink" Target="https://kc.kobotoolbox.org/media/original?media_file=co2rwanda_rpp%2Fattachments%2Ffbc5ded138434781ae736d19d8d1308d%2F9bf78578-87e8-48e0-940f-873519c295e5%2F1663925188207.jpg" TargetMode="External"/><Relationship Id="rId79" Type="http://schemas.openxmlformats.org/officeDocument/2006/relationships/hyperlink" Target="https://kc.kobotoolbox.org/media/original?media_file=co2rwanda_rpp%2Fattachments%2Ffbc5ded138434781ae736d19d8d1308d%2Fa2f17a2b-5ec7-44ce-be4a-d5efdfc5d0f5%2F1663930513109.jpg" TargetMode="External"/><Relationship Id="rId102" Type="http://schemas.openxmlformats.org/officeDocument/2006/relationships/hyperlink" Target="https://kc.kobotoolbox.org/media/original?media_file=co2rwanda_rpp%2Fattachments%2Ffbc5ded138434781ae736d19d8d1308d%2F7e973d63-6088-485f-8b20-bbfb38d77620%2F1663923895244.jpg" TargetMode="External"/><Relationship Id="rId123" Type="http://schemas.openxmlformats.org/officeDocument/2006/relationships/hyperlink" Target="https://kc.kobotoolbox.org/media/original?media_file=co2rwanda_rpp%2Fattachments%2Ffbc5ded138434781ae736d19d8d1308d%2Ff0658bad-c9cc-4f54-8a6a-cd5732d556a7%2F1663921259730.jpg" TargetMode="External"/><Relationship Id="rId144" Type="http://schemas.openxmlformats.org/officeDocument/2006/relationships/hyperlink" Target="https://kc.kobotoolbox.org/media/original?media_file=co2rwanda_rpp%2Fattachments%2Ffbc5ded138434781ae736d19d8d1308d%2F0c4e39c5-1c82-4378-a3aa-7d62abe93226%2F1663918874866.jpg" TargetMode="External"/><Relationship Id="rId90" Type="http://schemas.openxmlformats.org/officeDocument/2006/relationships/hyperlink" Target="https://kc.kobotoolbox.org/media/original?media_file=co2rwanda_rpp%2Fattachments%2Ffbc5ded138434781ae736d19d8d1308d%2F995d80e1-8fbe-41fa-a55b-ff769504bc07%2F1663917909002.jpg" TargetMode="External"/><Relationship Id="rId165" Type="http://schemas.openxmlformats.org/officeDocument/2006/relationships/hyperlink" Target="https://kc.kobotoolbox.org/media/original?media_file=co2rwanda_rpp%2Fattachments%2Ffbc5ded138434781ae736d19d8d1308d%2F64853c1f-49ff-4a73-9b57-a911a40cc21b%2F1663913172352.jpg" TargetMode="External"/><Relationship Id="rId186" Type="http://schemas.openxmlformats.org/officeDocument/2006/relationships/hyperlink" Target="https://kc.kobotoolbox.org/media/original?media_file=co2rwanda_rpp%2Fattachments%2Ffbc5ded138434781ae736d19d8d1308d%2Fbf7fb393-368d-4264-bed4-f9fbf74b93f7%2F1663917875486.jpg" TargetMode="External"/><Relationship Id="rId27" Type="http://schemas.openxmlformats.org/officeDocument/2006/relationships/hyperlink" Target="https://kc.kobotoolbox.org/media/original?media_file=co2rwanda_rpp%2Fattachments%2Ffbc5ded138434781ae736d19d8d1308d%2F70e0f8b1-1085-4653-ab7e-b4b21e5fc4f1%2F1663914653660.jpg" TargetMode="External"/><Relationship Id="rId48" Type="http://schemas.openxmlformats.org/officeDocument/2006/relationships/hyperlink" Target="https://kc.kobotoolbox.org/media/original?media_file=co2rwanda_rpp%2Fattachments%2Ffbc5ded138434781ae736d19d8d1308d%2Fad2c375b-4728-4824-9618-8bfda3ef22ad%2F1663919636898.jpg" TargetMode="External"/><Relationship Id="rId69" Type="http://schemas.openxmlformats.org/officeDocument/2006/relationships/hyperlink" Target="https://kc.kobotoolbox.org/media/original?media_file=co2rwanda_rpp%2Fattachments%2Ffbc5ded138434781ae736d19d8d1308d%2Ffa1d1998-74b2-479a-8700-2fed0c8f8a83%2F1663928950762.jpg" TargetMode="External"/><Relationship Id="rId113" Type="http://schemas.openxmlformats.org/officeDocument/2006/relationships/hyperlink" Target="https://kc.kobotoolbox.org/media/original?media_file=co2rwanda_rpp%2Fattachments%2Ffbc5ded138434781ae736d19d8d1308d%2F278a4670-b604-49ed-b284-abfd7c253c47%2F1663914474087.jpg" TargetMode="External"/><Relationship Id="rId134" Type="http://schemas.openxmlformats.org/officeDocument/2006/relationships/hyperlink" Target="https://kc.kobotoolbox.org/media/original?media_file=co2rwanda_rpp%2Fattachments%2Ffbc5ded138434781ae736d19d8d1308d%2F8497d417-6c29-4fe4-b1f8-deab07a9f1bf%2F1663921033463.jpg" TargetMode="External"/><Relationship Id="rId80" Type="http://schemas.openxmlformats.org/officeDocument/2006/relationships/hyperlink" Target="https://kc.kobotoolbox.org/media/original?media_file=co2rwanda_rpp%2Fattachments%2Ffbc5ded138434781ae736d19d8d1308d%2Fa2f17a2b-5ec7-44ce-be4a-d5efdfc5d0f5%2F1663930614001.jpg" TargetMode="External"/><Relationship Id="rId155" Type="http://schemas.openxmlformats.org/officeDocument/2006/relationships/hyperlink" Target="https://kc.kobotoolbox.org/media/original?media_file=co2rwanda_rpp%2Fattachments%2Ffbc5ded138434781ae736d19d8d1308d%2F3f5b4059-64c7-4d96-8705-9865a1e10f0e%2F1663919060306.jpg" TargetMode="External"/><Relationship Id="rId176" Type="http://schemas.openxmlformats.org/officeDocument/2006/relationships/hyperlink" Target="https://kc.kobotoolbox.org/media/original?media_file=co2rwanda_rpp%2Fattachments%2Ffbc5ded138434781ae736d19d8d1308d%2F7a34358a-fcee-49e1-b7e8-cad8d3cb10c8%2F1663918347812.jpg" TargetMode="External"/><Relationship Id="rId17" Type="http://schemas.openxmlformats.org/officeDocument/2006/relationships/hyperlink" Target="https://kc.kobotoolbox.org/media/original?media_file=co2rwanda_rpp%2Fattachments%2Ffbc5ded138434781ae736d19d8d1308d%2F86577c13-a215-4c89-8980-88a71dff7b42%2F1663843018327.jpg" TargetMode="External"/><Relationship Id="rId38" Type="http://schemas.openxmlformats.org/officeDocument/2006/relationships/hyperlink" Target="https://kc.kobotoolbox.org/media/original?media_file=co2rwanda_rpp%2Fattachments%2Ffbc5ded138434781ae736d19d8d1308d%2Fb54eb670-56b9-4875-b0ae-b9aef1899be2%2F1663921314305.jpg" TargetMode="External"/><Relationship Id="rId59" Type="http://schemas.openxmlformats.org/officeDocument/2006/relationships/hyperlink" Target="https://kc.kobotoolbox.org/media/original?media_file=co2rwanda_rpp%2Fattachments%2Ffbc5ded138434781ae736d19d8d1308d%2F9bf78578-87e8-48e0-940f-873519c295e5%2F1663925583365.jpg" TargetMode="External"/><Relationship Id="rId103" Type="http://schemas.openxmlformats.org/officeDocument/2006/relationships/hyperlink" Target="https://kc.kobotoolbox.org/media/original?media_file=co2rwanda_rpp%2Fattachments%2Ffbc5ded138434781ae736d19d8d1308d%2Fc6f4a135-06c5-4b39-9481-a62899ef93d3%2F1663920592839.heic" TargetMode="External"/><Relationship Id="rId124" Type="http://schemas.openxmlformats.org/officeDocument/2006/relationships/hyperlink" Target="https://kc.kobotoolbox.org/media/original?media_file=co2rwanda_rpp%2Fattachments%2Ffbc5ded138434781ae736d19d8d1308d%2F829bb833-8d8c-4432-95b8-2a94acc1c005%2F1663920041849.jpg" TargetMode="External"/><Relationship Id="rId70" Type="http://schemas.openxmlformats.org/officeDocument/2006/relationships/hyperlink" Target="https://kc.kobotoolbox.org/media/original?media_file=co2rwanda_rpp%2Fattachments%2Ffbc5ded138434781ae736d19d8d1308d%2Ffa1d1998-74b2-479a-8700-2fed0c8f8a83%2F1663929105310.jpg" TargetMode="External"/><Relationship Id="rId91" Type="http://schemas.openxmlformats.org/officeDocument/2006/relationships/hyperlink" Target="https://kc.kobotoolbox.org/media/original?media_file=co2rwanda_rpp%2Fattachments%2Ffbc5ded138434781ae736d19d8d1308d%2Fd862cbd9-514c-4169-a9b5-b354e6dfc678%2F1663918675608.jpg" TargetMode="External"/><Relationship Id="rId145" Type="http://schemas.openxmlformats.org/officeDocument/2006/relationships/hyperlink" Target="https://kc.kobotoolbox.org/media/original?media_file=co2rwanda_rpp%2Fattachments%2Ffbc5ded138434781ae736d19d8d1308d%2F0c4e39c5-1c82-4378-a3aa-7d62abe93226%2F1663918936408.jpg" TargetMode="External"/><Relationship Id="rId166" Type="http://schemas.openxmlformats.org/officeDocument/2006/relationships/hyperlink" Target="https://kc.kobotoolbox.org/media/original?media_file=co2rwanda_rpp%2Fattachments%2Ffbc5ded138434781ae736d19d8d1308d%2Fd7060d19-539f-4806-a5ef-448f5681bc57%2F1663914117673.jpg" TargetMode="External"/><Relationship Id="rId187" Type="http://schemas.openxmlformats.org/officeDocument/2006/relationships/hyperlink" Target="https://kc.kobotoolbox.org/media/original?media_file=co2rwanda_rpp%2Fattachments%2Ffbc5ded138434781ae736d19d8d1308d%2Fafa11623-5139-4526-961c-41d28848a428%2F1663918788464.jpg" TargetMode="External"/><Relationship Id="rId1" Type="http://schemas.openxmlformats.org/officeDocument/2006/relationships/hyperlink" Target="https://kc.kobotoolbox.org/media/original?media_file=co2rwanda_rpp%2Fattachments%2Ffbc5ded138434781ae736d19d8d1308d%2F819d6c57-41ca-40a2-b319-1b6e2087b07d%2F1663921999349.jpg" TargetMode="External"/><Relationship Id="rId28" Type="http://schemas.openxmlformats.org/officeDocument/2006/relationships/hyperlink" Target="https://kc.kobotoolbox.org/media/original?media_file=co2rwanda_rpp%2Fattachments%2Ffbc5ded138434781ae736d19d8d1308d%2F70e0f8b1-1085-4653-ab7e-b4b21e5fc4f1%2F1663914924172.jpg" TargetMode="External"/><Relationship Id="rId49" Type="http://schemas.openxmlformats.org/officeDocument/2006/relationships/hyperlink" Target="https://kc.kobotoolbox.org/media/original?media_file=co2rwanda_rpp%2Fattachments%2Ffbc5ded138434781ae736d19d8d1308d%2F6073f0b5-e038-43be-84b0-f1965fb15df4%2F1663920681605.jpg" TargetMode="External"/><Relationship Id="rId114" Type="http://schemas.openxmlformats.org/officeDocument/2006/relationships/hyperlink" Target="https://kc.kobotoolbox.org/media/original?media_file=co2rwanda_rpp%2Fattachments%2Ffbc5ded138434781ae736d19d8d1308d%2Fdf06a4ab-5fd5-4a68-b230-c854e07bb8b2%2F1663915467003.jpg" TargetMode="External"/><Relationship Id="rId60" Type="http://schemas.openxmlformats.org/officeDocument/2006/relationships/hyperlink" Target="https://kc.kobotoolbox.org/media/original?media_file=co2rwanda_rpp%2Fattachments%2Ffbc5ded138434781ae736d19d8d1308d%2F9bf78578-87e8-48e0-940f-873519c295e5%2F1663925665776.jpg" TargetMode="External"/><Relationship Id="rId81" Type="http://schemas.openxmlformats.org/officeDocument/2006/relationships/hyperlink" Target="https://kc.kobotoolbox.org/media/original?media_file=co2rwanda_rpp%2Fattachments%2Ffbc5ded138434781ae736d19d8d1308d%2F8054e579-713c-4922-95ad-3c531b7f30f0%2F1663931436983.jpg" TargetMode="External"/><Relationship Id="rId135" Type="http://schemas.openxmlformats.org/officeDocument/2006/relationships/hyperlink" Target="https://kc.kobotoolbox.org/media/original?media_file=co2rwanda_rpp%2Fattachments%2Ffbc5ded138434781ae736d19d8d1308d%2F8497d417-6c29-4fe4-b1f8-deab07a9f1bf%2F1663921101062.jpg" TargetMode="External"/><Relationship Id="rId156" Type="http://schemas.openxmlformats.org/officeDocument/2006/relationships/hyperlink" Target="https://kc.kobotoolbox.org/media/original?media_file=co2rwanda_rpp%2Fattachments%2Ffbc5ded138434781ae736d19d8d1308d%2F3f5b4059-64c7-4d96-8705-9865a1e10f0e%2F1663919288803.jpg" TargetMode="External"/><Relationship Id="rId177" Type="http://schemas.openxmlformats.org/officeDocument/2006/relationships/hyperlink" Target="https://kc.kobotoolbox.org/media/original?media_file=co2rwanda_rpp%2Fattachments%2Ffbc5ded138434781ae736d19d8d1308d%2F7a34358a-fcee-49e1-b7e8-cad8d3cb10c8%2F1663918404535.jpg" TargetMode="Externa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C85"/>
  <sheetViews>
    <sheetView topLeftCell="L1" workbookViewId="0">
      <selection activeCell="GS21" sqref="GS21"/>
    </sheetView>
  </sheetViews>
  <sheetFormatPr defaultRowHeight="14.5" x14ac:dyDescent="0.35"/>
  <cols>
    <col min="1" max="3" width="11" customWidth="1"/>
    <col min="4" max="4" width="23.26953125" bestFit="1" customWidth="1"/>
    <col min="8" max="8" width="14.1796875" bestFit="1" customWidth="1"/>
    <col min="17" max="17" width="15.453125" customWidth="1"/>
    <col min="19" max="19" width="51.7265625" bestFit="1" customWidth="1"/>
    <col min="35" max="35" width="47.81640625" bestFit="1" customWidth="1"/>
    <col min="64" max="64" width="16.54296875" customWidth="1"/>
  </cols>
  <sheetData>
    <row r="1" spans="1:211"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86</v>
      </c>
      <c r="CQ1" t="s">
        <v>93</v>
      </c>
      <c r="CR1" t="s">
        <v>94</v>
      </c>
      <c r="CS1" t="s">
        <v>95</v>
      </c>
      <c r="CT1" t="s">
        <v>96</v>
      </c>
      <c r="CU1" t="s">
        <v>97</v>
      </c>
      <c r="CV1" t="s">
        <v>98</v>
      </c>
      <c r="CW1" t="s">
        <v>83</v>
      </c>
      <c r="CX1" t="s">
        <v>99</v>
      </c>
      <c r="CY1" t="s">
        <v>100</v>
      </c>
      <c r="CZ1" t="s">
        <v>86</v>
      </c>
      <c r="DA1" t="s">
        <v>101</v>
      </c>
      <c r="DB1" t="s">
        <v>102</v>
      </c>
      <c r="DC1" t="s">
        <v>103</v>
      </c>
      <c r="DD1" t="s">
        <v>104</v>
      </c>
      <c r="DE1" t="s">
        <v>105</v>
      </c>
      <c r="DF1" t="s">
        <v>106</v>
      </c>
      <c r="DG1" t="s">
        <v>83</v>
      </c>
      <c r="DH1" t="s">
        <v>107</v>
      </c>
      <c r="DI1" t="s">
        <v>108</v>
      </c>
      <c r="DJ1" t="s">
        <v>86</v>
      </c>
      <c r="DK1" t="s">
        <v>109</v>
      </c>
      <c r="DL1" t="s">
        <v>110</v>
      </c>
      <c r="DM1" t="s">
        <v>111</v>
      </c>
      <c r="DN1" t="s">
        <v>112</v>
      </c>
      <c r="DO1" t="s">
        <v>113</v>
      </c>
      <c r="DP1" t="s">
        <v>114</v>
      </c>
      <c r="DQ1" t="s">
        <v>83</v>
      </c>
      <c r="DR1" t="s">
        <v>115</v>
      </c>
      <c r="DS1" t="s">
        <v>116</v>
      </c>
      <c r="DT1" t="s">
        <v>86</v>
      </c>
      <c r="DU1" t="s">
        <v>117</v>
      </c>
      <c r="DV1" t="s">
        <v>118</v>
      </c>
      <c r="DW1" t="s">
        <v>119</v>
      </c>
      <c r="DX1" t="s">
        <v>120</v>
      </c>
      <c r="DY1" t="s">
        <v>121</v>
      </c>
      <c r="DZ1" t="s">
        <v>122</v>
      </c>
      <c r="EA1" t="s">
        <v>83</v>
      </c>
      <c r="EB1" t="s">
        <v>123</v>
      </c>
      <c r="EC1" t="s">
        <v>124</v>
      </c>
      <c r="ED1" t="s">
        <v>86</v>
      </c>
      <c r="EE1" t="s">
        <v>125</v>
      </c>
      <c r="EF1" t="s">
        <v>126</v>
      </c>
      <c r="EG1" t="s">
        <v>127</v>
      </c>
      <c r="EH1" t="s">
        <v>128</v>
      </c>
      <c r="EI1" t="s">
        <v>129</v>
      </c>
      <c r="EJ1" t="s">
        <v>130</v>
      </c>
      <c r="EK1" t="s">
        <v>83</v>
      </c>
      <c r="EL1" t="s">
        <v>131</v>
      </c>
      <c r="EM1" t="s">
        <v>132</v>
      </c>
      <c r="EN1" t="s">
        <v>86</v>
      </c>
      <c r="EO1" t="s">
        <v>133</v>
      </c>
      <c r="EP1" t="s">
        <v>134</v>
      </c>
      <c r="EQ1" t="s">
        <v>135</v>
      </c>
      <c r="ER1" t="s">
        <v>136</v>
      </c>
      <c r="ES1" t="s">
        <v>137</v>
      </c>
      <c r="ET1" t="s">
        <v>138</v>
      </c>
      <c r="EU1" t="s">
        <v>139</v>
      </c>
      <c r="EV1" t="s">
        <v>140</v>
      </c>
      <c r="EW1" t="s">
        <v>86</v>
      </c>
      <c r="EX1" t="s">
        <v>141</v>
      </c>
      <c r="EY1" t="s">
        <v>142</v>
      </c>
      <c r="EZ1" t="s">
        <v>143</v>
      </c>
      <c r="FA1" t="s">
        <v>144</v>
      </c>
      <c r="FB1" t="s">
        <v>145</v>
      </c>
      <c r="FC1" t="s">
        <v>146</v>
      </c>
      <c r="FD1" t="s">
        <v>83</v>
      </c>
      <c r="FE1" t="s">
        <v>147</v>
      </c>
      <c r="FF1" t="s">
        <v>148</v>
      </c>
      <c r="FG1" t="s">
        <v>86</v>
      </c>
      <c r="FH1" t="s">
        <v>149</v>
      </c>
      <c r="FI1" t="s">
        <v>150</v>
      </c>
      <c r="FJ1" t="s">
        <v>151</v>
      </c>
      <c r="FK1" t="s">
        <v>152</v>
      </c>
      <c r="FL1" t="s">
        <v>153</v>
      </c>
      <c r="FM1" t="s">
        <v>154</v>
      </c>
      <c r="FN1" t="s">
        <v>83</v>
      </c>
      <c r="FO1" t="s">
        <v>155</v>
      </c>
      <c r="FP1" t="s">
        <v>156</v>
      </c>
      <c r="FQ1" t="s">
        <v>86</v>
      </c>
      <c r="FR1" t="s">
        <v>157</v>
      </c>
      <c r="FS1" t="s">
        <v>158</v>
      </c>
      <c r="FT1" t="s">
        <v>159</v>
      </c>
      <c r="FU1" t="s">
        <v>160</v>
      </c>
      <c r="FV1" t="s">
        <v>161</v>
      </c>
      <c r="FW1" t="s">
        <v>162</v>
      </c>
      <c r="FX1" t="s">
        <v>163</v>
      </c>
      <c r="FY1" t="s">
        <v>164</v>
      </c>
      <c r="FZ1" t="s">
        <v>165</v>
      </c>
      <c r="GA1" t="s">
        <v>166</v>
      </c>
      <c r="GB1" t="s">
        <v>167</v>
      </c>
      <c r="GC1" t="s">
        <v>168</v>
      </c>
      <c r="GD1" t="s">
        <v>83</v>
      </c>
      <c r="GE1" t="s">
        <v>169</v>
      </c>
      <c r="GF1" t="s">
        <v>170</v>
      </c>
      <c r="GG1" t="s">
        <v>86</v>
      </c>
      <c r="GH1" t="s">
        <v>171</v>
      </c>
      <c r="GI1" t="s">
        <v>172</v>
      </c>
      <c r="GJ1" t="s">
        <v>173</v>
      </c>
      <c r="GK1" t="s">
        <v>174</v>
      </c>
      <c r="GL1" t="s">
        <v>175</v>
      </c>
      <c r="GM1" t="s">
        <v>176</v>
      </c>
      <c r="GN1" t="s">
        <v>177</v>
      </c>
      <c r="GO1" t="s">
        <v>178</v>
      </c>
      <c r="GP1" t="s">
        <v>7</v>
      </c>
      <c r="GQ1" t="s">
        <v>179</v>
      </c>
      <c r="GR1" t="s">
        <v>180</v>
      </c>
      <c r="GS1" t="s">
        <v>181</v>
      </c>
      <c r="GT1" t="s">
        <v>182</v>
      </c>
      <c r="GU1" t="s">
        <v>183</v>
      </c>
      <c r="GV1" t="s">
        <v>184</v>
      </c>
      <c r="GW1" t="s">
        <v>185</v>
      </c>
      <c r="GX1" t="s">
        <v>186</v>
      </c>
      <c r="GY1" t="s">
        <v>187</v>
      </c>
      <c r="GZ1" t="s">
        <v>188</v>
      </c>
      <c r="HA1" t="s">
        <v>189</v>
      </c>
      <c r="HB1" t="s">
        <v>190</v>
      </c>
      <c r="HC1" t="s">
        <v>191</v>
      </c>
    </row>
    <row r="2" spans="1:211" x14ac:dyDescent="0.35">
      <c r="A2" s="1">
        <v>44824.411877210638</v>
      </c>
      <c r="B2" s="1">
        <v>44824.425134513891</v>
      </c>
      <c r="C2" s="1">
        <v>44824</v>
      </c>
      <c r="D2" t="s">
        <v>192</v>
      </c>
      <c r="H2" t="s">
        <v>193</v>
      </c>
      <c r="I2" t="s">
        <v>194</v>
      </c>
      <c r="J2" t="s">
        <v>194</v>
      </c>
      <c r="K2" t="s">
        <v>194</v>
      </c>
      <c r="L2" t="s">
        <v>194</v>
      </c>
      <c r="M2" t="s">
        <v>194</v>
      </c>
      <c r="N2" t="s">
        <v>194</v>
      </c>
      <c r="O2" t="s">
        <v>195</v>
      </c>
      <c r="Q2" s="1">
        <v>44824</v>
      </c>
      <c r="R2" t="s">
        <v>196</v>
      </c>
      <c r="S2" t="s">
        <v>197</v>
      </c>
      <c r="T2" t="s">
        <v>194</v>
      </c>
      <c r="U2" t="s">
        <v>198</v>
      </c>
      <c r="V2" t="s">
        <v>199</v>
      </c>
      <c r="W2" t="s">
        <v>200</v>
      </c>
      <c r="X2" t="s">
        <v>201</v>
      </c>
      <c r="Y2" t="s">
        <v>202</v>
      </c>
      <c r="Z2" t="s">
        <v>203</v>
      </c>
      <c r="AA2" t="s">
        <v>204</v>
      </c>
      <c r="AB2" t="s">
        <v>205</v>
      </c>
      <c r="AC2" t="s">
        <v>206</v>
      </c>
      <c r="AD2">
        <v>-2.3326026</v>
      </c>
      <c r="AE2">
        <v>29.138588200000001</v>
      </c>
      <c r="AF2">
        <v>1544.901516889659</v>
      </c>
      <c r="AG2">
        <v>6</v>
      </c>
      <c r="AH2">
        <v>1</v>
      </c>
      <c r="AI2" t="s">
        <v>207</v>
      </c>
      <c r="AJ2">
        <v>0</v>
      </c>
      <c r="AK2">
        <v>1</v>
      </c>
      <c r="AL2">
        <v>0</v>
      </c>
      <c r="AM2">
        <v>0</v>
      </c>
      <c r="AN2">
        <v>0</v>
      </c>
      <c r="AO2">
        <v>0</v>
      </c>
      <c r="AP2">
        <v>0</v>
      </c>
      <c r="AQ2">
        <v>0</v>
      </c>
      <c r="AR2">
        <v>0</v>
      </c>
      <c r="AV2" t="s">
        <v>208</v>
      </c>
      <c r="AW2" s="2" t="s">
        <v>209</v>
      </c>
      <c r="BL2" t="s">
        <v>210</v>
      </c>
      <c r="BM2">
        <v>1</v>
      </c>
      <c r="BN2">
        <v>0</v>
      </c>
      <c r="BO2">
        <v>0</v>
      </c>
      <c r="BP2">
        <v>0</v>
      </c>
      <c r="BQ2">
        <v>0</v>
      </c>
      <c r="BR2">
        <v>0</v>
      </c>
      <c r="BS2">
        <v>0</v>
      </c>
      <c r="BT2">
        <v>0</v>
      </c>
      <c r="BU2">
        <v>0</v>
      </c>
      <c r="BV2">
        <v>0</v>
      </c>
      <c r="BW2">
        <v>0</v>
      </c>
      <c r="BX2">
        <v>0</v>
      </c>
      <c r="BY2">
        <v>0</v>
      </c>
      <c r="BZ2" t="s">
        <v>194</v>
      </c>
      <c r="CA2" t="s">
        <v>194</v>
      </c>
      <c r="CB2" t="s">
        <v>194</v>
      </c>
      <c r="CC2">
        <v>17.55</v>
      </c>
      <c r="CD2" t="s">
        <v>211</v>
      </c>
      <c r="CE2" s="2" t="s">
        <v>212</v>
      </c>
      <c r="CF2" t="s">
        <v>213</v>
      </c>
      <c r="CI2" t="s">
        <v>214</v>
      </c>
      <c r="GH2" t="s">
        <v>194</v>
      </c>
      <c r="GI2" t="s">
        <v>194</v>
      </c>
      <c r="GJ2" t="s">
        <v>192</v>
      </c>
      <c r="GK2" t="s">
        <v>215</v>
      </c>
      <c r="GL2" s="2" t="s">
        <v>216</v>
      </c>
      <c r="GM2" t="s">
        <v>217</v>
      </c>
      <c r="GN2" t="s">
        <v>218</v>
      </c>
      <c r="GO2" t="s">
        <v>219</v>
      </c>
      <c r="GU2">
        <v>186119053</v>
      </c>
      <c r="GV2" t="s">
        <v>220</v>
      </c>
      <c r="GW2" s="1">
        <v>44824.48841435185</v>
      </c>
      <c r="GZ2" t="s">
        <v>221</v>
      </c>
      <c r="HA2" t="s">
        <v>222</v>
      </c>
      <c r="HC2">
        <v>1</v>
      </c>
    </row>
    <row r="3" spans="1:211" x14ac:dyDescent="0.35">
      <c r="A3" s="1">
        <v>44824.434374201388</v>
      </c>
      <c r="B3" s="1">
        <v>44824.445021446758</v>
      </c>
      <c r="C3" s="1">
        <v>44824</v>
      </c>
      <c r="D3" t="s">
        <v>192</v>
      </c>
      <c r="H3" t="s">
        <v>223</v>
      </c>
      <c r="I3" t="s">
        <v>194</v>
      </c>
      <c r="J3" t="s">
        <v>194</v>
      </c>
      <c r="K3" t="s">
        <v>194</v>
      </c>
      <c r="L3" t="s">
        <v>194</v>
      </c>
      <c r="M3" t="s">
        <v>194</v>
      </c>
      <c r="N3" t="s">
        <v>194</v>
      </c>
      <c r="O3" t="s">
        <v>195</v>
      </c>
      <c r="Q3" s="1">
        <v>44824</v>
      </c>
      <c r="R3" t="s">
        <v>224</v>
      </c>
      <c r="S3" t="s">
        <v>197</v>
      </c>
      <c r="T3" t="s">
        <v>194</v>
      </c>
      <c r="U3" t="s">
        <v>225</v>
      </c>
      <c r="V3" t="s">
        <v>226</v>
      </c>
      <c r="W3" t="s">
        <v>227</v>
      </c>
      <c r="X3" t="s">
        <v>201</v>
      </c>
      <c r="Y3" t="s">
        <v>202</v>
      </c>
      <c r="Z3" t="s">
        <v>203</v>
      </c>
      <c r="AA3" t="s">
        <v>204</v>
      </c>
      <c r="AB3" t="s">
        <v>205</v>
      </c>
      <c r="AC3" t="s">
        <v>228</v>
      </c>
      <c r="AD3">
        <v>-2.3349042</v>
      </c>
      <c r="AE3">
        <v>29.139317599999998</v>
      </c>
      <c r="AF3">
        <v>1495.6171496470349</v>
      </c>
      <c r="AG3">
        <v>4.444</v>
      </c>
      <c r="AH3">
        <v>1</v>
      </c>
      <c r="AI3" t="s">
        <v>229</v>
      </c>
      <c r="AJ3">
        <v>0</v>
      </c>
      <c r="AK3">
        <v>0</v>
      </c>
      <c r="AL3">
        <v>1</v>
      </c>
      <c r="AM3">
        <v>0</v>
      </c>
      <c r="AN3">
        <v>0</v>
      </c>
      <c r="AO3">
        <v>0</v>
      </c>
      <c r="AP3">
        <v>0</v>
      </c>
      <c r="AQ3">
        <v>0</v>
      </c>
      <c r="AR3">
        <v>0</v>
      </c>
      <c r="AX3" t="s">
        <v>230</v>
      </c>
      <c r="AY3" s="2" t="s">
        <v>231</v>
      </c>
      <c r="BL3" t="s">
        <v>232</v>
      </c>
      <c r="BM3">
        <v>0</v>
      </c>
      <c r="BN3">
        <v>1</v>
      </c>
      <c r="BO3">
        <v>0</v>
      </c>
      <c r="BP3">
        <v>0</v>
      </c>
      <c r="BQ3">
        <v>0</v>
      </c>
      <c r="BR3">
        <v>0</v>
      </c>
      <c r="BS3">
        <v>0</v>
      </c>
      <c r="BT3">
        <v>0</v>
      </c>
      <c r="BU3">
        <v>0</v>
      </c>
      <c r="BV3">
        <v>0</v>
      </c>
      <c r="BW3">
        <v>0</v>
      </c>
      <c r="BX3">
        <v>0</v>
      </c>
      <c r="BY3">
        <v>0</v>
      </c>
      <c r="CJ3" t="s">
        <v>194</v>
      </c>
      <c r="CK3" t="s">
        <v>194</v>
      </c>
      <c r="CL3" t="s">
        <v>194</v>
      </c>
      <c r="CM3">
        <v>16.89</v>
      </c>
      <c r="CN3" t="s">
        <v>233</v>
      </c>
      <c r="CO3" s="2" t="s">
        <v>234</v>
      </c>
      <c r="CP3" t="s">
        <v>235</v>
      </c>
      <c r="GH3" t="s">
        <v>194</v>
      </c>
      <c r="GI3" t="s">
        <v>194</v>
      </c>
      <c r="GJ3" t="s">
        <v>192</v>
      </c>
      <c r="GK3" t="s">
        <v>236</v>
      </c>
      <c r="GL3" s="2" t="s">
        <v>237</v>
      </c>
      <c r="GM3" t="s">
        <v>217</v>
      </c>
      <c r="GN3" t="s">
        <v>218</v>
      </c>
      <c r="GO3" t="s">
        <v>219</v>
      </c>
      <c r="GU3">
        <v>186119103</v>
      </c>
      <c r="GV3" t="s">
        <v>238</v>
      </c>
      <c r="GW3" s="1">
        <v>44824.48846064815</v>
      </c>
      <c r="GZ3" t="s">
        <v>221</v>
      </c>
      <c r="HA3" t="s">
        <v>222</v>
      </c>
      <c r="HC3">
        <v>2</v>
      </c>
    </row>
    <row r="4" spans="1:211" x14ac:dyDescent="0.35">
      <c r="A4" s="1">
        <v>44824.449820601847</v>
      </c>
      <c r="B4" s="1">
        <v>44824.46447903935</v>
      </c>
      <c r="C4" s="1">
        <v>44824</v>
      </c>
      <c r="D4" t="s">
        <v>192</v>
      </c>
      <c r="H4" t="s">
        <v>239</v>
      </c>
      <c r="I4" t="s">
        <v>194</v>
      </c>
      <c r="J4" t="s">
        <v>194</v>
      </c>
      <c r="K4" t="s">
        <v>194</v>
      </c>
      <c r="L4" t="s">
        <v>194</v>
      </c>
      <c r="M4" t="s">
        <v>194</v>
      </c>
      <c r="N4" t="s">
        <v>194</v>
      </c>
      <c r="O4" t="s">
        <v>195</v>
      </c>
      <c r="Q4" s="1">
        <v>44824</v>
      </c>
      <c r="R4" t="s">
        <v>240</v>
      </c>
      <c r="S4" t="s">
        <v>197</v>
      </c>
      <c r="T4" t="s">
        <v>194</v>
      </c>
      <c r="U4" t="s">
        <v>241</v>
      </c>
      <c r="V4" t="s">
        <v>242</v>
      </c>
      <c r="W4" t="s">
        <v>243</v>
      </c>
      <c r="X4" t="s">
        <v>201</v>
      </c>
      <c r="Y4" t="s">
        <v>202</v>
      </c>
      <c r="Z4" t="s">
        <v>203</v>
      </c>
      <c r="AA4" t="s">
        <v>204</v>
      </c>
      <c r="AB4" t="s">
        <v>205</v>
      </c>
      <c r="AC4" t="s">
        <v>244</v>
      </c>
      <c r="AD4">
        <v>-2.3343978000000001</v>
      </c>
      <c r="AE4">
        <v>29.1402568</v>
      </c>
      <c r="AF4">
        <v>1489.304242966648</v>
      </c>
      <c r="AG4">
        <v>6</v>
      </c>
      <c r="AH4">
        <v>1</v>
      </c>
      <c r="AI4" t="s">
        <v>245</v>
      </c>
      <c r="AJ4">
        <v>1</v>
      </c>
      <c r="AK4">
        <v>0</v>
      </c>
      <c r="AL4">
        <v>0</v>
      </c>
      <c r="AM4">
        <v>0</v>
      </c>
      <c r="AN4">
        <v>0</v>
      </c>
      <c r="AO4">
        <v>0</v>
      </c>
      <c r="AP4">
        <v>0</v>
      </c>
      <c r="AQ4">
        <v>0</v>
      </c>
      <c r="AR4">
        <v>0</v>
      </c>
      <c r="AT4" t="s">
        <v>246</v>
      </c>
      <c r="AU4" s="2" t="s">
        <v>247</v>
      </c>
      <c r="BL4" t="s">
        <v>210</v>
      </c>
      <c r="BM4">
        <v>1</v>
      </c>
      <c r="BN4">
        <v>0</v>
      </c>
      <c r="BO4">
        <v>0</v>
      </c>
      <c r="BP4">
        <v>0</v>
      </c>
      <c r="BQ4">
        <v>0</v>
      </c>
      <c r="BR4">
        <v>0</v>
      </c>
      <c r="BS4">
        <v>0</v>
      </c>
      <c r="BT4">
        <v>0</v>
      </c>
      <c r="BU4">
        <v>0</v>
      </c>
      <c r="BV4">
        <v>0</v>
      </c>
      <c r="BW4">
        <v>0</v>
      </c>
      <c r="BX4">
        <v>0</v>
      </c>
      <c r="BY4">
        <v>0</v>
      </c>
      <c r="BZ4" t="s">
        <v>194</v>
      </c>
      <c r="CA4" t="s">
        <v>194</v>
      </c>
      <c r="CB4" t="s">
        <v>194</v>
      </c>
      <c r="CC4">
        <v>52.54</v>
      </c>
      <c r="CD4" t="s">
        <v>248</v>
      </c>
      <c r="CE4" s="2" t="s">
        <v>249</v>
      </c>
      <c r="CF4" t="s">
        <v>213</v>
      </c>
      <c r="CI4" t="s">
        <v>250</v>
      </c>
      <c r="GH4" t="s">
        <v>194</v>
      </c>
      <c r="GI4" t="s">
        <v>194</v>
      </c>
      <c r="GJ4" t="s">
        <v>192</v>
      </c>
      <c r="GK4" t="s">
        <v>251</v>
      </c>
      <c r="GL4" s="2" t="s">
        <v>252</v>
      </c>
      <c r="GM4" t="s">
        <v>217</v>
      </c>
      <c r="GN4" t="s">
        <v>218</v>
      </c>
      <c r="GO4" t="s">
        <v>219</v>
      </c>
      <c r="GU4">
        <v>186119134</v>
      </c>
      <c r="GV4" t="s">
        <v>253</v>
      </c>
      <c r="GW4" s="1">
        <v>44824.488495370373</v>
      </c>
      <c r="GZ4" t="s">
        <v>221</v>
      </c>
      <c r="HA4" t="s">
        <v>222</v>
      </c>
      <c r="HC4">
        <v>3</v>
      </c>
    </row>
    <row r="5" spans="1:211" x14ac:dyDescent="0.35">
      <c r="A5" s="1">
        <v>44824.479944340281</v>
      </c>
      <c r="B5" s="1">
        <v>44824.483363923609</v>
      </c>
      <c r="C5" s="1">
        <v>44824</v>
      </c>
      <c r="D5" t="s">
        <v>192</v>
      </c>
      <c r="H5" t="s">
        <v>254</v>
      </c>
      <c r="I5" t="s">
        <v>194</v>
      </c>
      <c r="J5" t="s">
        <v>194</v>
      </c>
      <c r="K5" t="s">
        <v>194</v>
      </c>
      <c r="L5" t="s">
        <v>194</v>
      </c>
      <c r="M5" t="s">
        <v>194</v>
      </c>
      <c r="N5" t="s">
        <v>194</v>
      </c>
      <c r="O5" t="s">
        <v>195</v>
      </c>
      <c r="Q5" s="1">
        <v>44824</v>
      </c>
      <c r="R5" t="s">
        <v>255</v>
      </c>
      <c r="S5" t="s">
        <v>197</v>
      </c>
      <c r="T5" t="s">
        <v>194</v>
      </c>
      <c r="U5" t="s">
        <v>256</v>
      </c>
      <c r="V5" t="s">
        <v>257</v>
      </c>
      <c r="W5" t="s">
        <v>258</v>
      </c>
      <c r="X5" t="s">
        <v>201</v>
      </c>
      <c r="Y5" t="s">
        <v>202</v>
      </c>
      <c r="Z5" t="s">
        <v>203</v>
      </c>
      <c r="AA5" t="s">
        <v>204</v>
      </c>
      <c r="AB5" t="s">
        <v>205</v>
      </c>
      <c r="AC5" t="s">
        <v>259</v>
      </c>
      <c r="AD5">
        <v>-2.3330989999999998</v>
      </c>
      <c r="AE5">
        <v>29.141561400000001</v>
      </c>
      <c r="AF5">
        <v>1532.913701387122</v>
      </c>
      <c r="AG5">
        <v>6</v>
      </c>
      <c r="AH5">
        <v>1</v>
      </c>
      <c r="AI5" t="s">
        <v>229</v>
      </c>
      <c r="AJ5">
        <v>0</v>
      </c>
      <c r="AK5">
        <v>0</v>
      </c>
      <c r="AL5">
        <v>1</v>
      </c>
      <c r="AM5">
        <v>0</v>
      </c>
      <c r="AN5">
        <v>0</v>
      </c>
      <c r="AO5">
        <v>0</v>
      </c>
      <c r="AP5">
        <v>0</v>
      </c>
      <c r="AQ5">
        <v>0</v>
      </c>
      <c r="AR5">
        <v>0</v>
      </c>
      <c r="AX5" t="s">
        <v>260</v>
      </c>
      <c r="AY5" s="2" t="s">
        <v>261</v>
      </c>
      <c r="BL5" t="s">
        <v>232</v>
      </c>
      <c r="BM5">
        <v>0</v>
      </c>
      <c r="BN5">
        <v>1</v>
      </c>
      <c r="BO5">
        <v>0</v>
      </c>
      <c r="BP5">
        <v>0</v>
      </c>
      <c r="BQ5">
        <v>0</v>
      </c>
      <c r="BR5">
        <v>0</v>
      </c>
      <c r="BS5">
        <v>0</v>
      </c>
      <c r="BT5">
        <v>0</v>
      </c>
      <c r="BU5">
        <v>0</v>
      </c>
      <c r="BV5">
        <v>0</v>
      </c>
      <c r="BW5">
        <v>0</v>
      </c>
      <c r="BX5">
        <v>0</v>
      </c>
      <c r="BY5">
        <v>0</v>
      </c>
      <c r="CJ5" t="s">
        <v>194</v>
      </c>
      <c r="CK5" t="s">
        <v>194</v>
      </c>
      <c r="CL5" t="s">
        <v>194</v>
      </c>
      <c r="CM5">
        <v>50.29</v>
      </c>
      <c r="CN5" t="s">
        <v>262</v>
      </c>
      <c r="CO5" s="2" t="s">
        <v>263</v>
      </c>
      <c r="GH5" t="s">
        <v>194</v>
      </c>
      <c r="GI5" t="s">
        <v>194</v>
      </c>
      <c r="GJ5" t="s">
        <v>192</v>
      </c>
      <c r="GK5" t="s">
        <v>264</v>
      </c>
      <c r="GL5" s="2" t="s">
        <v>265</v>
      </c>
      <c r="GM5" t="s">
        <v>217</v>
      </c>
      <c r="GN5" t="s">
        <v>218</v>
      </c>
      <c r="GO5" t="s">
        <v>219</v>
      </c>
      <c r="GU5">
        <v>186119186</v>
      </c>
      <c r="GV5" t="s">
        <v>266</v>
      </c>
      <c r="GW5" s="1">
        <v>44824.488541666673</v>
      </c>
      <c r="GZ5" t="s">
        <v>221</v>
      </c>
      <c r="HA5" t="s">
        <v>222</v>
      </c>
      <c r="HC5">
        <v>4</v>
      </c>
    </row>
    <row r="6" spans="1:211" x14ac:dyDescent="0.35">
      <c r="A6" s="1">
        <v>44824.494409525461</v>
      </c>
      <c r="B6" s="1">
        <v>44824.49933111111</v>
      </c>
      <c r="C6" s="1">
        <v>44824</v>
      </c>
      <c r="D6" t="s">
        <v>192</v>
      </c>
      <c r="H6" t="s">
        <v>267</v>
      </c>
      <c r="I6" t="s">
        <v>194</v>
      </c>
      <c r="J6" t="s">
        <v>194</v>
      </c>
      <c r="K6" t="s">
        <v>194</v>
      </c>
      <c r="L6" t="s">
        <v>194</v>
      </c>
      <c r="M6" t="s">
        <v>194</v>
      </c>
      <c r="N6" t="s">
        <v>194</v>
      </c>
      <c r="O6" t="s">
        <v>195</v>
      </c>
      <c r="Q6" s="1">
        <v>44824</v>
      </c>
      <c r="R6" t="s">
        <v>268</v>
      </c>
      <c r="S6" t="s">
        <v>197</v>
      </c>
      <c r="T6" t="s">
        <v>194</v>
      </c>
      <c r="U6" t="s">
        <v>269</v>
      </c>
      <c r="V6" t="s">
        <v>269</v>
      </c>
      <c r="W6" t="s">
        <v>270</v>
      </c>
      <c r="X6" t="s">
        <v>201</v>
      </c>
      <c r="Y6" t="s">
        <v>202</v>
      </c>
      <c r="Z6" t="s">
        <v>203</v>
      </c>
      <c r="AA6" t="s">
        <v>204</v>
      </c>
      <c r="AB6" t="s">
        <v>205</v>
      </c>
      <c r="AC6" t="s">
        <v>271</v>
      </c>
      <c r="AD6">
        <v>-2.3291957999999999</v>
      </c>
      <c r="AE6">
        <v>29.142516700000002</v>
      </c>
      <c r="AF6">
        <v>1517.889244543959</v>
      </c>
      <c r="AG6">
        <v>4.8</v>
      </c>
      <c r="AH6">
        <v>1</v>
      </c>
      <c r="AI6" t="s">
        <v>245</v>
      </c>
      <c r="AJ6">
        <v>1</v>
      </c>
      <c r="AK6">
        <v>0</v>
      </c>
      <c r="AL6">
        <v>0</v>
      </c>
      <c r="AM6">
        <v>0</v>
      </c>
      <c r="AN6">
        <v>0</v>
      </c>
      <c r="AO6">
        <v>0</v>
      </c>
      <c r="AP6">
        <v>0</v>
      </c>
      <c r="AQ6">
        <v>0</v>
      </c>
      <c r="AR6">
        <v>0</v>
      </c>
      <c r="AT6" t="s">
        <v>272</v>
      </c>
      <c r="AU6" s="2" t="s">
        <v>273</v>
      </c>
      <c r="BL6" t="s">
        <v>210</v>
      </c>
      <c r="BM6">
        <v>1</v>
      </c>
      <c r="BN6">
        <v>0</v>
      </c>
      <c r="BO6">
        <v>0</v>
      </c>
      <c r="BP6">
        <v>0</v>
      </c>
      <c r="BQ6">
        <v>0</v>
      </c>
      <c r="BR6">
        <v>0</v>
      </c>
      <c r="BS6">
        <v>0</v>
      </c>
      <c r="BT6">
        <v>0</v>
      </c>
      <c r="BU6">
        <v>0</v>
      </c>
      <c r="BV6">
        <v>0</v>
      </c>
      <c r="BW6">
        <v>0</v>
      </c>
      <c r="BX6">
        <v>0</v>
      </c>
      <c r="BY6">
        <v>0</v>
      </c>
      <c r="BZ6" t="s">
        <v>194</v>
      </c>
      <c r="CA6" t="s">
        <v>194</v>
      </c>
      <c r="CB6" t="s">
        <v>194</v>
      </c>
      <c r="CC6">
        <v>36.85</v>
      </c>
      <c r="CD6" t="s">
        <v>274</v>
      </c>
      <c r="CE6" s="2" t="s">
        <v>275</v>
      </c>
      <c r="CF6" t="s">
        <v>213</v>
      </c>
      <c r="CI6" t="s">
        <v>276</v>
      </c>
      <c r="GH6" t="s">
        <v>194</v>
      </c>
      <c r="GI6" t="s">
        <v>194</v>
      </c>
      <c r="GJ6" t="s">
        <v>192</v>
      </c>
      <c r="GK6" t="s">
        <v>277</v>
      </c>
      <c r="GL6" s="2" t="s">
        <v>278</v>
      </c>
      <c r="GM6" t="s">
        <v>217</v>
      </c>
      <c r="GN6" t="s">
        <v>218</v>
      </c>
      <c r="GO6" t="s">
        <v>219</v>
      </c>
      <c r="GU6">
        <v>186119261</v>
      </c>
      <c r="GV6" t="s">
        <v>279</v>
      </c>
      <c r="GW6" s="1">
        <v>44824.488622685189</v>
      </c>
      <c r="GZ6" t="s">
        <v>221</v>
      </c>
      <c r="HA6" t="s">
        <v>222</v>
      </c>
      <c r="HC6">
        <v>5</v>
      </c>
    </row>
    <row r="7" spans="1:211" x14ac:dyDescent="0.35">
      <c r="A7" s="1">
        <v>44824.543692604173</v>
      </c>
      <c r="B7" s="1">
        <v>44824.55305480324</v>
      </c>
      <c r="C7" s="1">
        <v>44824</v>
      </c>
      <c r="D7" t="s">
        <v>192</v>
      </c>
      <c r="H7" t="s">
        <v>280</v>
      </c>
      <c r="I7" t="s">
        <v>194</v>
      </c>
      <c r="J7" t="s">
        <v>194</v>
      </c>
      <c r="K7" t="s">
        <v>194</v>
      </c>
      <c r="L7" t="s">
        <v>194</v>
      </c>
      <c r="M7" t="s">
        <v>194</v>
      </c>
      <c r="N7" t="s">
        <v>194</v>
      </c>
      <c r="O7" t="s">
        <v>195</v>
      </c>
      <c r="Q7" s="1">
        <v>44824</v>
      </c>
      <c r="R7" t="s">
        <v>281</v>
      </c>
      <c r="S7" t="s">
        <v>197</v>
      </c>
      <c r="T7" t="s">
        <v>194</v>
      </c>
      <c r="U7" t="s">
        <v>282</v>
      </c>
      <c r="V7" t="s">
        <v>283</v>
      </c>
      <c r="W7" t="s">
        <v>284</v>
      </c>
      <c r="X7" t="s">
        <v>201</v>
      </c>
      <c r="Y7" t="s">
        <v>202</v>
      </c>
      <c r="Z7" t="s">
        <v>203</v>
      </c>
      <c r="AA7" t="s">
        <v>204</v>
      </c>
      <c r="AB7" t="s">
        <v>205</v>
      </c>
      <c r="AC7" t="s">
        <v>285</v>
      </c>
      <c r="AD7">
        <v>-2.3293648</v>
      </c>
      <c r="AE7">
        <v>29.139068999999999</v>
      </c>
      <c r="AF7">
        <v>1549.9155341667381</v>
      </c>
      <c r="AG7">
        <v>6</v>
      </c>
      <c r="AH7">
        <v>1</v>
      </c>
      <c r="AI7" t="s">
        <v>229</v>
      </c>
      <c r="AJ7">
        <v>0</v>
      </c>
      <c r="AK7">
        <v>0</v>
      </c>
      <c r="AL7">
        <v>1</v>
      </c>
      <c r="AM7">
        <v>0</v>
      </c>
      <c r="AN7">
        <v>0</v>
      </c>
      <c r="AO7">
        <v>0</v>
      </c>
      <c r="AP7">
        <v>0</v>
      </c>
      <c r="AQ7">
        <v>0</v>
      </c>
      <c r="AR7">
        <v>0</v>
      </c>
      <c r="AX7" t="s">
        <v>286</v>
      </c>
      <c r="AY7" s="2" t="s">
        <v>287</v>
      </c>
      <c r="BL7" t="s">
        <v>232</v>
      </c>
      <c r="BM7">
        <v>0</v>
      </c>
      <c r="BN7">
        <v>1</v>
      </c>
      <c r="BO7">
        <v>0</v>
      </c>
      <c r="BP7">
        <v>0</v>
      </c>
      <c r="BQ7">
        <v>0</v>
      </c>
      <c r="BR7">
        <v>0</v>
      </c>
      <c r="BS7">
        <v>0</v>
      </c>
      <c r="BT7">
        <v>0</v>
      </c>
      <c r="BU7">
        <v>0</v>
      </c>
      <c r="BV7">
        <v>0</v>
      </c>
      <c r="BW7">
        <v>0</v>
      </c>
      <c r="BX7">
        <v>0</v>
      </c>
      <c r="BY7">
        <v>0</v>
      </c>
      <c r="CJ7" t="s">
        <v>194</v>
      </c>
      <c r="CK7" t="s">
        <v>194</v>
      </c>
      <c r="CL7" t="s">
        <v>194</v>
      </c>
      <c r="CM7">
        <v>35</v>
      </c>
      <c r="CN7" t="s">
        <v>288</v>
      </c>
      <c r="CO7" s="2" t="s">
        <v>289</v>
      </c>
      <c r="CP7" t="s">
        <v>290</v>
      </c>
      <c r="GH7" t="s">
        <v>194</v>
      </c>
      <c r="GI7" t="s">
        <v>194</v>
      </c>
      <c r="GJ7" t="s">
        <v>192</v>
      </c>
      <c r="GK7" t="s">
        <v>291</v>
      </c>
      <c r="GL7" s="2" t="s">
        <v>292</v>
      </c>
      <c r="GM7" t="s">
        <v>217</v>
      </c>
      <c r="GN7" t="s">
        <v>218</v>
      </c>
      <c r="GO7" t="s">
        <v>219</v>
      </c>
      <c r="GU7">
        <v>186119305</v>
      </c>
      <c r="GV7" t="s">
        <v>293</v>
      </c>
      <c r="GW7" s="1">
        <v>44824.488668981481</v>
      </c>
      <c r="GZ7" t="s">
        <v>221</v>
      </c>
      <c r="HA7" t="s">
        <v>222</v>
      </c>
      <c r="HC7">
        <v>6</v>
      </c>
    </row>
    <row r="8" spans="1:211" x14ac:dyDescent="0.35">
      <c r="A8" s="1">
        <v>44824.352933634262</v>
      </c>
      <c r="B8" s="1">
        <v>44824.571686932868</v>
      </c>
      <c r="C8" s="1">
        <v>44824</v>
      </c>
      <c r="D8" t="s">
        <v>294</v>
      </c>
      <c r="H8" t="s">
        <v>295</v>
      </c>
      <c r="I8" t="s">
        <v>194</v>
      </c>
      <c r="J8" t="s">
        <v>194</v>
      </c>
      <c r="K8" t="s">
        <v>194</v>
      </c>
      <c r="L8" t="s">
        <v>194</v>
      </c>
      <c r="M8" t="s">
        <v>194</v>
      </c>
      <c r="N8" t="s">
        <v>194</v>
      </c>
      <c r="O8" t="s">
        <v>195</v>
      </c>
      <c r="Q8" s="1">
        <v>44824</v>
      </c>
      <c r="R8" t="s">
        <v>296</v>
      </c>
      <c r="S8" t="s">
        <v>197</v>
      </c>
      <c r="T8" t="s">
        <v>194</v>
      </c>
      <c r="U8" t="s">
        <v>297</v>
      </c>
      <c r="V8" t="s">
        <v>298</v>
      </c>
      <c r="W8" t="s">
        <v>299</v>
      </c>
      <c r="X8" t="s">
        <v>201</v>
      </c>
      <c r="Y8" t="s">
        <v>202</v>
      </c>
      <c r="Z8" t="s">
        <v>300</v>
      </c>
      <c r="AA8" t="s">
        <v>301</v>
      </c>
      <c r="AB8" t="s">
        <v>302</v>
      </c>
      <c r="AC8" t="s">
        <v>303</v>
      </c>
      <c r="AD8">
        <v>-2.3276875000000001</v>
      </c>
      <c r="AE8">
        <v>29.041220899999999</v>
      </c>
      <c r="AF8">
        <v>1661.9</v>
      </c>
      <c r="AG8">
        <v>5</v>
      </c>
      <c r="AH8">
        <v>1</v>
      </c>
      <c r="AI8" t="s">
        <v>245</v>
      </c>
      <c r="AJ8">
        <v>1</v>
      </c>
      <c r="AK8">
        <v>0</v>
      </c>
      <c r="AL8">
        <v>0</v>
      </c>
      <c r="AM8">
        <v>0</v>
      </c>
      <c r="AN8">
        <v>0</v>
      </c>
      <c r="AO8">
        <v>0</v>
      </c>
      <c r="AP8">
        <v>0</v>
      </c>
      <c r="AQ8">
        <v>0</v>
      </c>
      <c r="AR8">
        <v>0</v>
      </c>
      <c r="AT8" t="s">
        <v>304</v>
      </c>
      <c r="AU8" s="2" t="s">
        <v>305</v>
      </c>
      <c r="BL8" t="s">
        <v>210</v>
      </c>
      <c r="BM8">
        <v>1</v>
      </c>
      <c r="BN8">
        <v>0</v>
      </c>
      <c r="BO8">
        <v>0</v>
      </c>
      <c r="BP8">
        <v>0</v>
      </c>
      <c r="BQ8">
        <v>0</v>
      </c>
      <c r="BR8">
        <v>0</v>
      </c>
      <c r="BS8">
        <v>0</v>
      </c>
      <c r="BT8">
        <v>0</v>
      </c>
      <c r="BU8">
        <v>0</v>
      </c>
      <c r="BV8">
        <v>0</v>
      </c>
      <c r="BW8">
        <v>0</v>
      </c>
      <c r="BX8">
        <v>0</v>
      </c>
      <c r="BY8">
        <v>0</v>
      </c>
      <c r="BZ8" t="s">
        <v>194</v>
      </c>
      <c r="CA8" t="s">
        <v>194</v>
      </c>
      <c r="CB8" t="s">
        <v>194</v>
      </c>
      <c r="CC8">
        <v>36.950000000000003</v>
      </c>
      <c r="CD8" t="s">
        <v>306</v>
      </c>
      <c r="CE8" s="2" t="s">
        <v>307</v>
      </c>
      <c r="CF8" t="s">
        <v>213</v>
      </c>
      <c r="CI8" t="s">
        <v>308</v>
      </c>
      <c r="GH8" t="s">
        <v>194</v>
      </c>
      <c r="GI8" t="s">
        <v>194</v>
      </c>
      <c r="GJ8" t="s">
        <v>309</v>
      </c>
      <c r="GK8" t="s">
        <v>310</v>
      </c>
      <c r="GL8" s="2" t="s">
        <v>311</v>
      </c>
      <c r="GM8" t="s">
        <v>217</v>
      </c>
      <c r="GN8" t="s">
        <v>218</v>
      </c>
      <c r="GO8" t="s">
        <v>219</v>
      </c>
      <c r="GU8">
        <v>186119553</v>
      </c>
      <c r="GV8" t="s">
        <v>312</v>
      </c>
      <c r="GW8" s="1">
        <v>44824.488888888889</v>
      </c>
      <c r="GZ8" t="s">
        <v>221</v>
      </c>
      <c r="HA8" t="s">
        <v>222</v>
      </c>
      <c r="HC8">
        <v>7</v>
      </c>
    </row>
    <row r="9" spans="1:211" x14ac:dyDescent="0.35">
      <c r="A9" s="1">
        <v>44824.376435069447</v>
      </c>
      <c r="B9" s="1">
        <v>44824.571948599543</v>
      </c>
      <c r="C9" s="1">
        <v>44824</v>
      </c>
      <c r="D9" t="s">
        <v>294</v>
      </c>
      <c r="H9" t="s">
        <v>313</v>
      </c>
      <c r="I9" t="s">
        <v>194</v>
      </c>
      <c r="J9" t="s">
        <v>194</v>
      </c>
      <c r="K9" t="s">
        <v>194</v>
      </c>
      <c r="L9" t="s">
        <v>194</v>
      </c>
      <c r="M9" t="s">
        <v>194</v>
      </c>
      <c r="N9" t="s">
        <v>194</v>
      </c>
      <c r="O9" t="s">
        <v>195</v>
      </c>
      <c r="Q9" s="1">
        <v>44824</v>
      </c>
      <c r="R9" t="s">
        <v>314</v>
      </c>
      <c r="S9" t="s">
        <v>197</v>
      </c>
      <c r="T9" t="s">
        <v>194</v>
      </c>
      <c r="U9" t="s">
        <v>315</v>
      </c>
      <c r="V9" t="s">
        <v>316</v>
      </c>
      <c r="W9" t="s">
        <v>317</v>
      </c>
      <c r="X9" t="s">
        <v>201</v>
      </c>
      <c r="Y9" t="s">
        <v>202</v>
      </c>
      <c r="Z9" t="s">
        <v>300</v>
      </c>
      <c r="AA9" t="s">
        <v>301</v>
      </c>
      <c r="AB9" t="s">
        <v>302</v>
      </c>
      <c r="AC9" t="s">
        <v>318</v>
      </c>
      <c r="AD9">
        <v>-2.3246262999999998</v>
      </c>
      <c r="AE9">
        <v>29.041295999999999</v>
      </c>
      <c r="AF9">
        <v>1641.3</v>
      </c>
      <c r="AG9">
        <v>4.66</v>
      </c>
      <c r="AH9">
        <v>1</v>
      </c>
      <c r="AI9" t="s">
        <v>245</v>
      </c>
      <c r="AJ9">
        <v>1</v>
      </c>
      <c r="AK9">
        <v>0</v>
      </c>
      <c r="AL9">
        <v>0</v>
      </c>
      <c r="AM9">
        <v>0</v>
      </c>
      <c r="AN9">
        <v>0</v>
      </c>
      <c r="AO9">
        <v>0</v>
      </c>
      <c r="AP9">
        <v>0</v>
      </c>
      <c r="AQ9">
        <v>0</v>
      </c>
      <c r="AR9">
        <v>0</v>
      </c>
      <c r="AT9" t="s">
        <v>319</v>
      </c>
      <c r="AU9" s="2" t="s">
        <v>320</v>
      </c>
      <c r="BL9" t="s">
        <v>210</v>
      </c>
      <c r="BM9">
        <v>1</v>
      </c>
      <c r="BN9">
        <v>0</v>
      </c>
      <c r="BO9">
        <v>0</v>
      </c>
      <c r="BP9">
        <v>0</v>
      </c>
      <c r="BQ9">
        <v>0</v>
      </c>
      <c r="BR9">
        <v>0</v>
      </c>
      <c r="BS9">
        <v>0</v>
      </c>
      <c r="BT9">
        <v>0</v>
      </c>
      <c r="BU9">
        <v>0</v>
      </c>
      <c r="BV9">
        <v>0</v>
      </c>
      <c r="BW9">
        <v>0</v>
      </c>
      <c r="BX9">
        <v>0</v>
      </c>
      <c r="BY9">
        <v>0</v>
      </c>
      <c r="BZ9" t="s">
        <v>194</v>
      </c>
      <c r="CA9" t="s">
        <v>194</v>
      </c>
      <c r="CB9" t="s">
        <v>194</v>
      </c>
      <c r="CC9">
        <v>40.14</v>
      </c>
      <c r="CD9" t="s">
        <v>321</v>
      </c>
      <c r="CE9" s="2" t="s">
        <v>322</v>
      </c>
      <c r="CF9" t="s">
        <v>213</v>
      </c>
      <c r="CI9" t="s">
        <v>323</v>
      </c>
      <c r="GH9" t="s">
        <v>194</v>
      </c>
      <c r="GI9" t="s">
        <v>194</v>
      </c>
      <c r="GJ9" t="s">
        <v>309</v>
      </c>
      <c r="GK9" t="s">
        <v>324</v>
      </c>
      <c r="GL9" s="2" t="s">
        <v>325</v>
      </c>
      <c r="GM9" t="s">
        <v>217</v>
      </c>
      <c r="GN9" t="s">
        <v>218</v>
      </c>
      <c r="GO9" t="s">
        <v>219</v>
      </c>
      <c r="GU9">
        <v>186119590</v>
      </c>
      <c r="GV9" t="s">
        <v>326</v>
      </c>
      <c r="GW9" s="1">
        <v>44824.488923611112</v>
      </c>
      <c r="GZ9" t="s">
        <v>221</v>
      </c>
      <c r="HA9" t="s">
        <v>222</v>
      </c>
      <c r="HC9">
        <v>8</v>
      </c>
    </row>
    <row r="10" spans="1:211" x14ac:dyDescent="0.35">
      <c r="A10" s="1">
        <v>44824.395656423607</v>
      </c>
      <c r="B10" s="1">
        <v>44824.571861493052</v>
      </c>
      <c r="C10" s="1">
        <v>44824</v>
      </c>
      <c r="D10" t="s">
        <v>294</v>
      </c>
      <c r="H10" t="s">
        <v>327</v>
      </c>
      <c r="I10" t="s">
        <v>194</v>
      </c>
      <c r="J10" t="s">
        <v>194</v>
      </c>
      <c r="K10" t="s">
        <v>194</v>
      </c>
      <c r="L10" t="s">
        <v>194</v>
      </c>
      <c r="M10" t="s">
        <v>194</v>
      </c>
      <c r="N10" t="s">
        <v>194</v>
      </c>
      <c r="O10" t="s">
        <v>195</v>
      </c>
      <c r="Q10" s="1">
        <v>44824</v>
      </c>
      <c r="R10" t="s">
        <v>328</v>
      </c>
      <c r="S10" t="s">
        <v>197</v>
      </c>
      <c r="T10" t="s">
        <v>194</v>
      </c>
      <c r="U10" t="s">
        <v>329</v>
      </c>
      <c r="V10" t="s">
        <v>330</v>
      </c>
      <c r="W10" t="s">
        <v>331</v>
      </c>
      <c r="X10" t="s">
        <v>201</v>
      </c>
      <c r="Y10" t="s">
        <v>202</v>
      </c>
      <c r="Z10" t="s">
        <v>300</v>
      </c>
      <c r="AA10" t="s">
        <v>301</v>
      </c>
      <c r="AB10" t="s">
        <v>302</v>
      </c>
      <c r="AC10" t="s">
        <v>332</v>
      </c>
      <c r="AD10">
        <v>-2.3260706999999998</v>
      </c>
      <c r="AE10">
        <v>29.039780400000001</v>
      </c>
      <c r="AF10">
        <v>1649</v>
      </c>
      <c r="AG10">
        <v>4.8</v>
      </c>
      <c r="AH10">
        <v>1</v>
      </c>
      <c r="AI10" t="s">
        <v>245</v>
      </c>
      <c r="AJ10">
        <v>1</v>
      </c>
      <c r="AK10">
        <v>0</v>
      </c>
      <c r="AL10">
        <v>0</v>
      </c>
      <c r="AM10">
        <v>0</v>
      </c>
      <c r="AN10">
        <v>0</v>
      </c>
      <c r="AO10">
        <v>0</v>
      </c>
      <c r="AP10">
        <v>0</v>
      </c>
      <c r="AQ10">
        <v>0</v>
      </c>
      <c r="AR10">
        <v>0</v>
      </c>
      <c r="AT10" t="s">
        <v>333</v>
      </c>
      <c r="AU10" s="2" t="s">
        <v>334</v>
      </c>
      <c r="BL10" t="s">
        <v>210</v>
      </c>
      <c r="BM10">
        <v>1</v>
      </c>
      <c r="BN10">
        <v>0</v>
      </c>
      <c r="BO10">
        <v>0</v>
      </c>
      <c r="BP10">
        <v>0</v>
      </c>
      <c r="BQ10">
        <v>0</v>
      </c>
      <c r="BR10">
        <v>0</v>
      </c>
      <c r="BS10">
        <v>0</v>
      </c>
      <c r="BT10">
        <v>0</v>
      </c>
      <c r="BU10">
        <v>0</v>
      </c>
      <c r="BV10">
        <v>0</v>
      </c>
      <c r="BW10">
        <v>0</v>
      </c>
      <c r="BX10">
        <v>0</v>
      </c>
      <c r="BY10">
        <v>0</v>
      </c>
      <c r="BZ10" t="s">
        <v>194</v>
      </c>
      <c r="CA10" t="s">
        <v>194</v>
      </c>
      <c r="CB10" t="s">
        <v>194</v>
      </c>
      <c r="CC10">
        <v>42.84</v>
      </c>
      <c r="CD10" t="s">
        <v>335</v>
      </c>
      <c r="CE10" s="2" t="s">
        <v>336</v>
      </c>
      <c r="CF10" t="s">
        <v>213</v>
      </c>
      <c r="CI10" t="s">
        <v>308</v>
      </c>
      <c r="GH10" t="s">
        <v>194</v>
      </c>
      <c r="GI10" t="s">
        <v>194</v>
      </c>
      <c r="GJ10" t="s">
        <v>309</v>
      </c>
      <c r="GK10" t="s">
        <v>337</v>
      </c>
      <c r="GL10" s="2" t="s">
        <v>338</v>
      </c>
      <c r="GM10" t="s">
        <v>217</v>
      </c>
      <c r="GN10" t="s">
        <v>218</v>
      </c>
      <c r="GO10" t="s">
        <v>219</v>
      </c>
      <c r="GU10">
        <v>186119653</v>
      </c>
      <c r="GV10" t="s">
        <v>339</v>
      </c>
      <c r="GW10" s="1">
        <v>44824.488993055558</v>
      </c>
      <c r="GZ10" t="s">
        <v>221</v>
      </c>
      <c r="HA10" t="s">
        <v>222</v>
      </c>
      <c r="HC10">
        <v>9</v>
      </c>
    </row>
    <row r="11" spans="1:211" x14ac:dyDescent="0.35">
      <c r="A11" s="1">
        <v>44824.425123541667</v>
      </c>
      <c r="B11" s="1">
        <v>44824.572023541667</v>
      </c>
      <c r="C11" s="1">
        <v>44824</v>
      </c>
      <c r="D11" t="s">
        <v>294</v>
      </c>
      <c r="H11" t="s">
        <v>340</v>
      </c>
      <c r="I11" t="s">
        <v>194</v>
      </c>
      <c r="J11" t="s">
        <v>194</v>
      </c>
      <c r="K11" t="s">
        <v>194</v>
      </c>
      <c r="L11" t="s">
        <v>194</v>
      </c>
      <c r="M11" t="s">
        <v>194</v>
      </c>
      <c r="N11" t="s">
        <v>194</v>
      </c>
      <c r="O11" t="s">
        <v>195</v>
      </c>
      <c r="Q11" s="1">
        <v>44824</v>
      </c>
      <c r="R11" t="s">
        <v>341</v>
      </c>
      <c r="S11" t="s">
        <v>197</v>
      </c>
      <c r="T11" t="s">
        <v>194</v>
      </c>
      <c r="U11" t="s">
        <v>342</v>
      </c>
      <c r="V11" t="s">
        <v>343</v>
      </c>
      <c r="W11" t="s">
        <v>344</v>
      </c>
      <c r="X11" t="s">
        <v>201</v>
      </c>
      <c r="Y11" t="s">
        <v>202</v>
      </c>
      <c r="Z11" t="s">
        <v>300</v>
      </c>
      <c r="AA11" t="s">
        <v>301</v>
      </c>
      <c r="AB11" t="s">
        <v>302</v>
      </c>
      <c r="AC11" t="s">
        <v>345</v>
      </c>
      <c r="AD11">
        <v>-2.3280267000000001</v>
      </c>
      <c r="AE11">
        <v>29.039175199999999</v>
      </c>
      <c r="AF11">
        <v>1674.9</v>
      </c>
      <c r="AG11">
        <v>4.5199999999999996</v>
      </c>
      <c r="AH11">
        <v>1</v>
      </c>
      <c r="AI11" t="s">
        <v>245</v>
      </c>
      <c r="AJ11">
        <v>1</v>
      </c>
      <c r="AK11">
        <v>0</v>
      </c>
      <c r="AL11">
        <v>0</v>
      </c>
      <c r="AM11">
        <v>0</v>
      </c>
      <c r="AN11">
        <v>0</v>
      </c>
      <c r="AO11">
        <v>0</v>
      </c>
      <c r="AP11">
        <v>0</v>
      </c>
      <c r="AQ11">
        <v>0</v>
      </c>
      <c r="AR11">
        <v>0</v>
      </c>
      <c r="AT11" t="s">
        <v>346</v>
      </c>
      <c r="AU11" s="2" t="s">
        <v>347</v>
      </c>
      <c r="BL11" t="s">
        <v>210</v>
      </c>
      <c r="BM11">
        <v>1</v>
      </c>
      <c r="BN11">
        <v>0</v>
      </c>
      <c r="BO11">
        <v>0</v>
      </c>
      <c r="BP11">
        <v>0</v>
      </c>
      <c r="BQ11">
        <v>0</v>
      </c>
      <c r="BR11">
        <v>0</v>
      </c>
      <c r="BS11">
        <v>0</v>
      </c>
      <c r="BT11">
        <v>0</v>
      </c>
      <c r="BU11">
        <v>0</v>
      </c>
      <c r="BV11">
        <v>0</v>
      </c>
      <c r="BW11">
        <v>0</v>
      </c>
      <c r="BX11">
        <v>0</v>
      </c>
      <c r="BY11">
        <v>0</v>
      </c>
      <c r="BZ11" t="s">
        <v>194</v>
      </c>
      <c r="CA11" t="s">
        <v>194</v>
      </c>
      <c r="CB11" t="s">
        <v>194</v>
      </c>
      <c r="CC11">
        <v>53.12</v>
      </c>
      <c r="CD11" t="s">
        <v>348</v>
      </c>
      <c r="CE11" s="2" t="s">
        <v>349</v>
      </c>
      <c r="CF11" t="s">
        <v>213</v>
      </c>
      <c r="CI11" t="s">
        <v>308</v>
      </c>
      <c r="GH11" t="s">
        <v>194</v>
      </c>
      <c r="GI11" t="s">
        <v>194</v>
      </c>
      <c r="GJ11" t="s">
        <v>309</v>
      </c>
      <c r="GK11" t="s">
        <v>350</v>
      </c>
      <c r="GL11" s="2" t="s">
        <v>351</v>
      </c>
      <c r="GM11" t="s">
        <v>217</v>
      </c>
      <c r="GN11" t="s">
        <v>218</v>
      </c>
      <c r="GO11" t="s">
        <v>219</v>
      </c>
      <c r="GU11">
        <v>186119746</v>
      </c>
      <c r="GV11" t="s">
        <v>352</v>
      </c>
      <c r="GW11" s="1">
        <v>44824.489074074067</v>
      </c>
      <c r="GZ11" t="s">
        <v>221</v>
      </c>
      <c r="HA11" t="s">
        <v>222</v>
      </c>
      <c r="HC11">
        <v>10</v>
      </c>
    </row>
    <row r="12" spans="1:211" x14ac:dyDescent="0.35">
      <c r="A12" s="1">
        <v>44824.445674444447</v>
      </c>
      <c r="B12" s="1">
        <v>44824.571764074077</v>
      </c>
      <c r="C12" s="1">
        <v>44824</v>
      </c>
      <c r="D12" t="s">
        <v>294</v>
      </c>
      <c r="H12" t="s">
        <v>353</v>
      </c>
      <c r="I12" t="s">
        <v>194</v>
      </c>
      <c r="J12" t="s">
        <v>194</v>
      </c>
      <c r="K12" t="s">
        <v>194</v>
      </c>
      <c r="L12" t="s">
        <v>194</v>
      </c>
      <c r="M12" t="s">
        <v>194</v>
      </c>
      <c r="N12" t="s">
        <v>194</v>
      </c>
      <c r="O12" t="s">
        <v>195</v>
      </c>
      <c r="Q12" s="1">
        <v>44824</v>
      </c>
      <c r="R12" t="s">
        <v>354</v>
      </c>
      <c r="S12" t="s">
        <v>197</v>
      </c>
      <c r="T12" t="s">
        <v>194</v>
      </c>
      <c r="U12" t="s">
        <v>355</v>
      </c>
      <c r="V12" t="s">
        <v>356</v>
      </c>
      <c r="W12" t="s">
        <v>357</v>
      </c>
      <c r="X12" t="s">
        <v>201</v>
      </c>
      <c r="Y12" t="s">
        <v>202</v>
      </c>
      <c r="Z12" t="s">
        <v>300</v>
      </c>
      <c r="AA12" t="s">
        <v>301</v>
      </c>
      <c r="AB12" t="s">
        <v>302</v>
      </c>
      <c r="AC12" t="s">
        <v>358</v>
      </c>
      <c r="AD12">
        <v>-2.3274414999999999</v>
      </c>
      <c r="AE12">
        <v>29.040233799999999</v>
      </c>
      <c r="AF12">
        <v>1682.3</v>
      </c>
      <c r="AG12">
        <v>4.24</v>
      </c>
      <c r="AH12">
        <v>1</v>
      </c>
      <c r="AI12" t="s">
        <v>245</v>
      </c>
      <c r="AJ12">
        <v>1</v>
      </c>
      <c r="AK12">
        <v>0</v>
      </c>
      <c r="AL12">
        <v>0</v>
      </c>
      <c r="AM12">
        <v>0</v>
      </c>
      <c r="AN12">
        <v>0</v>
      </c>
      <c r="AO12">
        <v>0</v>
      </c>
      <c r="AP12">
        <v>0</v>
      </c>
      <c r="AQ12">
        <v>0</v>
      </c>
      <c r="AR12">
        <v>0</v>
      </c>
      <c r="AT12" t="s">
        <v>359</v>
      </c>
      <c r="AU12" s="2" t="s">
        <v>360</v>
      </c>
      <c r="BL12" t="s">
        <v>210</v>
      </c>
      <c r="BM12">
        <v>1</v>
      </c>
      <c r="BN12">
        <v>0</v>
      </c>
      <c r="BO12">
        <v>0</v>
      </c>
      <c r="BP12">
        <v>0</v>
      </c>
      <c r="BQ12">
        <v>0</v>
      </c>
      <c r="BR12">
        <v>0</v>
      </c>
      <c r="BS12">
        <v>0</v>
      </c>
      <c r="BT12">
        <v>0</v>
      </c>
      <c r="BU12">
        <v>0</v>
      </c>
      <c r="BV12">
        <v>0</v>
      </c>
      <c r="BW12">
        <v>0</v>
      </c>
      <c r="BX12">
        <v>0</v>
      </c>
      <c r="BY12">
        <v>0</v>
      </c>
      <c r="BZ12" t="s">
        <v>194</v>
      </c>
      <c r="CA12" t="s">
        <v>194</v>
      </c>
      <c r="CB12" t="s">
        <v>194</v>
      </c>
      <c r="CC12">
        <v>45</v>
      </c>
      <c r="CD12" t="s">
        <v>361</v>
      </c>
      <c r="CE12" s="2" t="s">
        <v>362</v>
      </c>
      <c r="CF12" t="s">
        <v>213</v>
      </c>
      <c r="CI12" t="s">
        <v>308</v>
      </c>
      <c r="GH12" t="s">
        <v>194</v>
      </c>
      <c r="GI12" t="s">
        <v>194</v>
      </c>
      <c r="GJ12" t="s">
        <v>309</v>
      </c>
      <c r="GK12" t="s">
        <v>363</v>
      </c>
      <c r="GL12" s="2" t="s">
        <v>364</v>
      </c>
      <c r="GM12" t="s">
        <v>217</v>
      </c>
      <c r="GN12" t="s">
        <v>218</v>
      </c>
      <c r="GO12" t="s">
        <v>219</v>
      </c>
      <c r="GU12">
        <v>186119807</v>
      </c>
      <c r="GV12" t="s">
        <v>365</v>
      </c>
      <c r="GW12" s="1">
        <v>44824.48914351852</v>
      </c>
      <c r="GZ12" t="s">
        <v>221</v>
      </c>
      <c r="HA12" t="s">
        <v>222</v>
      </c>
      <c r="HC12">
        <v>11</v>
      </c>
    </row>
    <row r="13" spans="1:211" x14ac:dyDescent="0.35">
      <c r="A13" s="1">
        <v>44824.472879085653</v>
      </c>
      <c r="B13" s="1">
        <v>44824.571604108787</v>
      </c>
      <c r="C13" s="1">
        <v>44824</v>
      </c>
      <c r="D13" t="s">
        <v>294</v>
      </c>
      <c r="H13" t="s">
        <v>366</v>
      </c>
      <c r="I13" t="s">
        <v>194</v>
      </c>
      <c r="J13" t="s">
        <v>194</v>
      </c>
      <c r="K13" t="s">
        <v>194</v>
      </c>
      <c r="L13" t="s">
        <v>194</v>
      </c>
      <c r="M13" t="s">
        <v>194</v>
      </c>
      <c r="N13" t="s">
        <v>194</v>
      </c>
      <c r="O13" t="s">
        <v>195</v>
      </c>
      <c r="Q13" s="1">
        <v>44824</v>
      </c>
      <c r="R13" t="s">
        <v>367</v>
      </c>
      <c r="S13" t="s">
        <v>368</v>
      </c>
      <c r="T13" t="s">
        <v>194</v>
      </c>
      <c r="U13" t="s">
        <v>369</v>
      </c>
      <c r="V13" t="s">
        <v>370</v>
      </c>
      <c r="W13" t="s">
        <v>371</v>
      </c>
      <c r="X13" t="s">
        <v>201</v>
      </c>
      <c r="Y13" t="s">
        <v>202</v>
      </c>
      <c r="Z13" t="s">
        <v>300</v>
      </c>
      <c r="AA13" t="s">
        <v>301</v>
      </c>
      <c r="AB13" t="s">
        <v>302</v>
      </c>
      <c r="AC13" t="s">
        <v>372</v>
      </c>
      <c r="AD13">
        <v>-2.3282432000000002</v>
      </c>
      <c r="AE13">
        <v>29.036558100000001</v>
      </c>
      <c r="AF13">
        <v>1631.6</v>
      </c>
      <c r="AG13">
        <v>4.34</v>
      </c>
      <c r="AH13">
        <v>1</v>
      </c>
      <c r="AI13" t="s">
        <v>245</v>
      </c>
      <c r="AJ13">
        <v>1</v>
      </c>
      <c r="AK13">
        <v>0</v>
      </c>
      <c r="AL13">
        <v>0</v>
      </c>
      <c r="AM13">
        <v>0</v>
      </c>
      <c r="AN13">
        <v>0</v>
      </c>
      <c r="AO13">
        <v>0</v>
      </c>
      <c r="AP13">
        <v>0</v>
      </c>
      <c r="AQ13">
        <v>0</v>
      </c>
      <c r="AR13">
        <v>0</v>
      </c>
      <c r="AT13" t="s">
        <v>373</v>
      </c>
      <c r="AU13" s="2" t="s">
        <v>374</v>
      </c>
      <c r="BL13" t="s">
        <v>210</v>
      </c>
      <c r="BM13">
        <v>1</v>
      </c>
      <c r="BN13">
        <v>0</v>
      </c>
      <c r="BO13">
        <v>0</v>
      </c>
      <c r="BP13">
        <v>0</v>
      </c>
      <c r="BQ13">
        <v>0</v>
      </c>
      <c r="BR13">
        <v>0</v>
      </c>
      <c r="BS13">
        <v>0</v>
      </c>
      <c r="BT13">
        <v>0</v>
      </c>
      <c r="BU13">
        <v>0</v>
      </c>
      <c r="BV13">
        <v>0</v>
      </c>
      <c r="BW13">
        <v>0</v>
      </c>
      <c r="BX13">
        <v>0</v>
      </c>
      <c r="BY13">
        <v>0</v>
      </c>
      <c r="BZ13" t="s">
        <v>194</v>
      </c>
      <c r="CA13" t="s">
        <v>194</v>
      </c>
      <c r="CB13" t="s">
        <v>194</v>
      </c>
      <c r="CC13">
        <v>37.380000000000003</v>
      </c>
      <c r="CD13" t="s">
        <v>375</v>
      </c>
      <c r="CE13" s="2" t="s">
        <v>376</v>
      </c>
      <c r="CF13" t="s">
        <v>213</v>
      </c>
      <c r="CI13" t="s">
        <v>308</v>
      </c>
      <c r="GH13" t="s">
        <v>194</v>
      </c>
      <c r="GI13" t="s">
        <v>194</v>
      </c>
      <c r="GJ13" t="s">
        <v>309</v>
      </c>
      <c r="GK13" t="s">
        <v>377</v>
      </c>
      <c r="GL13" s="2" t="s">
        <v>378</v>
      </c>
      <c r="GM13" t="s">
        <v>217</v>
      </c>
      <c r="GN13" t="s">
        <v>218</v>
      </c>
      <c r="GO13" t="s">
        <v>219</v>
      </c>
      <c r="GU13">
        <v>186119866</v>
      </c>
      <c r="GV13" t="s">
        <v>379</v>
      </c>
      <c r="GW13" s="1">
        <v>44824.489212962973</v>
      </c>
      <c r="GZ13" t="s">
        <v>221</v>
      </c>
      <c r="HA13" t="s">
        <v>222</v>
      </c>
      <c r="HC13">
        <v>12</v>
      </c>
    </row>
    <row r="14" spans="1:211" x14ac:dyDescent="0.35">
      <c r="A14" s="1">
        <v>44824.369780706023</v>
      </c>
      <c r="B14" s="1">
        <v>44824.384889513887</v>
      </c>
      <c r="C14" s="1">
        <v>44824</v>
      </c>
      <c r="D14" t="s">
        <v>380</v>
      </c>
      <c r="H14" t="s">
        <v>381</v>
      </c>
      <c r="I14" t="s">
        <v>194</v>
      </c>
      <c r="J14" t="s">
        <v>194</v>
      </c>
      <c r="K14" t="s">
        <v>194</v>
      </c>
      <c r="L14" t="s">
        <v>194</v>
      </c>
      <c r="M14" t="s">
        <v>194</v>
      </c>
      <c r="N14" t="s">
        <v>194</v>
      </c>
      <c r="O14" t="s">
        <v>195</v>
      </c>
      <c r="Q14" s="1">
        <v>44824</v>
      </c>
      <c r="R14" t="s">
        <v>382</v>
      </c>
      <c r="S14" t="s">
        <v>383</v>
      </c>
      <c r="T14" t="s">
        <v>194</v>
      </c>
      <c r="U14" t="s">
        <v>384</v>
      </c>
      <c r="V14" t="s">
        <v>385</v>
      </c>
      <c r="X14" t="s">
        <v>201</v>
      </c>
      <c r="Y14" t="s">
        <v>202</v>
      </c>
      <c r="Z14" t="s">
        <v>386</v>
      </c>
      <c r="AA14" t="s">
        <v>387</v>
      </c>
      <c r="AB14" t="s">
        <v>388</v>
      </c>
      <c r="AC14" t="s">
        <v>389</v>
      </c>
      <c r="AD14">
        <v>-2.3977640999999998</v>
      </c>
      <c r="AE14">
        <v>29.066120399999999</v>
      </c>
      <c r="AF14">
        <v>1623</v>
      </c>
      <c r="AG14">
        <v>4.9000000000000004</v>
      </c>
      <c r="AH14">
        <v>1</v>
      </c>
      <c r="AI14" t="s">
        <v>245</v>
      </c>
      <c r="AJ14">
        <v>1</v>
      </c>
      <c r="AK14">
        <v>0</v>
      </c>
      <c r="AL14">
        <v>0</v>
      </c>
      <c r="AM14">
        <v>0</v>
      </c>
      <c r="AN14">
        <v>0</v>
      </c>
      <c r="AO14">
        <v>0</v>
      </c>
      <c r="AP14">
        <v>0</v>
      </c>
      <c r="AQ14">
        <v>0</v>
      </c>
      <c r="AR14">
        <v>0</v>
      </c>
      <c r="AT14" t="s">
        <v>390</v>
      </c>
      <c r="AU14" s="2" t="s">
        <v>391</v>
      </c>
      <c r="BL14" t="s">
        <v>210</v>
      </c>
      <c r="BM14">
        <v>1</v>
      </c>
      <c r="BN14">
        <v>0</v>
      </c>
      <c r="BO14">
        <v>0</v>
      </c>
      <c r="BP14">
        <v>0</v>
      </c>
      <c r="BQ14">
        <v>0</v>
      </c>
      <c r="BR14">
        <v>0</v>
      </c>
      <c r="BS14">
        <v>0</v>
      </c>
      <c r="BT14">
        <v>0</v>
      </c>
      <c r="BU14">
        <v>0</v>
      </c>
      <c r="BV14">
        <v>0</v>
      </c>
      <c r="BW14">
        <v>0</v>
      </c>
      <c r="BX14">
        <v>0</v>
      </c>
      <c r="BY14">
        <v>0</v>
      </c>
      <c r="BZ14" t="s">
        <v>194</v>
      </c>
      <c r="CA14" t="s">
        <v>194</v>
      </c>
      <c r="CB14" t="s">
        <v>194</v>
      </c>
      <c r="CC14">
        <v>8.31</v>
      </c>
      <c r="CD14" t="s">
        <v>392</v>
      </c>
      <c r="CE14" s="2" t="s">
        <v>393</v>
      </c>
      <c r="CF14" t="s">
        <v>213</v>
      </c>
      <c r="CI14" t="s">
        <v>308</v>
      </c>
      <c r="GH14" t="s">
        <v>194</v>
      </c>
      <c r="GI14" t="s">
        <v>194</v>
      </c>
      <c r="GJ14" t="s">
        <v>394</v>
      </c>
      <c r="GK14" t="s">
        <v>395</v>
      </c>
      <c r="GL14" s="2" t="s">
        <v>396</v>
      </c>
      <c r="GM14" t="s">
        <v>217</v>
      </c>
      <c r="GN14" t="s">
        <v>218</v>
      </c>
      <c r="GO14" t="s">
        <v>219</v>
      </c>
      <c r="GU14">
        <v>186142485</v>
      </c>
      <c r="GV14" t="s">
        <v>397</v>
      </c>
      <c r="GW14" s="1">
        <v>44824.519108796303</v>
      </c>
      <c r="GZ14" t="s">
        <v>221</v>
      </c>
      <c r="HA14" t="s">
        <v>222</v>
      </c>
      <c r="HC14">
        <v>13</v>
      </c>
    </row>
    <row r="15" spans="1:211" x14ac:dyDescent="0.35">
      <c r="A15" s="1">
        <v>44824.401515300917</v>
      </c>
      <c r="B15" s="1">
        <v>44824.582174594907</v>
      </c>
      <c r="C15" s="1">
        <v>44824</v>
      </c>
      <c r="D15" t="s">
        <v>380</v>
      </c>
      <c r="H15" t="s">
        <v>398</v>
      </c>
      <c r="I15" t="s">
        <v>194</v>
      </c>
      <c r="J15" t="s">
        <v>194</v>
      </c>
      <c r="K15" t="s">
        <v>194</v>
      </c>
      <c r="L15" t="s">
        <v>194</v>
      </c>
      <c r="M15" t="s">
        <v>194</v>
      </c>
      <c r="N15" t="s">
        <v>194</v>
      </c>
      <c r="O15" t="s">
        <v>195</v>
      </c>
      <c r="Q15" s="1">
        <v>44824</v>
      </c>
      <c r="R15" t="s">
        <v>399</v>
      </c>
      <c r="S15" t="s">
        <v>383</v>
      </c>
      <c r="T15" t="s">
        <v>194</v>
      </c>
      <c r="U15" t="s">
        <v>400</v>
      </c>
      <c r="V15" t="s">
        <v>401</v>
      </c>
      <c r="W15" t="s">
        <v>402</v>
      </c>
      <c r="X15" t="s">
        <v>201</v>
      </c>
      <c r="Y15" t="s">
        <v>202</v>
      </c>
      <c r="Z15" t="s">
        <v>386</v>
      </c>
      <c r="AA15" t="s">
        <v>387</v>
      </c>
      <c r="AB15" t="s">
        <v>388</v>
      </c>
      <c r="AC15" t="s">
        <v>403</v>
      </c>
      <c r="AD15">
        <v>-2.3977430000000002</v>
      </c>
      <c r="AE15">
        <v>29.068465100000001</v>
      </c>
      <c r="AF15">
        <v>1682</v>
      </c>
      <c r="AG15">
        <v>5</v>
      </c>
      <c r="AH15">
        <v>1</v>
      </c>
      <c r="AI15" t="s">
        <v>207</v>
      </c>
      <c r="AJ15">
        <v>0</v>
      </c>
      <c r="AK15">
        <v>1</v>
      </c>
      <c r="AL15">
        <v>0</v>
      </c>
      <c r="AM15">
        <v>0</v>
      </c>
      <c r="AN15">
        <v>0</v>
      </c>
      <c r="AO15">
        <v>0</v>
      </c>
      <c r="AP15">
        <v>0</v>
      </c>
      <c r="AQ15">
        <v>0</v>
      </c>
      <c r="AR15">
        <v>0</v>
      </c>
      <c r="AV15" t="s">
        <v>404</v>
      </c>
      <c r="AW15" s="2" t="s">
        <v>405</v>
      </c>
      <c r="BL15" t="s">
        <v>210</v>
      </c>
      <c r="BM15">
        <v>1</v>
      </c>
      <c r="BN15">
        <v>0</v>
      </c>
      <c r="BO15">
        <v>0</v>
      </c>
      <c r="BP15">
        <v>0</v>
      </c>
      <c r="BQ15">
        <v>0</v>
      </c>
      <c r="BR15">
        <v>0</v>
      </c>
      <c r="BS15">
        <v>0</v>
      </c>
      <c r="BT15">
        <v>0</v>
      </c>
      <c r="BU15">
        <v>0</v>
      </c>
      <c r="BV15">
        <v>0</v>
      </c>
      <c r="BW15">
        <v>0</v>
      </c>
      <c r="BX15">
        <v>0</v>
      </c>
      <c r="BY15">
        <v>0</v>
      </c>
      <c r="BZ15" t="s">
        <v>194</v>
      </c>
      <c r="CA15" t="s">
        <v>194</v>
      </c>
      <c r="CB15" t="s">
        <v>194</v>
      </c>
      <c r="CC15">
        <v>61.69</v>
      </c>
      <c r="CD15" t="s">
        <v>406</v>
      </c>
      <c r="CE15" s="2" t="s">
        <v>407</v>
      </c>
      <c r="CF15" t="s">
        <v>213</v>
      </c>
      <c r="CI15" t="s">
        <v>308</v>
      </c>
      <c r="GH15" t="s">
        <v>194</v>
      </c>
      <c r="GI15" t="s">
        <v>194</v>
      </c>
      <c r="GJ15" t="s">
        <v>380</v>
      </c>
      <c r="GK15" t="s">
        <v>408</v>
      </c>
      <c r="GL15" s="2" t="s">
        <v>409</v>
      </c>
      <c r="GM15" t="s">
        <v>217</v>
      </c>
      <c r="GN15" t="s">
        <v>218</v>
      </c>
      <c r="GO15" t="s">
        <v>219</v>
      </c>
      <c r="GU15">
        <v>186142516</v>
      </c>
      <c r="GV15" t="s">
        <v>410</v>
      </c>
      <c r="GW15" s="1">
        <v>44824.519143518519</v>
      </c>
      <c r="GZ15" t="s">
        <v>221</v>
      </c>
      <c r="HA15" t="s">
        <v>222</v>
      </c>
      <c r="HC15">
        <v>14</v>
      </c>
    </row>
    <row r="16" spans="1:211" x14ac:dyDescent="0.35">
      <c r="A16" s="1">
        <v>44824.437994282409</v>
      </c>
      <c r="B16" s="1">
        <v>44824.580691354167</v>
      </c>
      <c r="C16" s="1">
        <v>44824</v>
      </c>
      <c r="D16" t="s">
        <v>380</v>
      </c>
      <c r="H16" t="s">
        <v>411</v>
      </c>
      <c r="I16" t="s">
        <v>194</v>
      </c>
      <c r="J16" t="s">
        <v>194</v>
      </c>
      <c r="K16" t="s">
        <v>194</v>
      </c>
      <c r="L16" t="s">
        <v>194</v>
      </c>
      <c r="M16" t="s">
        <v>194</v>
      </c>
      <c r="N16" t="s">
        <v>194</v>
      </c>
      <c r="O16" t="s">
        <v>195</v>
      </c>
      <c r="Q16" s="1">
        <v>44824</v>
      </c>
      <c r="R16" t="s">
        <v>412</v>
      </c>
      <c r="S16" t="s">
        <v>413</v>
      </c>
      <c r="T16" t="s">
        <v>194</v>
      </c>
      <c r="U16" t="s">
        <v>414</v>
      </c>
      <c r="V16" t="s">
        <v>414</v>
      </c>
      <c r="W16" t="s">
        <v>415</v>
      </c>
      <c r="X16" t="s">
        <v>201</v>
      </c>
      <c r="Y16" t="s">
        <v>202</v>
      </c>
      <c r="Z16" t="s">
        <v>386</v>
      </c>
      <c r="AA16" t="s">
        <v>387</v>
      </c>
      <c r="AB16" t="s">
        <v>388</v>
      </c>
      <c r="AC16" t="s">
        <v>416</v>
      </c>
      <c r="AD16">
        <v>-2.3955921999999998</v>
      </c>
      <c r="AE16">
        <v>29.070998899999999</v>
      </c>
      <c r="AF16">
        <v>1712</v>
      </c>
      <c r="AG16">
        <v>4.9279999999999999</v>
      </c>
      <c r="AH16">
        <v>2</v>
      </c>
      <c r="AI16" t="s">
        <v>417</v>
      </c>
      <c r="AJ16">
        <v>0</v>
      </c>
      <c r="AK16">
        <v>1</v>
      </c>
      <c r="AL16">
        <v>1</v>
      </c>
      <c r="AM16">
        <v>0</v>
      </c>
      <c r="AN16">
        <v>0</v>
      </c>
      <c r="AO16">
        <v>0</v>
      </c>
      <c r="AP16">
        <v>0</v>
      </c>
      <c r="AQ16">
        <v>0</v>
      </c>
      <c r="AR16">
        <v>0</v>
      </c>
      <c r="AV16" t="s">
        <v>418</v>
      </c>
      <c r="AW16" s="2" t="s">
        <v>419</v>
      </c>
      <c r="AX16" t="s">
        <v>420</v>
      </c>
      <c r="AY16" s="2" t="s">
        <v>421</v>
      </c>
      <c r="BL16" t="s">
        <v>422</v>
      </c>
      <c r="BM16">
        <v>1</v>
      </c>
      <c r="BN16">
        <v>1</v>
      </c>
      <c r="BO16">
        <v>0</v>
      </c>
      <c r="BP16">
        <v>0</v>
      </c>
      <c r="BQ16">
        <v>0</v>
      </c>
      <c r="BR16">
        <v>0</v>
      </c>
      <c r="BS16">
        <v>0</v>
      </c>
      <c r="BT16">
        <v>0</v>
      </c>
      <c r="BU16">
        <v>0</v>
      </c>
      <c r="BV16">
        <v>0</v>
      </c>
      <c r="BW16">
        <v>0</v>
      </c>
      <c r="BX16">
        <v>0</v>
      </c>
      <c r="BY16">
        <v>0</v>
      </c>
      <c r="BZ16" t="s">
        <v>194</v>
      </c>
      <c r="CA16" t="s">
        <v>194</v>
      </c>
      <c r="CB16" t="s">
        <v>194</v>
      </c>
      <c r="CC16">
        <v>19.754999999999999</v>
      </c>
      <c r="CD16" t="s">
        <v>423</v>
      </c>
      <c r="CE16" s="2" t="s">
        <v>424</v>
      </c>
      <c r="CF16" t="s">
        <v>213</v>
      </c>
      <c r="CI16" t="s">
        <v>308</v>
      </c>
      <c r="CJ16" t="s">
        <v>194</v>
      </c>
      <c r="CK16" t="s">
        <v>194</v>
      </c>
      <c r="CL16" t="s">
        <v>194</v>
      </c>
      <c r="CM16">
        <v>20.86</v>
      </c>
      <c r="CN16" t="s">
        <v>425</v>
      </c>
      <c r="CO16" s="2" t="s">
        <v>426</v>
      </c>
      <c r="CP16" t="s">
        <v>308</v>
      </c>
      <c r="GH16" t="s">
        <v>194</v>
      </c>
      <c r="GI16" t="s">
        <v>194</v>
      </c>
      <c r="GJ16" t="s">
        <v>380</v>
      </c>
      <c r="GK16" t="s">
        <v>427</v>
      </c>
      <c r="GL16" s="2" t="s">
        <v>428</v>
      </c>
      <c r="GM16" t="s">
        <v>217</v>
      </c>
      <c r="GN16" t="s">
        <v>218</v>
      </c>
      <c r="GO16" t="s">
        <v>219</v>
      </c>
      <c r="GU16">
        <v>186142545</v>
      </c>
      <c r="GV16" t="s">
        <v>429</v>
      </c>
      <c r="GW16" s="1">
        <v>44824.519189814811</v>
      </c>
      <c r="GZ16" t="s">
        <v>221</v>
      </c>
      <c r="HA16" t="s">
        <v>222</v>
      </c>
      <c r="HC16">
        <v>15</v>
      </c>
    </row>
    <row r="17" spans="1:211" x14ac:dyDescent="0.35">
      <c r="A17" s="1">
        <v>44824.462554537044</v>
      </c>
      <c r="B17" s="1">
        <v>44824.581716296299</v>
      </c>
      <c r="C17" s="1">
        <v>44824</v>
      </c>
      <c r="D17" t="s">
        <v>380</v>
      </c>
      <c r="H17" t="s">
        <v>430</v>
      </c>
      <c r="I17" t="s">
        <v>194</v>
      </c>
      <c r="J17" t="s">
        <v>194</v>
      </c>
      <c r="K17" t="s">
        <v>194</v>
      </c>
      <c r="L17" t="s">
        <v>194</v>
      </c>
      <c r="M17" t="s">
        <v>194</v>
      </c>
      <c r="N17" t="s">
        <v>194</v>
      </c>
      <c r="O17" t="s">
        <v>195</v>
      </c>
      <c r="Q17" s="1">
        <v>44824</v>
      </c>
      <c r="R17" t="s">
        <v>431</v>
      </c>
      <c r="S17" t="s">
        <v>413</v>
      </c>
      <c r="T17" t="s">
        <v>194</v>
      </c>
      <c r="U17" t="s">
        <v>432</v>
      </c>
      <c r="V17" t="s">
        <v>432</v>
      </c>
      <c r="W17" t="s">
        <v>433</v>
      </c>
      <c r="X17" t="s">
        <v>201</v>
      </c>
      <c r="Y17" t="s">
        <v>202</v>
      </c>
      <c r="Z17" t="s">
        <v>386</v>
      </c>
      <c r="AA17" t="s">
        <v>387</v>
      </c>
      <c r="AB17" t="s">
        <v>388</v>
      </c>
      <c r="AC17" t="s">
        <v>434</v>
      </c>
      <c r="AD17">
        <v>-2.3979153000000002</v>
      </c>
      <c r="AE17">
        <v>29.071278700000001</v>
      </c>
      <c r="AF17">
        <v>1735</v>
      </c>
      <c r="AG17">
        <v>3.9</v>
      </c>
      <c r="AH17">
        <v>1</v>
      </c>
      <c r="AI17" t="s">
        <v>207</v>
      </c>
      <c r="AJ17">
        <v>0</v>
      </c>
      <c r="AK17">
        <v>1</v>
      </c>
      <c r="AL17">
        <v>0</v>
      </c>
      <c r="AM17">
        <v>0</v>
      </c>
      <c r="AN17">
        <v>0</v>
      </c>
      <c r="AO17">
        <v>0</v>
      </c>
      <c r="AP17">
        <v>0</v>
      </c>
      <c r="AQ17">
        <v>0</v>
      </c>
      <c r="AR17">
        <v>0</v>
      </c>
      <c r="AV17" t="s">
        <v>435</v>
      </c>
      <c r="AW17" s="2" t="s">
        <v>436</v>
      </c>
      <c r="BL17" t="s">
        <v>210</v>
      </c>
      <c r="BM17">
        <v>1</v>
      </c>
      <c r="BN17">
        <v>0</v>
      </c>
      <c r="BO17">
        <v>0</v>
      </c>
      <c r="BP17">
        <v>0</v>
      </c>
      <c r="BQ17">
        <v>0</v>
      </c>
      <c r="BR17">
        <v>0</v>
      </c>
      <c r="BS17">
        <v>0</v>
      </c>
      <c r="BT17">
        <v>0</v>
      </c>
      <c r="BU17">
        <v>0</v>
      </c>
      <c r="BV17">
        <v>0</v>
      </c>
      <c r="BW17">
        <v>0</v>
      </c>
      <c r="BX17">
        <v>0</v>
      </c>
      <c r="BY17">
        <v>0</v>
      </c>
      <c r="BZ17" t="s">
        <v>194</v>
      </c>
      <c r="CA17" t="s">
        <v>194</v>
      </c>
      <c r="CB17" t="s">
        <v>194</v>
      </c>
      <c r="CC17">
        <v>16.96</v>
      </c>
      <c r="CD17" t="s">
        <v>437</v>
      </c>
      <c r="CE17" s="2" t="s">
        <v>438</v>
      </c>
      <c r="CF17" t="s">
        <v>213</v>
      </c>
      <c r="CI17" t="s">
        <v>308</v>
      </c>
      <c r="GH17" t="s">
        <v>194</v>
      </c>
      <c r="GI17" t="s">
        <v>194</v>
      </c>
      <c r="GJ17" t="s">
        <v>380</v>
      </c>
      <c r="GK17" t="s">
        <v>439</v>
      </c>
      <c r="GL17" s="2" t="s">
        <v>440</v>
      </c>
      <c r="GM17" t="s">
        <v>217</v>
      </c>
      <c r="GN17" t="s">
        <v>218</v>
      </c>
      <c r="GO17" t="s">
        <v>219</v>
      </c>
      <c r="GU17">
        <v>186142603</v>
      </c>
      <c r="GV17" t="s">
        <v>441</v>
      </c>
      <c r="GW17" s="1">
        <v>44824.519282407397</v>
      </c>
      <c r="GZ17" t="s">
        <v>221</v>
      </c>
      <c r="HA17" t="s">
        <v>222</v>
      </c>
      <c r="HC17">
        <v>16</v>
      </c>
    </row>
    <row r="18" spans="1:211" x14ac:dyDescent="0.35">
      <c r="A18" s="1">
        <v>44824.491303773153</v>
      </c>
      <c r="B18" s="1">
        <v>44824.50486789352</v>
      </c>
      <c r="C18" s="1">
        <v>44824</v>
      </c>
      <c r="D18" t="s">
        <v>380</v>
      </c>
      <c r="H18" t="s">
        <v>442</v>
      </c>
      <c r="I18" t="s">
        <v>194</v>
      </c>
      <c r="J18" t="s">
        <v>194</v>
      </c>
      <c r="K18" t="s">
        <v>194</v>
      </c>
      <c r="L18" t="s">
        <v>194</v>
      </c>
      <c r="M18" t="s">
        <v>194</v>
      </c>
      <c r="N18" t="s">
        <v>194</v>
      </c>
      <c r="O18" t="s">
        <v>195</v>
      </c>
      <c r="Q18" s="1">
        <v>44824</v>
      </c>
      <c r="R18" t="s">
        <v>443</v>
      </c>
      <c r="S18" t="s">
        <v>413</v>
      </c>
      <c r="T18" t="s">
        <v>194</v>
      </c>
      <c r="U18" t="s">
        <v>444</v>
      </c>
      <c r="V18" t="s">
        <v>445</v>
      </c>
      <c r="W18" t="s">
        <v>446</v>
      </c>
      <c r="X18" t="s">
        <v>201</v>
      </c>
      <c r="Y18" t="s">
        <v>202</v>
      </c>
      <c r="Z18" t="s">
        <v>386</v>
      </c>
      <c r="AA18" t="s">
        <v>387</v>
      </c>
      <c r="AB18" t="s">
        <v>388</v>
      </c>
      <c r="AC18" t="s">
        <v>447</v>
      </c>
      <c r="AD18">
        <v>-2.4067796000000001</v>
      </c>
      <c r="AE18">
        <v>29.067122399999999</v>
      </c>
      <c r="AF18">
        <v>1719</v>
      </c>
      <c r="AG18">
        <v>5</v>
      </c>
      <c r="AH18">
        <v>1</v>
      </c>
      <c r="AI18" t="s">
        <v>245</v>
      </c>
      <c r="AJ18">
        <v>1</v>
      </c>
      <c r="AK18">
        <v>0</v>
      </c>
      <c r="AL18">
        <v>0</v>
      </c>
      <c r="AM18">
        <v>0</v>
      </c>
      <c r="AN18">
        <v>0</v>
      </c>
      <c r="AO18">
        <v>0</v>
      </c>
      <c r="AP18">
        <v>0</v>
      </c>
      <c r="AQ18">
        <v>0</v>
      </c>
      <c r="AR18">
        <v>0</v>
      </c>
      <c r="AT18" t="s">
        <v>448</v>
      </c>
      <c r="AU18" s="2" t="s">
        <v>449</v>
      </c>
      <c r="BL18" t="s">
        <v>210</v>
      </c>
      <c r="BM18">
        <v>1</v>
      </c>
      <c r="BN18">
        <v>0</v>
      </c>
      <c r="BO18">
        <v>0</v>
      </c>
      <c r="BP18">
        <v>0</v>
      </c>
      <c r="BQ18">
        <v>0</v>
      </c>
      <c r="BR18">
        <v>0</v>
      </c>
      <c r="BS18">
        <v>0</v>
      </c>
      <c r="BT18">
        <v>0</v>
      </c>
      <c r="BU18">
        <v>0</v>
      </c>
      <c r="BV18">
        <v>0</v>
      </c>
      <c r="BW18">
        <v>0</v>
      </c>
      <c r="BX18">
        <v>0</v>
      </c>
      <c r="BY18">
        <v>0</v>
      </c>
      <c r="BZ18" t="s">
        <v>194</v>
      </c>
      <c r="CA18" t="s">
        <v>194</v>
      </c>
      <c r="CB18" t="s">
        <v>194</v>
      </c>
      <c r="CC18">
        <v>14.56</v>
      </c>
      <c r="CD18" t="s">
        <v>450</v>
      </c>
      <c r="CE18" s="2" t="s">
        <v>451</v>
      </c>
      <c r="CF18" t="s">
        <v>213</v>
      </c>
      <c r="CI18" t="s">
        <v>308</v>
      </c>
      <c r="GH18" t="s">
        <v>194</v>
      </c>
      <c r="GI18" t="s">
        <v>194</v>
      </c>
      <c r="GJ18" t="s">
        <v>394</v>
      </c>
      <c r="GK18" t="s">
        <v>452</v>
      </c>
      <c r="GL18" s="2" t="s">
        <v>453</v>
      </c>
      <c r="GM18" t="s">
        <v>217</v>
      </c>
      <c r="GN18" t="s">
        <v>218</v>
      </c>
      <c r="GO18" t="s">
        <v>219</v>
      </c>
      <c r="GU18">
        <v>186142639</v>
      </c>
      <c r="GV18" t="s">
        <v>454</v>
      </c>
      <c r="GW18" s="1">
        <v>44824.51934027778</v>
      </c>
      <c r="GZ18" t="s">
        <v>221</v>
      </c>
      <c r="HA18" t="s">
        <v>222</v>
      </c>
      <c r="HC18">
        <v>17</v>
      </c>
    </row>
    <row r="19" spans="1:211" x14ac:dyDescent="0.35">
      <c r="A19" s="1">
        <v>44824.513107384257</v>
      </c>
      <c r="B19" s="1">
        <v>44824.529403101849</v>
      </c>
      <c r="C19" s="1">
        <v>44824</v>
      </c>
      <c r="D19" t="s">
        <v>380</v>
      </c>
      <c r="H19" t="s">
        <v>455</v>
      </c>
      <c r="I19" t="s">
        <v>194</v>
      </c>
      <c r="J19" t="s">
        <v>194</v>
      </c>
      <c r="K19" t="s">
        <v>194</v>
      </c>
      <c r="L19" t="s">
        <v>194</v>
      </c>
      <c r="M19" t="s">
        <v>194</v>
      </c>
      <c r="N19" t="s">
        <v>194</v>
      </c>
      <c r="O19" t="s">
        <v>195</v>
      </c>
      <c r="Q19" s="1">
        <v>44824</v>
      </c>
      <c r="R19" t="s">
        <v>456</v>
      </c>
      <c r="S19" t="s">
        <v>413</v>
      </c>
      <c r="T19" t="s">
        <v>194</v>
      </c>
      <c r="U19" t="s">
        <v>457</v>
      </c>
      <c r="V19" t="s">
        <v>458</v>
      </c>
      <c r="X19" t="s">
        <v>201</v>
      </c>
      <c r="Y19" t="s">
        <v>202</v>
      </c>
      <c r="Z19" t="s">
        <v>386</v>
      </c>
      <c r="AA19" t="s">
        <v>387</v>
      </c>
      <c r="AB19" t="s">
        <v>388</v>
      </c>
      <c r="AC19" t="s">
        <v>459</v>
      </c>
      <c r="AD19">
        <v>-2.4087353</v>
      </c>
      <c r="AE19">
        <v>29.064692300000001</v>
      </c>
      <c r="AF19">
        <v>1699</v>
      </c>
      <c r="AG19">
        <v>5</v>
      </c>
      <c r="AH19">
        <v>1</v>
      </c>
      <c r="AI19" t="s">
        <v>245</v>
      </c>
      <c r="AJ19">
        <v>1</v>
      </c>
      <c r="AK19">
        <v>0</v>
      </c>
      <c r="AL19">
        <v>0</v>
      </c>
      <c r="AM19">
        <v>0</v>
      </c>
      <c r="AN19">
        <v>0</v>
      </c>
      <c r="AO19">
        <v>0</v>
      </c>
      <c r="AP19">
        <v>0</v>
      </c>
      <c r="AQ19">
        <v>0</v>
      </c>
      <c r="AR19">
        <v>0</v>
      </c>
      <c r="AT19" t="s">
        <v>460</v>
      </c>
      <c r="AU19" s="2" t="s">
        <v>461</v>
      </c>
      <c r="BL19" t="s">
        <v>210</v>
      </c>
      <c r="BM19">
        <v>1</v>
      </c>
      <c r="BN19">
        <v>0</v>
      </c>
      <c r="BO19">
        <v>0</v>
      </c>
      <c r="BP19">
        <v>0</v>
      </c>
      <c r="BQ19">
        <v>0</v>
      </c>
      <c r="BR19">
        <v>0</v>
      </c>
      <c r="BS19">
        <v>0</v>
      </c>
      <c r="BT19">
        <v>0</v>
      </c>
      <c r="BU19">
        <v>0</v>
      </c>
      <c r="BV19">
        <v>0</v>
      </c>
      <c r="BW19">
        <v>0</v>
      </c>
      <c r="BX19">
        <v>0</v>
      </c>
      <c r="BY19">
        <v>0</v>
      </c>
      <c r="BZ19" t="s">
        <v>194</v>
      </c>
      <c r="CA19" t="s">
        <v>194</v>
      </c>
      <c r="CB19" t="s">
        <v>194</v>
      </c>
      <c r="CC19">
        <v>23.85</v>
      </c>
      <c r="CD19" t="s">
        <v>462</v>
      </c>
      <c r="CE19" s="2" t="s">
        <v>463</v>
      </c>
      <c r="CF19" t="s">
        <v>213</v>
      </c>
      <c r="CI19" t="s">
        <v>308</v>
      </c>
      <c r="GH19" t="s">
        <v>194</v>
      </c>
      <c r="GI19" t="s">
        <v>194</v>
      </c>
      <c r="GJ19" t="s">
        <v>394</v>
      </c>
      <c r="GK19" t="s">
        <v>464</v>
      </c>
      <c r="GL19" s="2" t="s">
        <v>465</v>
      </c>
      <c r="GM19" t="s">
        <v>217</v>
      </c>
      <c r="GN19" t="s">
        <v>218</v>
      </c>
      <c r="GO19" t="s">
        <v>219</v>
      </c>
      <c r="GU19">
        <v>186142683</v>
      </c>
      <c r="GV19" t="s">
        <v>466</v>
      </c>
      <c r="GW19" s="1">
        <v>44824.519409722219</v>
      </c>
      <c r="GZ19" t="s">
        <v>221</v>
      </c>
      <c r="HA19" t="s">
        <v>222</v>
      </c>
      <c r="HC19">
        <v>18</v>
      </c>
    </row>
    <row r="20" spans="1:211" x14ac:dyDescent="0.35">
      <c r="A20" s="1">
        <v>44824.398602465277</v>
      </c>
      <c r="B20" s="1">
        <v>44824.510482673613</v>
      </c>
      <c r="C20" s="1">
        <v>44824</v>
      </c>
      <c r="D20" t="s">
        <v>467</v>
      </c>
      <c r="H20" t="s">
        <v>468</v>
      </c>
      <c r="I20" t="s">
        <v>194</v>
      </c>
      <c r="J20" t="s">
        <v>194</v>
      </c>
      <c r="K20" t="s">
        <v>194</v>
      </c>
      <c r="L20" t="s">
        <v>194</v>
      </c>
      <c r="M20" t="s">
        <v>194</v>
      </c>
      <c r="N20" t="s">
        <v>194</v>
      </c>
      <c r="O20" t="s">
        <v>195</v>
      </c>
      <c r="Q20" s="1">
        <v>44824</v>
      </c>
      <c r="R20" t="s">
        <v>469</v>
      </c>
      <c r="S20" t="s">
        <v>470</v>
      </c>
      <c r="T20" t="s">
        <v>194</v>
      </c>
      <c r="U20" t="s">
        <v>471</v>
      </c>
      <c r="V20" t="s">
        <v>471</v>
      </c>
      <c r="W20" t="s">
        <v>472</v>
      </c>
      <c r="X20" t="s">
        <v>201</v>
      </c>
      <c r="Y20" t="s">
        <v>202</v>
      </c>
      <c r="Z20" t="s">
        <v>473</v>
      </c>
      <c r="AA20" t="s">
        <v>474</v>
      </c>
      <c r="AB20" t="s">
        <v>475</v>
      </c>
      <c r="AC20" t="s">
        <v>476</v>
      </c>
      <c r="AD20">
        <v>-2.5027309</v>
      </c>
      <c r="AE20">
        <v>29.0397602</v>
      </c>
      <c r="AF20">
        <v>1601.25439453125</v>
      </c>
      <c r="AG20">
        <v>4.282</v>
      </c>
      <c r="AH20">
        <v>1</v>
      </c>
      <c r="AI20" t="s">
        <v>245</v>
      </c>
      <c r="AJ20">
        <v>1</v>
      </c>
      <c r="AK20">
        <v>0</v>
      </c>
      <c r="AL20">
        <v>0</v>
      </c>
      <c r="AM20">
        <v>0</v>
      </c>
      <c r="AN20">
        <v>0</v>
      </c>
      <c r="AO20">
        <v>0</v>
      </c>
      <c r="AP20">
        <v>0</v>
      </c>
      <c r="AQ20">
        <v>0</v>
      </c>
      <c r="AR20">
        <v>0</v>
      </c>
      <c r="AT20" t="s">
        <v>477</v>
      </c>
      <c r="AU20" s="2" t="s">
        <v>478</v>
      </c>
      <c r="BL20" t="s">
        <v>210</v>
      </c>
      <c r="BM20">
        <v>1</v>
      </c>
      <c r="BN20">
        <v>0</v>
      </c>
      <c r="BO20">
        <v>0</v>
      </c>
      <c r="BP20">
        <v>0</v>
      </c>
      <c r="BQ20">
        <v>0</v>
      </c>
      <c r="BR20">
        <v>0</v>
      </c>
      <c r="BS20">
        <v>0</v>
      </c>
      <c r="BT20">
        <v>0</v>
      </c>
      <c r="BU20">
        <v>0</v>
      </c>
      <c r="BV20">
        <v>0</v>
      </c>
      <c r="BW20">
        <v>0</v>
      </c>
      <c r="BX20">
        <v>0</v>
      </c>
      <c r="BY20">
        <v>0</v>
      </c>
      <c r="BZ20" t="s">
        <v>194</v>
      </c>
      <c r="CA20" t="s">
        <v>194</v>
      </c>
      <c r="CB20" t="s">
        <v>194</v>
      </c>
      <c r="CC20">
        <v>70.760000000000005</v>
      </c>
      <c r="CD20" t="s">
        <v>479</v>
      </c>
      <c r="CE20" s="2" t="s">
        <v>480</v>
      </c>
      <c r="CF20" t="s">
        <v>213</v>
      </c>
      <c r="CI20" t="s">
        <v>481</v>
      </c>
      <c r="GH20" t="s">
        <v>194</v>
      </c>
      <c r="GI20" t="s">
        <v>194</v>
      </c>
      <c r="GJ20" t="s">
        <v>482</v>
      </c>
      <c r="GK20" t="s">
        <v>483</v>
      </c>
      <c r="GL20" s="2" t="s">
        <v>484</v>
      </c>
      <c r="GM20" t="s">
        <v>217</v>
      </c>
      <c r="GN20" t="s">
        <v>218</v>
      </c>
      <c r="GO20" t="s">
        <v>219</v>
      </c>
      <c r="GU20">
        <v>186145326</v>
      </c>
      <c r="GV20" t="s">
        <v>485</v>
      </c>
      <c r="GW20" s="1">
        <v>44824.523240740738</v>
      </c>
      <c r="GZ20" t="s">
        <v>221</v>
      </c>
      <c r="HA20" t="s">
        <v>222</v>
      </c>
      <c r="HC20">
        <v>19</v>
      </c>
    </row>
    <row r="21" spans="1:211" x14ac:dyDescent="0.35">
      <c r="A21" s="1">
        <v>44824.467209733797</v>
      </c>
      <c r="B21" s="1">
        <v>44824.487260358786</v>
      </c>
      <c r="C21" s="1">
        <v>44824</v>
      </c>
      <c r="D21" t="s">
        <v>486</v>
      </c>
      <c r="H21" t="s">
        <v>487</v>
      </c>
      <c r="I21" t="s">
        <v>194</v>
      </c>
      <c r="J21" t="s">
        <v>194</v>
      </c>
      <c r="K21" t="s">
        <v>194</v>
      </c>
      <c r="L21" t="s">
        <v>194</v>
      </c>
      <c r="M21" t="s">
        <v>194</v>
      </c>
      <c r="N21" t="s">
        <v>194</v>
      </c>
      <c r="O21" t="s">
        <v>195</v>
      </c>
      <c r="Q21" s="1">
        <v>44824</v>
      </c>
      <c r="R21" t="s">
        <v>488</v>
      </c>
      <c r="S21" t="s">
        <v>470</v>
      </c>
      <c r="T21" t="s">
        <v>194</v>
      </c>
      <c r="U21" t="s">
        <v>489</v>
      </c>
      <c r="V21" t="s">
        <v>489</v>
      </c>
      <c r="W21" t="s">
        <v>490</v>
      </c>
      <c r="X21" t="s">
        <v>201</v>
      </c>
      <c r="Y21" t="s">
        <v>202</v>
      </c>
      <c r="Z21" t="s">
        <v>473</v>
      </c>
      <c r="AA21" t="s">
        <v>474</v>
      </c>
      <c r="AB21" t="s">
        <v>475</v>
      </c>
      <c r="AC21" t="s">
        <v>491</v>
      </c>
      <c r="AD21">
        <v>-2.5075159999999999</v>
      </c>
      <c r="AE21">
        <v>29.039869899999999</v>
      </c>
      <c r="AF21">
        <v>1575.580078125</v>
      </c>
      <c r="AG21">
        <v>4.3490000000000002</v>
      </c>
      <c r="AH21">
        <v>1</v>
      </c>
      <c r="AI21" t="s">
        <v>245</v>
      </c>
      <c r="AJ21">
        <v>1</v>
      </c>
      <c r="AK21">
        <v>0</v>
      </c>
      <c r="AL21">
        <v>0</v>
      </c>
      <c r="AM21">
        <v>0</v>
      </c>
      <c r="AN21">
        <v>0</v>
      </c>
      <c r="AO21">
        <v>0</v>
      </c>
      <c r="AP21">
        <v>0</v>
      </c>
      <c r="AQ21">
        <v>0</v>
      </c>
      <c r="AR21">
        <v>0</v>
      </c>
      <c r="AT21" t="s">
        <v>492</v>
      </c>
      <c r="AU21" s="2" t="s">
        <v>493</v>
      </c>
      <c r="BL21" t="s">
        <v>210</v>
      </c>
      <c r="BM21">
        <v>1</v>
      </c>
      <c r="BN21">
        <v>0</v>
      </c>
      <c r="BO21">
        <v>0</v>
      </c>
      <c r="BP21">
        <v>0</v>
      </c>
      <c r="BQ21">
        <v>0</v>
      </c>
      <c r="BR21">
        <v>0</v>
      </c>
      <c r="BS21">
        <v>0</v>
      </c>
      <c r="BT21">
        <v>0</v>
      </c>
      <c r="BU21">
        <v>0</v>
      </c>
      <c r="BV21">
        <v>0</v>
      </c>
      <c r="BW21">
        <v>0</v>
      </c>
      <c r="BX21">
        <v>0</v>
      </c>
      <c r="BY21">
        <v>0</v>
      </c>
      <c r="BZ21" t="s">
        <v>194</v>
      </c>
      <c r="CA21" t="s">
        <v>194</v>
      </c>
      <c r="CB21" t="s">
        <v>194</v>
      </c>
      <c r="CC21">
        <v>64.09</v>
      </c>
      <c r="CD21" t="s">
        <v>494</v>
      </c>
      <c r="CE21" s="2" t="s">
        <v>495</v>
      </c>
      <c r="CF21" t="s">
        <v>213</v>
      </c>
      <c r="CI21" t="s">
        <v>496</v>
      </c>
      <c r="GH21" t="s">
        <v>194</v>
      </c>
      <c r="GI21" t="s">
        <v>194</v>
      </c>
      <c r="GJ21" t="s">
        <v>482</v>
      </c>
      <c r="GK21" t="s">
        <v>497</v>
      </c>
      <c r="GL21" s="2" t="s">
        <v>498</v>
      </c>
      <c r="GM21" t="s">
        <v>217</v>
      </c>
      <c r="GN21" t="s">
        <v>218</v>
      </c>
      <c r="GO21" t="s">
        <v>219</v>
      </c>
      <c r="GU21">
        <v>186145439</v>
      </c>
      <c r="GV21" t="s">
        <v>499</v>
      </c>
      <c r="GW21" s="1">
        <v>44824.523333333331</v>
      </c>
      <c r="GZ21" t="s">
        <v>221</v>
      </c>
      <c r="HA21" t="s">
        <v>222</v>
      </c>
      <c r="HC21">
        <v>20</v>
      </c>
    </row>
    <row r="22" spans="1:211" x14ac:dyDescent="0.35">
      <c r="A22" s="1">
        <v>44824.540197002323</v>
      </c>
      <c r="B22" s="1">
        <v>44824.56532869213</v>
      </c>
      <c r="C22" s="1">
        <v>44824</v>
      </c>
      <c r="D22" t="s">
        <v>467</v>
      </c>
      <c r="H22" t="s">
        <v>500</v>
      </c>
      <c r="I22" t="s">
        <v>194</v>
      </c>
      <c r="J22" t="s">
        <v>194</v>
      </c>
      <c r="K22" t="s">
        <v>194</v>
      </c>
      <c r="L22" t="s">
        <v>194</v>
      </c>
      <c r="M22" t="s">
        <v>194</v>
      </c>
      <c r="N22" t="s">
        <v>194</v>
      </c>
      <c r="O22" t="s">
        <v>195</v>
      </c>
      <c r="Q22" s="1">
        <v>44824</v>
      </c>
      <c r="R22" t="s">
        <v>501</v>
      </c>
      <c r="S22" t="s">
        <v>470</v>
      </c>
      <c r="T22" t="s">
        <v>194</v>
      </c>
      <c r="U22" t="s">
        <v>502</v>
      </c>
      <c r="V22" t="s">
        <v>503</v>
      </c>
      <c r="W22" t="s">
        <v>504</v>
      </c>
      <c r="X22" t="s">
        <v>201</v>
      </c>
      <c r="Y22" t="s">
        <v>202</v>
      </c>
      <c r="Z22" t="s">
        <v>473</v>
      </c>
      <c r="AA22" t="s">
        <v>474</v>
      </c>
      <c r="AB22" t="s">
        <v>475</v>
      </c>
      <c r="AC22" t="s">
        <v>505</v>
      </c>
      <c r="AD22">
        <v>-2.5069978000000002</v>
      </c>
      <c r="AE22">
        <v>29.036026700000001</v>
      </c>
      <c r="AF22">
        <v>1535.127197265625</v>
      </c>
      <c r="AG22">
        <v>4.0629999999999997</v>
      </c>
      <c r="AH22">
        <v>1</v>
      </c>
      <c r="AI22" t="s">
        <v>245</v>
      </c>
      <c r="AJ22">
        <v>1</v>
      </c>
      <c r="AK22">
        <v>0</v>
      </c>
      <c r="AL22">
        <v>0</v>
      </c>
      <c r="AM22">
        <v>0</v>
      </c>
      <c r="AN22">
        <v>0</v>
      </c>
      <c r="AO22">
        <v>0</v>
      </c>
      <c r="AP22">
        <v>0</v>
      </c>
      <c r="AQ22">
        <v>0</v>
      </c>
      <c r="AR22">
        <v>0</v>
      </c>
      <c r="AT22" t="s">
        <v>506</v>
      </c>
      <c r="AU22" s="2" t="s">
        <v>507</v>
      </c>
      <c r="BL22" t="s">
        <v>210</v>
      </c>
      <c r="BM22">
        <v>1</v>
      </c>
      <c r="BN22">
        <v>0</v>
      </c>
      <c r="BO22">
        <v>0</v>
      </c>
      <c r="BP22">
        <v>0</v>
      </c>
      <c r="BQ22">
        <v>0</v>
      </c>
      <c r="BR22">
        <v>0</v>
      </c>
      <c r="BS22">
        <v>0</v>
      </c>
      <c r="BT22">
        <v>0</v>
      </c>
      <c r="BU22">
        <v>0</v>
      </c>
      <c r="BV22">
        <v>0</v>
      </c>
      <c r="BW22">
        <v>0</v>
      </c>
      <c r="BX22">
        <v>0</v>
      </c>
      <c r="BY22">
        <v>0</v>
      </c>
      <c r="BZ22" t="s">
        <v>194</v>
      </c>
      <c r="CA22" t="s">
        <v>194</v>
      </c>
      <c r="CB22" t="s">
        <v>194</v>
      </c>
      <c r="CC22">
        <v>89.62</v>
      </c>
      <c r="CD22" t="s">
        <v>508</v>
      </c>
      <c r="CE22" s="2" t="s">
        <v>509</v>
      </c>
      <c r="CF22" t="s">
        <v>195</v>
      </c>
      <c r="CG22" t="s">
        <v>510</v>
      </c>
      <c r="CH22" s="2" t="s">
        <v>511</v>
      </c>
      <c r="CI22" t="s">
        <v>512</v>
      </c>
      <c r="GH22" t="s">
        <v>194</v>
      </c>
      <c r="GI22" t="s">
        <v>194</v>
      </c>
      <c r="GJ22" t="s">
        <v>513</v>
      </c>
      <c r="GK22" t="s">
        <v>514</v>
      </c>
      <c r="GL22" s="2" t="s">
        <v>515</v>
      </c>
      <c r="GM22" t="s">
        <v>217</v>
      </c>
      <c r="GN22" t="s">
        <v>218</v>
      </c>
      <c r="GO22" t="s">
        <v>219</v>
      </c>
      <c r="GU22">
        <v>186145538</v>
      </c>
      <c r="GV22" t="s">
        <v>516</v>
      </c>
      <c r="GW22" s="1">
        <v>44824.523402777777</v>
      </c>
      <c r="GZ22" t="s">
        <v>221</v>
      </c>
      <c r="HA22" t="s">
        <v>222</v>
      </c>
      <c r="HC22">
        <v>21</v>
      </c>
    </row>
    <row r="23" spans="1:211" x14ac:dyDescent="0.35">
      <c r="A23" s="1">
        <v>44824.565411851851</v>
      </c>
      <c r="B23" s="1">
        <v>44824.577516631944</v>
      </c>
      <c r="C23" s="1">
        <v>44824</v>
      </c>
      <c r="D23" t="s">
        <v>467</v>
      </c>
      <c r="H23" t="s">
        <v>517</v>
      </c>
      <c r="I23" t="s">
        <v>194</v>
      </c>
      <c r="J23" t="s">
        <v>194</v>
      </c>
      <c r="K23" t="s">
        <v>194</v>
      </c>
      <c r="L23" t="s">
        <v>194</v>
      </c>
      <c r="M23" t="s">
        <v>194</v>
      </c>
      <c r="N23" t="s">
        <v>194</v>
      </c>
      <c r="O23" t="s">
        <v>195</v>
      </c>
      <c r="Q23" s="1">
        <v>44824</v>
      </c>
      <c r="R23" t="s">
        <v>488</v>
      </c>
      <c r="S23" t="s">
        <v>470</v>
      </c>
      <c r="T23" t="s">
        <v>194</v>
      </c>
      <c r="U23" t="s">
        <v>518</v>
      </c>
      <c r="V23" t="s">
        <v>518</v>
      </c>
      <c r="W23" t="s">
        <v>519</v>
      </c>
      <c r="X23" t="s">
        <v>201</v>
      </c>
      <c r="Y23" t="s">
        <v>202</v>
      </c>
      <c r="Z23" t="s">
        <v>473</v>
      </c>
      <c r="AA23" t="s">
        <v>474</v>
      </c>
      <c r="AB23" t="s">
        <v>475</v>
      </c>
      <c r="AC23" t="s">
        <v>520</v>
      </c>
      <c r="AD23">
        <v>-2.5033558</v>
      </c>
      <c r="AE23">
        <v>29.038961799999999</v>
      </c>
      <c r="AF23">
        <v>1603.6279296875</v>
      </c>
      <c r="AG23">
        <v>4.7240000000000002</v>
      </c>
      <c r="AH23">
        <v>1</v>
      </c>
      <c r="AI23" t="s">
        <v>245</v>
      </c>
      <c r="AJ23">
        <v>1</v>
      </c>
      <c r="AK23">
        <v>0</v>
      </c>
      <c r="AL23">
        <v>0</v>
      </c>
      <c r="AM23">
        <v>0</v>
      </c>
      <c r="AN23">
        <v>0</v>
      </c>
      <c r="AO23">
        <v>0</v>
      </c>
      <c r="AP23">
        <v>0</v>
      </c>
      <c r="AQ23">
        <v>0</v>
      </c>
      <c r="AR23">
        <v>0</v>
      </c>
      <c r="AT23" t="s">
        <v>521</v>
      </c>
      <c r="AU23" s="2" t="s">
        <v>522</v>
      </c>
      <c r="BL23" t="s">
        <v>210</v>
      </c>
      <c r="BM23">
        <v>1</v>
      </c>
      <c r="BN23">
        <v>0</v>
      </c>
      <c r="BO23">
        <v>0</v>
      </c>
      <c r="BP23">
        <v>0</v>
      </c>
      <c r="BQ23">
        <v>0</v>
      </c>
      <c r="BR23">
        <v>0</v>
      </c>
      <c r="BS23">
        <v>0</v>
      </c>
      <c r="BT23">
        <v>0</v>
      </c>
      <c r="BU23">
        <v>0</v>
      </c>
      <c r="BV23">
        <v>0</v>
      </c>
      <c r="BW23">
        <v>0</v>
      </c>
      <c r="BX23">
        <v>0</v>
      </c>
      <c r="BY23">
        <v>0</v>
      </c>
      <c r="BZ23" t="s">
        <v>194</v>
      </c>
      <c r="CA23" t="s">
        <v>194</v>
      </c>
      <c r="CB23" t="s">
        <v>194</v>
      </c>
      <c r="CC23">
        <v>68.844999999999999</v>
      </c>
      <c r="CD23" t="s">
        <v>523</v>
      </c>
      <c r="CE23" s="2" t="s">
        <v>524</v>
      </c>
      <c r="CF23" t="s">
        <v>213</v>
      </c>
      <c r="GH23" t="s">
        <v>194</v>
      </c>
      <c r="GI23" t="s">
        <v>194</v>
      </c>
      <c r="GJ23" t="s">
        <v>525</v>
      </c>
      <c r="GK23" t="s">
        <v>526</v>
      </c>
      <c r="GL23" s="2" t="s">
        <v>527</v>
      </c>
      <c r="GM23" t="s">
        <v>217</v>
      </c>
      <c r="GN23" t="s">
        <v>218</v>
      </c>
      <c r="GO23" t="s">
        <v>219</v>
      </c>
      <c r="GU23">
        <v>186145612</v>
      </c>
      <c r="GV23" t="s">
        <v>528</v>
      </c>
      <c r="GW23" s="1">
        <v>44824.523472222223</v>
      </c>
      <c r="GZ23" t="s">
        <v>221</v>
      </c>
      <c r="HA23" t="s">
        <v>222</v>
      </c>
      <c r="HC23">
        <v>22</v>
      </c>
    </row>
    <row r="24" spans="1:211" x14ac:dyDescent="0.35">
      <c r="A24" s="1">
        <v>44824.371167881953</v>
      </c>
      <c r="B24" s="1">
        <v>44824.603158935177</v>
      </c>
      <c r="C24" s="1">
        <v>44824</v>
      </c>
      <c r="D24" t="s">
        <v>467</v>
      </c>
      <c r="H24" t="s">
        <v>529</v>
      </c>
      <c r="I24" t="s">
        <v>194</v>
      </c>
      <c r="J24" t="s">
        <v>194</v>
      </c>
      <c r="K24" t="s">
        <v>194</v>
      </c>
      <c r="L24" t="s">
        <v>194</v>
      </c>
      <c r="M24" t="s">
        <v>194</v>
      </c>
      <c r="N24" t="s">
        <v>194</v>
      </c>
      <c r="O24" t="s">
        <v>195</v>
      </c>
      <c r="Q24" s="1">
        <v>44824</v>
      </c>
      <c r="R24" t="s">
        <v>530</v>
      </c>
      <c r="S24" t="s">
        <v>470</v>
      </c>
      <c r="T24" t="s">
        <v>194</v>
      </c>
      <c r="U24" t="s">
        <v>531</v>
      </c>
      <c r="V24" t="s">
        <v>532</v>
      </c>
      <c r="W24" t="s">
        <v>533</v>
      </c>
      <c r="X24" t="s">
        <v>201</v>
      </c>
      <c r="Y24" t="s">
        <v>202</v>
      </c>
      <c r="Z24" t="s">
        <v>473</v>
      </c>
      <c r="AA24" t="s">
        <v>474</v>
      </c>
      <c r="AB24" t="s">
        <v>475</v>
      </c>
      <c r="AC24" t="s">
        <v>534</v>
      </c>
      <c r="AD24">
        <v>-2.4992320000000001</v>
      </c>
      <c r="AE24">
        <v>29.038884899999999</v>
      </c>
      <c r="AF24">
        <v>1619.9033203125</v>
      </c>
      <c r="AG24">
        <v>4.1159999999999997</v>
      </c>
      <c r="AH24">
        <v>1</v>
      </c>
      <c r="AI24" t="s">
        <v>245</v>
      </c>
      <c r="AJ24">
        <v>1</v>
      </c>
      <c r="AK24">
        <v>0</v>
      </c>
      <c r="AL24">
        <v>0</v>
      </c>
      <c r="AM24">
        <v>0</v>
      </c>
      <c r="AN24">
        <v>0</v>
      </c>
      <c r="AO24">
        <v>0</v>
      </c>
      <c r="AP24">
        <v>0</v>
      </c>
      <c r="AQ24">
        <v>0</v>
      </c>
      <c r="AR24">
        <v>0</v>
      </c>
      <c r="AT24" t="s">
        <v>535</v>
      </c>
      <c r="AU24" s="2" t="s">
        <v>536</v>
      </c>
      <c r="BL24" t="s">
        <v>210</v>
      </c>
      <c r="BM24">
        <v>1</v>
      </c>
      <c r="BN24">
        <v>0</v>
      </c>
      <c r="BO24">
        <v>0</v>
      </c>
      <c r="BP24">
        <v>0</v>
      </c>
      <c r="BQ24">
        <v>0</v>
      </c>
      <c r="BR24">
        <v>0</v>
      </c>
      <c r="BS24">
        <v>0</v>
      </c>
      <c r="BT24">
        <v>0</v>
      </c>
      <c r="BU24">
        <v>0</v>
      </c>
      <c r="BV24">
        <v>0</v>
      </c>
      <c r="BW24">
        <v>0</v>
      </c>
      <c r="BX24">
        <v>0</v>
      </c>
      <c r="BY24">
        <v>0</v>
      </c>
      <c r="BZ24" t="s">
        <v>194</v>
      </c>
      <c r="CA24" t="s">
        <v>194</v>
      </c>
      <c r="CB24" t="s">
        <v>194</v>
      </c>
      <c r="CC24">
        <v>67.784999999999997</v>
      </c>
      <c r="CD24" t="s">
        <v>537</v>
      </c>
      <c r="CE24" s="2" t="s">
        <v>538</v>
      </c>
      <c r="CF24" t="s">
        <v>213</v>
      </c>
      <c r="CI24" t="s">
        <v>539</v>
      </c>
      <c r="GH24" t="s">
        <v>194</v>
      </c>
      <c r="GI24" t="s">
        <v>194</v>
      </c>
      <c r="GJ24" t="s">
        <v>482</v>
      </c>
      <c r="GK24" t="s">
        <v>540</v>
      </c>
      <c r="GL24" s="2" t="s">
        <v>541</v>
      </c>
      <c r="GM24" t="s">
        <v>217</v>
      </c>
      <c r="GN24" t="s">
        <v>218</v>
      </c>
      <c r="GO24" t="s">
        <v>219</v>
      </c>
      <c r="GU24">
        <v>186145822</v>
      </c>
      <c r="GV24" t="s">
        <v>542</v>
      </c>
      <c r="GW24" s="1">
        <v>44824.523657407408</v>
      </c>
      <c r="GZ24" t="s">
        <v>221</v>
      </c>
      <c r="HA24" t="s">
        <v>222</v>
      </c>
      <c r="HC24">
        <v>23</v>
      </c>
    </row>
    <row r="25" spans="1:211" x14ac:dyDescent="0.35">
      <c r="A25" s="1">
        <v>44824.331213634257</v>
      </c>
      <c r="B25" s="1">
        <v>44824.347946967588</v>
      </c>
      <c r="C25" s="1">
        <v>44824</v>
      </c>
      <c r="D25" t="s">
        <v>486</v>
      </c>
      <c r="H25" t="s">
        <v>543</v>
      </c>
      <c r="I25" t="s">
        <v>194</v>
      </c>
      <c r="J25" t="s">
        <v>194</v>
      </c>
      <c r="K25" t="s">
        <v>194</v>
      </c>
      <c r="L25" t="s">
        <v>194</v>
      </c>
      <c r="M25" t="s">
        <v>194</v>
      </c>
      <c r="N25" t="s">
        <v>194</v>
      </c>
      <c r="O25" t="s">
        <v>195</v>
      </c>
      <c r="Q25" s="1">
        <v>44824</v>
      </c>
      <c r="R25" t="s">
        <v>544</v>
      </c>
      <c r="S25" t="s">
        <v>197</v>
      </c>
      <c r="T25" t="s">
        <v>194</v>
      </c>
      <c r="U25" t="s">
        <v>545</v>
      </c>
      <c r="V25" t="s">
        <v>546</v>
      </c>
      <c r="W25" t="s">
        <v>547</v>
      </c>
      <c r="X25" t="s">
        <v>201</v>
      </c>
      <c r="Y25" t="s">
        <v>202</v>
      </c>
      <c r="Z25" t="s">
        <v>300</v>
      </c>
      <c r="AA25" t="s">
        <v>548</v>
      </c>
      <c r="AB25" t="s">
        <v>549</v>
      </c>
      <c r="AC25" t="s">
        <v>550</v>
      </c>
      <c r="AD25">
        <v>-2.3343172000000001</v>
      </c>
      <c r="AE25">
        <v>29.044310500000002</v>
      </c>
      <c r="AF25">
        <v>1480.4</v>
      </c>
      <c r="AG25">
        <v>4.8600000000000003</v>
      </c>
      <c r="AH25">
        <v>1</v>
      </c>
      <c r="AI25" t="s">
        <v>245</v>
      </c>
      <c r="AJ25">
        <v>1</v>
      </c>
      <c r="AK25">
        <v>0</v>
      </c>
      <c r="AL25">
        <v>0</v>
      </c>
      <c r="AM25">
        <v>0</v>
      </c>
      <c r="AN25">
        <v>0</v>
      </c>
      <c r="AO25">
        <v>0</v>
      </c>
      <c r="AP25">
        <v>0</v>
      </c>
      <c r="AQ25">
        <v>0</v>
      </c>
      <c r="AR25">
        <v>0</v>
      </c>
      <c r="AT25" t="s">
        <v>551</v>
      </c>
      <c r="AU25" s="2" t="s">
        <v>552</v>
      </c>
      <c r="BL25" t="s">
        <v>210</v>
      </c>
      <c r="BM25">
        <v>1</v>
      </c>
      <c r="BN25">
        <v>0</v>
      </c>
      <c r="BO25">
        <v>0</v>
      </c>
      <c r="BP25">
        <v>0</v>
      </c>
      <c r="BQ25">
        <v>0</v>
      </c>
      <c r="BR25">
        <v>0</v>
      </c>
      <c r="BS25">
        <v>0</v>
      </c>
      <c r="BT25">
        <v>0</v>
      </c>
      <c r="BU25">
        <v>0</v>
      </c>
      <c r="BV25">
        <v>0</v>
      </c>
      <c r="BW25">
        <v>0</v>
      </c>
      <c r="BX25">
        <v>0</v>
      </c>
      <c r="BY25">
        <v>0</v>
      </c>
      <c r="BZ25" t="s">
        <v>194</v>
      </c>
      <c r="CA25" t="s">
        <v>194</v>
      </c>
      <c r="CB25" t="s">
        <v>194</v>
      </c>
      <c r="CC25">
        <v>47.158000000000001</v>
      </c>
      <c r="CD25" t="s">
        <v>553</v>
      </c>
      <c r="CE25" s="2" t="s">
        <v>554</v>
      </c>
      <c r="CF25" t="s">
        <v>195</v>
      </c>
      <c r="CG25" t="s">
        <v>555</v>
      </c>
      <c r="CH25" s="2" t="s">
        <v>556</v>
      </c>
      <c r="CI25" t="s">
        <v>308</v>
      </c>
      <c r="GH25" t="s">
        <v>194</v>
      </c>
      <c r="GI25" t="s">
        <v>194</v>
      </c>
      <c r="GJ25" t="s">
        <v>557</v>
      </c>
      <c r="GK25" t="s">
        <v>558</v>
      </c>
      <c r="GL25" s="2" t="s">
        <v>559</v>
      </c>
      <c r="GM25" t="s">
        <v>217</v>
      </c>
      <c r="GN25" t="s">
        <v>218</v>
      </c>
      <c r="GO25" t="s">
        <v>219</v>
      </c>
      <c r="GU25">
        <v>186150377</v>
      </c>
      <c r="GV25" t="s">
        <v>560</v>
      </c>
      <c r="GW25" s="1">
        <v>44824.529039351852</v>
      </c>
      <c r="GZ25" t="s">
        <v>221</v>
      </c>
      <c r="HA25" t="s">
        <v>222</v>
      </c>
      <c r="HC25">
        <v>24</v>
      </c>
    </row>
    <row r="26" spans="1:211" x14ac:dyDescent="0.35">
      <c r="A26" s="1">
        <v>44824.354296840283</v>
      </c>
      <c r="B26" s="1">
        <v>44824.373664305553</v>
      </c>
      <c r="C26" s="1">
        <v>44824</v>
      </c>
      <c r="D26" t="s">
        <v>486</v>
      </c>
      <c r="H26" t="s">
        <v>561</v>
      </c>
      <c r="I26" t="s">
        <v>194</v>
      </c>
      <c r="J26" t="s">
        <v>194</v>
      </c>
      <c r="K26" t="s">
        <v>194</v>
      </c>
      <c r="L26" t="s">
        <v>194</v>
      </c>
      <c r="M26" t="s">
        <v>194</v>
      </c>
      <c r="N26" t="s">
        <v>194</v>
      </c>
      <c r="O26" t="s">
        <v>195</v>
      </c>
      <c r="Q26" s="1">
        <v>44824</v>
      </c>
      <c r="R26" t="s">
        <v>562</v>
      </c>
      <c r="S26" t="s">
        <v>197</v>
      </c>
      <c r="T26" t="s">
        <v>194</v>
      </c>
      <c r="U26" t="s">
        <v>563</v>
      </c>
      <c r="V26" t="s">
        <v>564</v>
      </c>
      <c r="W26" t="s">
        <v>565</v>
      </c>
      <c r="X26" t="s">
        <v>201</v>
      </c>
      <c r="Y26" t="s">
        <v>202</v>
      </c>
      <c r="Z26" t="s">
        <v>300</v>
      </c>
      <c r="AA26" t="s">
        <v>548</v>
      </c>
      <c r="AB26" t="s">
        <v>549</v>
      </c>
      <c r="AC26" t="s">
        <v>566</v>
      </c>
      <c r="AD26">
        <v>-2.3333349000000001</v>
      </c>
      <c r="AE26">
        <v>29.0423492</v>
      </c>
      <c r="AF26">
        <v>1530.8</v>
      </c>
      <c r="AG26">
        <v>4.9800000000000004</v>
      </c>
      <c r="AH26">
        <v>1</v>
      </c>
      <c r="AI26" t="s">
        <v>245</v>
      </c>
      <c r="AJ26">
        <v>1</v>
      </c>
      <c r="AK26">
        <v>0</v>
      </c>
      <c r="AL26">
        <v>0</v>
      </c>
      <c r="AM26">
        <v>0</v>
      </c>
      <c r="AN26">
        <v>0</v>
      </c>
      <c r="AO26">
        <v>0</v>
      </c>
      <c r="AP26">
        <v>0</v>
      </c>
      <c r="AQ26">
        <v>0</v>
      </c>
      <c r="AR26">
        <v>0</v>
      </c>
      <c r="AT26" t="s">
        <v>567</v>
      </c>
      <c r="AU26" s="2" t="s">
        <v>568</v>
      </c>
      <c r="BL26" t="s">
        <v>210</v>
      </c>
      <c r="BM26">
        <v>1</v>
      </c>
      <c r="BN26">
        <v>0</v>
      </c>
      <c r="BO26">
        <v>0</v>
      </c>
      <c r="BP26">
        <v>0</v>
      </c>
      <c r="BQ26">
        <v>0</v>
      </c>
      <c r="BR26">
        <v>0</v>
      </c>
      <c r="BS26">
        <v>0</v>
      </c>
      <c r="BT26">
        <v>0</v>
      </c>
      <c r="BU26">
        <v>0</v>
      </c>
      <c r="BV26">
        <v>0</v>
      </c>
      <c r="BW26">
        <v>0</v>
      </c>
      <c r="BX26">
        <v>0</v>
      </c>
      <c r="BY26">
        <v>0</v>
      </c>
      <c r="BZ26" t="s">
        <v>194</v>
      </c>
      <c r="CA26" t="s">
        <v>194</v>
      </c>
      <c r="CB26" t="s">
        <v>194</v>
      </c>
      <c r="CC26">
        <v>58.156999999999996</v>
      </c>
      <c r="CD26" t="s">
        <v>569</v>
      </c>
      <c r="CE26" s="2" t="s">
        <v>570</v>
      </c>
      <c r="CF26" t="s">
        <v>195</v>
      </c>
      <c r="CG26" t="s">
        <v>571</v>
      </c>
      <c r="CH26" s="2" t="s">
        <v>572</v>
      </c>
      <c r="CI26" t="s">
        <v>308</v>
      </c>
      <c r="GH26" t="s">
        <v>194</v>
      </c>
      <c r="GI26" t="s">
        <v>194</v>
      </c>
      <c r="GJ26" t="s">
        <v>486</v>
      </c>
      <c r="GK26" t="s">
        <v>573</v>
      </c>
      <c r="GL26" s="2" t="s">
        <v>574</v>
      </c>
      <c r="GM26" t="s">
        <v>217</v>
      </c>
      <c r="GN26" t="s">
        <v>218</v>
      </c>
      <c r="GO26" t="s">
        <v>219</v>
      </c>
      <c r="GU26">
        <v>186150832</v>
      </c>
      <c r="GV26" t="s">
        <v>575</v>
      </c>
      <c r="GW26" s="1">
        <v>44824.529548611114</v>
      </c>
      <c r="GZ26" t="s">
        <v>221</v>
      </c>
      <c r="HA26" t="s">
        <v>222</v>
      </c>
      <c r="HC26">
        <v>25</v>
      </c>
    </row>
    <row r="27" spans="1:211" x14ac:dyDescent="0.35">
      <c r="A27" s="1">
        <v>44824.384611423608</v>
      </c>
      <c r="B27" s="1">
        <v>44824.415852256941</v>
      </c>
      <c r="C27" s="1">
        <v>44824</v>
      </c>
      <c r="D27" t="s">
        <v>486</v>
      </c>
      <c r="H27" t="s">
        <v>576</v>
      </c>
      <c r="I27" t="s">
        <v>194</v>
      </c>
      <c r="J27" t="s">
        <v>194</v>
      </c>
      <c r="K27" t="s">
        <v>194</v>
      </c>
      <c r="L27" t="s">
        <v>194</v>
      </c>
      <c r="M27" t="s">
        <v>194</v>
      </c>
      <c r="N27" t="s">
        <v>194</v>
      </c>
      <c r="O27" t="s">
        <v>195</v>
      </c>
      <c r="Q27" s="1">
        <v>44824</v>
      </c>
      <c r="R27" t="s">
        <v>577</v>
      </c>
      <c r="S27" t="s">
        <v>197</v>
      </c>
      <c r="T27" t="s">
        <v>194</v>
      </c>
      <c r="U27" t="s">
        <v>578</v>
      </c>
      <c r="V27" t="s">
        <v>579</v>
      </c>
      <c r="W27" t="s">
        <v>580</v>
      </c>
      <c r="X27" t="s">
        <v>201</v>
      </c>
      <c r="Y27" t="s">
        <v>202</v>
      </c>
      <c r="Z27" t="s">
        <v>300</v>
      </c>
      <c r="AA27" t="s">
        <v>548</v>
      </c>
      <c r="AB27" t="s">
        <v>549</v>
      </c>
      <c r="AC27" t="s">
        <v>581</v>
      </c>
      <c r="AD27">
        <v>-2.3345608000000002</v>
      </c>
      <c r="AE27">
        <v>29.038880299999999</v>
      </c>
      <c r="AF27">
        <v>1572.2</v>
      </c>
      <c r="AG27">
        <v>5</v>
      </c>
      <c r="AH27">
        <v>1</v>
      </c>
      <c r="AI27" t="s">
        <v>245</v>
      </c>
      <c r="AJ27">
        <v>1</v>
      </c>
      <c r="AK27">
        <v>0</v>
      </c>
      <c r="AL27">
        <v>0</v>
      </c>
      <c r="AM27">
        <v>0</v>
      </c>
      <c r="AN27">
        <v>0</v>
      </c>
      <c r="AO27">
        <v>0</v>
      </c>
      <c r="AP27">
        <v>0</v>
      </c>
      <c r="AQ27">
        <v>0</v>
      </c>
      <c r="AR27">
        <v>0</v>
      </c>
      <c r="AT27" t="s">
        <v>582</v>
      </c>
      <c r="AU27" s="2" t="s">
        <v>583</v>
      </c>
      <c r="BL27" t="s">
        <v>210</v>
      </c>
      <c r="BM27">
        <v>1</v>
      </c>
      <c r="BN27">
        <v>0</v>
      </c>
      <c r="BO27">
        <v>0</v>
      </c>
      <c r="BP27">
        <v>0</v>
      </c>
      <c r="BQ27">
        <v>0</v>
      </c>
      <c r="BR27">
        <v>0</v>
      </c>
      <c r="BS27">
        <v>0</v>
      </c>
      <c r="BT27">
        <v>0</v>
      </c>
      <c r="BU27">
        <v>0</v>
      </c>
      <c r="BV27">
        <v>0</v>
      </c>
      <c r="BW27">
        <v>0</v>
      </c>
      <c r="BX27">
        <v>0</v>
      </c>
      <c r="BY27">
        <v>0</v>
      </c>
      <c r="BZ27" t="s">
        <v>194</v>
      </c>
      <c r="CA27" t="s">
        <v>194</v>
      </c>
      <c r="CB27" t="s">
        <v>194</v>
      </c>
      <c r="CC27">
        <v>54.637</v>
      </c>
      <c r="CD27" t="s">
        <v>584</v>
      </c>
      <c r="CE27" s="2" t="s">
        <v>585</v>
      </c>
      <c r="CF27" t="s">
        <v>195</v>
      </c>
      <c r="CG27" t="s">
        <v>586</v>
      </c>
      <c r="CH27" s="2" t="s">
        <v>587</v>
      </c>
      <c r="CI27" t="s">
        <v>588</v>
      </c>
      <c r="GH27" t="s">
        <v>194</v>
      </c>
      <c r="GI27" t="s">
        <v>194</v>
      </c>
      <c r="GJ27" t="s">
        <v>557</v>
      </c>
      <c r="GK27" t="s">
        <v>589</v>
      </c>
      <c r="GL27" s="2" t="s">
        <v>590</v>
      </c>
      <c r="GM27" t="s">
        <v>217</v>
      </c>
      <c r="GN27" t="s">
        <v>218</v>
      </c>
      <c r="GO27" t="s">
        <v>219</v>
      </c>
      <c r="GU27">
        <v>186151470</v>
      </c>
      <c r="GV27" t="s">
        <v>591</v>
      </c>
      <c r="GW27" s="1">
        <v>44824.530312499999</v>
      </c>
      <c r="GZ27" t="s">
        <v>221</v>
      </c>
      <c r="HA27" t="s">
        <v>222</v>
      </c>
      <c r="HC27">
        <v>26</v>
      </c>
    </row>
    <row r="28" spans="1:211" x14ac:dyDescent="0.35">
      <c r="A28" s="1">
        <v>44824.425720104169</v>
      </c>
      <c r="B28" s="1">
        <v>44824.450854571762</v>
      </c>
      <c r="C28" s="1">
        <v>44824</v>
      </c>
      <c r="D28" t="s">
        <v>592</v>
      </c>
      <c r="H28" t="s">
        <v>593</v>
      </c>
      <c r="I28" t="s">
        <v>194</v>
      </c>
      <c r="J28" t="s">
        <v>194</v>
      </c>
      <c r="K28" t="s">
        <v>194</v>
      </c>
      <c r="L28" t="s">
        <v>194</v>
      </c>
      <c r="M28" t="s">
        <v>194</v>
      </c>
      <c r="N28" t="s">
        <v>194</v>
      </c>
      <c r="O28" t="s">
        <v>195</v>
      </c>
      <c r="Q28" s="1">
        <v>44824</v>
      </c>
      <c r="R28" t="s">
        <v>594</v>
      </c>
      <c r="S28" t="s">
        <v>197</v>
      </c>
      <c r="T28" t="s">
        <v>194</v>
      </c>
      <c r="U28" t="s">
        <v>595</v>
      </c>
      <c r="V28" t="s">
        <v>596</v>
      </c>
      <c r="W28" t="s">
        <v>597</v>
      </c>
      <c r="X28" t="s">
        <v>201</v>
      </c>
      <c r="Y28" t="s">
        <v>202</v>
      </c>
      <c r="Z28" t="s">
        <v>300</v>
      </c>
      <c r="AA28" t="s">
        <v>548</v>
      </c>
      <c r="AB28" t="s">
        <v>549</v>
      </c>
      <c r="AC28" t="s">
        <v>598</v>
      </c>
      <c r="AD28">
        <v>-2.3354906999999998</v>
      </c>
      <c r="AE28">
        <v>29.0413389</v>
      </c>
      <c r="AF28">
        <v>1503.9</v>
      </c>
      <c r="AG28">
        <v>4.84</v>
      </c>
      <c r="AH28">
        <v>1</v>
      </c>
      <c r="AI28" t="s">
        <v>245</v>
      </c>
      <c r="AJ28">
        <v>1</v>
      </c>
      <c r="AK28">
        <v>0</v>
      </c>
      <c r="AL28">
        <v>0</v>
      </c>
      <c r="AM28">
        <v>0</v>
      </c>
      <c r="AN28">
        <v>0</v>
      </c>
      <c r="AO28">
        <v>0</v>
      </c>
      <c r="AP28">
        <v>0</v>
      </c>
      <c r="AQ28">
        <v>0</v>
      </c>
      <c r="AR28">
        <v>0</v>
      </c>
      <c r="AT28" t="s">
        <v>599</v>
      </c>
      <c r="AU28" s="2" t="s">
        <v>600</v>
      </c>
      <c r="BL28" t="s">
        <v>210</v>
      </c>
      <c r="BM28">
        <v>1</v>
      </c>
      <c r="BN28">
        <v>0</v>
      </c>
      <c r="BO28">
        <v>0</v>
      </c>
      <c r="BP28">
        <v>0</v>
      </c>
      <c r="BQ28">
        <v>0</v>
      </c>
      <c r="BR28">
        <v>0</v>
      </c>
      <c r="BS28">
        <v>0</v>
      </c>
      <c r="BT28">
        <v>0</v>
      </c>
      <c r="BU28">
        <v>0</v>
      </c>
      <c r="BV28">
        <v>0</v>
      </c>
      <c r="BW28">
        <v>0</v>
      </c>
      <c r="BX28">
        <v>0</v>
      </c>
      <c r="BY28">
        <v>0</v>
      </c>
      <c r="BZ28" t="s">
        <v>194</v>
      </c>
      <c r="CA28" t="s">
        <v>194</v>
      </c>
      <c r="CB28" t="s">
        <v>194</v>
      </c>
      <c r="CC28">
        <v>59.125999999999998</v>
      </c>
      <c r="CD28" t="s">
        <v>601</v>
      </c>
      <c r="CE28" s="2" t="s">
        <v>602</v>
      </c>
      <c r="CF28" t="s">
        <v>195</v>
      </c>
      <c r="CG28" t="s">
        <v>603</v>
      </c>
      <c r="CH28" s="2" t="s">
        <v>604</v>
      </c>
      <c r="CI28" t="s">
        <v>308</v>
      </c>
      <c r="GH28" t="s">
        <v>194</v>
      </c>
      <c r="GI28" t="s">
        <v>194</v>
      </c>
      <c r="GJ28" t="s">
        <v>557</v>
      </c>
      <c r="GK28" t="s">
        <v>605</v>
      </c>
      <c r="GL28" s="2" t="s">
        <v>606</v>
      </c>
      <c r="GM28" t="s">
        <v>217</v>
      </c>
      <c r="GN28" t="s">
        <v>218</v>
      </c>
      <c r="GO28" t="s">
        <v>219</v>
      </c>
      <c r="GU28">
        <v>186152063</v>
      </c>
      <c r="GV28" t="s">
        <v>607</v>
      </c>
      <c r="GW28" s="1">
        <v>44824.531099537038</v>
      </c>
      <c r="GZ28" t="s">
        <v>221</v>
      </c>
      <c r="HA28" t="s">
        <v>222</v>
      </c>
      <c r="HC28">
        <v>27</v>
      </c>
    </row>
    <row r="29" spans="1:211" x14ac:dyDescent="0.35">
      <c r="A29" s="1">
        <v>44824.460449768521</v>
      </c>
      <c r="B29" s="1">
        <v>44824.484490266201</v>
      </c>
      <c r="C29" s="1">
        <v>44824</v>
      </c>
      <c r="D29" t="s">
        <v>486</v>
      </c>
      <c r="H29" t="s">
        <v>608</v>
      </c>
      <c r="I29" t="s">
        <v>194</v>
      </c>
      <c r="J29" t="s">
        <v>194</v>
      </c>
      <c r="K29" t="s">
        <v>194</v>
      </c>
      <c r="L29" t="s">
        <v>194</v>
      </c>
      <c r="M29" t="s">
        <v>194</v>
      </c>
      <c r="N29" t="s">
        <v>194</v>
      </c>
      <c r="O29" t="s">
        <v>195</v>
      </c>
      <c r="Q29" s="1">
        <v>44824</v>
      </c>
      <c r="R29" t="s">
        <v>609</v>
      </c>
      <c r="S29" t="s">
        <v>197</v>
      </c>
      <c r="T29" t="s">
        <v>194</v>
      </c>
      <c r="U29" t="s">
        <v>610</v>
      </c>
      <c r="V29" t="s">
        <v>611</v>
      </c>
      <c r="W29" t="s">
        <v>612</v>
      </c>
      <c r="X29" t="s">
        <v>201</v>
      </c>
      <c r="Y29" t="s">
        <v>202</v>
      </c>
      <c r="Z29" t="s">
        <v>300</v>
      </c>
      <c r="AA29" t="s">
        <v>548</v>
      </c>
      <c r="AB29" t="s">
        <v>549</v>
      </c>
      <c r="AC29" t="s">
        <v>613</v>
      </c>
      <c r="AD29">
        <v>-2.3353291</v>
      </c>
      <c r="AE29">
        <v>29.0425401</v>
      </c>
      <c r="AF29">
        <v>1534.2</v>
      </c>
      <c r="AG29">
        <v>4.92</v>
      </c>
      <c r="AH29">
        <v>1</v>
      </c>
      <c r="AI29" t="s">
        <v>245</v>
      </c>
      <c r="AJ29">
        <v>1</v>
      </c>
      <c r="AK29">
        <v>0</v>
      </c>
      <c r="AL29">
        <v>0</v>
      </c>
      <c r="AM29">
        <v>0</v>
      </c>
      <c r="AN29">
        <v>0</v>
      </c>
      <c r="AO29">
        <v>0</v>
      </c>
      <c r="AP29">
        <v>0</v>
      </c>
      <c r="AQ29">
        <v>0</v>
      </c>
      <c r="AR29">
        <v>0</v>
      </c>
      <c r="AT29" t="s">
        <v>614</v>
      </c>
      <c r="AU29" s="2" t="s">
        <v>615</v>
      </c>
      <c r="BL29" t="s">
        <v>210</v>
      </c>
      <c r="BM29">
        <v>1</v>
      </c>
      <c r="BN29">
        <v>0</v>
      </c>
      <c r="BO29">
        <v>0</v>
      </c>
      <c r="BP29">
        <v>0</v>
      </c>
      <c r="BQ29">
        <v>0</v>
      </c>
      <c r="BR29">
        <v>0</v>
      </c>
      <c r="BS29">
        <v>0</v>
      </c>
      <c r="BT29">
        <v>0</v>
      </c>
      <c r="BU29">
        <v>0</v>
      </c>
      <c r="BV29">
        <v>0</v>
      </c>
      <c r="BW29">
        <v>0</v>
      </c>
      <c r="BX29">
        <v>0</v>
      </c>
      <c r="BY29">
        <v>0</v>
      </c>
      <c r="BZ29" t="s">
        <v>194</v>
      </c>
      <c r="CA29" t="s">
        <v>194</v>
      </c>
      <c r="CB29" t="s">
        <v>194</v>
      </c>
      <c r="CC29">
        <v>62.212000000000003</v>
      </c>
      <c r="CD29" t="s">
        <v>616</v>
      </c>
      <c r="CE29" s="2" t="s">
        <v>617</v>
      </c>
      <c r="CF29" t="s">
        <v>213</v>
      </c>
      <c r="CI29" t="s">
        <v>308</v>
      </c>
      <c r="GH29" t="s">
        <v>194</v>
      </c>
      <c r="GI29" t="s">
        <v>194</v>
      </c>
      <c r="GJ29" t="s">
        <v>486</v>
      </c>
      <c r="GK29" t="s">
        <v>618</v>
      </c>
      <c r="GL29" s="2" t="s">
        <v>619</v>
      </c>
      <c r="GM29" t="s">
        <v>217</v>
      </c>
      <c r="GN29" t="s">
        <v>218</v>
      </c>
      <c r="GO29" t="s">
        <v>219</v>
      </c>
      <c r="GU29">
        <v>186152405</v>
      </c>
      <c r="GV29" t="s">
        <v>620</v>
      </c>
      <c r="GW29" s="1">
        <v>44824.531458333331</v>
      </c>
      <c r="GZ29" t="s">
        <v>221</v>
      </c>
      <c r="HA29" t="s">
        <v>222</v>
      </c>
      <c r="HC29">
        <v>28</v>
      </c>
    </row>
    <row r="30" spans="1:211" x14ac:dyDescent="0.35">
      <c r="A30" s="1">
        <v>44824.512724189823</v>
      </c>
      <c r="B30" s="1">
        <v>44824.529763692131</v>
      </c>
      <c r="C30" s="1">
        <v>44824</v>
      </c>
      <c r="D30" t="s">
        <v>486</v>
      </c>
      <c r="H30" t="s">
        <v>621</v>
      </c>
      <c r="I30" t="s">
        <v>194</v>
      </c>
      <c r="J30" t="s">
        <v>194</v>
      </c>
      <c r="K30" t="s">
        <v>194</v>
      </c>
      <c r="L30" t="s">
        <v>194</v>
      </c>
      <c r="M30" t="s">
        <v>194</v>
      </c>
      <c r="N30" t="s">
        <v>194</v>
      </c>
      <c r="O30" t="s">
        <v>195</v>
      </c>
      <c r="Q30" s="1">
        <v>44824</v>
      </c>
      <c r="R30" t="s">
        <v>622</v>
      </c>
      <c r="S30" t="s">
        <v>197</v>
      </c>
      <c r="T30" t="s">
        <v>194</v>
      </c>
      <c r="U30" t="s">
        <v>623</v>
      </c>
      <c r="V30" t="s">
        <v>624</v>
      </c>
      <c r="W30" t="s">
        <v>625</v>
      </c>
      <c r="X30" t="s">
        <v>201</v>
      </c>
      <c r="Y30" t="s">
        <v>202</v>
      </c>
      <c r="Z30" t="s">
        <v>300</v>
      </c>
      <c r="AA30" t="s">
        <v>548</v>
      </c>
      <c r="AB30" t="s">
        <v>549</v>
      </c>
      <c r="AC30" t="s">
        <v>626</v>
      </c>
      <c r="AD30">
        <v>-2.3356867000000001</v>
      </c>
      <c r="AE30">
        <v>29.044516699999999</v>
      </c>
      <c r="AF30">
        <v>1462.2</v>
      </c>
      <c r="AG30">
        <v>5</v>
      </c>
      <c r="AH30">
        <v>1</v>
      </c>
      <c r="AI30" t="s">
        <v>627</v>
      </c>
      <c r="AJ30">
        <v>0</v>
      </c>
      <c r="AK30">
        <v>0</v>
      </c>
      <c r="AL30">
        <v>0</v>
      </c>
      <c r="AM30">
        <v>0</v>
      </c>
      <c r="AN30">
        <v>0</v>
      </c>
      <c r="AO30">
        <v>0</v>
      </c>
      <c r="AP30">
        <v>0</v>
      </c>
      <c r="AQ30">
        <v>0</v>
      </c>
      <c r="AR30">
        <v>1</v>
      </c>
      <c r="AS30" t="s">
        <v>628</v>
      </c>
      <c r="BJ30" t="s">
        <v>629</v>
      </c>
      <c r="BK30" s="2" t="s">
        <v>630</v>
      </c>
      <c r="BL30" t="s">
        <v>210</v>
      </c>
      <c r="BM30">
        <v>1</v>
      </c>
      <c r="BN30">
        <v>0</v>
      </c>
      <c r="BO30">
        <v>0</v>
      </c>
      <c r="BP30">
        <v>0</v>
      </c>
      <c r="BQ30">
        <v>0</v>
      </c>
      <c r="BR30">
        <v>0</v>
      </c>
      <c r="BS30">
        <v>0</v>
      </c>
      <c r="BT30">
        <v>0</v>
      </c>
      <c r="BU30">
        <v>0</v>
      </c>
      <c r="BV30">
        <v>0</v>
      </c>
      <c r="BW30">
        <v>0</v>
      </c>
      <c r="BX30">
        <v>0</v>
      </c>
      <c r="BY30">
        <v>0</v>
      </c>
      <c r="BZ30" t="s">
        <v>194</v>
      </c>
      <c r="CA30" t="s">
        <v>194</v>
      </c>
      <c r="CB30" t="s">
        <v>194</v>
      </c>
      <c r="CC30">
        <v>31.141999999999999</v>
      </c>
      <c r="CD30" t="s">
        <v>631</v>
      </c>
      <c r="CE30" s="2" t="s">
        <v>632</v>
      </c>
      <c r="CF30" t="s">
        <v>195</v>
      </c>
      <c r="CG30" t="s">
        <v>633</v>
      </c>
      <c r="CH30" s="2" t="s">
        <v>634</v>
      </c>
      <c r="CI30" t="s">
        <v>308</v>
      </c>
      <c r="GH30" t="s">
        <v>194</v>
      </c>
      <c r="GI30" t="s">
        <v>194</v>
      </c>
      <c r="GJ30" t="s">
        <v>557</v>
      </c>
      <c r="GK30" t="s">
        <v>635</v>
      </c>
      <c r="GL30" s="2" t="s">
        <v>636</v>
      </c>
      <c r="GM30" t="s">
        <v>217</v>
      </c>
      <c r="GN30" t="s">
        <v>218</v>
      </c>
      <c r="GO30" t="s">
        <v>219</v>
      </c>
      <c r="GU30">
        <v>186153693</v>
      </c>
      <c r="GV30" t="s">
        <v>637</v>
      </c>
      <c r="GW30" s="1">
        <v>44824.532847222217</v>
      </c>
      <c r="GZ30" t="s">
        <v>221</v>
      </c>
      <c r="HA30" t="s">
        <v>222</v>
      </c>
      <c r="HC30">
        <v>29</v>
      </c>
    </row>
    <row r="31" spans="1:211" x14ac:dyDescent="0.35">
      <c r="A31" s="1">
        <v>44824.355745983798</v>
      </c>
      <c r="B31" s="1">
        <v>44824.630191122676</v>
      </c>
      <c r="C31" s="1">
        <v>44824</v>
      </c>
      <c r="D31" t="s">
        <v>467</v>
      </c>
      <c r="H31" t="s">
        <v>638</v>
      </c>
      <c r="I31" t="s">
        <v>194</v>
      </c>
      <c r="J31" t="s">
        <v>194</v>
      </c>
      <c r="K31" t="s">
        <v>194</v>
      </c>
      <c r="L31" t="s">
        <v>194</v>
      </c>
      <c r="M31" t="s">
        <v>194</v>
      </c>
      <c r="N31" t="s">
        <v>194</v>
      </c>
      <c r="O31" t="s">
        <v>195</v>
      </c>
      <c r="Q31" s="1">
        <v>44824</v>
      </c>
      <c r="R31" t="s">
        <v>639</v>
      </c>
      <c r="S31" t="s">
        <v>470</v>
      </c>
      <c r="T31" t="s">
        <v>194</v>
      </c>
      <c r="U31" t="s">
        <v>640</v>
      </c>
      <c r="V31" t="s">
        <v>640</v>
      </c>
      <c r="W31" t="s">
        <v>641</v>
      </c>
      <c r="X31" t="s">
        <v>201</v>
      </c>
      <c r="Y31" t="s">
        <v>202</v>
      </c>
      <c r="Z31" t="s">
        <v>473</v>
      </c>
      <c r="AA31" t="s">
        <v>474</v>
      </c>
      <c r="AB31" t="s">
        <v>475</v>
      </c>
      <c r="AC31" t="s">
        <v>642</v>
      </c>
      <c r="AD31">
        <v>-2.4986267</v>
      </c>
      <c r="AE31">
        <v>29.0394048</v>
      </c>
      <c r="AF31">
        <v>1630.9348819740869</v>
      </c>
      <c r="AG31">
        <v>4.7539999999999996</v>
      </c>
      <c r="AH31">
        <v>1</v>
      </c>
      <c r="AI31" t="s">
        <v>245</v>
      </c>
      <c r="AJ31">
        <v>1</v>
      </c>
      <c r="AK31">
        <v>0</v>
      </c>
      <c r="AL31">
        <v>0</v>
      </c>
      <c r="AM31">
        <v>0</v>
      </c>
      <c r="AN31">
        <v>0</v>
      </c>
      <c r="AO31">
        <v>0</v>
      </c>
      <c r="AP31">
        <v>0</v>
      </c>
      <c r="AQ31">
        <v>0</v>
      </c>
      <c r="AR31">
        <v>0</v>
      </c>
      <c r="AT31" t="s">
        <v>643</v>
      </c>
      <c r="AU31" s="2" t="s">
        <v>644</v>
      </c>
      <c r="BL31" t="s">
        <v>210</v>
      </c>
      <c r="BM31">
        <v>1</v>
      </c>
      <c r="BN31">
        <v>0</v>
      </c>
      <c r="BO31">
        <v>0</v>
      </c>
      <c r="BP31">
        <v>0</v>
      </c>
      <c r="BQ31">
        <v>0</v>
      </c>
      <c r="BR31">
        <v>0</v>
      </c>
      <c r="BS31">
        <v>0</v>
      </c>
      <c r="BT31">
        <v>0</v>
      </c>
      <c r="BU31">
        <v>0</v>
      </c>
      <c r="BV31">
        <v>0</v>
      </c>
      <c r="BW31">
        <v>0</v>
      </c>
      <c r="BX31">
        <v>0</v>
      </c>
      <c r="BY31">
        <v>0</v>
      </c>
      <c r="BZ31" t="s">
        <v>194</v>
      </c>
      <c r="CA31" t="s">
        <v>194</v>
      </c>
      <c r="CB31" t="s">
        <v>194</v>
      </c>
      <c r="CC31">
        <v>4.7300000000000004</v>
      </c>
      <c r="CD31" t="s">
        <v>645</v>
      </c>
      <c r="CE31" s="2" t="s">
        <v>646</v>
      </c>
      <c r="CF31" t="s">
        <v>213</v>
      </c>
      <c r="CI31" t="s">
        <v>647</v>
      </c>
      <c r="GH31" t="s">
        <v>194</v>
      </c>
      <c r="GI31" t="s">
        <v>194</v>
      </c>
      <c r="GJ31" t="s">
        <v>648</v>
      </c>
      <c r="GK31" t="s">
        <v>649</v>
      </c>
      <c r="GL31" s="2" t="s">
        <v>650</v>
      </c>
      <c r="GM31" t="s">
        <v>217</v>
      </c>
      <c r="GN31" t="s">
        <v>218</v>
      </c>
      <c r="GO31" t="s">
        <v>219</v>
      </c>
      <c r="GU31">
        <v>186166556</v>
      </c>
      <c r="GV31" t="s">
        <v>651</v>
      </c>
      <c r="GW31" s="1">
        <v>44824.547094907408</v>
      </c>
      <c r="GZ31" t="s">
        <v>221</v>
      </c>
      <c r="HA31" t="s">
        <v>222</v>
      </c>
      <c r="HC31">
        <v>30</v>
      </c>
    </row>
    <row r="32" spans="1:211" x14ac:dyDescent="0.35">
      <c r="A32" s="1">
        <v>44824.352926643522</v>
      </c>
      <c r="B32" s="1">
        <v>44824.371814039347</v>
      </c>
      <c r="C32" s="1">
        <v>44824</v>
      </c>
      <c r="D32" t="s">
        <v>652</v>
      </c>
      <c r="H32" t="s">
        <v>653</v>
      </c>
      <c r="I32" t="s">
        <v>194</v>
      </c>
      <c r="J32" t="s">
        <v>194</v>
      </c>
      <c r="K32" t="s">
        <v>194</v>
      </c>
      <c r="L32" t="s">
        <v>194</v>
      </c>
      <c r="M32" t="s">
        <v>194</v>
      </c>
      <c r="N32" t="s">
        <v>194</v>
      </c>
      <c r="O32" t="s">
        <v>195</v>
      </c>
      <c r="Q32" s="1">
        <v>44824</v>
      </c>
      <c r="R32" t="s">
        <v>654</v>
      </c>
      <c r="S32" t="s">
        <v>655</v>
      </c>
      <c r="T32" t="s">
        <v>194</v>
      </c>
      <c r="U32" t="s">
        <v>656</v>
      </c>
      <c r="V32" t="s">
        <v>657</v>
      </c>
      <c r="W32" t="s">
        <v>658</v>
      </c>
      <c r="X32" t="s">
        <v>201</v>
      </c>
      <c r="Y32" t="s">
        <v>202</v>
      </c>
      <c r="Z32" t="s">
        <v>659</v>
      </c>
      <c r="AA32" t="s">
        <v>660</v>
      </c>
      <c r="AB32" t="s">
        <v>661</v>
      </c>
      <c r="AC32" t="s">
        <v>662</v>
      </c>
      <c r="AD32">
        <v>-2.3719228999999999</v>
      </c>
      <c r="AE32">
        <v>29.035785700000002</v>
      </c>
      <c r="AF32">
        <v>1606.6123046875</v>
      </c>
      <c r="AG32">
        <v>4.8780000000000001</v>
      </c>
      <c r="AH32">
        <v>1</v>
      </c>
      <c r="AI32" t="s">
        <v>245</v>
      </c>
      <c r="AJ32">
        <v>1</v>
      </c>
      <c r="AK32">
        <v>0</v>
      </c>
      <c r="AL32">
        <v>0</v>
      </c>
      <c r="AM32">
        <v>0</v>
      </c>
      <c r="AN32">
        <v>0</v>
      </c>
      <c r="AO32">
        <v>0</v>
      </c>
      <c r="AP32">
        <v>0</v>
      </c>
      <c r="AQ32">
        <v>0</v>
      </c>
      <c r="AR32">
        <v>0</v>
      </c>
      <c r="AT32" t="s">
        <v>663</v>
      </c>
      <c r="AU32" s="2" t="s">
        <v>664</v>
      </c>
      <c r="BL32" t="s">
        <v>210</v>
      </c>
      <c r="BM32">
        <v>1</v>
      </c>
      <c r="BN32">
        <v>0</v>
      </c>
      <c r="BO32">
        <v>0</v>
      </c>
      <c r="BP32">
        <v>0</v>
      </c>
      <c r="BQ32">
        <v>0</v>
      </c>
      <c r="BR32">
        <v>0</v>
      </c>
      <c r="BS32">
        <v>0</v>
      </c>
      <c r="BT32">
        <v>0</v>
      </c>
      <c r="BU32">
        <v>0</v>
      </c>
      <c r="BV32">
        <v>0</v>
      </c>
      <c r="BW32">
        <v>0</v>
      </c>
      <c r="BX32">
        <v>0</v>
      </c>
      <c r="BY32">
        <v>0</v>
      </c>
      <c r="BZ32" t="s">
        <v>194</v>
      </c>
      <c r="CA32" t="s">
        <v>194</v>
      </c>
      <c r="CB32" t="s">
        <v>194</v>
      </c>
      <c r="CC32">
        <v>7.74</v>
      </c>
      <c r="CD32" t="s">
        <v>665</v>
      </c>
      <c r="CE32" s="2" t="s">
        <v>666</v>
      </c>
      <c r="CF32" t="s">
        <v>195</v>
      </c>
      <c r="CG32" t="s">
        <v>667</v>
      </c>
      <c r="CH32" s="2" t="s">
        <v>668</v>
      </c>
      <c r="CI32" t="s">
        <v>669</v>
      </c>
      <c r="GH32" t="s">
        <v>194</v>
      </c>
      <c r="GI32" t="s">
        <v>194</v>
      </c>
      <c r="GJ32" t="s">
        <v>670</v>
      </c>
      <c r="GK32" t="s">
        <v>671</v>
      </c>
      <c r="GL32" s="2" t="s">
        <v>672</v>
      </c>
      <c r="GM32" t="s">
        <v>217</v>
      </c>
      <c r="GN32" t="s">
        <v>218</v>
      </c>
      <c r="GO32" t="s">
        <v>219</v>
      </c>
      <c r="GU32">
        <v>186224616</v>
      </c>
      <c r="GV32" t="s">
        <v>673</v>
      </c>
      <c r="GW32" s="1">
        <v>44824.630532407413</v>
      </c>
      <c r="GZ32" t="s">
        <v>221</v>
      </c>
      <c r="HA32" t="s">
        <v>222</v>
      </c>
      <c r="HC32">
        <v>31</v>
      </c>
    </row>
    <row r="33" spans="1:211" x14ac:dyDescent="0.35">
      <c r="A33" s="1">
        <v>44824.385259641203</v>
      </c>
      <c r="B33" s="1">
        <v>44824.406324432872</v>
      </c>
      <c r="C33" s="1">
        <v>44824</v>
      </c>
      <c r="D33" t="s">
        <v>652</v>
      </c>
      <c r="H33" t="s">
        <v>674</v>
      </c>
      <c r="I33" t="s">
        <v>194</v>
      </c>
      <c r="J33" t="s">
        <v>194</v>
      </c>
      <c r="K33" t="s">
        <v>194</v>
      </c>
      <c r="L33" t="s">
        <v>194</v>
      </c>
      <c r="M33" t="s">
        <v>194</v>
      </c>
      <c r="N33" t="s">
        <v>194</v>
      </c>
      <c r="O33" t="s">
        <v>195</v>
      </c>
      <c r="Q33" s="1">
        <v>44824</v>
      </c>
      <c r="R33" t="s">
        <v>675</v>
      </c>
      <c r="S33" t="s">
        <v>676</v>
      </c>
      <c r="T33" t="s">
        <v>194</v>
      </c>
      <c r="U33" t="s">
        <v>677</v>
      </c>
      <c r="V33" t="s">
        <v>678</v>
      </c>
      <c r="W33" t="s">
        <v>679</v>
      </c>
      <c r="X33" t="s">
        <v>201</v>
      </c>
      <c r="Y33" t="s">
        <v>202</v>
      </c>
      <c r="Z33" t="s">
        <v>659</v>
      </c>
      <c r="AA33" t="s">
        <v>660</v>
      </c>
      <c r="AB33" t="s">
        <v>661</v>
      </c>
      <c r="AC33" t="s">
        <v>680</v>
      </c>
      <c r="AD33">
        <v>-2.3680329000000002</v>
      </c>
      <c r="AE33">
        <v>29.034397800000001</v>
      </c>
      <c r="AF33">
        <v>1544.544067382812</v>
      </c>
      <c r="AG33">
        <v>4.9000000000000004</v>
      </c>
      <c r="AH33">
        <v>1</v>
      </c>
      <c r="AI33" t="s">
        <v>245</v>
      </c>
      <c r="AJ33">
        <v>1</v>
      </c>
      <c r="AK33">
        <v>0</v>
      </c>
      <c r="AL33">
        <v>0</v>
      </c>
      <c r="AM33">
        <v>0</v>
      </c>
      <c r="AN33">
        <v>0</v>
      </c>
      <c r="AO33">
        <v>0</v>
      </c>
      <c r="AP33">
        <v>0</v>
      </c>
      <c r="AQ33">
        <v>0</v>
      </c>
      <c r="AR33">
        <v>0</v>
      </c>
      <c r="AT33" t="s">
        <v>681</v>
      </c>
      <c r="AU33" s="2" t="s">
        <v>682</v>
      </c>
      <c r="BL33" t="s">
        <v>210</v>
      </c>
      <c r="BM33">
        <v>1</v>
      </c>
      <c r="BN33">
        <v>0</v>
      </c>
      <c r="BO33">
        <v>0</v>
      </c>
      <c r="BP33">
        <v>0</v>
      </c>
      <c r="BQ33">
        <v>0</v>
      </c>
      <c r="BR33">
        <v>0</v>
      </c>
      <c r="BS33">
        <v>0</v>
      </c>
      <c r="BT33">
        <v>0</v>
      </c>
      <c r="BU33">
        <v>0</v>
      </c>
      <c r="BV33">
        <v>0</v>
      </c>
      <c r="BW33">
        <v>0</v>
      </c>
      <c r="BX33">
        <v>0</v>
      </c>
      <c r="BY33">
        <v>0</v>
      </c>
      <c r="BZ33" t="s">
        <v>194</v>
      </c>
      <c r="CA33" t="s">
        <v>194</v>
      </c>
      <c r="CB33" t="s">
        <v>194</v>
      </c>
      <c r="CC33">
        <v>20.64</v>
      </c>
      <c r="CD33" t="s">
        <v>683</v>
      </c>
      <c r="CE33" s="2" t="s">
        <v>684</v>
      </c>
      <c r="CF33" t="s">
        <v>213</v>
      </c>
      <c r="CI33" t="s">
        <v>685</v>
      </c>
      <c r="GH33" t="s">
        <v>194</v>
      </c>
      <c r="GI33" t="s">
        <v>194</v>
      </c>
      <c r="GJ33" t="s">
        <v>670</v>
      </c>
      <c r="GK33" t="s">
        <v>686</v>
      </c>
      <c r="GL33" s="2" t="s">
        <v>687</v>
      </c>
      <c r="GM33" t="s">
        <v>217</v>
      </c>
      <c r="GN33" t="s">
        <v>218</v>
      </c>
      <c r="GO33" t="s">
        <v>219</v>
      </c>
      <c r="GU33">
        <v>186224764</v>
      </c>
      <c r="GV33" t="s">
        <v>688</v>
      </c>
      <c r="GW33" s="1">
        <v>44824.630925925929</v>
      </c>
      <c r="GZ33" t="s">
        <v>221</v>
      </c>
      <c r="HA33" t="s">
        <v>222</v>
      </c>
      <c r="HC33">
        <v>32</v>
      </c>
    </row>
    <row r="34" spans="1:211" x14ac:dyDescent="0.35">
      <c r="A34" s="1">
        <v>44824.432241689807</v>
      </c>
      <c r="B34" s="1">
        <v>44824.448305231483</v>
      </c>
      <c r="C34" s="1">
        <v>44824</v>
      </c>
      <c r="D34" t="s">
        <v>652</v>
      </c>
      <c r="H34" t="s">
        <v>689</v>
      </c>
      <c r="I34" t="s">
        <v>194</v>
      </c>
      <c r="J34" t="s">
        <v>194</v>
      </c>
      <c r="K34" t="s">
        <v>194</v>
      </c>
      <c r="L34" t="s">
        <v>194</v>
      </c>
      <c r="M34" t="s">
        <v>194</v>
      </c>
      <c r="N34" t="s">
        <v>194</v>
      </c>
      <c r="O34" t="s">
        <v>195</v>
      </c>
      <c r="Q34" s="1">
        <v>44824</v>
      </c>
      <c r="R34" t="s">
        <v>224</v>
      </c>
      <c r="S34" t="s">
        <v>690</v>
      </c>
      <c r="T34" t="s">
        <v>194</v>
      </c>
      <c r="U34" t="s">
        <v>691</v>
      </c>
      <c r="V34" t="s">
        <v>692</v>
      </c>
      <c r="W34" t="s">
        <v>693</v>
      </c>
      <c r="X34" t="s">
        <v>201</v>
      </c>
      <c r="Y34" t="s">
        <v>202</v>
      </c>
      <c r="Z34" t="s">
        <v>659</v>
      </c>
      <c r="AA34" t="s">
        <v>660</v>
      </c>
      <c r="AB34" t="s">
        <v>661</v>
      </c>
      <c r="AC34" t="s">
        <v>694</v>
      </c>
      <c r="AD34">
        <v>-2.3744143000000002</v>
      </c>
      <c r="AE34">
        <v>29.033610199999998</v>
      </c>
      <c r="AF34">
        <v>1590.402099609375</v>
      </c>
      <c r="AG34">
        <v>4.9059999999999997</v>
      </c>
      <c r="AH34">
        <v>1</v>
      </c>
      <c r="AI34" t="s">
        <v>245</v>
      </c>
      <c r="AJ34">
        <v>1</v>
      </c>
      <c r="AK34">
        <v>0</v>
      </c>
      <c r="AL34">
        <v>0</v>
      </c>
      <c r="AM34">
        <v>0</v>
      </c>
      <c r="AN34">
        <v>0</v>
      </c>
      <c r="AO34">
        <v>0</v>
      </c>
      <c r="AP34">
        <v>0</v>
      </c>
      <c r="AQ34">
        <v>0</v>
      </c>
      <c r="AR34">
        <v>0</v>
      </c>
      <c r="AT34" t="s">
        <v>695</v>
      </c>
      <c r="AU34" s="2" t="s">
        <v>696</v>
      </c>
      <c r="BL34" t="s">
        <v>210</v>
      </c>
      <c r="BM34">
        <v>1</v>
      </c>
      <c r="BN34">
        <v>0</v>
      </c>
      <c r="BO34">
        <v>0</v>
      </c>
      <c r="BP34">
        <v>0</v>
      </c>
      <c r="BQ34">
        <v>0</v>
      </c>
      <c r="BR34">
        <v>0</v>
      </c>
      <c r="BS34">
        <v>0</v>
      </c>
      <c r="BT34">
        <v>0</v>
      </c>
      <c r="BU34">
        <v>0</v>
      </c>
      <c r="BV34">
        <v>0</v>
      </c>
      <c r="BW34">
        <v>0</v>
      </c>
      <c r="BX34">
        <v>0</v>
      </c>
      <c r="BY34">
        <v>0</v>
      </c>
      <c r="BZ34" t="s">
        <v>194</v>
      </c>
      <c r="CA34" t="s">
        <v>194</v>
      </c>
      <c r="CB34" t="s">
        <v>194</v>
      </c>
      <c r="CC34">
        <v>31.28</v>
      </c>
      <c r="CD34" t="s">
        <v>697</v>
      </c>
      <c r="CE34" s="2" t="s">
        <v>698</v>
      </c>
      <c r="CF34" t="s">
        <v>195</v>
      </c>
      <c r="CG34" t="s">
        <v>699</v>
      </c>
      <c r="CH34" s="2" t="s">
        <v>700</v>
      </c>
      <c r="CI34" t="s">
        <v>701</v>
      </c>
      <c r="GH34" t="s">
        <v>194</v>
      </c>
      <c r="GI34" t="s">
        <v>194</v>
      </c>
      <c r="GJ34" t="s">
        <v>670</v>
      </c>
      <c r="GK34" t="s">
        <v>702</v>
      </c>
      <c r="GL34" s="2" t="s">
        <v>703</v>
      </c>
      <c r="GM34" t="s">
        <v>217</v>
      </c>
      <c r="GN34" t="s">
        <v>218</v>
      </c>
      <c r="GO34" t="s">
        <v>219</v>
      </c>
      <c r="GU34">
        <v>186225035</v>
      </c>
      <c r="GV34" t="s">
        <v>704</v>
      </c>
      <c r="GW34" s="1">
        <v>44824.631423611107</v>
      </c>
      <c r="GZ34" t="s">
        <v>221</v>
      </c>
      <c r="HA34" t="s">
        <v>222</v>
      </c>
      <c r="HC34">
        <v>33</v>
      </c>
    </row>
    <row r="35" spans="1:211" x14ac:dyDescent="0.35">
      <c r="A35" s="1">
        <v>44824.473856365737</v>
      </c>
      <c r="B35" s="1">
        <v>44824.488572118047</v>
      </c>
      <c r="C35" s="1">
        <v>44824</v>
      </c>
      <c r="D35" t="s">
        <v>652</v>
      </c>
      <c r="H35" t="s">
        <v>705</v>
      </c>
      <c r="I35" t="s">
        <v>194</v>
      </c>
      <c r="J35" t="s">
        <v>194</v>
      </c>
      <c r="K35" t="s">
        <v>194</v>
      </c>
      <c r="L35" t="s">
        <v>194</v>
      </c>
      <c r="M35" t="s">
        <v>194</v>
      </c>
      <c r="N35" t="s">
        <v>194</v>
      </c>
      <c r="O35" t="s">
        <v>195</v>
      </c>
      <c r="Q35" s="1">
        <v>44824</v>
      </c>
      <c r="R35" t="s">
        <v>706</v>
      </c>
      <c r="S35" t="s">
        <v>707</v>
      </c>
      <c r="T35" t="s">
        <v>194</v>
      </c>
      <c r="U35" t="s">
        <v>708</v>
      </c>
      <c r="V35" t="s">
        <v>709</v>
      </c>
      <c r="W35" t="s">
        <v>710</v>
      </c>
      <c r="X35" t="s">
        <v>201</v>
      </c>
      <c r="Y35" t="s">
        <v>202</v>
      </c>
      <c r="Z35" t="s">
        <v>659</v>
      </c>
      <c r="AA35" t="s">
        <v>660</v>
      </c>
      <c r="AC35" t="s">
        <v>711</v>
      </c>
      <c r="AD35">
        <v>-2.3745995999999998</v>
      </c>
      <c r="AE35">
        <v>29.035803099999999</v>
      </c>
      <c r="AF35">
        <v>1632.66015625</v>
      </c>
      <c r="AG35">
        <v>4.4850000000000003</v>
      </c>
      <c r="AH35">
        <v>1</v>
      </c>
      <c r="AI35" t="s">
        <v>245</v>
      </c>
      <c r="AJ35">
        <v>1</v>
      </c>
      <c r="AK35">
        <v>0</v>
      </c>
      <c r="AL35">
        <v>0</v>
      </c>
      <c r="AM35">
        <v>0</v>
      </c>
      <c r="AN35">
        <v>0</v>
      </c>
      <c r="AO35">
        <v>0</v>
      </c>
      <c r="AP35">
        <v>0</v>
      </c>
      <c r="AQ35">
        <v>0</v>
      </c>
      <c r="AR35">
        <v>0</v>
      </c>
      <c r="AT35" t="s">
        <v>712</v>
      </c>
      <c r="AU35" s="2" t="s">
        <v>713</v>
      </c>
      <c r="BL35" t="s">
        <v>210</v>
      </c>
      <c r="BM35">
        <v>1</v>
      </c>
      <c r="BN35">
        <v>0</v>
      </c>
      <c r="BO35">
        <v>0</v>
      </c>
      <c r="BP35">
        <v>0</v>
      </c>
      <c r="BQ35">
        <v>0</v>
      </c>
      <c r="BR35">
        <v>0</v>
      </c>
      <c r="BS35">
        <v>0</v>
      </c>
      <c r="BT35">
        <v>0</v>
      </c>
      <c r="BU35">
        <v>0</v>
      </c>
      <c r="BV35">
        <v>0</v>
      </c>
      <c r="BW35">
        <v>0</v>
      </c>
      <c r="BX35">
        <v>0</v>
      </c>
      <c r="BY35">
        <v>0</v>
      </c>
      <c r="BZ35" t="s">
        <v>194</v>
      </c>
      <c r="CA35" t="s">
        <v>194</v>
      </c>
      <c r="CB35" t="s">
        <v>194</v>
      </c>
      <c r="CC35">
        <v>16.22</v>
      </c>
      <c r="CD35" t="s">
        <v>714</v>
      </c>
      <c r="CE35" s="2" t="s">
        <v>715</v>
      </c>
      <c r="CF35" t="s">
        <v>195</v>
      </c>
      <c r="CG35" t="s">
        <v>716</v>
      </c>
      <c r="CH35" s="2" t="s">
        <v>717</v>
      </c>
      <c r="CI35" t="s">
        <v>701</v>
      </c>
      <c r="GH35" t="s">
        <v>194</v>
      </c>
      <c r="GI35" t="s">
        <v>194</v>
      </c>
      <c r="GJ35" t="s">
        <v>718</v>
      </c>
      <c r="GK35" t="s">
        <v>719</v>
      </c>
      <c r="GL35" s="2" t="s">
        <v>720</v>
      </c>
      <c r="GM35" t="s">
        <v>217</v>
      </c>
      <c r="GN35" t="s">
        <v>218</v>
      </c>
      <c r="GO35" t="s">
        <v>219</v>
      </c>
      <c r="GU35">
        <v>186225817</v>
      </c>
      <c r="GV35" t="s">
        <v>721</v>
      </c>
      <c r="GW35" s="1">
        <v>44824.633067129631</v>
      </c>
      <c r="GZ35" t="s">
        <v>221</v>
      </c>
      <c r="HA35" t="s">
        <v>222</v>
      </c>
      <c r="HC35">
        <v>34</v>
      </c>
    </row>
    <row r="36" spans="1:211" x14ac:dyDescent="0.35">
      <c r="A36" s="1">
        <v>44824.519788055557</v>
      </c>
      <c r="B36" s="1">
        <v>44824.526642083343</v>
      </c>
      <c r="C36" s="1">
        <v>44824</v>
      </c>
      <c r="D36" t="s">
        <v>652</v>
      </c>
      <c r="H36" t="s">
        <v>722</v>
      </c>
      <c r="I36" t="s">
        <v>194</v>
      </c>
      <c r="J36" t="s">
        <v>194</v>
      </c>
      <c r="K36" t="s">
        <v>194</v>
      </c>
      <c r="L36" t="s">
        <v>194</v>
      </c>
      <c r="M36" t="s">
        <v>194</v>
      </c>
      <c r="N36" t="s">
        <v>194</v>
      </c>
      <c r="O36" t="s">
        <v>195</v>
      </c>
      <c r="Q36" s="1">
        <v>44824</v>
      </c>
      <c r="R36" t="s">
        <v>723</v>
      </c>
      <c r="S36" t="s">
        <v>707</v>
      </c>
      <c r="T36" t="s">
        <v>194</v>
      </c>
      <c r="U36" t="s">
        <v>724</v>
      </c>
      <c r="V36" t="s">
        <v>725</v>
      </c>
      <c r="W36" t="s">
        <v>726</v>
      </c>
      <c r="X36" t="s">
        <v>201</v>
      </c>
      <c r="Y36" t="s">
        <v>202</v>
      </c>
      <c r="Z36" t="s">
        <v>659</v>
      </c>
      <c r="AA36" t="s">
        <v>660</v>
      </c>
      <c r="AB36" t="s">
        <v>661</v>
      </c>
      <c r="AC36" t="s">
        <v>727</v>
      </c>
      <c r="AD36">
        <v>-2.3805537000000001</v>
      </c>
      <c r="AE36">
        <v>29.035651399999999</v>
      </c>
      <c r="AF36">
        <v>1659.0986328125</v>
      </c>
      <c r="AG36">
        <v>4.47</v>
      </c>
      <c r="AH36">
        <v>1</v>
      </c>
      <c r="AI36" t="s">
        <v>245</v>
      </c>
      <c r="AJ36">
        <v>1</v>
      </c>
      <c r="AK36">
        <v>0</v>
      </c>
      <c r="AL36">
        <v>0</v>
      </c>
      <c r="AM36">
        <v>0</v>
      </c>
      <c r="AN36">
        <v>0</v>
      </c>
      <c r="AO36">
        <v>0</v>
      </c>
      <c r="AP36">
        <v>0</v>
      </c>
      <c r="AQ36">
        <v>0</v>
      </c>
      <c r="AR36">
        <v>0</v>
      </c>
      <c r="AT36" t="s">
        <v>728</v>
      </c>
      <c r="AU36" s="2" t="s">
        <v>729</v>
      </c>
      <c r="BL36" t="s">
        <v>210</v>
      </c>
      <c r="BM36">
        <v>1</v>
      </c>
      <c r="BN36">
        <v>0</v>
      </c>
      <c r="BO36">
        <v>0</v>
      </c>
      <c r="BP36">
        <v>0</v>
      </c>
      <c r="BQ36">
        <v>0</v>
      </c>
      <c r="BR36">
        <v>0</v>
      </c>
      <c r="BS36">
        <v>0</v>
      </c>
      <c r="BT36">
        <v>0</v>
      </c>
      <c r="BU36">
        <v>0</v>
      </c>
      <c r="BV36">
        <v>0</v>
      </c>
      <c r="BW36">
        <v>0</v>
      </c>
      <c r="BX36">
        <v>0</v>
      </c>
      <c r="BY36">
        <v>0</v>
      </c>
      <c r="BZ36" t="s">
        <v>194</v>
      </c>
      <c r="CA36" t="s">
        <v>194</v>
      </c>
      <c r="CB36" t="s">
        <v>194</v>
      </c>
      <c r="CC36">
        <v>19.260000000000002</v>
      </c>
      <c r="CD36" t="s">
        <v>730</v>
      </c>
      <c r="CE36" s="2" t="s">
        <v>731</v>
      </c>
      <c r="CF36" t="s">
        <v>213</v>
      </c>
      <c r="CI36" t="s">
        <v>732</v>
      </c>
      <c r="GH36" t="s">
        <v>194</v>
      </c>
      <c r="GI36" t="s">
        <v>194</v>
      </c>
      <c r="GJ36" t="s">
        <v>670</v>
      </c>
      <c r="GK36" t="s">
        <v>733</v>
      </c>
      <c r="GL36" s="2" t="s">
        <v>734</v>
      </c>
      <c r="GM36" t="s">
        <v>217</v>
      </c>
      <c r="GN36" t="s">
        <v>218</v>
      </c>
      <c r="GO36" t="s">
        <v>219</v>
      </c>
      <c r="GU36">
        <v>186226360</v>
      </c>
      <c r="GV36" t="s">
        <v>735</v>
      </c>
      <c r="GW36" s="1">
        <v>44824.633935185193</v>
      </c>
      <c r="GZ36" t="s">
        <v>221</v>
      </c>
      <c r="HA36" t="s">
        <v>222</v>
      </c>
      <c r="HC36">
        <v>35</v>
      </c>
    </row>
    <row r="37" spans="1:211" x14ac:dyDescent="0.35">
      <c r="A37" s="1">
        <v>44824.536640069447</v>
      </c>
      <c r="B37" s="1">
        <v>44824.544312511571</v>
      </c>
      <c r="C37" s="1">
        <v>44824</v>
      </c>
      <c r="D37" t="s">
        <v>652</v>
      </c>
      <c r="H37" t="s">
        <v>736</v>
      </c>
      <c r="I37" t="s">
        <v>194</v>
      </c>
      <c r="J37" t="s">
        <v>194</v>
      </c>
      <c r="K37" t="s">
        <v>194</v>
      </c>
      <c r="L37" t="s">
        <v>194</v>
      </c>
      <c r="M37" t="s">
        <v>194</v>
      </c>
      <c r="N37" t="s">
        <v>194</v>
      </c>
      <c r="O37" t="s">
        <v>195</v>
      </c>
      <c r="Q37" s="1">
        <v>44824</v>
      </c>
      <c r="R37" t="s">
        <v>737</v>
      </c>
      <c r="S37" t="s">
        <v>707</v>
      </c>
      <c r="T37" t="s">
        <v>194</v>
      </c>
      <c r="U37" t="s">
        <v>738</v>
      </c>
      <c r="V37" t="s">
        <v>739</v>
      </c>
      <c r="W37" t="s">
        <v>740</v>
      </c>
      <c r="X37" t="s">
        <v>201</v>
      </c>
      <c r="Y37" t="s">
        <v>202</v>
      </c>
      <c r="Z37" t="s">
        <v>659</v>
      </c>
      <c r="AA37" t="s">
        <v>660</v>
      </c>
      <c r="AB37" t="s">
        <v>661</v>
      </c>
      <c r="AC37" t="s">
        <v>741</v>
      </c>
      <c r="AD37">
        <v>-2.3834331</v>
      </c>
      <c r="AE37">
        <v>29.035170099999998</v>
      </c>
      <c r="AF37">
        <v>1683.47314453125</v>
      </c>
      <c r="AG37">
        <v>3.9</v>
      </c>
      <c r="AH37">
        <v>1</v>
      </c>
      <c r="AI37" t="s">
        <v>245</v>
      </c>
      <c r="AJ37">
        <v>1</v>
      </c>
      <c r="AK37">
        <v>0</v>
      </c>
      <c r="AL37">
        <v>0</v>
      </c>
      <c r="AM37">
        <v>0</v>
      </c>
      <c r="AN37">
        <v>0</v>
      </c>
      <c r="AO37">
        <v>0</v>
      </c>
      <c r="AP37">
        <v>0</v>
      </c>
      <c r="AQ37">
        <v>0</v>
      </c>
      <c r="AR37">
        <v>0</v>
      </c>
      <c r="AT37" t="s">
        <v>742</v>
      </c>
      <c r="AU37" s="2" t="s">
        <v>743</v>
      </c>
      <c r="BL37" t="s">
        <v>210</v>
      </c>
      <c r="BM37">
        <v>1</v>
      </c>
      <c r="BN37">
        <v>0</v>
      </c>
      <c r="BO37">
        <v>0</v>
      </c>
      <c r="BP37">
        <v>0</v>
      </c>
      <c r="BQ37">
        <v>0</v>
      </c>
      <c r="BR37">
        <v>0</v>
      </c>
      <c r="BS37">
        <v>0</v>
      </c>
      <c r="BT37">
        <v>0</v>
      </c>
      <c r="BU37">
        <v>0</v>
      </c>
      <c r="BV37">
        <v>0</v>
      </c>
      <c r="BW37">
        <v>0</v>
      </c>
      <c r="BX37">
        <v>0</v>
      </c>
      <c r="BY37">
        <v>0</v>
      </c>
      <c r="BZ37" t="s">
        <v>194</v>
      </c>
      <c r="CA37" t="s">
        <v>194</v>
      </c>
      <c r="CB37" t="s">
        <v>194</v>
      </c>
      <c r="CC37">
        <v>5.25</v>
      </c>
      <c r="CD37" t="s">
        <v>744</v>
      </c>
      <c r="CE37" s="2" t="s">
        <v>745</v>
      </c>
      <c r="CF37" t="s">
        <v>195</v>
      </c>
      <c r="CG37" t="s">
        <v>746</v>
      </c>
      <c r="CH37" s="2" t="s">
        <v>747</v>
      </c>
      <c r="CI37" t="s">
        <v>701</v>
      </c>
      <c r="GH37" t="s">
        <v>194</v>
      </c>
      <c r="GI37" t="s">
        <v>194</v>
      </c>
      <c r="GJ37" t="s">
        <v>670</v>
      </c>
      <c r="GK37" t="s">
        <v>748</v>
      </c>
      <c r="GL37" s="2" t="s">
        <v>749</v>
      </c>
      <c r="GM37" t="s">
        <v>217</v>
      </c>
      <c r="GN37" t="s">
        <v>218</v>
      </c>
      <c r="GO37" t="s">
        <v>219</v>
      </c>
      <c r="GU37">
        <v>186228635</v>
      </c>
      <c r="GV37" t="s">
        <v>750</v>
      </c>
      <c r="GW37" s="1">
        <v>44824.638055555559</v>
      </c>
      <c r="GZ37" t="s">
        <v>221</v>
      </c>
      <c r="HA37" t="s">
        <v>222</v>
      </c>
      <c r="HC37">
        <v>36</v>
      </c>
    </row>
    <row r="38" spans="1:211" x14ac:dyDescent="0.35">
      <c r="A38" s="1">
        <v>44824.336505231477</v>
      </c>
      <c r="B38" s="1">
        <v>44824.71709056713</v>
      </c>
      <c r="C38" s="1">
        <v>44824</v>
      </c>
      <c r="D38" t="s">
        <v>751</v>
      </c>
      <c r="H38" t="s">
        <v>752</v>
      </c>
      <c r="I38" t="s">
        <v>194</v>
      </c>
      <c r="J38" t="s">
        <v>194</v>
      </c>
      <c r="K38" t="s">
        <v>194</v>
      </c>
      <c r="L38" t="s">
        <v>194</v>
      </c>
      <c r="M38" t="s">
        <v>194</v>
      </c>
      <c r="N38" t="s">
        <v>194</v>
      </c>
      <c r="O38" t="s">
        <v>195</v>
      </c>
      <c r="Q38" s="1">
        <v>44824</v>
      </c>
      <c r="R38" t="s">
        <v>753</v>
      </c>
      <c r="S38" t="s">
        <v>197</v>
      </c>
      <c r="T38" t="s">
        <v>194</v>
      </c>
      <c r="U38" t="s">
        <v>754</v>
      </c>
      <c r="V38" t="s">
        <v>754</v>
      </c>
      <c r="W38" t="s">
        <v>755</v>
      </c>
      <c r="X38" t="s">
        <v>201</v>
      </c>
      <c r="Y38" t="s">
        <v>202</v>
      </c>
      <c r="Z38" t="s">
        <v>756</v>
      </c>
      <c r="AA38" t="s">
        <v>757</v>
      </c>
      <c r="AB38" t="s">
        <v>758</v>
      </c>
      <c r="AC38" t="s">
        <v>759</v>
      </c>
      <c r="AD38">
        <v>-2.3036964000000002</v>
      </c>
      <c r="AE38">
        <v>29.253905400000001</v>
      </c>
      <c r="AF38">
        <v>1852.7</v>
      </c>
      <c r="AG38">
        <v>4.8499999999999996</v>
      </c>
      <c r="AH38">
        <v>2</v>
      </c>
      <c r="AI38" t="s">
        <v>417</v>
      </c>
      <c r="AJ38">
        <v>0</v>
      </c>
      <c r="AK38">
        <v>1</v>
      </c>
      <c r="AL38">
        <v>1</v>
      </c>
      <c r="AM38">
        <v>0</v>
      </c>
      <c r="AN38">
        <v>0</v>
      </c>
      <c r="AO38">
        <v>0</v>
      </c>
      <c r="AP38">
        <v>0</v>
      </c>
      <c r="AQ38">
        <v>0</v>
      </c>
      <c r="AR38">
        <v>0</v>
      </c>
      <c r="AV38" t="s">
        <v>760</v>
      </c>
      <c r="AW38" s="2" t="s">
        <v>761</v>
      </c>
      <c r="AX38" t="s">
        <v>762</v>
      </c>
      <c r="AY38" s="2" t="s">
        <v>763</v>
      </c>
      <c r="BL38" t="s">
        <v>764</v>
      </c>
      <c r="BM38">
        <v>1</v>
      </c>
      <c r="BN38">
        <v>1</v>
      </c>
      <c r="BO38">
        <v>0</v>
      </c>
      <c r="BP38">
        <v>0</v>
      </c>
      <c r="BQ38">
        <v>0</v>
      </c>
      <c r="BR38">
        <v>0</v>
      </c>
      <c r="BS38">
        <v>0</v>
      </c>
      <c r="BT38">
        <v>0</v>
      </c>
      <c r="BU38">
        <v>0</v>
      </c>
      <c r="BV38">
        <v>0</v>
      </c>
      <c r="BW38">
        <v>0</v>
      </c>
      <c r="BX38">
        <v>0</v>
      </c>
      <c r="BY38">
        <v>0</v>
      </c>
      <c r="BZ38" t="s">
        <v>194</v>
      </c>
      <c r="CA38" t="s">
        <v>194</v>
      </c>
      <c r="CB38" t="s">
        <v>194</v>
      </c>
      <c r="CC38">
        <v>16.29</v>
      </c>
      <c r="CD38" t="s">
        <v>765</v>
      </c>
      <c r="CE38" s="2" t="s">
        <v>766</v>
      </c>
      <c r="CF38" t="s">
        <v>195</v>
      </c>
      <c r="CG38" t="s">
        <v>767</v>
      </c>
      <c r="CH38" s="2" t="s">
        <v>768</v>
      </c>
      <c r="CI38" t="s">
        <v>769</v>
      </c>
      <c r="CJ38" t="s">
        <v>194</v>
      </c>
      <c r="CK38" t="s">
        <v>194</v>
      </c>
      <c r="CL38" t="s">
        <v>194</v>
      </c>
      <c r="CM38">
        <v>8.8049999999999997</v>
      </c>
      <c r="CN38" t="s">
        <v>770</v>
      </c>
      <c r="CO38" s="2" t="s">
        <v>771</v>
      </c>
      <c r="CP38" t="s">
        <v>772</v>
      </c>
      <c r="GH38" t="s">
        <v>194</v>
      </c>
      <c r="GI38" t="s">
        <v>194</v>
      </c>
      <c r="GJ38" t="s">
        <v>751</v>
      </c>
      <c r="GK38" t="s">
        <v>773</v>
      </c>
      <c r="GL38" s="2" t="s">
        <v>774</v>
      </c>
      <c r="GM38" t="s">
        <v>217</v>
      </c>
      <c r="GN38" t="s">
        <v>218</v>
      </c>
      <c r="GO38" t="s">
        <v>219</v>
      </c>
      <c r="GU38">
        <v>186232726</v>
      </c>
      <c r="GV38" t="s">
        <v>775</v>
      </c>
      <c r="GW38" s="1">
        <v>44824.64607638889</v>
      </c>
      <c r="GZ38" t="s">
        <v>221</v>
      </c>
      <c r="HA38" t="s">
        <v>222</v>
      </c>
      <c r="HC38">
        <v>37</v>
      </c>
    </row>
    <row r="39" spans="1:211" x14ac:dyDescent="0.35">
      <c r="A39" s="1">
        <v>44824.372563807869</v>
      </c>
      <c r="B39" s="1">
        <v>44824.718498379632</v>
      </c>
      <c r="C39" s="1">
        <v>44824</v>
      </c>
      <c r="D39" t="s">
        <v>751</v>
      </c>
      <c r="H39" t="s">
        <v>776</v>
      </c>
      <c r="I39" t="s">
        <v>194</v>
      </c>
      <c r="J39" t="s">
        <v>194</v>
      </c>
      <c r="K39" t="s">
        <v>194</v>
      </c>
      <c r="L39" t="s">
        <v>194</v>
      </c>
      <c r="M39" t="s">
        <v>194</v>
      </c>
      <c r="N39" t="s">
        <v>194</v>
      </c>
      <c r="O39" t="s">
        <v>195</v>
      </c>
      <c r="Q39" s="1">
        <v>44824</v>
      </c>
      <c r="R39" t="s">
        <v>777</v>
      </c>
      <c r="S39" t="s">
        <v>197</v>
      </c>
      <c r="T39" t="s">
        <v>194</v>
      </c>
      <c r="U39" t="s">
        <v>778</v>
      </c>
      <c r="V39" t="s">
        <v>779</v>
      </c>
      <c r="W39" t="s">
        <v>780</v>
      </c>
      <c r="X39" t="s">
        <v>201</v>
      </c>
      <c r="Y39" t="s">
        <v>202</v>
      </c>
      <c r="Z39" t="s">
        <v>756</v>
      </c>
      <c r="AA39" t="s">
        <v>757</v>
      </c>
      <c r="AC39" t="s">
        <v>781</v>
      </c>
      <c r="AD39">
        <v>-2.3025381</v>
      </c>
      <c r="AE39">
        <v>29.257411900000001</v>
      </c>
      <c r="AF39">
        <v>1922.8</v>
      </c>
      <c r="AG39">
        <v>4.8659999999999997</v>
      </c>
      <c r="AH39">
        <v>1</v>
      </c>
      <c r="AI39" t="s">
        <v>245</v>
      </c>
      <c r="AJ39">
        <v>1</v>
      </c>
      <c r="AK39">
        <v>0</v>
      </c>
      <c r="AL39">
        <v>0</v>
      </c>
      <c r="AM39">
        <v>0</v>
      </c>
      <c r="AN39">
        <v>0</v>
      </c>
      <c r="AO39">
        <v>0</v>
      </c>
      <c r="AP39">
        <v>0</v>
      </c>
      <c r="AQ39">
        <v>0</v>
      </c>
      <c r="AR39">
        <v>0</v>
      </c>
      <c r="AT39" t="s">
        <v>782</v>
      </c>
      <c r="AU39" s="2" t="s">
        <v>783</v>
      </c>
      <c r="BL39" t="s">
        <v>210</v>
      </c>
      <c r="BM39">
        <v>1</v>
      </c>
      <c r="BN39">
        <v>0</v>
      </c>
      <c r="BO39">
        <v>0</v>
      </c>
      <c r="BP39">
        <v>0</v>
      </c>
      <c r="BQ39">
        <v>0</v>
      </c>
      <c r="BR39">
        <v>0</v>
      </c>
      <c r="BS39">
        <v>0</v>
      </c>
      <c r="BT39">
        <v>0</v>
      </c>
      <c r="BU39">
        <v>0</v>
      </c>
      <c r="BV39">
        <v>0</v>
      </c>
      <c r="BW39">
        <v>0</v>
      </c>
      <c r="BX39">
        <v>0</v>
      </c>
      <c r="BY39">
        <v>0</v>
      </c>
      <c r="BZ39" t="s">
        <v>194</v>
      </c>
      <c r="CA39" t="s">
        <v>194</v>
      </c>
      <c r="CB39" t="s">
        <v>194</v>
      </c>
      <c r="CC39">
        <v>37.729999999999997</v>
      </c>
      <c r="CD39" t="s">
        <v>784</v>
      </c>
      <c r="CE39" s="2" t="s">
        <v>785</v>
      </c>
      <c r="CF39" t="s">
        <v>195</v>
      </c>
      <c r="CG39" t="s">
        <v>786</v>
      </c>
      <c r="CH39" s="2" t="s">
        <v>787</v>
      </c>
      <c r="CI39" t="s">
        <v>788</v>
      </c>
      <c r="GH39" t="s">
        <v>194</v>
      </c>
      <c r="GI39" t="s">
        <v>194</v>
      </c>
      <c r="GJ39" t="s">
        <v>751</v>
      </c>
      <c r="GK39" t="s">
        <v>789</v>
      </c>
      <c r="GL39" s="2" t="s">
        <v>790</v>
      </c>
      <c r="GM39" t="s">
        <v>217</v>
      </c>
      <c r="GN39" t="s">
        <v>218</v>
      </c>
      <c r="GO39" t="s">
        <v>219</v>
      </c>
      <c r="GU39">
        <v>186240116</v>
      </c>
      <c r="GV39" t="s">
        <v>791</v>
      </c>
      <c r="GW39" s="1">
        <v>44824.659513888888</v>
      </c>
      <c r="GZ39" t="s">
        <v>221</v>
      </c>
      <c r="HA39" t="s">
        <v>222</v>
      </c>
      <c r="HC39">
        <v>38</v>
      </c>
    </row>
    <row r="40" spans="1:211" x14ac:dyDescent="0.35">
      <c r="A40" s="1">
        <v>44824.393906273152</v>
      </c>
      <c r="B40" s="1">
        <v>44824.719806678237</v>
      </c>
      <c r="C40" s="1">
        <v>44824</v>
      </c>
      <c r="D40" t="s">
        <v>751</v>
      </c>
      <c r="H40" t="s">
        <v>792</v>
      </c>
      <c r="I40" t="s">
        <v>194</v>
      </c>
      <c r="J40" t="s">
        <v>194</v>
      </c>
      <c r="K40" t="s">
        <v>194</v>
      </c>
      <c r="L40" t="s">
        <v>194</v>
      </c>
      <c r="M40" t="s">
        <v>194</v>
      </c>
      <c r="N40" t="s">
        <v>194</v>
      </c>
      <c r="O40" t="s">
        <v>195</v>
      </c>
      <c r="Q40" s="1">
        <v>44824</v>
      </c>
      <c r="R40" t="s">
        <v>793</v>
      </c>
      <c r="S40" t="s">
        <v>197</v>
      </c>
      <c r="T40" t="s">
        <v>194</v>
      </c>
      <c r="U40" t="s">
        <v>794</v>
      </c>
      <c r="V40" t="s">
        <v>795</v>
      </c>
      <c r="W40" t="s">
        <v>796</v>
      </c>
      <c r="X40" t="s">
        <v>201</v>
      </c>
      <c r="Y40" t="s">
        <v>202</v>
      </c>
      <c r="Z40" t="s">
        <v>756</v>
      </c>
      <c r="AA40" t="s">
        <v>757</v>
      </c>
      <c r="AC40" t="s">
        <v>797</v>
      </c>
      <c r="AD40">
        <v>-2.3046077</v>
      </c>
      <c r="AE40">
        <v>29.2570175</v>
      </c>
      <c r="AF40">
        <v>1930.1</v>
      </c>
      <c r="AG40">
        <v>4.8570000000000002</v>
      </c>
      <c r="AH40">
        <v>1</v>
      </c>
      <c r="AI40" t="s">
        <v>245</v>
      </c>
      <c r="AJ40">
        <v>1</v>
      </c>
      <c r="AK40">
        <v>0</v>
      </c>
      <c r="AL40">
        <v>0</v>
      </c>
      <c r="AM40">
        <v>0</v>
      </c>
      <c r="AN40">
        <v>0</v>
      </c>
      <c r="AO40">
        <v>0</v>
      </c>
      <c r="AP40">
        <v>0</v>
      </c>
      <c r="AQ40">
        <v>0</v>
      </c>
      <c r="AR40">
        <v>0</v>
      </c>
      <c r="AT40" t="s">
        <v>798</v>
      </c>
      <c r="AU40" s="2" t="s">
        <v>799</v>
      </c>
      <c r="BL40" t="s">
        <v>210</v>
      </c>
      <c r="BM40">
        <v>1</v>
      </c>
      <c r="BN40">
        <v>0</v>
      </c>
      <c r="BO40">
        <v>0</v>
      </c>
      <c r="BP40">
        <v>0</v>
      </c>
      <c r="BQ40">
        <v>0</v>
      </c>
      <c r="BR40">
        <v>0</v>
      </c>
      <c r="BS40">
        <v>0</v>
      </c>
      <c r="BT40">
        <v>0</v>
      </c>
      <c r="BU40">
        <v>0</v>
      </c>
      <c r="BV40">
        <v>0</v>
      </c>
      <c r="BW40">
        <v>0</v>
      </c>
      <c r="BX40">
        <v>0</v>
      </c>
      <c r="BY40">
        <v>0</v>
      </c>
      <c r="BZ40" t="s">
        <v>194</v>
      </c>
      <c r="CA40" t="s">
        <v>194</v>
      </c>
      <c r="CB40" t="s">
        <v>194</v>
      </c>
      <c r="CC40">
        <v>44.18</v>
      </c>
      <c r="CD40" t="s">
        <v>800</v>
      </c>
      <c r="CE40" s="2" t="s">
        <v>801</v>
      </c>
      <c r="CF40" t="s">
        <v>213</v>
      </c>
      <c r="CI40" t="s">
        <v>802</v>
      </c>
      <c r="GH40" t="s">
        <v>194</v>
      </c>
      <c r="GI40" t="s">
        <v>194</v>
      </c>
      <c r="GJ40" t="s">
        <v>751</v>
      </c>
      <c r="GK40" t="s">
        <v>803</v>
      </c>
      <c r="GL40" s="2" t="s">
        <v>804</v>
      </c>
      <c r="GM40" t="s">
        <v>217</v>
      </c>
      <c r="GN40" t="s">
        <v>218</v>
      </c>
      <c r="GO40" t="s">
        <v>219</v>
      </c>
      <c r="GU40">
        <v>186240159</v>
      </c>
      <c r="GV40" t="s">
        <v>805</v>
      </c>
      <c r="GW40" s="1">
        <v>44824.659583333327</v>
      </c>
      <c r="GZ40" t="s">
        <v>221</v>
      </c>
      <c r="HA40" t="s">
        <v>222</v>
      </c>
      <c r="HC40">
        <v>39</v>
      </c>
    </row>
    <row r="41" spans="1:211" x14ac:dyDescent="0.35">
      <c r="A41" s="1">
        <v>44824.410033796303</v>
      </c>
      <c r="B41" s="1">
        <v>44824.72153234954</v>
      </c>
      <c r="C41" s="1">
        <v>44824</v>
      </c>
      <c r="D41" t="s">
        <v>751</v>
      </c>
      <c r="H41" t="s">
        <v>806</v>
      </c>
      <c r="I41" t="s">
        <v>194</v>
      </c>
      <c r="J41" t="s">
        <v>194</v>
      </c>
      <c r="K41" t="s">
        <v>194</v>
      </c>
      <c r="L41" t="s">
        <v>194</v>
      </c>
      <c r="M41" t="s">
        <v>194</v>
      </c>
      <c r="N41" t="s">
        <v>194</v>
      </c>
      <c r="O41" t="s">
        <v>195</v>
      </c>
      <c r="Q41" s="1">
        <v>44824</v>
      </c>
      <c r="R41" t="s">
        <v>807</v>
      </c>
      <c r="S41" t="s">
        <v>197</v>
      </c>
      <c r="T41" t="s">
        <v>194</v>
      </c>
      <c r="U41" t="s">
        <v>808</v>
      </c>
      <c r="V41" t="s">
        <v>808</v>
      </c>
      <c r="W41" t="s">
        <v>809</v>
      </c>
      <c r="X41" t="s">
        <v>201</v>
      </c>
      <c r="Y41" t="s">
        <v>202</v>
      </c>
      <c r="Z41" t="s">
        <v>756</v>
      </c>
      <c r="AA41" t="s">
        <v>757</v>
      </c>
      <c r="AB41" t="s">
        <v>758</v>
      </c>
      <c r="AC41" t="s">
        <v>810</v>
      </c>
      <c r="AD41">
        <v>-2.3066816999999999</v>
      </c>
      <c r="AE41">
        <v>29.257221699999999</v>
      </c>
      <c r="AF41">
        <v>1962.7</v>
      </c>
      <c r="AG41">
        <v>4.9660000000000002</v>
      </c>
      <c r="AH41">
        <v>1</v>
      </c>
      <c r="AI41" t="s">
        <v>245</v>
      </c>
      <c r="AJ41">
        <v>1</v>
      </c>
      <c r="AK41">
        <v>0</v>
      </c>
      <c r="AL41">
        <v>0</v>
      </c>
      <c r="AM41">
        <v>0</v>
      </c>
      <c r="AN41">
        <v>0</v>
      </c>
      <c r="AO41">
        <v>0</v>
      </c>
      <c r="AP41">
        <v>0</v>
      </c>
      <c r="AQ41">
        <v>0</v>
      </c>
      <c r="AR41">
        <v>0</v>
      </c>
      <c r="AT41" t="s">
        <v>811</v>
      </c>
      <c r="AU41" s="2" t="s">
        <v>812</v>
      </c>
      <c r="BL41" t="s">
        <v>210</v>
      </c>
      <c r="BM41">
        <v>1</v>
      </c>
      <c r="BN41">
        <v>0</v>
      </c>
      <c r="BO41">
        <v>0</v>
      </c>
      <c r="BP41">
        <v>0</v>
      </c>
      <c r="BQ41">
        <v>0</v>
      </c>
      <c r="BR41">
        <v>0</v>
      </c>
      <c r="BS41">
        <v>0</v>
      </c>
      <c r="BT41">
        <v>0</v>
      </c>
      <c r="BU41">
        <v>0</v>
      </c>
      <c r="BV41">
        <v>0</v>
      </c>
      <c r="BW41">
        <v>0</v>
      </c>
      <c r="BX41">
        <v>0</v>
      </c>
      <c r="BY41">
        <v>0</v>
      </c>
      <c r="BZ41" t="s">
        <v>194</v>
      </c>
      <c r="CA41" t="s">
        <v>194</v>
      </c>
      <c r="CB41" t="s">
        <v>194</v>
      </c>
      <c r="CC41">
        <v>66.040000000000006</v>
      </c>
      <c r="CD41" t="s">
        <v>813</v>
      </c>
      <c r="CE41" s="2" t="s">
        <v>814</v>
      </c>
      <c r="CF41" t="s">
        <v>213</v>
      </c>
      <c r="CI41" t="s">
        <v>815</v>
      </c>
      <c r="GH41" t="s">
        <v>194</v>
      </c>
      <c r="GI41" t="s">
        <v>194</v>
      </c>
      <c r="GJ41" t="s">
        <v>751</v>
      </c>
      <c r="GK41" t="s">
        <v>816</v>
      </c>
      <c r="GL41" s="2" t="s">
        <v>817</v>
      </c>
      <c r="GM41" t="s">
        <v>217</v>
      </c>
      <c r="GN41" t="s">
        <v>218</v>
      </c>
      <c r="GO41" t="s">
        <v>219</v>
      </c>
      <c r="GU41">
        <v>186240224</v>
      </c>
      <c r="GV41" t="s">
        <v>818</v>
      </c>
      <c r="GW41" s="1">
        <v>44824.659710648149</v>
      </c>
      <c r="GZ41" t="s">
        <v>221</v>
      </c>
      <c r="HA41" t="s">
        <v>222</v>
      </c>
      <c r="HC41">
        <v>40</v>
      </c>
    </row>
    <row r="42" spans="1:211" x14ac:dyDescent="0.35">
      <c r="A42" s="1">
        <v>44824.431394247687</v>
      </c>
      <c r="B42" s="1">
        <v>44824.723551863433</v>
      </c>
      <c r="C42" s="1">
        <v>44824</v>
      </c>
      <c r="D42" t="s">
        <v>751</v>
      </c>
      <c r="H42" t="s">
        <v>819</v>
      </c>
      <c r="I42" t="s">
        <v>194</v>
      </c>
      <c r="J42" t="s">
        <v>194</v>
      </c>
      <c r="K42" t="s">
        <v>194</v>
      </c>
      <c r="L42" t="s">
        <v>194</v>
      </c>
      <c r="M42" t="s">
        <v>194</v>
      </c>
      <c r="N42" t="s">
        <v>194</v>
      </c>
      <c r="O42" t="s">
        <v>195</v>
      </c>
      <c r="Q42" s="1">
        <v>44824</v>
      </c>
      <c r="R42" t="s">
        <v>820</v>
      </c>
      <c r="S42" t="s">
        <v>197</v>
      </c>
      <c r="T42" t="s">
        <v>194</v>
      </c>
      <c r="U42" t="s">
        <v>821</v>
      </c>
      <c r="V42" t="s">
        <v>822</v>
      </c>
      <c r="W42" t="s">
        <v>823</v>
      </c>
      <c r="X42" t="s">
        <v>201</v>
      </c>
      <c r="Y42" t="s">
        <v>202</v>
      </c>
      <c r="Z42" t="s">
        <v>756</v>
      </c>
      <c r="AA42" t="s">
        <v>757</v>
      </c>
      <c r="AB42" t="s">
        <v>758</v>
      </c>
      <c r="AC42" t="s">
        <v>824</v>
      </c>
      <c r="AD42">
        <v>-2.3077828999999999</v>
      </c>
      <c r="AE42">
        <v>29.260763099999998</v>
      </c>
      <c r="AF42">
        <v>2060.6</v>
      </c>
      <c r="AG42">
        <v>4.883</v>
      </c>
      <c r="AH42">
        <v>1</v>
      </c>
      <c r="AI42" t="s">
        <v>245</v>
      </c>
      <c r="AJ42">
        <v>1</v>
      </c>
      <c r="AK42">
        <v>0</v>
      </c>
      <c r="AL42">
        <v>0</v>
      </c>
      <c r="AM42">
        <v>0</v>
      </c>
      <c r="AN42">
        <v>0</v>
      </c>
      <c r="AO42">
        <v>0</v>
      </c>
      <c r="AP42">
        <v>0</v>
      </c>
      <c r="AQ42">
        <v>0</v>
      </c>
      <c r="AR42">
        <v>0</v>
      </c>
      <c r="AT42" t="s">
        <v>825</v>
      </c>
      <c r="AU42" s="2" t="s">
        <v>826</v>
      </c>
      <c r="BL42" t="s">
        <v>210</v>
      </c>
      <c r="BM42">
        <v>1</v>
      </c>
      <c r="BN42">
        <v>0</v>
      </c>
      <c r="BO42">
        <v>0</v>
      </c>
      <c r="BP42">
        <v>0</v>
      </c>
      <c r="BQ42">
        <v>0</v>
      </c>
      <c r="BR42">
        <v>0</v>
      </c>
      <c r="BS42">
        <v>0</v>
      </c>
      <c r="BT42">
        <v>0</v>
      </c>
      <c r="BU42">
        <v>0</v>
      </c>
      <c r="BV42">
        <v>0</v>
      </c>
      <c r="BW42">
        <v>0</v>
      </c>
      <c r="BX42">
        <v>0</v>
      </c>
      <c r="BY42">
        <v>0</v>
      </c>
      <c r="BZ42" t="s">
        <v>194</v>
      </c>
      <c r="CA42" t="s">
        <v>194</v>
      </c>
      <c r="CB42" t="s">
        <v>194</v>
      </c>
      <c r="CC42">
        <v>71.06</v>
      </c>
      <c r="CD42" t="s">
        <v>827</v>
      </c>
      <c r="CE42" s="2" t="s">
        <v>828</v>
      </c>
      <c r="CF42" t="s">
        <v>213</v>
      </c>
      <c r="CI42" t="s">
        <v>829</v>
      </c>
      <c r="GH42" t="s">
        <v>194</v>
      </c>
      <c r="GI42" t="s">
        <v>194</v>
      </c>
      <c r="GJ42" t="s">
        <v>751</v>
      </c>
      <c r="GK42" t="s">
        <v>830</v>
      </c>
      <c r="GL42" s="2" t="s">
        <v>831</v>
      </c>
      <c r="GM42" t="s">
        <v>217</v>
      </c>
      <c r="GN42" t="s">
        <v>218</v>
      </c>
      <c r="GO42" t="s">
        <v>219</v>
      </c>
      <c r="GU42">
        <v>186240282</v>
      </c>
      <c r="GV42" t="s">
        <v>832</v>
      </c>
      <c r="GW42" s="1">
        <v>44824.659849537027</v>
      </c>
      <c r="GZ42" t="s">
        <v>221</v>
      </c>
      <c r="HA42" t="s">
        <v>222</v>
      </c>
      <c r="HC42">
        <v>41</v>
      </c>
    </row>
    <row r="43" spans="1:211" x14ac:dyDescent="0.35">
      <c r="A43" s="1">
        <v>44824.453168912027</v>
      </c>
      <c r="B43" s="1">
        <v>44824.725164675932</v>
      </c>
      <c r="C43" s="1">
        <v>44824</v>
      </c>
      <c r="D43" t="s">
        <v>751</v>
      </c>
      <c r="H43" t="s">
        <v>833</v>
      </c>
      <c r="I43" t="s">
        <v>194</v>
      </c>
      <c r="J43" t="s">
        <v>194</v>
      </c>
      <c r="K43" t="s">
        <v>194</v>
      </c>
      <c r="L43" t="s">
        <v>194</v>
      </c>
      <c r="M43" t="s">
        <v>194</v>
      </c>
      <c r="N43" t="s">
        <v>194</v>
      </c>
      <c r="O43" t="s">
        <v>195</v>
      </c>
      <c r="Q43" s="1">
        <v>44824</v>
      </c>
      <c r="R43" t="s">
        <v>834</v>
      </c>
      <c r="S43" t="s">
        <v>197</v>
      </c>
      <c r="T43" t="s">
        <v>194</v>
      </c>
      <c r="U43" t="s">
        <v>835</v>
      </c>
      <c r="V43" t="s">
        <v>836</v>
      </c>
      <c r="W43" t="s">
        <v>837</v>
      </c>
      <c r="X43" t="s">
        <v>201</v>
      </c>
      <c r="Y43" t="s">
        <v>202</v>
      </c>
      <c r="Z43" t="s">
        <v>756</v>
      </c>
      <c r="AA43" t="s">
        <v>757</v>
      </c>
      <c r="AB43" t="s">
        <v>758</v>
      </c>
      <c r="AC43" t="s">
        <v>838</v>
      </c>
      <c r="AD43">
        <v>-2.3108235000000001</v>
      </c>
      <c r="AE43">
        <v>29.258276599999999</v>
      </c>
      <c r="AF43">
        <v>2002.3</v>
      </c>
      <c r="AG43">
        <v>4.9210000000000003</v>
      </c>
      <c r="AH43">
        <v>1</v>
      </c>
      <c r="AI43" t="s">
        <v>245</v>
      </c>
      <c r="AJ43">
        <v>1</v>
      </c>
      <c r="AK43">
        <v>0</v>
      </c>
      <c r="AL43">
        <v>0</v>
      </c>
      <c r="AM43">
        <v>0</v>
      </c>
      <c r="AN43">
        <v>0</v>
      </c>
      <c r="AO43">
        <v>0</v>
      </c>
      <c r="AP43">
        <v>0</v>
      </c>
      <c r="AQ43">
        <v>0</v>
      </c>
      <c r="AR43">
        <v>0</v>
      </c>
      <c r="AT43" t="s">
        <v>839</v>
      </c>
      <c r="AU43" s="2" t="s">
        <v>840</v>
      </c>
      <c r="BL43" t="s">
        <v>210</v>
      </c>
      <c r="BM43">
        <v>1</v>
      </c>
      <c r="BN43">
        <v>0</v>
      </c>
      <c r="BO43">
        <v>0</v>
      </c>
      <c r="BP43">
        <v>0</v>
      </c>
      <c r="BQ43">
        <v>0</v>
      </c>
      <c r="BR43">
        <v>0</v>
      </c>
      <c r="BS43">
        <v>0</v>
      </c>
      <c r="BT43">
        <v>0</v>
      </c>
      <c r="BU43">
        <v>0</v>
      </c>
      <c r="BV43">
        <v>0</v>
      </c>
      <c r="BW43">
        <v>0</v>
      </c>
      <c r="BX43">
        <v>0</v>
      </c>
      <c r="BY43">
        <v>0</v>
      </c>
      <c r="BZ43" t="s">
        <v>194</v>
      </c>
      <c r="CA43" t="s">
        <v>194</v>
      </c>
      <c r="CB43" t="s">
        <v>194</v>
      </c>
      <c r="CC43">
        <v>57.96</v>
      </c>
      <c r="CD43" t="s">
        <v>841</v>
      </c>
      <c r="CE43" s="2" t="s">
        <v>842</v>
      </c>
      <c r="CF43" t="s">
        <v>195</v>
      </c>
      <c r="CG43" t="s">
        <v>843</v>
      </c>
      <c r="CH43" s="2" t="s">
        <v>844</v>
      </c>
      <c r="CI43" t="s">
        <v>308</v>
      </c>
      <c r="GH43" t="s">
        <v>194</v>
      </c>
      <c r="GI43" t="s">
        <v>194</v>
      </c>
      <c r="GJ43" t="s">
        <v>751</v>
      </c>
      <c r="GK43" t="s">
        <v>845</v>
      </c>
      <c r="GL43" s="2" t="s">
        <v>846</v>
      </c>
      <c r="GM43" t="s">
        <v>217</v>
      </c>
      <c r="GN43" t="s">
        <v>218</v>
      </c>
      <c r="GO43" t="s">
        <v>219</v>
      </c>
      <c r="GU43">
        <v>186240439</v>
      </c>
      <c r="GV43" t="s">
        <v>847</v>
      </c>
      <c r="GW43" s="1">
        <v>44824.660196759258</v>
      </c>
      <c r="GZ43" t="s">
        <v>221</v>
      </c>
      <c r="HA43" t="s">
        <v>222</v>
      </c>
      <c r="HC43">
        <v>42</v>
      </c>
    </row>
    <row r="44" spans="1:211" x14ac:dyDescent="0.35">
      <c r="A44" s="1">
        <v>44824.415879791668</v>
      </c>
      <c r="B44" s="1">
        <v>44824.42058471065</v>
      </c>
      <c r="C44" s="1">
        <v>44824</v>
      </c>
      <c r="D44" t="s">
        <v>848</v>
      </c>
      <c r="H44" t="s">
        <v>849</v>
      </c>
      <c r="I44" t="s">
        <v>194</v>
      </c>
      <c r="J44" t="s">
        <v>194</v>
      </c>
      <c r="K44" t="s">
        <v>194</v>
      </c>
      <c r="L44" t="s">
        <v>194</v>
      </c>
      <c r="M44" t="s">
        <v>194</v>
      </c>
      <c r="N44" t="s">
        <v>194</v>
      </c>
      <c r="O44" t="s">
        <v>195</v>
      </c>
      <c r="Q44" s="1">
        <v>44824</v>
      </c>
      <c r="R44" t="s">
        <v>850</v>
      </c>
      <c r="S44" t="s">
        <v>851</v>
      </c>
      <c r="T44" t="s">
        <v>194</v>
      </c>
      <c r="U44" t="s">
        <v>852</v>
      </c>
      <c r="V44" t="s">
        <v>853</v>
      </c>
      <c r="W44" t="s">
        <v>854</v>
      </c>
      <c r="X44" t="s">
        <v>855</v>
      </c>
      <c r="Y44" t="s">
        <v>856</v>
      </c>
      <c r="Z44" t="s">
        <v>857</v>
      </c>
      <c r="AA44" t="s">
        <v>858</v>
      </c>
      <c r="AB44" t="s">
        <v>859</v>
      </c>
      <c r="AC44" t="s">
        <v>860</v>
      </c>
      <c r="AD44">
        <v>-2.3147631</v>
      </c>
      <c r="AE44">
        <v>29.992444299999999</v>
      </c>
      <c r="AF44">
        <v>1469.800048828125</v>
      </c>
      <c r="AG44">
        <v>4.9160000000000004</v>
      </c>
      <c r="AH44">
        <v>1</v>
      </c>
      <c r="AI44" t="s">
        <v>245</v>
      </c>
      <c r="AJ44">
        <v>1</v>
      </c>
      <c r="AK44">
        <v>0</v>
      </c>
      <c r="AL44">
        <v>0</v>
      </c>
      <c r="AM44">
        <v>0</v>
      </c>
      <c r="AN44">
        <v>0</v>
      </c>
      <c r="AO44">
        <v>0</v>
      </c>
      <c r="AP44">
        <v>0</v>
      </c>
      <c r="AQ44">
        <v>0</v>
      </c>
      <c r="AR44">
        <v>0</v>
      </c>
      <c r="AT44" t="s">
        <v>861</v>
      </c>
      <c r="AU44" s="2" t="s">
        <v>862</v>
      </c>
      <c r="BL44" t="s">
        <v>210</v>
      </c>
      <c r="BM44">
        <v>1</v>
      </c>
      <c r="BN44">
        <v>0</v>
      </c>
      <c r="BO44">
        <v>0</v>
      </c>
      <c r="BP44">
        <v>0</v>
      </c>
      <c r="BQ44">
        <v>0</v>
      </c>
      <c r="BR44">
        <v>0</v>
      </c>
      <c r="BS44">
        <v>0</v>
      </c>
      <c r="BT44">
        <v>0</v>
      </c>
      <c r="BU44">
        <v>0</v>
      </c>
      <c r="BV44">
        <v>0</v>
      </c>
      <c r="BW44">
        <v>0</v>
      </c>
      <c r="BX44">
        <v>0</v>
      </c>
      <c r="BY44">
        <v>0</v>
      </c>
      <c r="BZ44" t="s">
        <v>194</v>
      </c>
      <c r="CA44" t="s">
        <v>194</v>
      </c>
      <c r="CB44" t="s">
        <v>194</v>
      </c>
      <c r="CC44">
        <v>97.08</v>
      </c>
      <c r="CD44" t="s">
        <v>863</v>
      </c>
      <c r="CE44" s="2" t="s">
        <v>864</v>
      </c>
      <c r="CF44" t="s">
        <v>213</v>
      </c>
      <c r="CI44" t="s">
        <v>588</v>
      </c>
      <c r="GH44" t="s">
        <v>194</v>
      </c>
      <c r="GI44" t="s">
        <v>194</v>
      </c>
      <c r="GJ44" t="s">
        <v>865</v>
      </c>
      <c r="GK44" t="s">
        <v>866</v>
      </c>
      <c r="GL44" s="2" t="s">
        <v>867</v>
      </c>
      <c r="GM44" t="s">
        <v>217</v>
      </c>
      <c r="GN44" t="s">
        <v>218</v>
      </c>
      <c r="GO44" t="s">
        <v>219</v>
      </c>
      <c r="GU44">
        <v>186240909</v>
      </c>
      <c r="GV44" t="s">
        <v>868</v>
      </c>
      <c r="GW44" s="1">
        <v>44824.660833333342</v>
      </c>
      <c r="GZ44" t="s">
        <v>221</v>
      </c>
      <c r="HA44" t="s">
        <v>222</v>
      </c>
      <c r="HC44">
        <v>43</v>
      </c>
    </row>
    <row r="45" spans="1:211" x14ac:dyDescent="0.35">
      <c r="A45" s="1">
        <v>44824.438028402779</v>
      </c>
      <c r="B45" s="1">
        <v>44824.443512094913</v>
      </c>
      <c r="C45" s="1">
        <v>44824</v>
      </c>
      <c r="D45" t="s">
        <v>848</v>
      </c>
      <c r="H45" t="s">
        <v>869</v>
      </c>
      <c r="I45" t="s">
        <v>194</v>
      </c>
      <c r="J45" t="s">
        <v>194</v>
      </c>
      <c r="K45" t="s">
        <v>194</v>
      </c>
      <c r="L45" t="s">
        <v>194</v>
      </c>
      <c r="M45" t="s">
        <v>194</v>
      </c>
      <c r="N45" t="s">
        <v>194</v>
      </c>
      <c r="O45" t="s">
        <v>195</v>
      </c>
      <c r="Q45" s="1">
        <v>44824</v>
      </c>
      <c r="R45" t="s">
        <v>412</v>
      </c>
      <c r="S45" t="s">
        <v>870</v>
      </c>
      <c r="T45" t="s">
        <v>194</v>
      </c>
      <c r="U45" t="s">
        <v>871</v>
      </c>
      <c r="V45" t="s">
        <v>872</v>
      </c>
      <c r="W45" t="s">
        <v>873</v>
      </c>
      <c r="X45" t="s">
        <v>855</v>
      </c>
      <c r="Y45" t="s">
        <v>856</v>
      </c>
      <c r="Z45" t="s">
        <v>857</v>
      </c>
      <c r="AA45" t="s">
        <v>858</v>
      </c>
      <c r="AB45" t="s">
        <v>859</v>
      </c>
      <c r="AC45" t="s">
        <v>874</v>
      </c>
      <c r="AD45">
        <v>-2.3155055999999998</v>
      </c>
      <c r="AE45">
        <v>29.991375600000001</v>
      </c>
      <c r="AF45">
        <v>1477.300048828125</v>
      </c>
      <c r="AG45">
        <v>5</v>
      </c>
      <c r="AH45">
        <v>1</v>
      </c>
      <c r="AI45" t="s">
        <v>245</v>
      </c>
      <c r="AJ45">
        <v>1</v>
      </c>
      <c r="AK45">
        <v>0</v>
      </c>
      <c r="AL45">
        <v>0</v>
      </c>
      <c r="AM45">
        <v>0</v>
      </c>
      <c r="AN45">
        <v>0</v>
      </c>
      <c r="AO45">
        <v>0</v>
      </c>
      <c r="AP45">
        <v>0</v>
      </c>
      <c r="AQ45">
        <v>0</v>
      </c>
      <c r="AR45">
        <v>0</v>
      </c>
      <c r="AT45" t="s">
        <v>875</v>
      </c>
      <c r="AU45" s="2" t="s">
        <v>876</v>
      </c>
      <c r="BL45" t="s">
        <v>210</v>
      </c>
      <c r="BM45">
        <v>1</v>
      </c>
      <c r="BN45">
        <v>0</v>
      </c>
      <c r="BO45">
        <v>0</v>
      </c>
      <c r="BP45">
        <v>0</v>
      </c>
      <c r="BQ45">
        <v>0</v>
      </c>
      <c r="BR45">
        <v>0</v>
      </c>
      <c r="BS45">
        <v>0</v>
      </c>
      <c r="BT45">
        <v>0</v>
      </c>
      <c r="BU45">
        <v>0</v>
      </c>
      <c r="BV45">
        <v>0</v>
      </c>
      <c r="BW45">
        <v>0</v>
      </c>
      <c r="BX45">
        <v>0</v>
      </c>
      <c r="BY45">
        <v>0</v>
      </c>
      <c r="BZ45" t="s">
        <v>194</v>
      </c>
      <c r="CA45" t="s">
        <v>194</v>
      </c>
      <c r="CB45" t="s">
        <v>194</v>
      </c>
      <c r="CC45">
        <v>48.46</v>
      </c>
      <c r="CD45" t="s">
        <v>877</v>
      </c>
      <c r="CE45" s="2" t="s">
        <v>878</v>
      </c>
      <c r="CF45" t="s">
        <v>195</v>
      </c>
      <c r="CG45" t="s">
        <v>879</v>
      </c>
      <c r="CH45" s="2" t="s">
        <v>880</v>
      </c>
      <c r="CI45" t="s">
        <v>588</v>
      </c>
      <c r="GH45" t="s">
        <v>194</v>
      </c>
      <c r="GI45" t="s">
        <v>194</v>
      </c>
      <c r="GJ45" t="s">
        <v>865</v>
      </c>
      <c r="GK45" t="s">
        <v>881</v>
      </c>
      <c r="GL45" s="2" t="s">
        <v>882</v>
      </c>
      <c r="GM45" t="s">
        <v>217</v>
      </c>
      <c r="GN45" t="s">
        <v>218</v>
      </c>
      <c r="GO45" t="s">
        <v>219</v>
      </c>
      <c r="GU45">
        <v>186241062</v>
      </c>
      <c r="GV45" t="s">
        <v>883</v>
      </c>
      <c r="GW45" s="1">
        <v>44824.661006944443</v>
      </c>
      <c r="GZ45" t="s">
        <v>221</v>
      </c>
      <c r="HA45" t="s">
        <v>222</v>
      </c>
      <c r="HC45">
        <v>44</v>
      </c>
    </row>
    <row r="46" spans="1:211" x14ac:dyDescent="0.35">
      <c r="A46" s="1">
        <v>44824.455515775473</v>
      </c>
      <c r="B46" s="1">
        <v>44824.462145613426</v>
      </c>
      <c r="C46" s="1">
        <v>44824</v>
      </c>
      <c r="D46" t="s">
        <v>848</v>
      </c>
      <c r="H46" t="s">
        <v>884</v>
      </c>
      <c r="I46" t="s">
        <v>194</v>
      </c>
      <c r="J46" t="s">
        <v>194</v>
      </c>
      <c r="K46" t="s">
        <v>194</v>
      </c>
      <c r="L46" t="s">
        <v>194</v>
      </c>
      <c r="M46" t="s">
        <v>194</v>
      </c>
      <c r="N46" t="s">
        <v>194</v>
      </c>
      <c r="O46" t="s">
        <v>195</v>
      </c>
      <c r="Q46" s="1">
        <v>44824</v>
      </c>
      <c r="R46" t="s">
        <v>885</v>
      </c>
      <c r="S46" t="s">
        <v>886</v>
      </c>
      <c r="T46" t="s">
        <v>194</v>
      </c>
      <c r="U46" t="s">
        <v>887</v>
      </c>
      <c r="V46" t="s">
        <v>888</v>
      </c>
      <c r="W46" t="s">
        <v>889</v>
      </c>
      <c r="X46" t="s">
        <v>855</v>
      </c>
      <c r="Y46" t="s">
        <v>856</v>
      </c>
      <c r="Z46" t="s">
        <v>857</v>
      </c>
      <c r="AA46" t="s">
        <v>890</v>
      </c>
      <c r="AB46" t="s">
        <v>891</v>
      </c>
      <c r="AC46" t="s">
        <v>892</v>
      </c>
      <c r="AD46">
        <v>-2.3166090000000001</v>
      </c>
      <c r="AE46">
        <v>29.989178800000001</v>
      </c>
      <c r="AF46">
        <v>1462.199951171875</v>
      </c>
      <c r="AG46">
        <v>5</v>
      </c>
      <c r="AH46">
        <v>1</v>
      </c>
      <c r="AI46" t="s">
        <v>245</v>
      </c>
      <c r="AJ46">
        <v>1</v>
      </c>
      <c r="AK46">
        <v>0</v>
      </c>
      <c r="AL46">
        <v>0</v>
      </c>
      <c r="AM46">
        <v>0</v>
      </c>
      <c r="AN46">
        <v>0</v>
      </c>
      <c r="AO46">
        <v>0</v>
      </c>
      <c r="AP46">
        <v>0</v>
      </c>
      <c r="AQ46">
        <v>0</v>
      </c>
      <c r="AR46">
        <v>0</v>
      </c>
      <c r="AT46" t="s">
        <v>893</v>
      </c>
      <c r="AU46" s="2" t="s">
        <v>894</v>
      </c>
      <c r="BL46" t="s">
        <v>210</v>
      </c>
      <c r="BM46">
        <v>1</v>
      </c>
      <c r="BN46">
        <v>0</v>
      </c>
      <c r="BO46">
        <v>0</v>
      </c>
      <c r="BP46">
        <v>0</v>
      </c>
      <c r="BQ46">
        <v>0</v>
      </c>
      <c r="BR46">
        <v>0</v>
      </c>
      <c r="BS46">
        <v>0</v>
      </c>
      <c r="BT46">
        <v>0</v>
      </c>
      <c r="BU46">
        <v>0</v>
      </c>
      <c r="BV46">
        <v>0</v>
      </c>
      <c r="BW46">
        <v>0</v>
      </c>
      <c r="BX46">
        <v>0</v>
      </c>
      <c r="BY46">
        <v>0</v>
      </c>
      <c r="BZ46" t="s">
        <v>194</v>
      </c>
      <c r="CA46" t="s">
        <v>194</v>
      </c>
      <c r="CB46" t="s">
        <v>194</v>
      </c>
      <c r="CC46">
        <v>38.700000000000003</v>
      </c>
      <c r="CD46" t="s">
        <v>895</v>
      </c>
      <c r="CE46" s="2" t="s">
        <v>896</v>
      </c>
      <c r="CF46" t="s">
        <v>195</v>
      </c>
      <c r="CG46" t="s">
        <v>897</v>
      </c>
      <c r="CH46" s="2" t="s">
        <v>898</v>
      </c>
      <c r="CI46" t="s">
        <v>588</v>
      </c>
      <c r="GH46" t="s">
        <v>194</v>
      </c>
      <c r="GI46" t="s">
        <v>194</v>
      </c>
      <c r="GJ46" t="s">
        <v>865</v>
      </c>
      <c r="GK46" t="s">
        <v>899</v>
      </c>
      <c r="GL46" s="2" t="s">
        <v>900</v>
      </c>
      <c r="GM46" t="s">
        <v>217</v>
      </c>
      <c r="GN46" t="s">
        <v>218</v>
      </c>
      <c r="GO46" t="s">
        <v>219</v>
      </c>
      <c r="GU46">
        <v>186241150</v>
      </c>
      <c r="GV46" t="s">
        <v>901</v>
      </c>
      <c r="GW46" s="1">
        <v>44824.661203703698</v>
      </c>
      <c r="GZ46" t="s">
        <v>221</v>
      </c>
      <c r="HA46" t="s">
        <v>222</v>
      </c>
      <c r="HC46">
        <v>45</v>
      </c>
    </row>
    <row r="47" spans="1:211" x14ac:dyDescent="0.35">
      <c r="A47" s="1">
        <v>44824.493314039362</v>
      </c>
      <c r="B47" s="1">
        <v>44824.498619317128</v>
      </c>
      <c r="C47" s="1">
        <v>44824</v>
      </c>
      <c r="D47" t="s">
        <v>848</v>
      </c>
      <c r="H47" t="s">
        <v>902</v>
      </c>
      <c r="I47" t="s">
        <v>194</v>
      </c>
      <c r="J47" t="s">
        <v>194</v>
      </c>
      <c r="K47" t="s">
        <v>194</v>
      </c>
      <c r="L47" t="s">
        <v>194</v>
      </c>
      <c r="M47" t="s">
        <v>194</v>
      </c>
      <c r="N47" t="s">
        <v>194</v>
      </c>
      <c r="O47" t="s">
        <v>195</v>
      </c>
      <c r="Q47" s="1">
        <v>44824</v>
      </c>
      <c r="R47" t="s">
        <v>903</v>
      </c>
      <c r="S47" t="s">
        <v>870</v>
      </c>
      <c r="T47" t="s">
        <v>194</v>
      </c>
      <c r="U47" t="s">
        <v>904</v>
      </c>
      <c r="V47" t="s">
        <v>905</v>
      </c>
      <c r="W47" t="s">
        <v>906</v>
      </c>
      <c r="X47" t="s">
        <v>855</v>
      </c>
      <c r="Y47" t="s">
        <v>856</v>
      </c>
      <c r="Z47" t="s">
        <v>857</v>
      </c>
      <c r="AA47" t="s">
        <v>858</v>
      </c>
      <c r="AB47" t="s">
        <v>859</v>
      </c>
      <c r="AC47" t="s">
        <v>907</v>
      </c>
      <c r="AD47">
        <v>-2.3127833999999998</v>
      </c>
      <c r="AE47">
        <v>29.994161900000002</v>
      </c>
      <c r="AF47">
        <v>1488</v>
      </c>
      <c r="AG47">
        <v>5</v>
      </c>
      <c r="AH47">
        <v>1</v>
      </c>
      <c r="AI47" t="s">
        <v>207</v>
      </c>
      <c r="AJ47">
        <v>0</v>
      </c>
      <c r="AK47">
        <v>1</v>
      </c>
      <c r="AL47">
        <v>0</v>
      </c>
      <c r="AM47">
        <v>0</v>
      </c>
      <c r="AN47">
        <v>0</v>
      </c>
      <c r="AO47">
        <v>0</v>
      </c>
      <c r="AP47">
        <v>0</v>
      </c>
      <c r="AQ47">
        <v>0</v>
      </c>
      <c r="AR47">
        <v>0</v>
      </c>
      <c r="AV47" t="s">
        <v>908</v>
      </c>
      <c r="AW47" s="2" t="s">
        <v>909</v>
      </c>
      <c r="BL47" t="s">
        <v>210</v>
      </c>
      <c r="BM47">
        <v>1</v>
      </c>
      <c r="BN47">
        <v>0</v>
      </c>
      <c r="BO47">
        <v>0</v>
      </c>
      <c r="BP47">
        <v>0</v>
      </c>
      <c r="BQ47">
        <v>0</v>
      </c>
      <c r="BR47">
        <v>0</v>
      </c>
      <c r="BS47">
        <v>0</v>
      </c>
      <c r="BT47">
        <v>0</v>
      </c>
      <c r="BU47">
        <v>0</v>
      </c>
      <c r="BV47">
        <v>0</v>
      </c>
      <c r="BW47">
        <v>0</v>
      </c>
      <c r="BX47">
        <v>0</v>
      </c>
      <c r="BY47">
        <v>0</v>
      </c>
      <c r="BZ47" t="s">
        <v>194</v>
      </c>
      <c r="CA47" t="s">
        <v>194</v>
      </c>
      <c r="CB47" t="s">
        <v>194</v>
      </c>
      <c r="CC47">
        <v>102.3</v>
      </c>
      <c r="CD47" t="s">
        <v>910</v>
      </c>
      <c r="CE47" s="2" t="s">
        <v>911</v>
      </c>
      <c r="CF47" t="s">
        <v>195</v>
      </c>
      <c r="CG47" t="s">
        <v>912</v>
      </c>
      <c r="CH47" s="2" t="s">
        <v>913</v>
      </c>
      <c r="CI47" t="s">
        <v>588</v>
      </c>
      <c r="GH47" t="s">
        <v>194</v>
      </c>
      <c r="GI47" t="s">
        <v>194</v>
      </c>
      <c r="GJ47" t="s">
        <v>865</v>
      </c>
      <c r="GK47" t="s">
        <v>914</v>
      </c>
      <c r="GL47" s="2" t="s">
        <v>915</v>
      </c>
      <c r="GM47" t="s">
        <v>217</v>
      </c>
      <c r="GN47" t="s">
        <v>218</v>
      </c>
      <c r="GO47" t="s">
        <v>219</v>
      </c>
      <c r="GU47">
        <v>186241253</v>
      </c>
      <c r="GV47" t="s">
        <v>916</v>
      </c>
      <c r="GW47" s="1">
        <v>44824.66138888889</v>
      </c>
      <c r="GZ47" t="s">
        <v>221</v>
      </c>
      <c r="HA47" t="s">
        <v>222</v>
      </c>
      <c r="HC47">
        <v>46</v>
      </c>
    </row>
    <row r="48" spans="1:211" x14ac:dyDescent="0.35">
      <c r="A48" s="1">
        <v>44824.365040833327</v>
      </c>
      <c r="B48" s="1">
        <v>44824.376661620372</v>
      </c>
      <c r="C48" s="1">
        <v>44824</v>
      </c>
      <c r="D48" t="s">
        <v>848</v>
      </c>
      <c r="H48" t="s">
        <v>917</v>
      </c>
      <c r="I48" t="s">
        <v>194</v>
      </c>
      <c r="J48" t="s">
        <v>194</v>
      </c>
      <c r="K48" t="s">
        <v>194</v>
      </c>
      <c r="L48" t="s">
        <v>194</v>
      </c>
      <c r="M48" t="s">
        <v>194</v>
      </c>
      <c r="N48" t="s">
        <v>194</v>
      </c>
      <c r="O48" t="s">
        <v>195</v>
      </c>
      <c r="Q48" s="1">
        <v>44824</v>
      </c>
      <c r="R48" t="s">
        <v>918</v>
      </c>
      <c r="S48" t="s">
        <v>870</v>
      </c>
      <c r="T48" t="s">
        <v>194</v>
      </c>
      <c r="U48" t="s">
        <v>919</v>
      </c>
      <c r="V48" t="s">
        <v>920</v>
      </c>
      <c r="W48" t="s">
        <v>921</v>
      </c>
      <c r="X48" t="s">
        <v>855</v>
      </c>
      <c r="Y48" t="s">
        <v>856</v>
      </c>
      <c r="Z48" t="s">
        <v>857</v>
      </c>
      <c r="AA48" t="s">
        <v>858</v>
      </c>
      <c r="AB48" t="s">
        <v>859</v>
      </c>
      <c r="AC48" t="s">
        <v>922</v>
      </c>
      <c r="AD48">
        <v>-2.3131501999999999</v>
      </c>
      <c r="AE48">
        <v>29.997315799999999</v>
      </c>
      <c r="AF48">
        <v>1454.900024414062</v>
      </c>
      <c r="AG48">
        <v>4.9000000000000004</v>
      </c>
      <c r="AH48">
        <v>1</v>
      </c>
      <c r="AI48" t="s">
        <v>245</v>
      </c>
      <c r="AJ48">
        <v>1</v>
      </c>
      <c r="AK48">
        <v>0</v>
      </c>
      <c r="AL48">
        <v>0</v>
      </c>
      <c r="AM48">
        <v>0</v>
      </c>
      <c r="AN48">
        <v>0</v>
      </c>
      <c r="AO48">
        <v>0</v>
      </c>
      <c r="AP48">
        <v>0</v>
      </c>
      <c r="AQ48">
        <v>0</v>
      </c>
      <c r="AR48">
        <v>0</v>
      </c>
      <c r="AT48" t="s">
        <v>923</v>
      </c>
      <c r="AU48" s="2" t="s">
        <v>924</v>
      </c>
      <c r="BL48" t="s">
        <v>210</v>
      </c>
      <c r="BM48">
        <v>1</v>
      </c>
      <c r="BN48">
        <v>0</v>
      </c>
      <c r="BO48">
        <v>0</v>
      </c>
      <c r="BP48">
        <v>0</v>
      </c>
      <c r="BQ48">
        <v>0</v>
      </c>
      <c r="BR48">
        <v>0</v>
      </c>
      <c r="BS48">
        <v>0</v>
      </c>
      <c r="BT48">
        <v>0</v>
      </c>
      <c r="BU48">
        <v>0</v>
      </c>
      <c r="BV48">
        <v>0</v>
      </c>
      <c r="BW48">
        <v>0</v>
      </c>
      <c r="BX48">
        <v>0</v>
      </c>
      <c r="BY48">
        <v>0</v>
      </c>
      <c r="BZ48" t="s">
        <v>194</v>
      </c>
      <c r="CA48" t="s">
        <v>194</v>
      </c>
      <c r="CB48" t="s">
        <v>194</v>
      </c>
      <c r="CC48">
        <v>58.48</v>
      </c>
      <c r="CD48" t="s">
        <v>925</v>
      </c>
      <c r="CE48" s="2" t="s">
        <v>926</v>
      </c>
      <c r="CF48" t="s">
        <v>195</v>
      </c>
      <c r="CG48" t="s">
        <v>927</v>
      </c>
      <c r="CH48" s="2" t="s">
        <v>928</v>
      </c>
      <c r="CI48" t="s">
        <v>588</v>
      </c>
      <c r="GH48" t="s">
        <v>194</v>
      </c>
      <c r="GI48" t="s">
        <v>194</v>
      </c>
      <c r="GJ48" t="s">
        <v>865</v>
      </c>
      <c r="GK48" t="s">
        <v>929</v>
      </c>
      <c r="GL48" s="2" t="s">
        <v>930</v>
      </c>
      <c r="GM48" t="s">
        <v>217</v>
      </c>
      <c r="GN48" t="s">
        <v>218</v>
      </c>
      <c r="GO48" t="s">
        <v>219</v>
      </c>
      <c r="GU48">
        <v>186241414</v>
      </c>
      <c r="GV48" t="s">
        <v>931</v>
      </c>
      <c r="GW48" s="1">
        <v>44824.661759259259</v>
      </c>
      <c r="GZ48" t="s">
        <v>221</v>
      </c>
      <c r="HA48" t="s">
        <v>222</v>
      </c>
      <c r="HC48">
        <v>47</v>
      </c>
    </row>
    <row r="49" spans="1:211" x14ac:dyDescent="0.35">
      <c r="A49" s="1">
        <v>44824.397003495367</v>
      </c>
      <c r="B49" s="1">
        <v>44824.401914074071</v>
      </c>
      <c r="C49" s="1">
        <v>44824</v>
      </c>
      <c r="D49" t="s">
        <v>848</v>
      </c>
      <c r="H49" t="s">
        <v>932</v>
      </c>
      <c r="I49" t="s">
        <v>194</v>
      </c>
      <c r="J49" t="s">
        <v>194</v>
      </c>
      <c r="K49" t="s">
        <v>194</v>
      </c>
      <c r="L49" t="s">
        <v>194</v>
      </c>
      <c r="M49" t="s">
        <v>194</v>
      </c>
      <c r="N49" t="s">
        <v>194</v>
      </c>
      <c r="O49" t="s">
        <v>195</v>
      </c>
      <c r="Q49" s="1">
        <v>44824</v>
      </c>
      <c r="R49" t="s">
        <v>933</v>
      </c>
      <c r="S49" t="s">
        <v>870</v>
      </c>
      <c r="T49" t="s">
        <v>194</v>
      </c>
      <c r="U49" t="s">
        <v>934</v>
      </c>
      <c r="V49" t="s">
        <v>935</v>
      </c>
      <c r="W49" t="s">
        <v>889</v>
      </c>
      <c r="X49" t="s">
        <v>855</v>
      </c>
      <c r="Y49" t="s">
        <v>856</v>
      </c>
      <c r="Z49" t="s">
        <v>857</v>
      </c>
      <c r="AA49" t="s">
        <v>858</v>
      </c>
      <c r="AB49" t="s">
        <v>859</v>
      </c>
      <c r="AC49" t="s">
        <v>936</v>
      </c>
      <c r="AD49">
        <v>-2.3120397000000001</v>
      </c>
      <c r="AE49">
        <v>29.9954538</v>
      </c>
      <c r="AF49">
        <v>1486.599975585938</v>
      </c>
      <c r="AG49">
        <v>5</v>
      </c>
      <c r="AH49">
        <v>1</v>
      </c>
      <c r="AI49" t="s">
        <v>207</v>
      </c>
      <c r="AJ49">
        <v>0</v>
      </c>
      <c r="AK49">
        <v>1</v>
      </c>
      <c r="AL49">
        <v>0</v>
      </c>
      <c r="AM49">
        <v>0</v>
      </c>
      <c r="AN49">
        <v>0</v>
      </c>
      <c r="AO49">
        <v>0</v>
      </c>
      <c r="AP49">
        <v>0</v>
      </c>
      <c r="AQ49">
        <v>0</v>
      </c>
      <c r="AR49">
        <v>0</v>
      </c>
      <c r="AV49" t="s">
        <v>937</v>
      </c>
      <c r="AW49" s="2" t="s">
        <v>938</v>
      </c>
      <c r="BL49" t="s">
        <v>210</v>
      </c>
      <c r="BM49">
        <v>1</v>
      </c>
      <c r="BN49">
        <v>0</v>
      </c>
      <c r="BO49">
        <v>0</v>
      </c>
      <c r="BP49">
        <v>0</v>
      </c>
      <c r="BQ49">
        <v>0</v>
      </c>
      <c r="BR49">
        <v>0</v>
      </c>
      <c r="BS49">
        <v>0</v>
      </c>
      <c r="BT49">
        <v>0</v>
      </c>
      <c r="BU49">
        <v>0</v>
      </c>
      <c r="BV49">
        <v>0</v>
      </c>
      <c r="BW49">
        <v>0</v>
      </c>
      <c r="BX49">
        <v>0</v>
      </c>
      <c r="BY49">
        <v>0</v>
      </c>
      <c r="BZ49" t="s">
        <v>194</v>
      </c>
      <c r="CA49" t="s">
        <v>194</v>
      </c>
      <c r="CB49" t="s">
        <v>194</v>
      </c>
      <c r="CC49">
        <v>122</v>
      </c>
      <c r="CD49" t="s">
        <v>939</v>
      </c>
      <c r="CE49" s="2" t="s">
        <v>940</v>
      </c>
      <c r="CF49" t="s">
        <v>195</v>
      </c>
      <c r="CG49" t="s">
        <v>941</v>
      </c>
      <c r="CH49" s="2" t="s">
        <v>942</v>
      </c>
      <c r="CI49" t="s">
        <v>588</v>
      </c>
      <c r="GH49" t="s">
        <v>194</v>
      </c>
      <c r="GI49" t="s">
        <v>194</v>
      </c>
      <c r="GJ49" t="s">
        <v>865</v>
      </c>
      <c r="GK49" t="s">
        <v>943</v>
      </c>
      <c r="GL49" s="2" t="s">
        <v>944</v>
      </c>
      <c r="GM49" t="s">
        <v>217</v>
      </c>
      <c r="GN49" t="s">
        <v>218</v>
      </c>
      <c r="GO49" t="s">
        <v>219</v>
      </c>
      <c r="GU49">
        <v>186241474</v>
      </c>
      <c r="GV49" t="s">
        <v>945</v>
      </c>
      <c r="GW49" s="1">
        <v>44824.661979166667</v>
      </c>
      <c r="GZ49" t="s">
        <v>221</v>
      </c>
      <c r="HA49" t="s">
        <v>222</v>
      </c>
      <c r="HC49">
        <v>48</v>
      </c>
    </row>
    <row r="50" spans="1:211" x14ac:dyDescent="0.35">
      <c r="A50" s="1">
        <v>44824.358418599542</v>
      </c>
      <c r="B50" s="1">
        <v>44824.380347754632</v>
      </c>
      <c r="C50" s="1">
        <v>44824</v>
      </c>
      <c r="D50" t="s">
        <v>946</v>
      </c>
      <c r="H50" t="s">
        <v>947</v>
      </c>
      <c r="I50" t="s">
        <v>194</v>
      </c>
      <c r="J50" t="s">
        <v>194</v>
      </c>
      <c r="K50" t="s">
        <v>194</v>
      </c>
      <c r="L50" t="s">
        <v>194</v>
      </c>
      <c r="M50" t="s">
        <v>194</v>
      </c>
      <c r="N50" t="s">
        <v>194</v>
      </c>
      <c r="O50" t="s">
        <v>195</v>
      </c>
      <c r="Q50" s="1">
        <v>44824</v>
      </c>
      <c r="R50" t="s">
        <v>948</v>
      </c>
      <c r="S50" t="s">
        <v>197</v>
      </c>
      <c r="T50" t="s">
        <v>194</v>
      </c>
      <c r="U50" t="s">
        <v>949</v>
      </c>
      <c r="V50" t="s">
        <v>950</v>
      </c>
      <c r="W50" t="s">
        <v>951</v>
      </c>
      <c r="X50" t="s">
        <v>855</v>
      </c>
      <c r="Y50" t="s">
        <v>856</v>
      </c>
      <c r="Z50" t="s">
        <v>952</v>
      </c>
      <c r="AA50" t="s">
        <v>953</v>
      </c>
      <c r="AB50" t="s">
        <v>954</v>
      </c>
      <c r="AC50" t="s">
        <v>955</v>
      </c>
      <c r="AD50">
        <v>-2.3068233999999999</v>
      </c>
      <c r="AE50">
        <v>30.063137000000001</v>
      </c>
      <c r="AF50">
        <v>1452</v>
      </c>
      <c r="AG50">
        <v>5</v>
      </c>
      <c r="AH50">
        <v>2</v>
      </c>
      <c r="AI50" t="s">
        <v>245</v>
      </c>
      <c r="AJ50">
        <v>1</v>
      </c>
      <c r="AK50">
        <v>0</v>
      </c>
      <c r="AL50">
        <v>0</v>
      </c>
      <c r="AM50">
        <v>0</v>
      </c>
      <c r="AN50">
        <v>0</v>
      </c>
      <c r="AO50">
        <v>0</v>
      </c>
      <c r="AP50">
        <v>0</v>
      </c>
      <c r="AQ50">
        <v>0</v>
      </c>
      <c r="AR50">
        <v>0</v>
      </c>
      <c r="AT50" t="s">
        <v>956</v>
      </c>
      <c r="AU50" s="2" t="s">
        <v>957</v>
      </c>
      <c r="BL50" t="s">
        <v>210</v>
      </c>
      <c r="BM50">
        <v>1</v>
      </c>
      <c r="BN50">
        <v>0</v>
      </c>
      <c r="BO50">
        <v>0</v>
      </c>
      <c r="BP50">
        <v>0</v>
      </c>
      <c r="BQ50">
        <v>0</v>
      </c>
      <c r="BR50">
        <v>0</v>
      </c>
      <c r="BS50">
        <v>0</v>
      </c>
      <c r="BT50">
        <v>0</v>
      </c>
      <c r="BU50">
        <v>0</v>
      </c>
      <c r="BV50">
        <v>0</v>
      </c>
      <c r="BW50">
        <v>0</v>
      </c>
      <c r="BX50">
        <v>0</v>
      </c>
      <c r="BY50">
        <v>0</v>
      </c>
      <c r="BZ50" t="s">
        <v>194</v>
      </c>
      <c r="CA50" t="s">
        <v>194</v>
      </c>
      <c r="CB50" t="s">
        <v>194</v>
      </c>
      <c r="CC50">
        <v>34</v>
      </c>
      <c r="CD50" t="s">
        <v>958</v>
      </c>
      <c r="CE50" s="2" t="s">
        <v>959</v>
      </c>
      <c r="CF50" t="s">
        <v>195</v>
      </c>
      <c r="CG50" t="s">
        <v>960</v>
      </c>
      <c r="CH50" s="2" t="s">
        <v>961</v>
      </c>
      <c r="CI50" t="s">
        <v>308</v>
      </c>
      <c r="GH50" t="s">
        <v>194</v>
      </c>
      <c r="GI50" t="s">
        <v>194</v>
      </c>
      <c r="GJ50" t="s">
        <v>962</v>
      </c>
      <c r="GK50" t="s">
        <v>963</v>
      </c>
      <c r="GL50" s="2" t="s">
        <v>964</v>
      </c>
      <c r="GM50" t="s">
        <v>217</v>
      </c>
      <c r="GN50" t="s">
        <v>218</v>
      </c>
      <c r="GO50" t="s">
        <v>219</v>
      </c>
      <c r="GU50">
        <v>186241604</v>
      </c>
      <c r="GV50" t="s">
        <v>965</v>
      </c>
      <c r="GW50" s="1">
        <v>44824.662326388891</v>
      </c>
      <c r="GZ50" t="s">
        <v>221</v>
      </c>
      <c r="HA50" t="s">
        <v>222</v>
      </c>
      <c r="HC50">
        <v>49</v>
      </c>
    </row>
    <row r="51" spans="1:211" x14ac:dyDescent="0.35">
      <c r="A51" s="1">
        <v>44824.39018386574</v>
      </c>
      <c r="B51" s="1">
        <v>44824.403739421286</v>
      </c>
      <c r="C51" s="1">
        <v>44824</v>
      </c>
      <c r="D51" t="s">
        <v>946</v>
      </c>
      <c r="H51" t="s">
        <v>966</v>
      </c>
      <c r="I51" t="s">
        <v>194</v>
      </c>
      <c r="J51" t="s">
        <v>194</v>
      </c>
      <c r="K51" t="s">
        <v>194</v>
      </c>
      <c r="L51" t="s">
        <v>194</v>
      </c>
      <c r="M51" t="s">
        <v>194</v>
      </c>
      <c r="N51" t="s">
        <v>194</v>
      </c>
      <c r="O51" t="s">
        <v>195</v>
      </c>
      <c r="Q51" s="1">
        <v>44824</v>
      </c>
      <c r="R51" t="s">
        <v>967</v>
      </c>
      <c r="S51" t="s">
        <v>968</v>
      </c>
      <c r="T51" t="s">
        <v>194</v>
      </c>
      <c r="U51" t="s">
        <v>969</v>
      </c>
      <c r="V51" t="s">
        <v>970</v>
      </c>
      <c r="W51" t="s">
        <v>971</v>
      </c>
      <c r="X51" t="s">
        <v>855</v>
      </c>
      <c r="Y51" t="s">
        <v>856</v>
      </c>
      <c r="Z51" t="s">
        <v>952</v>
      </c>
      <c r="AA51" t="s">
        <v>953</v>
      </c>
      <c r="AB51" t="s">
        <v>954</v>
      </c>
      <c r="AC51" t="s">
        <v>972</v>
      </c>
      <c r="AD51">
        <v>-2.3050332999999998</v>
      </c>
      <c r="AE51">
        <v>30.063951800000002</v>
      </c>
      <c r="AF51">
        <v>1478</v>
      </c>
      <c r="AG51">
        <v>5</v>
      </c>
      <c r="AH51">
        <v>1</v>
      </c>
      <c r="AI51" t="s">
        <v>207</v>
      </c>
      <c r="AJ51">
        <v>0</v>
      </c>
      <c r="AK51">
        <v>1</v>
      </c>
      <c r="AL51">
        <v>0</v>
      </c>
      <c r="AM51">
        <v>0</v>
      </c>
      <c r="AN51">
        <v>0</v>
      </c>
      <c r="AO51">
        <v>0</v>
      </c>
      <c r="AP51">
        <v>0</v>
      </c>
      <c r="AQ51">
        <v>0</v>
      </c>
      <c r="AR51">
        <v>0</v>
      </c>
      <c r="AV51" t="s">
        <v>973</v>
      </c>
      <c r="AW51" s="2" t="s">
        <v>974</v>
      </c>
      <c r="BL51" t="s">
        <v>210</v>
      </c>
      <c r="BM51">
        <v>1</v>
      </c>
      <c r="BN51">
        <v>0</v>
      </c>
      <c r="BO51">
        <v>0</v>
      </c>
      <c r="BP51">
        <v>0</v>
      </c>
      <c r="BQ51">
        <v>0</v>
      </c>
      <c r="BR51">
        <v>0</v>
      </c>
      <c r="BS51">
        <v>0</v>
      </c>
      <c r="BT51">
        <v>0</v>
      </c>
      <c r="BU51">
        <v>0</v>
      </c>
      <c r="BV51">
        <v>0</v>
      </c>
      <c r="BW51">
        <v>0</v>
      </c>
      <c r="BX51">
        <v>0</v>
      </c>
      <c r="BY51">
        <v>0</v>
      </c>
      <c r="BZ51" t="s">
        <v>194</v>
      </c>
      <c r="CA51" t="s">
        <v>194</v>
      </c>
      <c r="CB51" t="s">
        <v>194</v>
      </c>
      <c r="CC51">
        <v>43.5</v>
      </c>
      <c r="CD51" t="s">
        <v>975</v>
      </c>
      <c r="CE51" s="2" t="s">
        <v>976</v>
      </c>
      <c r="CF51" t="s">
        <v>195</v>
      </c>
      <c r="CG51" t="s">
        <v>977</v>
      </c>
      <c r="CH51" s="2" t="s">
        <v>978</v>
      </c>
      <c r="CI51" t="s">
        <v>979</v>
      </c>
      <c r="GH51" t="s">
        <v>194</v>
      </c>
      <c r="GI51" t="s">
        <v>194</v>
      </c>
      <c r="GJ51" t="s">
        <v>962</v>
      </c>
      <c r="GK51" t="s">
        <v>980</v>
      </c>
      <c r="GL51" s="2" t="s">
        <v>981</v>
      </c>
      <c r="GM51" t="s">
        <v>217</v>
      </c>
      <c r="GN51" t="s">
        <v>218</v>
      </c>
      <c r="GO51" t="s">
        <v>219</v>
      </c>
      <c r="GU51">
        <v>186241682</v>
      </c>
      <c r="GV51" t="s">
        <v>982</v>
      </c>
      <c r="GW51" s="1">
        <v>44824.662465277783</v>
      </c>
      <c r="GZ51" t="s">
        <v>221</v>
      </c>
      <c r="HA51" t="s">
        <v>222</v>
      </c>
      <c r="HC51">
        <v>50</v>
      </c>
    </row>
    <row r="52" spans="1:211" x14ac:dyDescent="0.35">
      <c r="A52" s="1">
        <v>44824.415274131941</v>
      </c>
      <c r="B52" s="1">
        <v>44824.427272465276</v>
      </c>
      <c r="C52" s="1">
        <v>44824</v>
      </c>
      <c r="D52" t="s">
        <v>946</v>
      </c>
      <c r="H52" t="s">
        <v>983</v>
      </c>
      <c r="I52" t="s">
        <v>194</v>
      </c>
      <c r="J52" t="s">
        <v>194</v>
      </c>
      <c r="K52" t="s">
        <v>194</v>
      </c>
      <c r="L52" t="s">
        <v>194</v>
      </c>
      <c r="M52" t="s">
        <v>194</v>
      </c>
      <c r="N52" t="s">
        <v>194</v>
      </c>
      <c r="O52" t="s">
        <v>195</v>
      </c>
      <c r="Q52" s="1">
        <v>44824</v>
      </c>
      <c r="R52" t="s">
        <v>984</v>
      </c>
      <c r="S52" t="s">
        <v>968</v>
      </c>
      <c r="T52" t="s">
        <v>194</v>
      </c>
      <c r="U52" t="s">
        <v>985</v>
      </c>
      <c r="V52" t="s">
        <v>986</v>
      </c>
      <c r="W52" t="s">
        <v>987</v>
      </c>
      <c r="X52" t="s">
        <v>855</v>
      </c>
      <c r="Y52" t="s">
        <v>856</v>
      </c>
      <c r="Z52" t="s">
        <v>952</v>
      </c>
      <c r="AA52" t="s">
        <v>953</v>
      </c>
      <c r="AB52" t="s">
        <v>954</v>
      </c>
      <c r="AC52" t="s">
        <v>988</v>
      </c>
      <c r="AD52">
        <v>-2.3040400999999999</v>
      </c>
      <c r="AE52">
        <v>30.064725899999999</v>
      </c>
      <c r="AF52">
        <v>1450</v>
      </c>
      <c r="AG52">
        <v>5</v>
      </c>
      <c r="AH52">
        <v>1</v>
      </c>
      <c r="AI52" t="s">
        <v>245</v>
      </c>
      <c r="AJ52">
        <v>1</v>
      </c>
      <c r="AK52">
        <v>0</v>
      </c>
      <c r="AL52">
        <v>0</v>
      </c>
      <c r="AM52">
        <v>0</v>
      </c>
      <c r="AN52">
        <v>0</v>
      </c>
      <c r="AO52">
        <v>0</v>
      </c>
      <c r="AP52">
        <v>0</v>
      </c>
      <c r="AQ52">
        <v>0</v>
      </c>
      <c r="AR52">
        <v>0</v>
      </c>
      <c r="AT52" t="s">
        <v>989</v>
      </c>
      <c r="AU52" s="2" t="s">
        <v>990</v>
      </c>
      <c r="BL52" t="s">
        <v>210</v>
      </c>
      <c r="BM52">
        <v>1</v>
      </c>
      <c r="BN52">
        <v>0</v>
      </c>
      <c r="BO52">
        <v>0</v>
      </c>
      <c r="BP52">
        <v>0</v>
      </c>
      <c r="BQ52">
        <v>0</v>
      </c>
      <c r="BR52">
        <v>0</v>
      </c>
      <c r="BS52">
        <v>0</v>
      </c>
      <c r="BT52">
        <v>0</v>
      </c>
      <c r="BU52">
        <v>0</v>
      </c>
      <c r="BV52">
        <v>0</v>
      </c>
      <c r="BW52">
        <v>0</v>
      </c>
      <c r="BX52">
        <v>0</v>
      </c>
      <c r="BY52">
        <v>0</v>
      </c>
      <c r="BZ52" t="s">
        <v>194</v>
      </c>
      <c r="CA52" t="s">
        <v>194</v>
      </c>
      <c r="CB52" t="s">
        <v>194</v>
      </c>
      <c r="CC52">
        <v>13.78</v>
      </c>
      <c r="CD52" t="s">
        <v>991</v>
      </c>
      <c r="CE52" s="2" t="s">
        <v>992</v>
      </c>
      <c r="CF52" t="s">
        <v>213</v>
      </c>
      <c r="CI52" t="s">
        <v>993</v>
      </c>
      <c r="GH52" t="s">
        <v>194</v>
      </c>
      <c r="GI52" t="s">
        <v>194</v>
      </c>
      <c r="GJ52" t="s">
        <v>962</v>
      </c>
      <c r="GK52" t="s">
        <v>994</v>
      </c>
      <c r="GL52" s="2" t="s">
        <v>995</v>
      </c>
      <c r="GM52" t="s">
        <v>217</v>
      </c>
      <c r="GN52" t="s">
        <v>218</v>
      </c>
      <c r="GO52" t="s">
        <v>219</v>
      </c>
      <c r="GU52">
        <v>186241704</v>
      </c>
      <c r="GV52" t="s">
        <v>996</v>
      </c>
      <c r="GW52" s="1">
        <v>44824.662546296298</v>
      </c>
      <c r="GZ52" t="s">
        <v>221</v>
      </c>
      <c r="HA52" t="s">
        <v>222</v>
      </c>
      <c r="HC52">
        <v>51</v>
      </c>
    </row>
    <row r="53" spans="1:211" x14ac:dyDescent="0.35">
      <c r="A53" s="1">
        <v>44824.438470034722</v>
      </c>
      <c r="B53" s="1">
        <v>44824.451352685188</v>
      </c>
      <c r="C53" s="1">
        <v>44824</v>
      </c>
      <c r="D53" t="s">
        <v>946</v>
      </c>
      <c r="H53" t="s">
        <v>997</v>
      </c>
      <c r="I53" t="s">
        <v>194</v>
      </c>
      <c r="J53" t="s">
        <v>194</v>
      </c>
      <c r="K53" t="s">
        <v>194</v>
      </c>
      <c r="L53" t="s">
        <v>194</v>
      </c>
      <c r="M53" t="s">
        <v>194</v>
      </c>
      <c r="N53" t="s">
        <v>194</v>
      </c>
      <c r="O53" t="s">
        <v>195</v>
      </c>
      <c r="Q53" s="1">
        <v>44824</v>
      </c>
      <c r="R53" t="s">
        <v>998</v>
      </c>
      <c r="S53" t="s">
        <v>968</v>
      </c>
      <c r="T53" t="s">
        <v>194</v>
      </c>
      <c r="U53" t="s">
        <v>999</v>
      </c>
      <c r="V53" t="s">
        <v>1000</v>
      </c>
      <c r="W53" t="s">
        <v>1001</v>
      </c>
      <c r="X53" t="s">
        <v>855</v>
      </c>
      <c r="Y53" t="s">
        <v>856</v>
      </c>
      <c r="Z53" t="s">
        <v>952</v>
      </c>
      <c r="AA53" t="s">
        <v>953</v>
      </c>
      <c r="AB53" t="s">
        <v>954</v>
      </c>
      <c r="AC53" t="s">
        <v>1002</v>
      </c>
      <c r="AD53">
        <v>-2.3036363</v>
      </c>
      <c r="AE53">
        <v>30.062783400000001</v>
      </c>
      <c r="AF53">
        <v>1450</v>
      </c>
      <c r="AG53">
        <v>4.38</v>
      </c>
      <c r="AH53">
        <v>1</v>
      </c>
      <c r="AI53" t="s">
        <v>207</v>
      </c>
      <c r="AJ53">
        <v>0</v>
      </c>
      <c r="AK53">
        <v>1</v>
      </c>
      <c r="AL53">
        <v>0</v>
      </c>
      <c r="AM53">
        <v>0</v>
      </c>
      <c r="AN53">
        <v>0</v>
      </c>
      <c r="AO53">
        <v>0</v>
      </c>
      <c r="AP53">
        <v>0</v>
      </c>
      <c r="AQ53">
        <v>0</v>
      </c>
      <c r="AR53">
        <v>0</v>
      </c>
      <c r="AV53" t="s">
        <v>1003</v>
      </c>
      <c r="AW53" s="2" t="s">
        <v>1004</v>
      </c>
      <c r="BL53" t="s">
        <v>210</v>
      </c>
      <c r="BM53">
        <v>1</v>
      </c>
      <c r="BN53">
        <v>0</v>
      </c>
      <c r="BO53">
        <v>0</v>
      </c>
      <c r="BP53">
        <v>0</v>
      </c>
      <c r="BQ53">
        <v>0</v>
      </c>
      <c r="BR53">
        <v>0</v>
      </c>
      <c r="BS53">
        <v>0</v>
      </c>
      <c r="BT53">
        <v>0</v>
      </c>
      <c r="BU53">
        <v>0</v>
      </c>
      <c r="BV53">
        <v>0</v>
      </c>
      <c r="BW53">
        <v>0</v>
      </c>
      <c r="BX53">
        <v>0</v>
      </c>
      <c r="BY53">
        <v>0</v>
      </c>
      <c r="BZ53" t="s">
        <v>194</v>
      </c>
      <c r="CA53" t="s">
        <v>194</v>
      </c>
      <c r="CB53" t="s">
        <v>194</v>
      </c>
      <c r="CC53">
        <v>38.369999999999997</v>
      </c>
      <c r="CD53" t="s">
        <v>1005</v>
      </c>
      <c r="CE53" s="2" t="s">
        <v>1006</v>
      </c>
      <c r="CF53" t="s">
        <v>195</v>
      </c>
      <c r="CG53" t="s">
        <v>1007</v>
      </c>
      <c r="CH53" s="2" t="s">
        <v>1008</v>
      </c>
      <c r="CI53" t="s">
        <v>588</v>
      </c>
      <c r="GH53" t="s">
        <v>194</v>
      </c>
      <c r="GI53" t="s">
        <v>194</v>
      </c>
      <c r="GJ53" t="s">
        <v>962</v>
      </c>
      <c r="GK53" t="s">
        <v>1009</v>
      </c>
      <c r="GL53" s="2" t="s">
        <v>1010</v>
      </c>
      <c r="GM53" t="s">
        <v>217</v>
      </c>
      <c r="GN53" t="s">
        <v>218</v>
      </c>
      <c r="GO53" t="s">
        <v>219</v>
      </c>
      <c r="GU53">
        <v>186241732</v>
      </c>
      <c r="GV53" t="s">
        <v>1011</v>
      </c>
      <c r="GW53" s="1">
        <v>44824.66265046296</v>
      </c>
      <c r="GZ53" t="s">
        <v>221</v>
      </c>
      <c r="HA53" t="s">
        <v>222</v>
      </c>
      <c r="HC53">
        <v>52</v>
      </c>
    </row>
    <row r="54" spans="1:211" x14ac:dyDescent="0.35">
      <c r="A54" s="1">
        <v>44824.458667534716</v>
      </c>
      <c r="B54" s="1">
        <v>44824.469453703707</v>
      </c>
      <c r="C54" s="1">
        <v>44824</v>
      </c>
      <c r="D54" t="s">
        <v>946</v>
      </c>
      <c r="H54" t="s">
        <v>1012</v>
      </c>
      <c r="I54" t="s">
        <v>194</v>
      </c>
      <c r="J54" t="s">
        <v>194</v>
      </c>
      <c r="K54" t="s">
        <v>194</v>
      </c>
      <c r="L54" t="s">
        <v>194</v>
      </c>
      <c r="M54" t="s">
        <v>194</v>
      </c>
      <c r="N54" t="s">
        <v>194</v>
      </c>
      <c r="O54" t="s">
        <v>195</v>
      </c>
      <c r="Q54" s="1">
        <v>44824</v>
      </c>
      <c r="R54" t="s">
        <v>820</v>
      </c>
      <c r="S54" t="s">
        <v>968</v>
      </c>
      <c r="T54" t="s">
        <v>194</v>
      </c>
      <c r="U54" t="s">
        <v>1013</v>
      </c>
      <c r="V54" t="s">
        <v>1014</v>
      </c>
      <c r="W54" t="s">
        <v>1015</v>
      </c>
      <c r="X54" t="s">
        <v>855</v>
      </c>
      <c r="Y54" t="s">
        <v>856</v>
      </c>
      <c r="Z54" t="s">
        <v>952</v>
      </c>
      <c r="AA54" t="s">
        <v>953</v>
      </c>
      <c r="AB54" t="s">
        <v>954</v>
      </c>
      <c r="AC54" t="s">
        <v>1016</v>
      </c>
      <c r="AD54">
        <v>-2.3053330000000001</v>
      </c>
      <c r="AE54">
        <v>30.062074800000001</v>
      </c>
      <c r="AF54">
        <v>1456</v>
      </c>
      <c r="AG54">
        <v>4.8</v>
      </c>
      <c r="AH54">
        <v>1</v>
      </c>
      <c r="AI54" t="s">
        <v>207</v>
      </c>
      <c r="AJ54">
        <v>0</v>
      </c>
      <c r="AK54">
        <v>1</v>
      </c>
      <c r="AL54">
        <v>0</v>
      </c>
      <c r="AM54">
        <v>0</v>
      </c>
      <c r="AN54">
        <v>0</v>
      </c>
      <c r="AO54">
        <v>0</v>
      </c>
      <c r="AP54">
        <v>0</v>
      </c>
      <c r="AQ54">
        <v>0</v>
      </c>
      <c r="AR54">
        <v>0</v>
      </c>
      <c r="AV54" t="s">
        <v>1017</v>
      </c>
      <c r="AW54" s="2" t="s">
        <v>1018</v>
      </c>
      <c r="BL54" t="s">
        <v>210</v>
      </c>
      <c r="BM54">
        <v>1</v>
      </c>
      <c r="BN54">
        <v>0</v>
      </c>
      <c r="BO54">
        <v>0</v>
      </c>
      <c r="BP54">
        <v>0</v>
      </c>
      <c r="BQ54">
        <v>0</v>
      </c>
      <c r="BR54">
        <v>0</v>
      </c>
      <c r="BS54">
        <v>0</v>
      </c>
      <c r="BT54">
        <v>0</v>
      </c>
      <c r="BU54">
        <v>0</v>
      </c>
      <c r="BV54">
        <v>0</v>
      </c>
      <c r="BW54">
        <v>0</v>
      </c>
      <c r="BX54">
        <v>0</v>
      </c>
      <c r="BY54">
        <v>0</v>
      </c>
      <c r="BZ54" t="s">
        <v>194</v>
      </c>
      <c r="CA54" t="s">
        <v>194</v>
      </c>
      <c r="CB54" t="s">
        <v>194</v>
      </c>
      <c r="CC54">
        <v>33.549999999999997</v>
      </c>
      <c r="CD54" t="s">
        <v>1019</v>
      </c>
      <c r="CE54" s="2" t="s">
        <v>1020</v>
      </c>
      <c r="CF54" t="s">
        <v>195</v>
      </c>
      <c r="CG54" t="s">
        <v>1021</v>
      </c>
      <c r="CH54" s="2" t="s">
        <v>1022</v>
      </c>
      <c r="CI54" t="s">
        <v>588</v>
      </c>
      <c r="GH54" t="s">
        <v>194</v>
      </c>
      <c r="GI54" t="s">
        <v>194</v>
      </c>
      <c r="GJ54" t="s">
        <v>962</v>
      </c>
      <c r="GK54" t="s">
        <v>1023</v>
      </c>
      <c r="GL54" s="2" t="s">
        <v>1024</v>
      </c>
      <c r="GM54" t="s">
        <v>217</v>
      </c>
      <c r="GN54" t="s">
        <v>218</v>
      </c>
      <c r="GO54" t="s">
        <v>219</v>
      </c>
      <c r="GU54">
        <v>186241768</v>
      </c>
      <c r="GV54" t="s">
        <v>1025</v>
      </c>
      <c r="GW54" s="1">
        <v>44824.662789351853</v>
      </c>
      <c r="GZ54" t="s">
        <v>221</v>
      </c>
      <c r="HA54" t="s">
        <v>222</v>
      </c>
      <c r="HC54">
        <v>53</v>
      </c>
    </row>
    <row r="55" spans="1:211" x14ac:dyDescent="0.35">
      <c r="A55" s="1">
        <v>44824.496160949071</v>
      </c>
      <c r="B55" s="1">
        <v>44824.513103877318</v>
      </c>
      <c r="C55" s="1">
        <v>44824</v>
      </c>
      <c r="D55" t="s">
        <v>946</v>
      </c>
      <c r="H55" t="s">
        <v>1026</v>
      </c>
      <c r="I55" t="s">
        <v>194</v>
      </c>
      <c r="J55" t="s">
        <v>194</v>
      </c>
      <c r="K55" t="s">
        <v>194</v>
      </c>
      <c r="L55" t="s">
        <v>194</v>
      </c>
      <c r="M55" t="s">
        <v>194</v>
      </c>
      <c r="N55" t="s">
        <v>194</v>
      </c>
      <c r="O55" t="s">
        <v>195</v>
      </c>
      <c r="Q55" s="1">
        <v>44824</v>
      </c>
      <c r="R55" t="s">
        <v>1027</v>
      </c>
      <c r="S55" t="s">
        <v>968</v>
      </c>
      <c r="T55" t="s">
        <v>194</v>
      </c>
      <c r="U55" t="s">
        <v>1028</v>
      </c>
      <c r="V55" t="s">
        <v>1029</v>
      </c>
      <c r="W55" t="s">
        <v>1030</v>
      </c>
      <c r="X55" t="s">
        <v>855</v>
      </c>
      <c r="Y55" t="s">
        <v>856</v>
      </c>
      <c r="Z55" t="s">
        <v>952</v>
      </c>
      <c r="AA55" t="s">
        <v>953</v>
      </c>
      <c r="AB55" t="s">
        <v>954</v>
      </c>
      <c r="AC55" t="s">
        <v>1031</v>
      </c>
      <c r="AD55">
        <v>-2.3070210000000002</v>
      </c>
      <c r="AE55">
        <v>30.060127399999999</v>
      </c>
      <c r="AF55">
        <v>1445</v>
      </c>
      <c r="AG55">
        <v>4.92</v>
      </c>
      <c r="AH55">
        <v>1</v>
      </c>
      <c r="AI55" t="s">
        <v>207</v>
      </c>
      <c r="AJ55">
        <v>0</v>
      </c>
      <c r="AK55">
        <v>1</v>
      </c>
      <c r="AL55">
        <v>0</v>
      </c>
      <c r="AM55">
        <v>0</v>
      </c>
      <c r="AN55">
        <v>0</v>
      </c>
      <c r="AO55">
        <v>0</v>
      </c>
      <c r="AP55">
        <v>0</v>
      </c>
      <c r="AQ55">
        <v>0</v>
      </c>
      <c r="AR55">
        <v>0</v>
      </c>
      <c r="AV55" t="s">
        <v>1032</v>
      </c>
      <c r="AW55" s="2" t="s">
        <v>1033</v>
      </c>
      <c r="BL55" t="s">
        <v>210</v>
      </c>
      <c r="BM55">
        <v>1</v>
      </c>
      <c r="BN55">
        <v>0</v>
      </c>
      <c r="BO55">
        <v>0</v>
      </c>
      <c r="BP55">
        <v>0</v>
      </c>
      <c r="BQ55">
        <v>0</v>
      </c>
      <c r="BR55">
        <v>0</v>
      </c>
      <c r="BS55">
        <v>0</v>
      </c>
      <c r="BT55">
        <v>0</v>
      </c>
      <c r="BU55">
        <v>0</v>
      </c>
      <c r="BV55">
        <v>0</v>
      </c>
      <c r="BW55">
        <v>0</v>
      </c>
      <c r="BX55">
        <v>0</v>
      </c>
      <c r="BY55">
        <v>0</v>
      </c>
      <c r="BZ55" t="s">
        <v>194</v>
      </c>
      <c r="CA55" t="s">
        <v>194</v>
      </c>
      <c r="CB55" t="s">
        <v>194</v>
      </c>
      <c r="CC55">
        <v>40.4</v>
      </c>
      <c r="CD55" t="s">
        <v>1034</v>
      </c>
      <c r="CE55" s="2" t="s">
        <v>1035</v>
      </c>
      <c r="CF55" t="s">
        <v>195</v>
      </c>
      <c r="CG55" t="s">
        <v>1036</v>
      </c>
      <c r="CH55" s="2" t="s">
        <v>1037</v>
      </c>
      <c r="CI55" t="s">
        <v>588</v>
      </c>
      <c r="GH55" t="s">
        <v>194</v>
      </c>
      <c r="GI55" t="s">
        <v>194</v>
      </c>
      <c r="GJ55" t="s">
        <v>962</v>
      </c>
      <c r="GK55" t="s">
        <v>1038</v>
      </c>
      <c r="GL55" s="2" t="s">
        <v>1039</v>
      </c>
      <c r="GM55" t="s">
        <v>217</v>
      </c>
      <c r="GN55" t="s">
        <v>218</v>
      </c>
      <c r="GO55" t="s">
        <v>219</v>
      </c>
      <c r="GU55">
        <v>186241794</v>
      </c>
      <c r="GV55" t="s">
        <v>1040</v>
      </c>
      <c r="GW55" s="1">
        <v>44824.662870370368</v>
      </c>
      <c r="GZ55" t="s">
        <v>221</v>
      </c>
      <c r="HA55" t="s">
        <v>222</v>
      </c>
      <c r="HC55">
        <v>54</v>
      </c>
    </row>
    <row r="56" spans="1:211" x14ac:dyDescent="0.35">
      <c r="A56" s="1">
        <v>44824.309471863417</v>
      </c>
      <c r="B56" s="1">
        <v>44824.32645709491</v>
      </c>
      <c r="C56" s="1">
        <v>44824</v>
      </c>
      <c r="D56" t="s">
        <v>592</v>
      </c>
      <c r="H56" t="s">
        <v>1041</v>
      </c>
      <c r="I56" t="s">
        <v>194</v>
      </c>
      <c r="J56" t="s">
        <v>194</v>
      </c>
      <c r="K56" t="s">
        <v>194</v>
      </c>
      <c r="L56" t="s">
        <v>194</v>
      </c>
      <c r="M56" t="s">
        <v>194</v>
      </c>
      <c r="N56" t="s">
        <v>194</v>
      </c>
      <c r="O56" t="s">
        <v>195</v>
      </c>
      <c r="Q56" s="1">
        <v>44824</v>
      </c>
      <c r="R56" t="s">
        <v>1042</v>
      </c>
      <c r="S56" t="s">
        <v>1043</v>
      </c>
      <c r="T56" t="s">
        <v>194</v>
      </c>
      <c r="U56" t="s">
        <v>1044</v>
      </c>
      <c r="V56" t="s">
        <v>1044</v>
      </c>
      <c r="W56" t="s">
        <v>1045</v>
      </c>
      <c r="X56" t="s">
        <v>855</v>
      </c>
      <c r="Y56" t="s">
        <v>856</v>
      </c>
      <c r="Z56" t="s">
        <v>857</v>
      </c>
      <c r="AA56" t="s">
        <v>890</v>
      </c>
      <c r="AB56" t="s">
        <v>1046</v>
      </c>
      <c r="AC56" t="s">
        <v>1047</v>
      </c>
      <c r="AD56">
        <v>-2.2849984000000001</v>
      </c>
      <c r="AE56">
        <v>30.026965799999999</v>
      </c>
      <c r="AF56">
        <v>1470</v>
      </c>
      <c r="AG56">
        <v>4.5</v>
      </c>
      <c r="AH56">
        <v>2</v>
      </c>
      <c r="AI56" t="s">
        <v>1048</v>
      </c>
      <c r="AJ56">
        <v>1</v>
      </c>
      <c r="AK56">
        <v>1</v>
      </c>
      <c r="AL56">
        <v>0</v>
      </c>
      <c r="AM56">
        <v>0</v>
      </c>
      <c r="AN56">
        <v>0</v>
      </c>
      <c r="AO56">
        <v>0</v>
      </c>
      <c r="AP56">
        <v>0</v>
      </c>
      <c r="AQ56">
        <v>0</v>
      </c>
      <c r="AR56">
        <v>0</v>
      </c>
      <c r="AT56" t="s">
        <v>1049</v>
      </c>
      <c r="AU56" s="2" t="s">
        <v>1050</v>
      </c>
      <c r="AV56" t="s">
        <v>1051</v>
      </c>
      <c r="AW56" s="2" t="s">
        <v>1052</v>
      </c>
      <c r="BL56" t="s">
        <v>210</v>
      </c>
      <c r="BM56">
        <v>1</v>
      </c>
      <c r="BN56">
        <v>0</v>
      </c>
      <c r="BO56">
        <v>0</v>
      </c>
      <c r="BP56">
        <v>0</v>
      </c>
      <c r="BQ56">
        <v>0</v>
      </c>
      <c r="BR56">
        <v>0</v>
      </c>
      <c r="BS56">
        <v>0</v>
      </c>
      <c r="BT56">
        <v>0</v>
      </c>
      <c r="BU56">
        <v>0</v>
      </c>
      <c r="BV56">
        <v>0</v>
      </c>
      <c r="BW56">
        <v>0</v>
      </c>
      <c r="BX56">
        <v>0</v>
      </c>
      <c r="BY56">
        <v>0</v>
      </c>
      <c r="BZ56" t="s">
        <v>194</v>
      </c>
      <c r="CA56" t="s">
        <v>194</v>
      </c>
      <c r="CB56" t="s">
        <v>194</v>
      </c>
      <c r="CC56">
        <v>3.4449999999999998</v>
      </c>
      <c r="CD56" t="s">
        <v>1053</v>
      </c>
      <c r="CE56" s="2" t="s">
        <v>1054</v>
      </c>
      <c r="CF56" t="s">
        <v>195</v>
      </c>
      <c r="CG56" t="s">
        <v>1055</v>
      </c>
      <c r="CH56" s="2" t="s">
        <v>1056</v>
      </c>
      <c r="CI56" t="s">
        <v>1057</v>
      </c>
      <c r="GH56" t="s">
        <v>194</v>
      </c>
      <c r="GI56" t="s">
        <v>194</v>
      </c>
      <c r="GJ56" t="s">
        <v>1058</v>
      </c>
      <c r="GK56" t="s">
        <v>1059</v>
      </c>
      <c r="GL56" s="2" t="s">
        <v>1060</v>
      </c>
      <c r="GM56" t="s">
        <v>217</v>
      </c>
      <c r="GN56" t="s">
        <v>218</v>
      </c>
      <c r="GO56" t="s">
        <v>219</v>
      </c>
      <c r="GU56">
        <v>186246229</v>
      </c>
      <c r="GV56" t="s">
        <v>1061</v>
      </c>
      <c r="GW56" s="1">
        <v>44824.671585648153</v>
      </c>
      <c r="GZ56" t="s">
        <v>221</v>
      </c>
      <c r="HA56" t="s">
        <v>222</v>
      </c>
      <c r="HC56">
        <v>55</v>
      </c>
    </row>
    <row r="57" spans="1:211" x14ac:dyDescent="0.35">
      <c r="A57" s="1">
        <v>44824.335799340282</v>
      </c>
      <c r="B57" s="1">
        <v>44824.351927766213</v>
      </c>
      <c r="C57" s="1">
        <v>44824</v>
      </c>
      <c r="D57" t="s">
        <v>592</v>
      </c>
      <c r="H57" t="s">
        <v>1062</v>
      </c>
      <c r="I57" t="s">
        <v>194</v>
      </c>
      <c r="J57" t="s">
        <v>194</v>
      </c>
      <c r="K57" t="s">
        <v>194</v>
      </c>
      <c r="L57" t="s">
        <v>194</v>
      </c>
      <c r="M57" t="s">
        <v>194</v>
      </c>
      <c r="N57" t="s">
        <v>194</v>
      </c>
      <c r="O57" t="s">
        <v>195</v>
      </c>
      <c r="Q57" s="1">
        <v>44824</v>
      </c>
      <c r="R57" t="s">
        <v>1063</v>
      </c>
      <c r="S57" t="s">
        <v>1043</v>
      </c>
      <c r="T57" t="s">
        <v>194</v>
      </c>
      <c r="U57" t="s">
        <v>1064</v>
      </c>
      <c r="V57" t="s">
        <v>1064</v>
      </c>
      <c r="W57" t="s">
        <v>1065</v>
      </c>
      <c r="X57" t="s">
        <v>855</v>
      </c>
      <c r="Y57" t="s">
        <v>856</v>
      </c>
      <c r="Z57" t="s">
        <v>857</v>
      </c>
      <c r="AA57" t="s">
        <v>890</v>
      </c>
      <c r="AB57" t="s">
        <v>1046</v>
      </c>
      <c r="AC57" t="s">
        <v>1066</v>
      </c>
      <c r="AD57">
        <v>-2.2895864000000001</v>
      </c>
      <c r="AE57">
        <v>30.028267400000001</v>
      </c>
      <c r="AF57">
        <v>1460</v>
      </c>
      <c r="AG57">
        <v>4.08</v>
      </c>
      <c r="AH57">
        <v>1</v>
      </c>
      <c r="AI57" t="s">
        <v>245</v>
      </c>
      <c r="AJ57">
        <v>1</v>
      </c>
      <c r="AK57">
        <v>0</v>
      </c>
      <c r="AL57">
        <v>0</v>
      </c>
      <c r="AM57">
        <v>0</v>
      </c>
      <c r="AN57">
        <v>0</v>
      </c>
      <c r="AO57">
        <v>0</v>
      </c>
      <c r="AP57">
        <v>0</v>
      </c>
      <c r="AQ57">
        <v>0</v>
      </c>
      <c r="AR57">
        <v>0</v>
      </c>
      <c r="AT57" t="s">
        <v>1067</v>
      </c>
      <c r="AU57" s="2" t="s">
        <v>1068</v>
      </c>
      <c r="BL57" t="s">
        <v>210</v>
      </c>
      <c r="BM57">
        <v>1</v>
      </c>
      <c r="BN57">
        <v>0</v>
      </c>
      <c r="BO57">
        <v>0</v>
      </c>
      <c r="BP57">
        <v>0</v>
      </c>
      <c r="BQ57">
        <v>0</v>
      </c>
      <c r="BR57">
        <v>0</v>
      </c>
      <c r="BS57">
        <v>0</v>
      </c>
      <c r="BT57">
        <v>0</v>
      </c>
      <c r="BU57">
        <v>0</v>
      </c>
      <c r="BV57">
        <v>0</v>
      </c>
      <c r="BW57">
        <v>0</v>
      </c>
      <c r="BX57">
        <v>0</v>
      </c>
      <c r="BY57">
        <v>0</v>
      </c>
      <c r="BZ57" t="s">
        <v>194</v>
      </c>
      <c r="CA57" t="s">
        <v>194</v>
      </c>
      <c r="CB57" t="s">
        <v>194</v>
      </c>
      <c r="CC57">
        <v>22.29</v>
      </c>
      <c r="CD57" t="s">
        <v>1069</v>
      </c>
      <c r="CE57" s="2" t="s">
        <v>1070</v>
      </c>
      <c r="CF57" t="s">
        <v>213</v>
      </c>
      <c r="CI57" t="s">
        <v>1071</v>
      </c>
      <c r="GH57" t="s">
        <v>194</v>
      </c>
      <c r="GI57" t="s">
        <v>194</v>
      </c>
      <c r="GJ57" t="s">
        <v>1072</v>
      </c>
      <c r="GK57" t="s">
        <v>1073</v>
      </c>
      <c r="GL57" s="2" t="s">
        <v>1074</v>
      </c>
      <c r="GM57" t="s">
        <v>217</v>
      </c>
      <c r="GN57" t="s">
        <v>218</v>
      </c>
      <c r="GO57" t="s">
        <v>219</v>
      </c>
      <c r="GU57">
        <v>186246273</v>
      </c>
      <c r="GV57" t="s">
        <v>1075</v>
      </c>
      <c r="GW57" s="1">
        <v>44824.671655092592</v>
      </c>
      <c r="GZ57" t="s">
        <v>221</v>
      </c>
      <c r="HA57" t="s">
        <v>222</v>
      </c>
      <c r="HC57">
        <v>56</v>
      </c>
    </row>
    <row r="58" spans="1:211" x14ac:dyDescent="0.35">
      <c r="A58" s="1">
        <v>44824.359780104169</v>
      </c>
      <c r="B58" s="1">
        <v>44824.368359560183</v>
      </c>
      <c r="C58" s="1">
        <v>44824</v>
      </c>
      <c r="D58" t="s">
        <v>592</v>
      </c>
      <c r="H58" t="s">
        <v>1076</v>
      </c>
      <c r="I58" t="s">
        <v>194</v>
      </c>
      <c r="J58" t="s">
        <v>194</v>
      </c>
      <c r="K58" t="s">
        <v>194</v>
      </c>
      <c r="L58" t="s">
        <v>194</v>
      </c>
      <c r="M58" t="s">
        <v>194</v>
      </c>
      <c r="N58" t="s">
        <v>194</v>
      </c>
      <c r="O58" t="s">
        <v>195</v>
      </c>
      <c r="Q58" s="1">
        <v>44824</v>
      </c>
      <c r="R58" t="s">
        <v>1077</v>
      </c>
      <c r="S58" t="s">
        <v>1043</v>
      </c>
      <c r="T58" t="s">
        <v>194</v>
      </c>
      <c r="U58" t="s">
        <v>1078</v>
      </c>
      <c r="V58" t="s">
        <v>1078</v>
      </c>
      <c r="W58" t="s">
        <v>1079</v>
      </c>
      <c r="X58" t="s">
        <v>855</v>
      </c>
      <c r="Y58" t="s">
        <v>856</v>
      </c>
      <c r="Z58" t="s">
        <v>857</v>
      </c>
      <c r="AA58" t="s">
        <v>890</v>
      </c>
      <c r="AB58" t="s">
        <v>1046</v>
      </c>
      <c r="AC58" t="s">
        <v>1080</v>
      </c>
      <c r="AD58">
        <v>-2.2943102</v>
      </c>
      <c r="AE58">
        <v>30.0314543</v>
      </c>
      <c r="AF58">
        <v>1460</v>
      </c>
      <c r="AG58">
        <v>5</v>
      </c>
      <c r="AH58">
        <v>1</v>
      </c>
      <c r="AI58" t="s">
        <v>207</v>
      </c>
      <c r="AJ58">
        <v>0</v>
      </c>
      <c r="AK58">
        <v>1</v>
      </c>
      <c r="AL58">
        <v>0</v>
      </c>
      <c r="AM58">
        <v>0</v>
      </c>
      <c r="AN58">
        <v>0</v>
      </c>
      <c r="AO58">
        <v>0</v>
      </c>
      <c r="AP58">
        <v>0</v>
      </c>
      <c r="AQ58">
        <v>0</v>
      </c>
      <c r="AR58">
        <v>0</v>
      </c>
      <c r="AV58" t="s">
        <v>1081</v>
      </c>
      <c r="AW58" s="2" t="s">
        <v>1082</v>
      </c>
      <c r="BL58" t="s">
        <v>210</v>
      </c>
      <c r="BM58">
        <v>1</v>
      </c>
      <c r="BN58">
        <v>0</v>
      </c>
      <c r="BO58">
        <v>0</v>
      </c>
      <c r="BP58">
        <v>0</v>
      </c>
      <c r="BQ58">
        <v>0</v>
      </c>
      <c r="BR58">
        <v>0</v>
      </c>
      <c r="BS58">
        <v>0</v>
      </c>
      <c r="BT58">
        <v>0</v>
      </c>
      <c r="BU58">
        <v>0</v>
      </c>
      <c r="BV58">
        <v>0</v>
      </c>
      <c r="BW58">
        <v>0</v>
      </c>
      <c r="BX58">
        <v>0</v>
      </c>
      <c r="BY58">
        <v>0</v>
      </c>
      <c r="BZ58" t="s">
        <v>194</v>
      </c>
      <c r="CA58" t="s">
        <v>194</v>
      </c>
      <c r="CB58" t="s">
        <v>194</v>
      </c>
      <c r="CC58">
        <v>26.79</v>
      </c>
      <c r="CD58" t="s">
        <v>1083</v>
      </c>
      <c r="CE58" s="2" t="s">
        <v>1084</v>
      </c>
      <c r="CF58" t="s">
        <v>213</v>
      </c>
      <c r="CI58" t="s">
        <v>308</v>
      </c>
      <c r="GH58" t="s">
        <v>194</v>
      </c>
      <c r="GI58" t="s">
        <v>194</v>
      </c>
      <c r="GJ58" t="s">
        <v>1058</v>
      </c>
      <c r="GK58" t="s">
        <v>1085</v>
      </c>
      <c r="GL58" s="2" t="s">
        <v>1086</v>
      </c>
      <c r="GM58" t="s">
        <v>217</v>
      </c>
      <c r="GN58" t="s">
        <v>218</v>
      </c>
      <c r="GO58" t="s">
        <v>219</v>
      </c>
      <c r="GU58">
        <v>186246316</v>
      </c>
      <c r="GV58" t="s">
        <v>1087</v>
      </c>
      <c r="GW58" s="1">
        <v>44824.671724537038</v>
      </c>
      <c r="GZ58" t="s">
        <v>221</v>
      </c>
      <c r="HA58" t="s">
        <v>222</v>
      </c>
      <c r="HC58">
        <v>57</v>
      </c>
    </row>
    <row r="59" spans="1:211" x14ac:dyDescent="0.35">
      <c r="A59" s="1">
        <v>44824.386883657397</v>
      </c>
      <c r="B59" s="1">
        <v>44824.395533414347</v>
      </c>
      <c r="C59" s="1">
        <v>44824</v>
      </c>
      <c r="D59" t="s">
        <v>1088</v>
      </c>
      <c r="H59" t="s">
        <v>1089</v>
      </c>
      <c r="I59" t="s">
        <v>194</v>
      </c>
      <c r="J59" t="s">
        <v>194</v>
      </c>
      <c r="K59" t="s">
        <v>194</v>
      </c>
      <c r="L59" t="s">
        <v>194</v>
      </c>
      <c r="M59" t="s">
        <v>194</v>
      </c>
      <c r="N59" t="s">
        <v>194</v>
      </c>
      <c r="O59" t="s">
        <v>195</v>
      </c>
      <c r="Q59" s="1">
        <v>44824</v>
      </c>
      <c r="R59" t="s">
        <v>1090</v>
      </c>
      <c r="S59" t="s">
        <v>870</v>
      </c>
      <c r="T59" t="s">
        <v>194</v>
      </c>
      <c r="U59" t="s">
        <v>1091</v>
      </c>
      <c r="V59" t="s">
        <v>1092</v>
      </c>
      <c r="W59" t="s">
        <v>1093</v>
      </c>
      <c r="X59" t="s">
        <v>855</v>
      </c>
      <c r="Y59" t="s">
        <v>856</v>
      </c>
      <c r="Z59" t="s">
        <v>1094</v>
      </c>
      <c r="AA59" t="s">
        <v>1095</v>
      </c>
      <c r="AB59" t="s">
        <v>1096</v>
      </c>
      <c r="AC59" t="s">
        <v>1097</v>
      </c>
      <c r="AD59">
        <v>-2.3383611000000002</v>
      </c>
      <c r="AE59">
        <v>30.098952300000001</v>
      </c>
      <c r="AF59">
        <v>1469.4</v>
      </c>
      <c r="AG59">
        <v>5</v>
      </c>
      <c r="AH59">
        <v>1</v>
      </c>
      <c r="AI59" t="s">
        <v>245</v>
      </c>
      <c r="AJ59">
        <v>1</v>
      </c>
      <c r="AK59">
        <v>0</v>
      </c>
      <c r="AL59">
        <v>0</v>
      </c>
      <c r="AM59">
        <v>0</v>
      </c>
      <c r="AN59">
        <v>0</v>
      </c>
      <c r="AO59">
        <v>0</v>
      </c>
      <c r="AP59">
        <v>0</v>
      </c>
      <c r="AQ59">
        <v>0</v>
      </c>
      <c r="AR59">
        <v>0</v>
      </c>
      <c r="AT59" t="s">
        <v>1098</v>
      </c>
      <c r="AU59" s="2" t="s">
        <v>1099</v>
      </c>
      <c r="BL59" t="s">
        <v>210</v>
      </c>
      <c r="BM59">
        <v>1</v>
      </c>
      <c r="BN59">
        <v>0</v>
      </c>
      <c r="BO59">
        <v>0</v>
      </c>
      <c r="BP59">
        <v>0</v>
      </c>
      <c r="BQ59">
        <v>0</v>
      </c>
      <c r="BR59">
        <v>0</v>
      </c>
      <c r="BS59">
        <v>0</v>
      </c>
      <c r="BT59">
        <v>0</v>
      </c>
      <c r="BU59">
        <v>0</v>
      </c>
      <c r="BV59">
        <v>0</v>
      </c>
      <c r="BW59">
        <v>0</v>
      </c>
      <c r="BX59">
        <v>0</v>
      </c>
      <c r="BY59">
        <v>0</v>
      </c>
      <c r="BZ59" t="s">
        <v>194</v>
      </c>
      <c r="CA59" t="s">
        <v>194</v>
      </c>
      <c r="CB59" t="s">
        <v>194</v>
      </c>
      <c r="CC59">
        <v>5.1849999999999996</v>
      </c>
      <c r="CD59" t="s">
        <v>1100</v>
      </c>
      <c r="CE59" s="2" t="s">
        <v>1101</v>
      </c>
      <c r="CF59" t="s">
        <v>213</v>
      </c>
      <c r="CI59" t="s">
        <v>323</v>
      </c>
      <c r="GH59" t="s">
        <v>194</v>
      </c>
      <c r="GI59" t="s">
        <v>194</v>
      </c>
      <c r="GJ59" t="s">
        <v>1102</v>
      </c>
      <c r="GK59" t="s">
        <v>1103</v>
      </c>
      <c r="GL59" s="2" t="s">
        <v>1104</v>
      </c>
      <c r="GM59" t="s">
        <v>217</v>
      </c>
      <c r="GN59" t="s">
        <v>218</v>
      </c>
      <c r="GO59" t="s">
        <v>219</v>
      </c>
      <c r="GU59">
        <v>186246762</v>
      </c>
      <c r="GV59" t="s">
        <v>1105</v>
      </c>
      <c r="GW59" s="1">
        <v>44824.672465277778</v>
      </c>
      <c r="GZ59" t="s">
        <v>221</v>
      </c>
      <c r="HA59" t="s">
        <v>222</v>
      </c>
      <c r="HC59">
        <v>58</v>
      </c>
    </row>
    <row r="60" spans="1:211" x14ac:dyDescent="0.35">
      <c r="A60" s="1">
        <v>44824.415853541657</v>
      </c>
      <c r="B60" s="1">
        <v>44824.445961886573</v>
      </c>
      <c r="C60" s="1">
        <v>44824</v>
      </c>
      <c r="D60" t="s">
        <v>1088</v>
      </c>
      <c r="H60" t="s">
        <v>1106</v>
      </c>
      <c r="I60" t="s">
        <v>194</v>
      </c>
      <c r="J60" t="s">
        <v>194</v>
      </c>
      <c r="K60" t="s">
        <v>194</v>
      </c>
      <c r="L60" t="s">
        <v>194</v>
      </c>
      <c r="M60" t="s">
        <v>194</v>
      </c>
      <c r="N60" t="s">
        <v>194</v>
      </c>
      <c r="O60" t="s">
        <v>195</v>
      </c>
      <c r="Q60" s="1">
        <v>44824</v>
      </c>
      <c r="R60" t="s">
        <v>850</v>
      </c>
      <c r="S60" t="s">
        <v>851</v>
      </c>
      <c r="T60" t="s">
        <v>194</v>
      </c>
      <c r="U60" t="s">
        <v>1107</v>
      </c>
      <c r="V60" t="s">
        <v>1108</v>
      </c>
      <c r="W60" t="s">
        <v>1109</v>
      </c>
      <c r="X60" t="s">
        <v>855</v>
      </c>
      <c r="Y60" t="s">
        <v>856</v>
      </c>
      <c r="Z60" t="s">
        <v>1094</v>
      </c>
      <c r="AA60" t="s">
        <v>1095</v>
      </c>
      <c r="AB60" t="s">
        <v>1096</v>
      </c>
      <c r="AC60" t="s">
        <v>1110</v>
      </c>
      <c r="AD60">
        <v>-2.3372213999999998</v>
      </c>
      <c r="AE60">
        <v>30.1002334</v>
      </c>
      <c r="AF60">
        <v>1483.4</v>
      </c>
      <c r="AG60">
        <v>4.9000000000000004</v>
      </c>
      <c r="AH60">
        <v>1</v>
      </c>
      <c r="AI60" t="s">
        <v>245</v>
      </c>
      <c r="AJ60">
        <v>1</v>
      </c>
      <c r="AK60">
        <v>0</v>
      </c>
      <c r="AL60">
        <v>0</v>
      </c>
      <c r="AM60">
        <v>0</v>
      </c>
      <c r="AN60">
        <v>0</v>
      </c>
      <c r="AO60">
        <v>0</v>
      </c>
      <c r="AP60">
        <v>0</v>
      </c>
      <c r="AQ60">
        <v>0</v>
      </c>
      <c r="AR60">
        <v>0</v>
      </c>
      <c r="AT60" t="s">
        <v>1111</v>
      </c>
      <c r="AU60" s="2" t="s">
        <v>1112</v>
      </c>
      <c r="BL60" t="s">
        <v>210</v>
      </c>
      <c r="BM60">
        <v>1</v>
      </c>
      <c r="BN60">
        <v>0</v>
      </c>
      <c r="BO60">
        <v>0</v>
      </c>
      <c r="BP60">
        <v>0</v>
      </c>
      <c r="BQ60">
        <v>0</v>
      </c>
      <c r="BR60">
        <v>0</v>
      </c>
      <c r="BS60">
        <v>0</v>
      </c>
      <c r="BT60">
        <v>0</v>
      </c>
      <c r="BU60">
        <v>0</v>
      </c>
      <c r="BV60">
        <v>0</v>
      </c>
      <c r="BW60">
        <v>0</v>
      </c>
      <c r="BX60">
        <v>0</v>
      </c>
      <c r="BY60">
        <v>0</v>
      </c>
      <c r="BZ60" t="s">
        <v>194</v>
      </c>
      <c r="CA60" t="s">
        <v>194</v>
      </c>
      <c r="CB60" t="s">
        <v>194</v>
      </c>
      <c r="CC60">
        <v>3</v>
      </c>
      <c r="CD60" t="s">
        <v>1113</v>
      </c>
      <c r="CE60" s="2" t="s">
        <v>1114</v>
      </c>
      <c r="CF60" t="s">
        <v>213</v>
      </c>
      <c r="CI60" t="s">
        <v>1115</v>
      </c>
      <c r="GH60" t="s">
        <v>194</v>
      </c>
      <c r="GI60" t="s">
        <v>194</v>
      </c>
      <c r="GJ60" t="s">
        <v>1102</v>
      </c>
      <c r="GK60" t="s">
        <v>1116</v>
      </c>
      <c r="GL60" s="2" t="s">
        <v>1117</v>
      </c>
      <c r="GM60" t="s">
        <v>217</v>
      </c>
      <c r="GN60" t="s">
        <v>218</v>
      </c>
      <c r="GO60" t="s">
        <v>219</v>
      </c>
      <c r="GU60">
        <v>186246782</v>
      </c>
      <c r="GV60" t="s">
        <v>1118</v>
      </c>
      <c r="GW60" s="1">
        <v>44824.672500000001</v>
      </c>
      <c r="GZ60" t="s">
        <v>221</v>
      </c>
      <c r="HA60" t="s">
        <v>222</v>
      </c>
      <c r="HC60">
        <v>59</v>
      </c>
    </row>
    <row r="61" spans="1:211" x14ac:dyDescent="0.35">
      <c r="A61" s="1">
        <v>44824.452353645836</v>
      </c>
      <c r="B61" s="1">
        <v>44824.464928946763</v>
      </c>
      <c r="C61" s="1">
        <v>44824</v>
      </c>
      <c r="D61" t="s">
        <v>1088</v>
      </c>
      <c r="H61" t="s">
        <v>1119</v>
      </c>
      <c r="I61" t="s">
        <v>194</v>
      </c>
      <c r="J61" t="s">
        <v>194</v>
      </c>
      <c r="K61" t="s">
        <v>194</v>
      </c>
      <c r="L61" t="s">
        <v>194</v>
      </c>
      <c r="M61" t="s">
        <v>194</v>
      </c>
      <c r="N61" t="s">
        <v>194</v>
      </c>
      <c r="O61" t="s">
        <v>195</v>
      </c>
      <c r="Q61" s="1">
        <v>44824</v>
      </c>
      <c r="R61" t="s">
        <v>1120</v>
      </c>
      <c r="S61" t="s">
        <v>870</v>
      </c>
      <c r="T61" t="s">
        <v>194</v>
      </c>
      <c r="U61" t="s">
        <v>1121</v>
      </c>
      <c r="V61" t="s">
        <v>1122</v>
      </c>
      <c r="W61" t="s">
        <v>1123</v>
      </c>
      <c r="X61" t="s">
        <v>855</v>
      </c>
      <c r="Y61" t="s">
        <v>856</v>
      </c>
      <c r="Z61" t="s">
        <v>1094</v>
      </c>
      <c r="AA61" t="s">
        <v>1095</v>
      </c>
      <c r="AB61" t="s">
        <v>1096</v>
      </c>
      <c r="AC61" t="s">
        <v>1124</v>
      </c>
      <c r="AD61">
        <v>-2.3374204999999999</v>
      </c>
      <c r="AE61">
        <v>30.0998728</v>
      </c>
      <c r="AF61">
        <v>1497.8</v>
      </c>
      <c r="AG61">
        <v>4.8230000000000004</v>
      </c>
      <c r="AH61">
        <v>1</v>
      </c>
      <c r="AI61" t="s">
        <v>245</v>
      </c>
      <c r="AJ61">
        <v>1</v>
      </c>
      <c r="AK61">
        <v>0</v>
      </c>
      <c r="AL61">
        <v>0</v>
      </c>
      <c r="AM61">
        <v>0</v>
      </c>
      <c r="AN61">
        <v>0</v>
      </c>
      <c r="AO61">
        <v>0</v>
      </c>
      <c r="AP61">
        <v>0</v>
      </c>
      <c r="AQ61">
        <v>0</v>
      </c>
      <c r="AR61">
        <v>0</v>
      </c>
      <c r="AT61" t="s">
        <v>1125</v>
      </c>
      <c r="AU61" s="2" t="s">
        <v>1126</v>
      </c>
      <c r="BL61" t="s">
        <v>210</v>
      </c>
      <c r="BM61">
        <v>1</v>
      </c>
      <c r="BN61">
        <v>0</v>
      </c>
      <c r="BO61">
        <v>0</v>
      </c>
      <c r="BP61">
        <v>0</v>
      </c>
      <c r="BQ61">
        <v>0</v>
      </c>
      <c r="BR61">
        <v>0</v>
      </c>
      <c r="BS61">
        <v>0</v>
      </c>
      <c r="BT61">
        <v>0</v>
      </c>
      <c r="BU61">
        <v>0</v>
      </c>
      <c r="BV61">
        <v>0</v>
      </c>
      <c r="BW61">
        <v>0</v>
      </c>
      <c r="BX61">
        <v>0</v>
      </c>
      <c r="BY61">
        <v>0</v>
      </c>
      <c r="BZ61" t="s">
        <v>194</v>
      </c>
      <c r="CA61" t="s">
        <v>194</v>
      </c>
      <c r="CB61" t="s">
        <v>194</v>
      </c>
      <c r="CC61">
        <v>15.1</v>
      </c>
      <c r="CD61" t="s">
        <v>1127</v>
      </c>
      <c r="CE61" s="2" t="s">
        <v>1128</v>
      </c>
      <c r="CF61" t="s">
        <v>213</v>
      </c>
      <c r="CI61" t="s">
        <v>323</v>
      </c>
      <c r="GH61" t="s">
        <v>194</v>
      </c>
      <c r="GI61" t="s">
        <v>194</v>
      </c>
      <c r="GJ61" t="s">
        <v>1102</v>
      </c>
      <c r="GK61" t="s">
        <v>1129</v>
      </c>
      <c r="GL61" s="2" t="s">
        <v>1130</v>
      </c>
      <c r="GM61" t="s">
        <v>217</v>
      </c>
      <c r="GN61" t="s">
        <v>218</v>
      </c>
      <c r="GO61" t="s">
        <v>219</v>
      </c>
      <c r="GU61">
        <v>186247279</v>
      </c>
      <c r="GV61" t="s">
        <v>1131</v>
      </c>
      <c r="GW61" s="1">
        <v>44824.673958333333</v>
      </c>
      <c r="GZ61" t="s">
        <v>221</v>
      </c>
      <c r="HA61" t="s">
        <v>222</v>
      </c>
      <c r="HC61">
        <v>60</v>
      </c>
    </row>
    <row r="62" spans="1:211" x14ac:dyDescent="0.35">
      <c r="A62" s="1">
        <v>44824.474137754631</v>
      </c>
      <c r="B62" s="1">
        <v>44824.484219270831</v>
      </c>
      <c r="C62" s="1">
        <v>44824</v>
      </c>
      <c r="D62" t="s">
        <v>1088</v>
      </c>
      <c r="H62" t="s">
        <v>1132</v>
      </c>
      <c r="I62" t="s">
        <v>194</v>
      </c>
      <c r="J62" t="s">
        <v>194</v>
      </c>
      <c r="K62" t="s">
        <v>194</v>
      </c>
      <c r="L62" t="s">
        <v>194</v>
      </c>
      <c r="M62" t="s">
        <v>194</v>
      </c>
      <c r="N62" t="s">
        <v>194</v>
      </c>
      <c r="O62" t="s">
        <v>195</v>
      </c>
      <c r="Q62" s="1">
        <v>44824</v>
      </c>
      <c r="R62" t="s">
        <v>1133</v>
      </c>
      <c r="S62" t="s">
        <v>870</v>
      </c>
      <c r="T62" t="s">
        <v>194</v>
      </c>
      <c r="U62" t="s">
        <v>1134</v>
      </c>
      <c r="V62" t="s">
        <v>1135</v>
      </c>
      <c r="W62" t="s">
        <v>1136</v>
      </c>
      <c r="X62" t="s">
        <v>855</v>
      </c>
      <c r="Y62" t="s">
        <v>856</v>
      </c>
      <c r="Z62" t="s">
        <v>1094</v>
      </c>
      <c r="AA62" t="s">
        <v>1095</v>
      </c>
      <c r="AB62" t="s">
        <v>1096</v>
      </c>
      <c r="AC62" t="s">
        <v>1137</v>
      </c>
      <c r="AD62">
        <v>-2.3361594999999999</v>
      </c>
      <c r="AE62">
        <v>30.100838499999998</v>
      </c>
      <c r="AF62">
        <v>1484.5</v>
      </c>
      <c r="AG62">
        <v>4.9800000000000004</v>
      </c>
      <c r="AH62">
        <v>1</v>
      </c>
      <c r="AI62" t="s">
        <v>245</v>
      </c>
      <c r="AJ62">
        <v>1</v>
      </c>
      <c r="AK62">
        <v>0</v>
      </c>
      <c r="AL62">
        <v>0</v>
      </c>
      <c r="AM62">
        <v>0</v>
      </c>
      <c r="AN62">
        <v>0</v>
      </c>
      <c r="AO62">
        <v>0</v>
      </c>
      <c r="AP62">
        <v>0</v>
      </c>
      <c r="AQ62">
        <v>0</v>
      </c>
      <c r="AR62">
        <v>0</v>
      </c>
      <c r="AT62" t="s">
        <v>1138</v>
      </c>
      <c r="AU62" s="2" t="s">
        <v>1139</v>
      </c>
      <c r="BL62" t="s">
        <v>210</v>
      </c>
      <c r="BM62">
        <v>1</v>
      </c>
      <c r="BN62">
        <v>0</v>
      </c>
      <c r="BO62">
        <v>0</v>
      </c>
      <c r="BP62">
        <v>0</v>
      </c>
      <c r="BQ62">
        <v>0</v>
      </c>
      <c r="BR62">
        <v>0</v>
      </c>
      <c r="BS62">
        <v>0</v>
      </c>
      <c r="BT62">
        <v>0</v>
      </c>
      <c r="BU62">
        <v>0</v>
      </c>
      <c r="BV62">
        <v>0</v>
      </c>
      <c r="BW62">
        <v>0</v>
      </c>
      <c r="BX62">
        <v>0</v>
      </c>
      <c r="BY62">
        <v>0</v>
      </c>
      <c r="BZ62" t="s">
        <v>194</v>
      </c>
      <c r="CA62" t="s">
        <v>194</v>
      </c>
      <c r="CB62" t="s">
        <v>194</v>
      </c>
      <c r="CC62">
        <v>15.3</v>
      </c>
      <c r="CD62" t="s">
        <v>1140</v>
      </c>
      <c r="CE62" s="2" t="s">
        <v>1141</v>
      </c>
      <c r="CF62" t="s">
        <v>213</v>
      </c>
      <c r="CI62" t="s">
        <v>1115</v>
      </c>
      <c r="GH62" t="s">
        <v>194</v>
      </c>
      <c r="GI62" t="s">
        <v>194</v>
      </c>
      <c r="GJ62" t="s">
        <v>1102</v>
      </c>
      <c r="GK62" t="s">
        <v>1142</v>
      </c>
      <c r="GL62" s="2" t="s">
        <v>1143</v>
      </c>
      <c r="GM62" t="s">
        <v>217</v>
      </c>
      <c r="GN62" t="s">
        <v>218</v>
      </c>
      <c r="GO62" t="s">
        <v>219</v>
      </c>
      <c r="GU62">
        <v>186247345</v>
      </c>
      <c r="GV62" t="s">
        <v>1144</v>
      </c>
      <c r="GW62" s="1">
        <v>44824.674155092587</v>
      </c>
      <c r="GZ62" t="s">
        <v>221</v>
      </c>
      <c r="HA62" t="s">
        <v>222</v>
      </c>
      <c r="HC62">
        <v>61</v>
      </c>
    </row>
    <row r="63" spans="1:211" x14ac:dyDescent="0.35">
      <c r="A63" s="1">
        <v>44824.371640787038</v>
      </c>
      <c r="B63" s="1">
        <v>44824.38671402778</v>
      </c>
      <c r="C63" s="1">
        <v>44824</v>
      </c>
      <c r="D63" t="s">
        <v>592</v>
      </c>
      <c r="H63" t="s">
        <v>1145</v>
      </c>
      <c r="I63" t="s">
        <v>194</v>
      </c>
      <c r="J63" t="s">
        <v>194</v>
      </c>
      <c r="K63" t="s">
        <v>194</v>
      </c>
      <c r="L63" t="s">
        <v>194</v>
      </c>
      <c r="M63" t="s">
        <v>194</v>
      </c>
      <c r="N63" t="s">
        <v>194</v>
      </c>
      <c r="O63" t="s">
        <v>195</v>
      </c>
      <c r="Q63" s="1">
        <v>44824</v>
      </c>
      <c r="R63" t="s">
        <v>777</v>
      </c>
      <c r="S63" t="s">
        <v>1043</v>
      </c>
      <c r="T63" t="s">
        <v>194</v>
      </c>
      <c r="U63" t="s">
        <v>1146</v>
      </c>
      <c r="V63" t="s">
        <v>1147</v>
      </c>
      <c r="W63" t="s">
        <v>1148</v>
      </c>
      <c r="X63" t="s">
        <v>855</v>
      </c>
      <c r="Y63" t="s">
        <v>856</v>
      </c>
      <c r="Z63" t="s">
        <v>857</v>
      </c>
      <c r="AA63" t="s">
        <v>890</v>
      </c>
      <c r="AB63" t="s">
        <v>1046</v>
      </c>
      <c r="AC63" t="s">
        <v>1149</v>
      </c>
      <c r="AD63">
        <v>-2.2948797000000001</v>
      </c>
      <c r="AE63">
        <v>30.032854700000001</v>
      </c>
      <c r="AF63">
        <v>1455</v>
      </c>
      <c r="AG63">
        <v>4.9160000000000004</v>
      </c>
      <c r="AH63">
        <v>2</v>
      </c>
      <c r="AI63" t="s">
        <v>1048</v>
      </c>
      <c r="AJ63">
        <v>1</v>
      </c>
      <c r="AK63">
        <v>1</v>
      </c>
      <c r="AL63">
        <v>0</v>
      </c>
      <c r="AM63">
        <v>0</v>
      </c>
      <c r="AN63">
        <v>0</v>
      </c>
      <c r="AO63">
        <v>0</v>
      </c>
      <c r="AP63">
        <v>0</v>
      </c>
      <c r="AQ63">
        <v>0</v>
      </c>
      <c r="AR63">
        <v>0</v>
      </c>
      <c r="AT63" t="s">
        <v>1150</v>
      </c>
      <c r="AU63" s="2" t="s">
        <v>1151</v>
      </c>
      <c r="AV63" t="s">
        <v>1152</v>
      </c>
      <c r="AW63" s="2" t="s">
        <v>1153</v>
      </c>
      <c r="BL63" t="s">
        <v>210</v>
      </c>
      <c r="BM63">
        <v>1</v>
      </c>
      <c r="BN63">
        <v>0</v>
      </c>
      <c r="BO63">
        <v>0</v>
      </c>
      <c r="BP63">
        <v>0</v>
      </c>
      <c r="BQ63">
        <v>0</v>
      </c>
      <c r="BR63">
        <v>0</v>
      </c>
      <c r="BS63">
        <v>0</v>
      </c>
      <c r="BT63">
        <v>0</v>
      </c>
      <c r="BU63">
        <v>0</v>
      </c>
      <c r="BV63">
        <v>0</v>
      </c>
      <c r="BW63">
        <v>0</v>
      </c>
      <c r="BX63">
        <v>0</v>
      </c>
      <c r="BY63">
        <v>0</v>
      </c>
      <c r="BZ63" t="s">
        <v>194</v>
      </c>
      <c r="CA63" t="s">
        <v>194</v>
      </c>
      <c r="CB63" t="s">
        <v>194</v>
      </c>
      <c r="CC63">
        <v>34.57</v>
      </c>
      <c r="CD63" t="s">
        <v>1154</v>
      </c>
      <c r="CE63" s="2" t="s">
        <v>1155</v>
      </c>
      <c r="CF63" t="s">
        <v>213</v>
      </c>
      <c r="CI63" t="s">
        <v>308</v>
      </c>
      <c r="GH63" t="s">
        <v>194</v>
      </c>
      <c r="GI63" t="s">
        <v>194</v>
      </c>
      <c r="GJ63" t="s">
        <v>1058</v>
      </c>
      <c r="GK63" t="s">
        <v>1156</v>
      </c>
      <c r="GL63" s="2" t="s">
        <v>1157</v>
      </c>
      <c r="GM63" t="s">
        <v>217</v>
      </c>
      <c r="GN63" t="s">
        <v>218</v>
      </c>
      <c r="GO63" t="s">
        <v>219</v>
      </c>
      <c r="GU63">
        <v>186247465</v>
      </c>
      <c r="GV63" t="s">
        <v>1158</v>
      </c>
      <c r="GW63" s="1">
        <v>44824.67459490741</v>
      </c>
      <c r="GZ63" t="s">
        <v>221</v>
      </c>
      <c r="HA63" t="s">
        <v>222</v>
      </c>
      <c r="HC63">
        <v>62</v>
      </c>
    </row>
    <row r="64" spans="1:211" x14ac:dyDescent="0.35">
      <c r="A64" s="1">
        <v>44824.328714675918</v>
      </c>
      <c r="B64" s="1">
        <v>44824.357922708332</v>
      </c>
      <c r="C64" s="1">
        <v>44824</v>
      </c>
      <c r="D64" t="s">
        <v>1088</v>
      </c>
      <c r="H64" t="s">
        <v>1159</v>
      </c>
      <c r="I64" t="s">
        <v>194</v>
      </c>
      <c r="J64" t="s">
        <v>194</v>
      </c>
      <c r="K64" t="s">
        <v>194</v>
      </c>
      <c r="L64" t="s">
        <v>194</v>
      </c>
      <c r="M64" t="s">
        <v>194</v>
      </c>
      <c r="N64" t="s">
        <v>194</v>
      </c>
      <c r="O64" t="s">
        <v>195</v>
      </c>
      <c r="Q64" s="1">
        <v>44824</v>
      </c>
      <c r="R64" t="s">
        <v>1160</v>
      </c>
      <c r="S64" t="s">
        <v>870</v>
      </c>
      <c r="T64" t="s">
        <v>194</v>
      </c>
      <c r="U64" t="s">
        <v>1161</v>
      </c>
      <c r="V64" t="s">
        <v>1162</v>
      </c>
      <c r="W64" t="s">
        <v>1163</v>
      </c>
      <c r="X64" t="s">
        <v>855</v>
      </c>
      <c r="Y64" t="s">
        <v>856</v>
      </c>
      <c r="Z64" t="s">
        <v>1094</v>
      </c>
      <c r="AA64" t="s">
        <v>1095</v>
      </c>
      <c r="AB64" t="s">
        <v>1096</v>
      </c>
      <c r="AC64" t="s">
        <v>1164</v>
      </c>
      <c r="AD64">
        <v>-2.3398938</v>
      </c>
      <c r="AE64">
        <v>30.097106199999999</v>
      </c>
      <c r="AF64">
        <v>1481.6</v>
      </c>
      <c r="AG64">
        <v>4.9660000000000002</v>
      </c>
      <c r="AH64">
        <v>1</v>
      </c>
      <c r="AI64" t="s">
        <v>207</v>
      </c>
      <c r="AJ64">
        <v>0</v>
      </c>
      <c r="AK64">
        <v>1</v>
      </c>
      <c r="AL64">
        <v>0</v>
      </c>
      <c r="AM64">
        <v>0</v>
      </c>
      <c r="AN64">
        <v>0</v>
      </c>
      <c r="AO64">
        <v>0</v>
      </c>
      <c r="AP64">
        <v>0</v>
      </c>
      <c r="AQ64">
        <v>0</v>
      </c>
      <c r="AR64">
        <v>0</v>
      </c>
      <c r="AV64" t="s">
        <v>1165</v>
      </c>
      <c r="AW64" s="2" t="s">
        <v>1166</v>
      </c>
      <c r="BL64" t="s">
        <v>210</v>
      </c>
      <c r="BM64">
        <v>1</v>
      </c>
      <c r="BN64">
        <v>0</v>
      </c>
      <c r="BO64">
        <v>0</v>
      </c>
      <c r="BP64">
        <v>0</v>
      </c>
      <c r="BQ64">
        <v>0</v>
      </c>
      <c r="BR64">
        <v>0</v>
      </c>
      <c r="BS64">
        <v>0</v>
      </c>
      <c r="BT64">
        <v>0</v>
      </c>
      <c r="BU64">
        <v>0</v>
      </c>
      <c r="BV64">
        <v>0</v>
      </c>
      <c r="BW64">
        <v>0</v>
      </c>
      <c r="BX64">
        <v>0</v>
      </c>
      <c r="BY64">
        <v>0</v>
      </c>
      <c r="BZ64" t="s">
        <v>194</v>
      </c>
      <c r="CA64" t="s">
        <v>194</v>
      </c>
      <c r="CB64" t="s">
        <v>194</v>
      </c>
      <c r="CC64">
        <v>10.5</v>
      </c>
      <c r="CD64" t="s">
        <v>1167</v>
      </c>
      <c r="CE64" s="2" t="s">
        <v>1168</v>
      </c>
      <c r="CF64" t="s">
        <v>213</v>
      </c>
      <c r="CI64" t="s">
        <v>323</v>
      </c>
      <c r="GH64" t="s">
        <v>194</v>
      </c>
      <c r="GI64" t="s">
        <v>194</v>
      </c>
      <c r="GJ64" t="s">
        <v>1102</v>
      </c>
      <c r="GK64" t="s">
        <v>1169</v>
      </c>
      <c r="GL64" s="2" t="s">
        <v>1170</v>
      </c>
      <c r="GM64" t="s">
        <v>217</v>
      </c>
      <c r="GN64" t="s">
        <v>218</v>
      </c>
      <c r="GO64" t="s">
        <v>219</v>
      </c>
      <c r="GU64">
        <v>186247496</v>
      </c>
      <c r="GV64" t="s">
        <v>1171</v>
      </c>
      <c r="GW64" s="1">
        <v>44824.67465277778</v>
      </c>
      <c r="GZ64" t="s">
        <v>221</v>
      </c>
      <c r="HA64" t="s">
        <v>222</v>
      </c>
      <c r="HC64">
        <v>63</v>
      </c>
    </row>
    <row r="65" spans="1:211" x14ac:dyDescent="0.35">
      <c r="A65" s="1">
        <v>44824.368507777777</v>
      </c>
      <c r="B65" s="1">
        <v>44824.375906250003</v>
      </c>
      <c r="C65" s="1">
        <v>44824</v>
      </c>
      <c r="D65" t="s">
        <v>1088</v>
      </c>
      <c r="H65" t="s">
        <v>1172</v>
      </c>
      <c r="I65" t="s">
        <v>194</v>
      </c>
      <c r="J65" t="s">
        <v>194</v>
      </c>
      <c r="K65" t="s">
        <v>194</v>
      </c>
      <c r="L65" t="s">
        <v>194</v>
      </c>
      <c r="M65" t="s">
        <v>194</v>
      </c>
      <c r="N65" t="s">
        <v>194</v>
      </c>
      <c r="O65" t="s">
        <v>195</v>
      </c>
      <c r="Q65" s="1">
        <v>44824</v>
      </c>
      <c r="R65" t="s">
        <v>1173</v>
      </c>
      <c r="S65" t="s">
        <v>870</v>
      </c>
      <c r="T65" t="s">
        <v>194</v>
      </c>
      <c r="U65" t="s">
        <v>1174</v>
      </c>
      <c r="V65" t="s">
        <v>1175</v>
      </c>
      <c r="W65" t="s">
        <v>1176</v>
      </c>
      <c r="X65" t="s">
        <v>855</v>
      </c>
      <c r="Y65" t="s">
        <v>856</v>
      </c>
      <c r="Z65" t="s">
        <v>1094</v>
      </c>
      <c r="AA65" t="s">
        <v>1095</v>
      </c>
      <c r="AB65" t="s">
        <v>1096</v>
      </c>
      <c r="AC65" t="s">
        <v>1177</v>
      </c>
      <c r="AD65">
        <v>-2.3406142000000001</v>
      </c>
      <c r="AE65">
        <v>30.0933001</v>
      </c>
      <c r="AF65">
        <v>1486.1</v>
      </c>
      <c r="AG65">
        <v>4.5999999999999996</v>
      </c>
      <c r="AH65">
        <v>1</v>
      </c>
      <c r="AI65" t="s">
        <v>245</v>
      </c>
      <c r="AJ65">
        <v>1</v>
      </c>
      <c r="AK65">
        <v>0</v>
      </c>
      <c r="AL65">
        <v>0</v>
      </c>
      <c r="AM65">
        <v>0</v>
      </c>
      <c r="AN65">
        <v>0</v>
      </c>
      <c r="AO65">
        <v>0</v>
      </c>
      <c r="AP65">
        <v>0</v>
      </c>
      <c r="AQ65">
        <v>0</v>
      </c>
      <c r="AR65">
        <v>0</v>
      </c>
      <c r="AT65" t="s">
        <v>1178</v>
      </c>
      <c r="AU65" s="2" t="s">
        <v>1179</v>
      </c>
      <c r="BL65" t="s">
        <v>210</v>
      </c>
      <c r="BM65">
        <v>1</v>
      </c>
      <c r="BN65">
        <v>0</v>
      </c>
      <c r="BO65">
        <v>0</v>
      </c>
      <c r="BP65">
        <v>0</v>
      </c>
      <c r="BQ65">
        <v>0</v>
      </c>
      <c r="BR65">
        <v>0</v>
      </c>
      <c r="BS65">
        <v>0</v>
      </c>
      <c r="BT65">
        <v>0</v>
      </c>
      <c r="BU65">
        <v>0</v>
      </c>
      <c r="BV65">
        <v>0</v>
      </c>
      <c r="BW65">
        <v>0</v>
      </c>
      <c r="BX65">
        <v>0</v>
      </c>
      <c r="BY65">
        <v>0</v>
      </c>
      <c r="BZ65" t="s">
        <v>194</v>
      </c>
      <c r="CA65" t="s">
        <v>194</v>
      </c>
      <c r="CB65" t="s">
        <v>194</v>
      </c>
      <c r="CC65">
        <v>3.2549999999999999</v>
      </c>
      <c r="CD65" t="s">
        <v>1180</v>
      </c>
      <c r="CE65" s="2" t="s">
        <v>1181</v>
      </c>
      <c r="CF65" t="s">
        <v>213</v>
      </c>
      <c r="CI65" t="s">
        <v>308</v>
      </c>
      <c r="GH65" t="s">
        <v>194</v>
      </c>
      <c r="GI65" t="s">
        <v>194</v>
      </c>
      <c r="GJ65" t="s">
        <v>1102</v>
      </c>
      <c r="GK65" t="s">
        <v>1182</v>
      </c>
      <c r="GL65" s="2" t="s">
        <v>1183</v>
      </c>
      <c r="GM65" t="s">
        <v>217</v>
      </c>
      <c r="GN65" t="s">
        <v>218</v>
      </c>
      <c r="GO65" t="s">
        <v>219</v>
      </c>
      <c r="GU65">
        <v>186247502</v>
      </c>
      <c r="GV65" t="s">
        <v>1184</v>
      </c>
      <c r="GW65" s="1">
        <v>44824.674675925933</v>
      </c>
      <c r="GZ65" t="s">
        <v>221</v>
      </c>
      <c r="HA65" t="s">
        <v>222</v>
      </c>
      <c r="HC65">
        <v>64</v>
      </c>
    </row>
    <row r="66" spans="1:211" x14ac:dyDescent="0.35">
      <c r="A66" s="1">
        <v>44824.396457789349</v>
      </c>
      <c r="B66" s="1">
        <v>44824.410089675926</v>
      </c>
      <c r="C66" s="1">
        <v>44824</v>
      </c>
      <c r="D66" t="s">
        <v>592</v>
      </c>
      <c r="H66" t="s">
        <v>1185</v>
      </c>
      <c r="I66" t="s">
        <v>194</v>
      </c>
      <c r="J66" t="s">
        <v>194</v>
      </c>
      <c r="K66" t="s">
        <v>194</v>
      </c>
      <c r="L66" t="s">
        <v>194</v>
      </c>
      <c r="M66" t="s">
        <v>194</v>
      </c>
      <c r="N66" t="s">
        <v>194</v>
      </c>
      <c r="O66" t="s">
        <v>195</v>
      </c>
      <c r="Q66" s="1">
        <v>44824</v>
      </c>
      <c r="R66" t="s">
        <v>1186</v>
      </c>
      <c r="S66" t="s">
        <v>1043</v>
      </c>
      <c r="T66" t="s">
        <v>194</v>
      </c>
      <c r="U66" t="s">
        <v>1187</v>
      </c>
      <c r="V66" t="s">
        <v>1187</v>
      </c>
      <c r="W66" t="s">
        <v>1188</v>
      </c>
      <c r="X66" t="s">
        <v>855</v>
      </c>
      <c r="Y66" t="s">
        <v>856</v>
      </c>
      <c r="Z66" t="s">
        <v>857</v>
      </c>
      <c r="AA66" t="s">
        <v>890</v>
      </c>
      <c r="AB66" t="s">
        <v>1046</v>
      </c>
      <c r="AC66" t="s">
        <v>1189</v>
      </c>
      <c r="AD66">
        <v>-2.2948267000000002</v>
      </c>
      <c r="AE66">
        <v>30.029372899999998</v>
      </c>
      <c r="AF66">
        <v>1476</v>
      </c>
      <c r="AG66">
        <v>4.8</v>
      </c>
      <c r="AH66">
        <v>1</v>
      </c>
      <c r="AI66" t="s">
        <v>207</v>
      </c>
      <c r="AJ66">
        <v>0</v>
      </c>
      <c r="AK66">
        <v>1</v>
      </c>
      <c r="AL66">
        <v>0</v>
      </c>
      <c r="AM66">
        <v>0</v>
      </c>
      <c r="AN66">
        <v>0</v>
      </c>
      <c r="AO66">
        <v>0</v>
      </c>
      <c r="AP66">
        <v>0</v>
      </c>
      <c r="AQ66">
        <v>0</v>
      </c>
      <c r="AR66">
        <v>0</v>
      </c>
      <c r="AV66" t="s">
        <v>1190</v>
      </c>
      <c r="AW66" s="2" t="s">
        <v>1191</v>
      </c>
      <c r="BL66" t="s">
        <v>210</v>
      </c>
      <c r="BM66">
        <v>1</v>
      </c>
      <c r="BN66">
        <v>0</v>
      </c>
      <c r="BO66">
        <v>0</v>
      </c>
      <c r="BP66">
        <v>0</v>
      </c>
      <c r="BQ66">
        <v>0</v>
      </c>
      <c r="BR66">
        <v>0</v>
      </c>
      <c r="BS66">
        <v>0</v>
      </c>
      <c r="BT66">
        <v>0</v>
      </c>
      <c r="BU66">
        <v>0</v>
      </c>
      <c r="BV66">
        <v>0</v>
      </c>
      <c r="BW66">
        <v>0</v>
      </c>
      <c r="BX66">
        <v>0</v>
      </c>
      <c r="BY66">
        <v>0</v>
      </c>
      <c r="BZ66" t="s">
        <v>194</v>
      </c>
      <c r="CA66" t="s">
        <v>194</v>
      </c>
      <c r="CB66" t="s">
        <v>194</v>
      </c>
      <c r="CC66">
        <v>18.25</v>
      </c>
      <c r="CD66" t="s">
        <v>1192</v>
      </c>
      <c r="CE66" s="2" t="s">
        <v>1193</v>
      </c>
      <c r="CF66" t="s">
        <v>213</v>
      </c>
      <c r="CI66" t="s">
        <v>308</v>
      </c>
      <c r="GH66" t="s">
        <v>194</v>
      </c>
      <c r="GI66" t="s">
        <v>194</v>
      </c>
      <c r="GJ66" t="s">
        <v>1058</v>
      </c>
      <c r="GK66" t="s">
        <v>1194</v>
      </c>
      <c r="GL66" s="2" t="s">
        <v>1195</v>
      </c>
      <c r="GM66" t="s">
        <v>217</v>
      </c>
      <c r="GN66" t="s">
        <v>218</v>
      </c>
      <c r="GO66" t="s">
        <v>219</v>
      </c>
      <c r="GU66">
        <v>186247512</v>
      </c>
      <c r="GV66" t="s">
        <v>1196</v>
      </c>
      <c r="GW66" s="1">
        <v>44824.674699074072</v>
      </c>
      <c r="GZ66" t="s">
        <v>221</v>
      </c>
      <c r="HA66" t="s">
        <v>222</v>
      </c>
      <c r="HC66">
        <v>65</v>
      </c>
    </row>
    <row r="67" spans="1:211" x14ac:dyDescent="0.35">
      <c r="A67" s="1">
        <v>44824.410679386572</v>
      </c>
      <c r="B67" s="1">
        <v>44824.468539120367</v>
      </c>
      <c r="C67" s="1">
        <v>44824</v>
      </c>
      <c r="D67" t="s">
        <v>592</v>
      </c>
      <c r="H67" t="s">
        <v>1197</v>
      </c>
      <c r="I67" t="s">
        <v>194</v>
      </c>
      <c r="J67" t="s">
        <v>194</v>
      </c>
      <c r="K67" t="s">
        <v>194</v>
      </c>
      <c r="L67" t="s">
        <v>194</v>
      </c>
      <c r="M67" t="s">
        <v>194</v>
      </c>
      <c r="N67" t="s">
        <v>194</v>
      </c>
      <c r="O67" t="s">
        <v>195</v>
      </c>
      <c r="Q67" s="1">
        <v>44824</v>
      </c>
      <c r="R67" t="s">
        <v>1198</v>
      </c>
      <c r="S67" t="s">
        <v>1043</v>
      </c>
      <c r="T67" t="s">
        <v>194</v>
      </c>
      <c r="U67" t="s">
        <v>1199</v>
      </c>
      <c r="V67" t="s">
        <v>1200</v>
      </c>
      <c r="W67" t="s">
        <v>1201</v>
      </c>
      <c r="X67" t="s">
        <v>855</v>
      </c>
      <c r="Y67" t="s">
        <v>856</v>
      </c>
      <c r="Z67" t="s">
        <v>857</v>
      </c>
      <c r="AA67" t="s">
        <v>890</v>
      </c>
      <c r="AB67" t="s">
        <v>1046</v>
      </c>
      <c r="AC67" t="s">
        <v>1202</v>
      </c>
      <c r="AD67">
        <v>-2.2982220999999998</v>
      </c>
      <c r="AE67">
        <v>30.0287416</v>
      </c>
      <c r="AF67">
        <v>1497</v>
      </c>
      <c r="AG67">
        <v>4.4000000000000004</v>
      </c>
      <c r="AH67">
        <v>1</v>
      </c>
      <c r="AI67" t="s">
        <v>245</v>
      </c>
      <c r="AJ67">
        <v>1</v>
      </c>
      <c r="AK67">
        <v>0</v>
      </c>
      <c r="AL67">
        <v>0</v>
      </c>
      <c r="AM67">
        <v>0</v>
      </c>
      <c r="AN67">
        <v>0</v>
      </c>
      <c r="AO67">
        <v>0</v>
      </c>
      <c r="AP67">
        <v>0</v>
      </c>
      <c r="AQ67">
        <v>0</v>
      </c>
      <c r="AR67">
        <v>0</v>
      </c>
      <c r="AT67" t="s">
        <v>1203</v>
      </c>
      <c r="AU67" s="2" t="s">
        <v>1204</v>
      </c>
      <c r="BL67" t="s">
        <v>210</v>
      </c>
      <c r="BM67">
        <v>1</v>
      </c>
      <c r="BN67">
        <v>0</v>
      </c>
      <c r="BO67">
        <v>0</v>
      </c>
      <c r="BP67">
        <v>0</v>
      </c>
      <c r="BQ67">
        <v>0</v>
      </c>
      <c r="BR67">
        <v>0</v>
      </c>
      <c r="BS67">
        <v>0</v>
      </c>
      <c r="BT67">
        <v>0</v>
      </c>
      <c r="BU67">
        <v>0</v>
      </c>
      <c r="BV67">
        <v>0</v>
      </c>
      <c r="BW67">
        <v>0</v>
      </c>
      <c r="BX67">
        <v>0</v>
      </c>
      <c r="BY67">
        <v>0</v>
      </c>
      <c r="BZ67" t="s">
        <v>194</v>
      </c>
      <c r="CA67" t="s">
        <v>194</v>
      </c>
      <c r="CB67" t="s">
        <v>194</v>
      </c>
      <c r="CC67">
        <v>12.58</v>
      </c>
      <c r="CD67" t="s">
        <v>1205</v>
      </c>
      <c r="CE67" s="2" t="s">
        <v>1206</v>
      </c>
      <c r="CF67" t="s">
        <v>213</v>
      </c>
      <c r="CI67" t="s">
        <v>308</v>
      </c>
      <c r="GH67" t="s">
        <v>194</v>
      </c>
      <c r="GI67" t="s">
        <v>194</v>
      </c>
      <c r="GJ67" t="s">
        <v>1058</v>
      </c>
      <c r="GK67" t="s">
        <v>1207</v>
      </c>
      <c r="GL67" s="2" t="s">
        <v>1208</v>
      </c>
      <c r="GM67" t="s">
        <v>217</v>
      </c>
      <c r="GN67" t="s">
        <v>218</v>
      </c>
      <c r="GO67" t="s">
        <v>219</v>
      </c>
      <c r="GU67">
        <v>186247612</v>
      </c>
      <c r="GV67" t="s">
        <v>1209</v>
      </c>
      <c r="GW67" s="1">
        <v>44824.674953703703</v>
      </c>
      <c r="GZ67" t="s">
        <v>221</v>
      </c>
      <c r="HA67" t="s">
        <v>222</v>
      </c>
      <c r="HC67">
        <v>66</v>
      </c>
    </row>
    <row r="68" spans="1:211" x14ac:dyDescent="0.35">
      <c r="A68" s="1">
        <v>44824.340524965279</v>
      </c>
      <c r="B68" s="1">
        <v>44824.353414074067</v>
      </c>
      <c r="C68" s="1">
        <v>44824</v>
      </c>
      <c r="D68" t="s">
        <v>1210</v>
      </c>
      <c r="H68" t="s">
        <v>1211</v>
      </c>
      <c r="I68" t="s">
        <v>194</v>
      </c>
      <c r="J68" t="s">
        <v>194</v>
      </c>
      <c r="K68" t="s">
        <v>194</v>
      </c>
      <c r="L68" t="s">
        <v>194</v>
      </c>
      <c r="M68" t="s">
        <v>194</v>
      </c>
      <c r="N68" t="s">
        <v>194</v>
      </c>
      <c r="O68" t="s">
        <v>195</v>
      </c>
      <c r="Q68" s="1">
        <v>44824</v>
      </c>
      <c r="R68" t="s">
        <v>1212</v>
      </c>
      <c r="S68" t="s">
        <v>870</v>
      </c>
      <c r="T68" t="s">
        <v>194</v>
      </c>
      <c r="U68" t="s">
        <v>1213</v>
      </c>
      <c r="V68" t="s">
        <v>1214</v>
      </c>
      <c r="W68" t="s">
        <v>1215</v>
      </c>
      <c r="X68" t="s">
        <v>855</v>
      </c>
      <c r="Y68" t="s">
        <v>856</v>
      </c>
      <c r="Z68" t="s">
        <v>1216</v>
      </c>
      <c r="AA68" t="s">
        <v>1217</v>
      </c>
      <c r="AB68" t="s">
        <v>1217</v>
      </c>
      <c r="AC68" t="s">
        <v>1218</v>
      </c>
      <c r="AD68">
        <v>-2.2213821999999999</v>
      </c>
      <c r="AE68">
        <v>30.224045700000001</v>
      </c>
      <c r="AF68">
        <v>0</v>
      </c>
      <c r="AG68">
        <v>3799.9989999999998</v>
      </c>
      <c r="AH68">
        <v>1</v>
      </c>
      <c r="AI68" t="s">
        <v>207</v>
      </c>
      <c r="AJ68">
        <v>0</v>
      </c>
      <c r="AK68">
        <v>1</v>
      </c>
      <c r="AL68">
        <v>0</v>
      </c>
      <c r="AM68">
        <v>0</v>
      </c>
      <c r="AN68">
        <v>0</v>
      </c>
      <c r="AO68">
        <v>0</v>
      </c>
      <c r="AP68">
        <v>0</v>
      </c>
      <c r="AQ68">
        <v>0</v>
      </c>
      <c r="AR68">
        <v>0</v>
      </c>
      <c r="AV68" t="s">
        <v>1219</v>
      </c>
      <c r="AW68" s="2" t="s">
        <v>1220</v>
      </c>
      <c r="BL68" t="s">
        <v>210</v>
      </c>
      <c r="BM68">
        <v>1</v>
      </c>
      <c r="BN68">
        <v>0</v>
      </c>
      <c r="BO68">
        <v>0</v>
      </c>
      <c r="BP68">
        <v>0</v>
      </c>
      <c r="BQ68">
        <v>0</v>
      </c>
      <c r="BR68">
        <v>0</v>
      </c>
      <c r="BS68">
        <v>0</v>
      </c>
      <c r="BT68">
        <v>0</v>
      </c>
      <c r="BU68">
        <v>0</v>
      </c>
      <c r="BV68">
        <v>0</v>
      </c>
      <c r="BW68">
        <v>0</v>
      </c>
      <c r="BX68">
        <v>0</v>
      </c>
      <c r="BY68">
        <v>0</v>
      </c>
      <c r="BZ68" t="s">
        <v>194</v>
      </c>
      <c r="CA68" t="s">
        <v>194</v>
      </c>
      <c r="CB68" t="s">
        <v>194</v>
      </c>
      <c r="CC68">
        <v>20.38</v>
      </c>
      <c r="CD68" t="s">
        <v>1221</v>
      </c>
      <c r="CE68" s="2" t="s">
        <v>1222</v>
      </c>
      <c r="CF68" t="s">
        <v>195</v>
      </c>
      <c r="CG68" t="s">
        <v>1223</v>
      </c>
      <c r="CH68" s="2" t="s">
        <v>1224</v>
      </c>
      <c r="CI68" t="s">
        <v>1225</v>
      </c>
      <c r="GH68" t="s">
        <v>194</v>
      </c>
      <c r="GI68" t="s">
        <v>194</v>
      </c>
      <c r="GJ68" t="s">
        <v>1226</v>
      </c>
      <c r="GK68" t="s">
        <v>1227</v>
      </c>
      <c r="GL68" s="2" t="s">
        <v>1228</v>
      </c>
      <c r="GM68" t="s">
        <v>217</v>
      </c>
      <c r="GN68" t="s">
        <v>218</v>
      </c>
      <c r="GO68" t="s">
        <v>219</v>
      </c>
      <c r="GU68">
        <v>186249256</v>
      </c>
      <c r="GV68" t="s">
        <v>1229</v>
      </c>
      <c r="GW68" s="1">
        <v>44824.677812499998</v>
      </c>
      <c r="GZ68" t="s">
        <v>221</v>
      </c>
      <c r="HA68" t="s">
        <v>222</v>
      </c>
      <c r="HC68">
        <v>67</v>
      </c>
    </row>
    <row r="69" spans="1:211" x14ac:dyDescent="0.35">
      <c r="A69" s="1">
        <v>44824.362738009258</v>
      </c>
      <c r="B69" s="1">
        <v>44824.374715625003</v>
      </c>
      <c r="C69" s="1">
        <v>44824</v>
      </c>
      <c r="D69" t="s">
        <v>1210</v>
      </c>
      <c r="H69" t="s">
        <v>1230</v>
      </c>
      <c r="I69" t="s">
        <v>194</v>
      </c>
      <c r="J69" t="s">
        <v>194</v>
      </c>
      <c r="K69" t="s">
        <v>194</v>
      </c>
      <c r="L69" t="s">
        <v>194</v>
      </c>
      <c r="M69" t="s">
        <v>194</v>
      </c>
      <c r="N69" t="s">
        <v>194</v>
      </c>
      <c r="O69" t="s">
        <v>195</v>
      </c>
      <c r="Q69" s="1">
        <v>44824</v>
      </c>
      <c r="R69" t="s">
        <v>1231</v>
      </c>
      <c r="S69" t="s">
        <v>1232</v>
      </c>
      <c r="T69" t="s">
        <v>194</v>
      </c>
      <c r="U69" t="s">
        <v>1233</v>
      </c>
      <c r="V69" t="s">
        <v>1234</v>
      </c>
      <c r="W69" t="s">
        <v>1235</v>
      </c>
      <c r="X69" t="s">
        <v>855</v>
      </c>
      <c r="Y69" t="s">
        <v>856</v>
      </c>
      <c r="Z69" t="s">
        <v>1216</v>
      </c>
      <c r="AA69" t="s">
        <v>1217</v>
      </c>
      <c r="AB69" t="s">
        <v>1217</v>
      </c>
      <c r="AC69" t="s">
        <v>1218</v>
      </c>
      <c r="AD69">
        <v>-2.2213821999999999</v>
      </c>
      <c r="AE69">
        <v>30.224045700000001</v>
      </c>
      <c r="AF69">
        <v>0</v>
      </c>
      <c r="AG69">
        <v>3799.9989999999998</v>
      </c>
      <c r="AH69">
        <v>1</v>
      </c>
      <c r="AI69" t="s">
        <v>245</v>
      </c>
      <c r="AJ69">
        <v>1</v>
      </c>
      <c r="AK69">
        <v>0</v>
      </c>
      <c r="AL69">
        <v>0</v>
      </c>
      <c r="AM69">
        <v>0</v>
      </c>
      <c r="AN69">
        <v>0</v>
      </c>
      <c r="AO69">
        <v>0</v>
      </c>
      <c r="AP69">
        <v>0</v>
      </c>
      <c r="AQ69">
        <v>0</v>
      </c>
      <c r="AR69">
        <v>0</v>
      </c>
      <c r="AT69" t="s">
        <v>1236</v>
      </c>
      <c r="AU69" s="2" t="s">
        <v>1237</v>
      </c>
      <c r="BL69" t="s">
        <v>210</v>
      </c>
      <c r="BM69">
        <v>1</v>
      </c>
      <c r="BN69">
        <v>0</v>
      </c>
      <c r="BO69">
        <v>0</v>
      </c>
      <c r="BP69">
        <v>0</v>
      </c>
      <c r="BQ69">
        <v>0</v>
      </c>
      <c r="BR69">
        <v>0</v>
      </c>
      <c r="BS69">
        <v>0</v>
      </c>
      <c r="BT69">
        <v>0</v>
      </c>
      <c r="BU69">
        <v>0</v>
      </c>
      <c r="BV69">
        <v>0</v>
      </c>
      <c r="BW69">
        <v>0</v>
      </c>
      <c r="BX69">
        <v>0</v>
      </c>
      <c r="BY69">
        <v>0</v>
      </c>
      <c r="BZ69" t="s">
        <v>194</v>
      </c>
      <c r="CA69" t="s">
        <v>194</v>
      </c>
      <c r="CB69" t="s">
        <v>194</v>
      </c>
      <c r="CC69">
        <v>18.47</v>
      </c>
      <c r="CD69" t="s">
        <v>1238</v>
      </c>
      <c r="CE69" s="2" t="s">
        <v>1239</v>
      </c>
      <c r="CF69" t="s">
        <v>195</v>
      </c>
      <c r="CG69" t="s">
        <v>1240</v>
      </c>
      <c r="CH69" s="2" t="s">
        <v>1241</v>
      </c>
      <c r="CI69" t="s">
        <v>308</v>
      </c>
      <c r="GH69" t="s">
        <v>194</v>
      </c>
      <c r="GI69" t="s">
        <v>194</v>
      </c>
      <c r="GJ69" t="s">
        <v>1226</v>
      </c>
      <c r="GK69" t="s">
        <v>1242</v>
      </c>
      <c r="GL69" s="2" t="s">
        <v>1243</v>
      </c>
      <c r="GM69" t="s">
        <v>217</v>
      </c>
      <c r="GN69" t="s">
        <v>218</v>
      </c>
      <c r="GO69" t="s">
        <v>219</v>
      </c>
      <c r="GU69">
        <v>186249298</v>
      </c>
      <c r="GV69" t="s">
        <v>1244</v>
      </c>
      <c r="GW69" s="1">
        <v>44824.677905092591</v>
      </c>
      <c r="GZ69" t="s">
        <v>221</v>
      </c>
      <c r="HA69" t="s">
        <v>222</v>
      </c>
      <c r="HC69">
        <v>68</v>
      </c>
    </row>
    <row r="70" spans="1:211" x14ac:dyDescent="0.35">
      <c r="A70" s="1">
        <v>44824.379373587974</v>
      </c>
      <c r="B70" s="1">
        <v>44824.385970439813</v>
      </c>
      <c r="C70" s="1">
        <v>44824</v>
      </c>
      <c r="D70" t="s">
        <v>1210</v>
      </c>
      <c r="H70" t="s">
        <v>1245</v>
      </c>
      <c r="I70" t="s">
        <v>194</v>
      </c>
      <c r="J70" t="s">
        <v>194</v>
      </c>
      <c r="K70" t="s">
        <v>194</v>
      </c>
      <c r="L70" t="s">
        <v>194</v>
      </c>
      <c r="M70" t="s">
        <v>194</v>
      </c>
      <c r="N70" t="s">
        <v>194</v>
      </c>
      <c r="O70" t="s">
        <v>195</v>
      </c>
      <c r="Q70" s="1">
        <v>44824</v>
      </c>
      <c r="R70" t="s">
        <v>1246</v>
      </c>
      <c r="S70" t="s">
        <v>1232</v>
      </c>
      <c r="T70" t="s">
        <v>194</v>
      </c>
      <c r="U70" t="s">
        <v>1247</v>
      </c>
      <c r="V70" t="s">
        <v>1248</v>
      </c>
      <c r="W70" t="s">
        <v>1249</v>
      </c>
      <c r="X70" t="s">
        <v>855</v>
      </c>
      <c r="Y70" t="s">
        <v>856</v>
      </c>
      <c r="Z70" t="s">
        <v>1216</v>
      </c>
      <c r="AA70" t="s">
        <v>1217</v>
      </c>
      <c r="AB70" t="s">
        <v>1217</v>
      </c>
      <c r="AC70" t="s">
        <v>1218</v>
      </c>
      <c r="AD70">
        <v>-2.2213821999999999</v>
      </c>
      <c r="AE70">
        <v>30.224045700000001</v>
      </c>
      <c r="AF70">
        <v>0</v>
      </c>
      <c r="AG70">
        <v>3799.9989999999998</v>
      </c>
      <c r="AH70">
        <v>1</v>
      </c>
      <c r="AI70" t="s">
        <v>245</v>
      </c>
      <c r="AJ70">
        <v>1</v>
      </c>
      <c r="AK70">
        <v>0</v>
      </c>
      <c r="AL70">
        <v>0</v>
      </c>
      <c r="AM70">
        <v>0</v>
      </c>
      <c r="AN70">
        <v>0</v>
      </c>
      <c r="AO70">
        <v>0</v>
      </c>
      <c r="AP70">
        <v>0</v>
      </c>
      <c r="AQ70">
        <v>0</v>
      </c>
      <c r="AR70">
        <v>0</v>
      </c>
      <c r="AT70" t="s">
        <v>1250</v>
      </c>
      <c r="AU70" s="2" t="s">
        <v>1251</v>
      </c>
      <c r="BL70" t="s">
        <v>210</v>
      </c>
      <c r="BM70">
        <v>1</v>
      </c>
      <c r="BN70">
        <v>0</v>
      </c>
      <c r="BO70">
        <v>0</v>
      </c>
      <c r="BP70">
        <v>0</v>
      </c>
      <c r="BQ70">
        <v>0</v>
      </c>
      <c r="BR70">
        <v>0</v>
      </c>
      <c r="BS70">
        <v>0</v>
      </c>
      <c r="BT70">
        <v>0</v>
      </c>
      <c r="BU70">
        <v>0</v>
      </c>
      <c r="BV70">
        <v>0</v>
      </c>
      <c r="BW70">
        <v>0</v>
      </c>
      <c r="BX70">
        <v>0</v>
      </c>
      <c r="BY70">
        <v>0</v>
      </c>
      <c r="BZ70" t="s">
        <v>194</v>
      </c>
      <c r="CA70" t="s">
        <v>194</v>
      </c>
      <c r="CB70" t="s">
        <v>194</v>
      </c>
      <c r="CC70">
        <v>13.845000000000001</v>
      </c>
      <c r="CD70" t="s">
        <v>1252</v>
      </c>
      <c r="CE70" s="2" t="s">
        <v>1253</v>
      </c>
      <c r="CF70" t="s">
        <v>195</v>
      </c>
      <c r="CG70" t="s">
        <v>1254</v>
      </c>
      <c r="CH70" s="2" t="s">
        <v>1255</v>
      </c>
      <c r="CI70" t="s">
        <v>1256</v>
      </c>
      <c r="GH70" t="s">
        <v>194</v>
      </c>
      <c r="GI70" t="s">
        <v>194</v>
      </c>
      <c r="GJ70" t="s">
        <v>1226</v>
      </c>
      <c r="GK70" t="s">
        <v>1257</v>
      </c>
      <c r="GL70" s="2" t="s">
        <v>1258</v>
      </c>
      <c r="GM70" t="s">
        <v>217</v>
      </c>
      <c r="GN70" t="s">
        <v>218</v>
      </c>
      <c r="GO70" t="s">
        <v>219</v>
      </c>
      <c r="GU70">
        <v>186249321</v>
      </c>
      <c r="GV70" t="s">
        <v>1259</v>
      </c>
      <c r="GW70" s="1">
        <v>44824.677974537037</v>
      </c>
      <c r="GZ70" t="s">
        <v>221</v>
      </c>
      <c r="HA70" t="s">
        <v>222</v>
      </c>
      <c r="HC70">
        <v>69</v>
      </c>
    </row>
    <row r="71" spans="1:211" x14ac:dyDescent="0.35">
      <c r="A71" s="1">
        <v>44824.39002269676</v>
      </c>
      <c r="B71" s="1">
        <v>44824.395486817128</v>
      </c>
      <c r="C71" s="1">
        <v>44824</v>
      </c>
      <c r="D71" t="s">
        <v>1210</v>
      </c>
      <c r="H71" t="s">
        <v>1260</v>
      </c>
      <c r="I71" t="s">
        <v>194</v>
      </c>
      <c r="J71" t="s">
        <v>194</v>
      </c>
      <c r="K71" t="s">
        <v>194</v>
      </c>
      <c r="L71" t="s">
        <v>194</v>
      </c>
      <c r="M71" t="s">
        <v>194</v>
      </c>
      <c r="N71" t="s">
        <v>194</v>
      </c>
      <c r="O71" t="s">
        <v>195</v>
      </c>
      <c r="Q71" s="1">
        <v>44824</v>
      </c>
      <c r="R71" t="s">
        <v>967</v>
      </c>
      <c r="S71" t="s">
        <v>1261</v>
      </c>
      <c r="T71" t="s">
        <v>194</v>
      </c>
      <c r="U71" t="s">
        <v>1262</v>
      </c>
      <c r="V71" t="s">
        <v>1263</v>
      </c>
      <c r="W71" t="s">
        <v>1264</v>
      </c>
      <c r="X71" t="s">
        <v>855</v>
      </c>
      <c r="Y71" t="s">
        <v>856</v>
      </c>
      <c r="Z71" t="s">
        <v>1216</v>
      </c>
      <c r="AA71" t="s">
        <v>1217</v>
      </c>
      <c r="AB71" t="s">
        <v>1217</v>
      </c>
      <c r="AC71" t="s">
        <v>1265</v>
      </c>
      <c r="AD71">
        <v>-2.2047134000000002</v>
      </c>
      <c r="AE71">
        <v>30.2031256</v>
      </c>
      <c r="AF71">
        <v>0</v>
      </c>
      <c r="AG71">
        <v>4400</v>
      </c>
      <c r="AH71">
        <v>1</v>
      </c>
      <c r="AI71" t="s">
        <v>207</v>
      </c>
      <c r="AJ71">
        <v>0</v>
      </c>
      <c r="AK71">
        <v>1</v>
      </c>
      <c r="AL71">
        <v>0</v>
      </c>
      <c r="AM71">
        <v>0</v>
      </c>
      <c r="AN71">
        <v>0</v>
      </c>
      <c r="AO71">
        <v>0</v>
      </c>
      <c r="AP71">
        <v>0</v>
      </c>
      <c r="AQ71">
        <v>0</v>
      </c>
      <c r="AR71">
        <v>0</v>
      </c>
      <c r="AV71" t="s">
        <v>1266</v>
      </c>
      <c r="AW71" s="2" t="s">
        <v>1267</v>
      </c>
      <c r="BL71" t="s">
        <v>210</v>
      </c>
      <c r="BM71">
        <v>1</v>
      </c>
      <c r="BN71">
        <v>0</v>
      </c>
      <c r="BO71">
        <v>0</v>
      </c>
      <c r="BP71">
        <v>0</v>
      </c>
      <c r="BQ71">
        <v>0</v>
      </c>
      <c r="BR71">
        <v>0</v>
      </c>
      <c r="BS71">
        <v>0</v>
      </c>
      <c r="BT71">
        <v>0</v>
      </c>
      <c r="BU71">
        <v>0</v>
      </c>
      <c r="BV71">
        <v>0</v>
      </c>
      <c r="BW71">
        <v>0</v>
      </c>
      <c r="BX71">
        <v>0</v>
      </c>
      <c r="BY71">
        <v>0</v>
      </c>
      <c r="BZ71" t="s">
        <v>194</v>
      </c>
      <c r="CA71" t="s">
        <v>194</v>
      </c>
      <c r="CB71" t="s">
        <v>194</v>
      </c>
      <c r="CC71">
        <v>12.618</v>
      </c>
      <c r="CD71" t="s">
        <v>1268</v>
      </c>
      <c r="CE71" s="2" t="s">
        <v>1269</v>
      </c>
      <c r="CF71" t="s">
        <v>195</v>
      </c>
      <c r="CG71" t="s">
        <v>1270</v>
      </c>
      <c r="CH71" s="2" t="s">
        <v>1271</v>
      </c>
      <c r="CI71" t="s">
        <v>308</v>
      </c>
      <c r="GH71" t="s">
        <v>194</v>
      </c>
      <c r="GI71" t="s">
        <v>194</v>
      </c>
      <c r="GJ71" t="s">
        <v>1226</v>
      </c>
      <c r="GK71" t="s">
        <v>1272</v>
      </c>
      <c r="GL71" s="2" t="s">
        <v>1273</v>
      </c>
      <c r="GM71" t="s">
        <v>217</v>
      </c>
      <c r="GN71" t="s">
        <v>218</v>
      </c>
      <c r="GO71" t="s">
        <v>219</v>
      </c>
      <c r="GU71">
        <v>186249344</v>
      </c>
      <c r="GV71" t="s">
        <v>1274</v>
      </c>
      <c r="GW71" s="1">
        <v>44824.678020833337</v>
      </c>
      <c r="GZ71" t="s">
        <v>221</v>
      </c>
      <c r="HA71" t="s">
        <v>222</v>
      </c>
      <c r="HC71">
        <v>70</v>
      </c>
    </row>
    <row r="72" spans="1:211" x14ac:dyDescent="0.35">
      <c r="A72" s="1">
        <v>44824.415001550929</v>
      </c>
      <c r="B72" s="1">
        <v>44824.419867418983</v>
      </c>
      <c r="C72" s="1">
        <v>44824</v>
      </c>
      <c r="D72" t="s">
        <v>1210</v>
      </c>
      <c r="H72" t="s">
        <v>1275</v>
      </c>
      <c r="I72" t="s">
        <v>194</v>
      </c>
      <c r="J72" t="s">
        <v>194</v>
      </c>
      <c r="K72" t="s">
        <v>194</v>
      </c>
      <c r="L72" t="s">
        <v>194</v>
      </c>
      <c r="M72" t="s">
        <v>194</v>
      </c>
      <c r="N72" t="s">
        <v>194</v>
      </c>
      <c r="O72" t="s">
        <v>195</v>
      </c>
      <c r="Q72" s="1">
        <v>44824</v>
      </c>
      <c r="R72" t="s">
        <v>1276</v>
      </c>
      <c r="S72" t="s">
        <v>1261</v>
      </c>
      <c r="T72" t="s">
        <v>194</v>
      </c>
      <c r="U72" t="s">
        <v>1277</v>
      </c>
      <c r="V72" t="s">
        <v>1278</v>
      </c>
      <c r="X72" t="s">
        <v>855</v>
      </c>
      <c r="Y72" t="s">
        <v>856</v>
      </c>
      <c r="Z72" t="s">
        <v>1216</v>
      </c>
      <c r="AA72" t="s">
        <v>1217</v>
      </c>
      <c r="AB72" t="s">
        <v>1217</v>
      </c>
      <c r="AC72" t="s">
        <v>1279</v>
      </c>
      <c r="AD72">
        <v>-2.2009729</v>
      </c>
      <c r="AE72">
        <v>30.202764899999998</v>
      </c>
      <c r="AF72">
        <v>0</v>
      </c>
      <c r="AG72">
        <v>4500</v>
      </c>
      <c r="AH72">
        <v>1</v>
      </c>
      <c r="AI72" t="s">
        <v>207</v>
      </c>
      <c r="AJ72">
        <v>0</v>
      </c>
      <c r="AK72">
        <v>1</v>
      </c>
      <c r="AL72">
        <v>0</v>
      </c>
      <c r="AM72">
        <v>0</v>
      </c>
      <c r="AN72">
        <v>0</v>
      </c>
      <c r="AO72">
        <v>0</v>
      </c>
      <c r="AP72">
        <v>0</v>
      </c>
      <c r="AQ72">
        <v>0</v>
      </c>
      <c r="AR72">
        <v>0</v>
      </c>
      <c r="AV72" t="s">
        <v>1280</v>
      </c>
      <c r="AW72" s="2" t="s">
        <v>1281</v>
      </c>
      <c r="BL72" t="s">
        <v>210</v>
      </c>
      <c r="BM72">
        <v>1</v>
      </c>
      <c r="BN72">
        <v>0</v>
      </c>
      <c r="BO72">
        <v>0</v>
      </c>
      <c r="BP72">
        <v>0</v>
      </c>
      <c r="BQ72">
        <v>0</v>
      </c>
      <c r="BR72">
        <v>0</v>
      </c>
      <c r="BS72">
        <v>0</v>
      </c>
      <c r="BT72">
        <v>0</v>
      </c>
      <c r="BU72">
        <v>0</v>
      </c>
      <c r="BV72">
        <v>0</v>
      </c>
      <c r="BW72">
        <v>0</v>
      </c>
      <c r="BX72">
        <v>0</v>
      </c>
      <c r="BY72">
        <v>0</v>
      </c>
      <c r="BZ72" t="s">
        <v>194</v>
      </c>
      <c r="CA72" t="s">
        <v>194</v>
      </c>
      <c r="CB72" t="s">
        <v>194</v>
      </c>
      <c r="CC72">
        <v>16.82</v>
      </c>
      <c r="CD72" t="s">
        <v>1282</v>
      </c>
      <c r="CE72" s="2" t="s">
        <v>1283</v>
      </c>
      <c r="CF72" t="s">
        <v>195</v>
      </c>
      <c r="CG72" t="s">
        <v>1284</v>
      </c>
      <c r="CH72" s="2" t="s">
        <v>1285</v>
      </c>
      <c r="CI72" t="s">
        <v>308</v>
      </c>
      <c r="GH72" t="s">
        <v>194</v>
      </c>
      <c r="GI72" t="s">
        <v>194</v>
      </c>
      <c r="GJ72" t="s">
        <v>1226</v>
      </c>
      <c r="GK72" t="s">
        <v>1286</v>
      </c>
      <c r="GL72" s="2" t="s">
        <v>1287</v>
      </c>
      <c r="GM72" t="s">
        <v>217</v>
      </c>
      <c r="GN72" t="s">
        <v>218</v>
      </c>
      <c r="GO72" t="s">
        <v>219</v>
      </c>
      <c r="GU72">
        <v>186249359</v>
      </c>
      <c r="GV72" t="s">
        <v>1288</v>
      </c>
      <c r="GW72" s="1">
        <v>44824.678067129629</v>
      </c>
      <c r="GZ72" t="s">
        <v>221</v>
      </c>
      <c r="HA72" t="s">
        <v>222</v>
      </c>
      <c r="HC72">
        <v>71</v>
      </c>
    </row>
    <row r="73" spans="1:211" x14ac:dyDescent="0.35">
      <c r="A73" s="1">
        <v>44824.495744618063</v>
      </c>
      <c r="B73" s="1">
        <v>44824.508826018522</v>
      </c>
      <c r="C73" s="1">
        <v>44824</v>
      </c>
      <c r="D73" t="s">
        <v>1210</v>
      </c>
      <c r="H73" t="s">
        <v>1289</v>
      </c>
      <c r="I73" t="s">
        <v>194</v>
      </c>
      <c r="J73" t="s">
        <v>194</v>
      </c>
      <c r="K73" t="s">
        <v>194</v>
      </c>
      <c r="L73" t="s">
        <v>194</v>
      </c>
      <c r="M73" t="s">
        <v>194</v>
      </c>
      <c r="N73" t="s">
        <v>194</v>
      </c>
      <c r="O73" t="s">
        <v>195</v>
      </c>
      <c r="Q73" s="1">
        <v>44824</v>
      </c>
      <c r="R73" t="s">
        <v>1290</v>
      </c>
      <c r="S73" t="s">
        <v>1261</v>
      </c>
      <c r="T73" t="s">
        <v>194</v>
      </c>
      <c r="U73" t="s">
        <v>1291</v>
      </c>
      <c r="V73" t="s">
        <v>1292</v>
      </c>
      <c r="W73" t="s">
        <v>1293</v>
      </c>
      <c r="X73" t="s">
        <v>855</v>
      </c>
      <c r="Y73" t="s">
        <v>856</v>
      </c>
      <c r="Z73" t="s">
        <v>1216</v>
      </c>
      <c r="AA73" t="s">
        <v>1217</v>
      </c>
      <c r="AB73" t="s">
        <v>1217</v>
      </c>
      <c r="AC73" t="s">
        <v>1294</v>
      </c>
      <c r="AD73">
        <v>-2.2156850000000001</v>
      </c>
      <c r="AE73">
        <v>30.239192599999999</v>
      </c>
      <c r="AF73">
        <v>0</v>
      </c>
      <c r="AG73">
        <v>2299.9989999999998</v>
      </c>
      <c r="AH73">
        <v>1</v>
      </c>
      <c r="AI73" t="s">
        <v>207</v>
      </c>
      <c r="AJ73">
        <v>0</v>
      </c>
      <c r="AK73">
        <v>1</v>
      </c>
      <c r="AL73">
        <v>0</v>
      </c>
      <c r="AM73">
        <v>0</v>
      </c>
      <c r="AN73">
        <v>0</v>
      </c>
      <c r="AO73">
        <v>0</v>
      </c>
      <c r="AP73">
        <v>0</v>
      </c>
      <c r="AQ73">
        <v>0</v>
      </c>
      <c r="AR73">
        <v>0</v>
      </c>
      <c r="AV73" t="s">
        <v>1295</v>
      </c>
      <c r="AW73" s="2" t="s">
        <v>1296</v>
      </c>
      <c r="BL73" t="s">
        <v>210</v>
      </c>
      <c r="BM73">
        <v>1</v>
      </c>
      <c r="BN73">
        <v>0</v>
      </c>
      <c r="BO73">
        <v>0</v>
      </c>
      <c r="BP73">
        <v>0</v>
      </c>
      <c r="BQ73">
        <v>0</v>
      </c>
      <c r="BR73">
        <v>0</v>
      </c>
      <c r="BS73">
        <v>0</v>
      </c>
      <c r="BT73">
        <v>0</v>
      </c>
      <c r="BU73">
        <v>0</v>
      </c>
      <c r="BV73">
        <v>0</v>
      </c>
      <c r="BW73">
        <v>0</v>
      </c>
      <c r="BX73">
        <v>0</v>
      </c>
      <c r="BY73">
        <v>0</v>
      </c>
      <c r="BZ73" t="s">
        <v>194</v>
      </c>
      <c r="CA73" t="s">
        <v>194</v>
      </c>
      <c r="CB73" t="s">
        <v>194</v>
      </c>
      <c r="CC73">
        <v>22.954999999999998</v>
      </c>
      <c r="CD73" t="s">
        <v>1297</v>
      </c>
      <c r="CE73" s="2" t="s">
        <v>1298</v>
      </c>
      <c r="CF73" t="s">
        <v>195</v>
      </c>
      <c r="CG73" t="s">
        <v>1299</v>
      </c>
      <c r="CH73" s="2" t="s">
        <v>1300</v>
      </c>
      <c r="CI73" t="s">
        <v>308</v>
      </c>
      <c r="GH73" t="s">
        <v>194</v>
      </c>
      <c r="GI73" t="s">
        <v>194</v>
      </c>
      <c r="GJ73" t="s">
        <v>1226</v>
      </c>
      <c r="GK73" t="s">
        <v>1301</v>
      </c>
      <c r="GL73" s="2" t="s">
        <v>1302</v>
      </c>
      <c r="GM73" t="s">
        <v>217</v>
      </c>
      <c r="GN73" t="s">
        <v>218</v>
      </c>
      <c r="GO73" t="s">
        <v>219</v>
      </c>
      <c r="GU73">
        <v>186249370</v>
      </c>
      <c r="GV73" t="s">
        <v>1303</v>
      </c>
      <c r="GW73" s="1">
        <v>44824.678101851852</v>
      </c>
      <c r="GZ73" t="s">
        <v>221</v>
      </c>
      <c r="HA73" t="s">
        <v>222</v>
      </c>
      <c r="HC73">
        <v>72</v>
      </c>
    </row>
    <row r="74" spans="1:211" x14ac:dyDescent="0.35">
      <c r="A74" s="1">
        <v>44824.375856250001</v>
      </c>
      <c r="B74" s="1">
        <v>44824.403772233803</v>
      </c>
      <c r="C74" s="1">
        <v>44824</v>
      </c>
      <c r="D74" t="s">
        <v>1304</v>
      </c>
      <c r="H74" t="s">
        <v>1305</v>
      </c>
      <c r="I74" t="s">
        <v>194</v>
      </c>
      <c r="J74" t="s">
        <v>194</v>
      </c>
      <c r="K74" t="s">
        <v>194</v>
      </c>
      <c r="L74" t="s">
        <v>194</v>
      </c>
      <c r="M74" t="s">
        <v>194</v>
      </c>
      <c r="N74" t="s">
        <v>194</v>
      </c>
      <c r="O74" t="s">
        <v>195</v>
      </c>
      <c r="Q74" s="1">
        <v>44824</v>
      </c>
      <c r="R74" t="s">
        <v>314</v>
      </c>
      <c r="S74" t="s">
        <v>1306</v>
      </c>
      <c r="T74" t="s">
        <v>194</v>
      </c>
      <c r="U74" t="s">
        <v>1307</v>
      </c>
      <c r="V74" t="s">
        <v>1308</v>
      </c>
      <c r="W74" t="s">
        <v>1309</v>
      </c>
      <c r="X74" t="s">
        <v>855</v>
      </c>
      <c r="Y74" t="s">
        <v>856</v>
      </c>
      <c r="Z74" t="s">
        <v>1094</v>
      </c>
      <c r="AA74" t="s">
        <v>1310</v>
      </c>
      <c r="AB74" t="s">
        <v>1311</v>
      </c>
      <c r="AC74" t="s">
        <v>1312</v>
      </c>
      <c r="AD74">
        <v>-2.3560015000000001</v>
      </c>
      <c r="AE74">
        <v>30.085064599999999</v>
      </c>
      <c r="AF74">
        <v>1465.4</v>
      </c>
      <c r="AG74">
        <v>4.5999999999999996</v>
      </c>
      <c r="AH74">
        <v>1</v>
      </c>
      <c r="AI74" t="s">
        <v>245</v>
      </c>
      <c r="AJ74">
        <v>1</v>
      </c>
      <c r="AK74">
        <v>0</v>
      </c>
      <c r="AL74">
        <v>0</v>
      </c>
      <c r="AM74">
        <v>0</v>
      </c>
      <c r="AN74">
        <v>0</v>
      </c>
      <c r="AO74">
        <v>0</v>
      </c>
      <c r="AP74">
        <v>0</v>
      </c>
      <c r="AQ74">
        <v>0</v>
      </c>
      <c r="AR74">
        <v>0</v>
      </c>
      <c r="AT74" t="s">
        <v>1313</v>
      </c>
      <c r="AU74" s="2" t="s">
        <v>1314</v>
      </c>
      <c r="BL74" t="s">
        <v>210</v>
      </c>
      <c r="BM74">
        <v>1</v>
      </c>
      <c r="BN74">
        <v>0</v>
      </c>
      <c r="BO74">
        <v>0</v>
      </c>
      <c r="BP74">
        <v>0</v>
      </c>
      <c r="BQ74">
        <v>0</v>
      </c>
      <c r="BR74">
        <v>0</v>
      </c>
      <c r="BS74">
        <v>0</v>
      </c>
      <c r="BT74">
        <v>0</v>
      </c>
      <c r="BU74">
        <v>0</v>
      </c>
      <c r="BV74">
        <v>0</v>
      </c>
      <c r="BW74">
        <v>0</v>
      </c>
      <c r="BX74">
        <v>0</v>
      </c>
      <c r="BY74">
        <v>0</v>
      </c>
      <c r="BZ74" t="s">
        <v>194</v>
      </c>
      <c r="CA74" t="s">
        <v>194</v>
      </c>
      <c r="CB74" t="s">
        <v>194</v>
      </c>
      <c r="CC74">
        <v>74.11</v>
      </c>
      <c r="CD74" t="s">
        <v>1315</v>
      </c>
      <c r="CE74" s="2" t="s">
        <v>1316</v>
      </c>
      <c r="CF74" t="s">
        <v>195</v>
      </c>
      <c r="CG74" t="s">
        <v>1317</v>
      </c>
      <c r="CH74" s="2" t="s">
        <v>1318</v>
      </c>
      <c r="GH74" t="s">
        <v>194</v>
      </c>
      <c r="GI74" t="s">
        <v>194</v>
      </c>
      <c r="GJ74" t="s">
        <v>1319</v>
      </c>
      <c r="GK74" t="s">
        <v>1320</v>
      </c>
      <c r="GL74" s="2" t="s">
        <v>1321</v>
      </c>
      <c r="GM74" t="s">
        <v>217</v>
      </c>
      <c r="GN74" t="s">
        <v>218</v>
      </c>
      <c r="GO74" t="s">
        <v>219</v>
      </c>
      <c r="GU74">
        <v>186252598</v>
      </c>
      <c r="GV74" t="s">
        <v>1322</v>
      </c>
      <c r="GW74" s="1">
        <v>44824.684849537043</v>
      </c>
      <c r="GZ74" t="s">
        <v>221</v>
      </c>
      <c r="HA74" t="s">
        <v>222</v>
      </c>
      <c r="HC74">
        <v>73</v>
      </c>
    </row>
    <row r="75" spans="1:211" x14ac:dyDescent="0.35">
      <c r="A75" s="1">
        <v>44824.409091469897</v>
      </c>
      <c r="B75" s="1">
        <v>44824.426916365737</v>
      </c>
      <c r="C75" s="1">
        <v>44824</v>
      </c>
      <c r="D75" t="s">
        <v>1304</v>
      </c>
      <c r="H75" t="s">
        <v>1323</v>
      </c>
      <c r="I75" t="s">
        <v>194</v>
      </c>
      <c r="J75" t="s">
        <v>194</v>
      </c>
      <c r="K75" t="s">
        <v>194</v>
      </c>
      <c r="L75" t="s">
        <v>194</v>
      </c>
      <c r="M75" t="s">
        <v>194</v>
      </c>
      <c r="N75" t="s">
        <v>194</v>
      </c>
      <c r="O75" t="s">
        <v>195</v>
      </c>
      <c r="Q75" s="1">
        <v>44824</v>
      </c>
      <c r="R75" t="s">
        <v>1324</v>
      </c>
      <c r="S75" t="s">
        <v>968</v>
      </c>
      <c r="T75" t="s">
        <v>194</v>
      </c>
      <c r="U75" t="s">
        <v>1325</v>
      </c>
      <c r="V75" t="s">
        <v>1326</v>
      </c>
      <c r="W75" t="s">
        <v>1327</v>
      </c>
      <c r="X75" t="s">
        <v>855</v>
      </c>
      <c r="Y75" t="s">
        <v>856</v>
      </c>
      <c r="Z75" t="s">
        <v>1094</v>
      </c>
      <c r="AA75" t="s">
        <v>1310</v>
      </c>
      <c r="AB75" t="s">
        <v>1311</v>
      </c>
      <c r="AC75" t="s">
        <v>1328</v>
      </c>
      <c r="AD75">
        <v>-2.3570234000000001</v>
      </c>
      <c r="AE75">
        <v>30.0840894</v>
      </c>
      <c r="AF75">
        <v>1460.8</v>
      </c>
      <c r="AG75">
        <v>3.1709999999999998</v>
      </c>
      <c r="AH75">
        <v>1</v>
      </c>
      <c r="AI75" t="s">
        <v>245</v>
      </c>
      <c r="AJ75">
        <v>1</v>
      </c>
      <c r="AK75">
        <v>0</v>
      </c>
      <c r="AL75">
        <v>0</v>
      </c>
      <c r="AM75">
        <v>0</v>
      </c>
      <c r="AN75">
        <v>0</v>
      </c>
      <c r="AO75">
        <v>0</v>
      </c>
      <c r="AP75">
        <v>0</v>
      </c>
      <c r="AQ75">
        <v>0</v>
      </c>
      <c r="AR75">
        <v>0</v>
      </c>
      <c r="AT75" t="s">
        <v>1329</v>
      </c>
      <c r="AU75" s="2" t="s">
        <v>1330</v>
      </c>
      <c r="BL75" t="s">
        <v>210</v>
      </c>
      <c r="BM75">
        <v>1</v>
      </c>
      <c r="BN75">
        <v>0</v>
      </c>
      <c r="BO75">
        <v>0</v>
      </c>
      <c r="BP75">
        <v>0</v>
      </c>
      <c r="BQ75">
        <v>0</v>
      </c>
      <c r="BR75">
        <v>0</v>
      </c>
      <c r="BS75">
        <v>0</v>
      </c>
      <c r="BT75">
        <v>0</v>
      </c>
      <c r="BU75">
        <v>0</v>
      </c>
      <c r="BV75">
        <v>0</v>
      </c>
      <c r="BW75">
        <v>0</v>
      </c>
      <c r="BX75">
        <v>0</v>
      </c>
      <c r="BY75">
        <v>0</v>
      </c>
      <c r="BZ75" t="s">
        <v>194</v>
      </c>
      <c r="CA75" t="s">
        <v>194</v>
      </c>
      <c r="CB75" t="s">
        <v>194</v>
      </c>
      <c r="CC75">
        <v>25.42</v>
      </c>
      <c r="CD75" t="s">
        <v>1331</v>
      </c>
      <c r="CE75" s="2" t="s">
        <v>1332</v>
      </c>
      <c r="CF75" t="s">
        <v>195</v>
      </c>
      <c r="CG75" t="s">
        <v>1333</v>
      </c>
      <c r="CH75" s="2" t="s">
        <v>1334</v>
      </c>
      <c r="CI75" t="s">
        <v>1335</v>
      </c>
      <c r="GH75" t="s">
        <v>194</v>
      </c>
      <c r="GI75" t="s">
        <v>194</v>
      </c>
      <c r="GJ75" t="s">
        <v>1319</v>
      </c>
      <c r="GK75" t="s">
        <v>1336</v>
      </c>
      <c r="GL75" s="2" t="s">
        <v>1337</v>
      </c>
      <c r="GM75" t="s">
        <v>217</v>
      </c>
      <c r="GN75" t="s">
        <v>218</v>
      </c>
      <c r="GO75" t="s">
        <v>219</v>
      </c>
      <c r="GU75">
        <v>186252802</v>
      </c>
      <c r="GV75" t="s">
        <v>1338</v>
      </c>
      <c r="GW75" s="1">
        <v>44824.685254629629</v>
      </c>
      <c r="GZ75" t="s">
        <v>221</v>
      </c>
      <c r="HA75" t="s">
        <v>222</v>
      </c>
      <c r="HC75">
        <v>74</v>
      </c>
    </row>
    <row r="76" spans="1:211" x14ac:dyDescent="0.35">
      <c r="A76" s="1">
        <v>44824.442106192131</v>
      </c>
      <c r="B76" s="1">
        <v>44824.476906215277</v>
      </c>
      <c r="C76" s="1">
        <v>44824</v>
      </c>
      <c r="D76" t="s">
        <v>1304</v>
      </c>
      <c r="H76" t="s">
        <v>1339</v>
      </c>
      <c r="I76" t="s">
        <v>194</v>
      </c>
      <c r="J76" t="s">
        <v>194</v>
      </c>
      <c r="K76" t="s">
        <v>194</v>
      </c>
      <c r="L76" t="s">
        <v>194</v>
      </c>
      <c r="M76" t="s">
        <v>194</v>
      </c>
      <c r="N76" t="s">
        <v>194</v>
      </c>
      <c r="O76" t="s">
        <v>195</v>
      </c>
      <c r="Q76" s="1">
        <v>44824</v>
      </c>
      <c r="R76" t="s">
        <v>1340</v>
      </c>
      <c r="S76" t="s">
        <v>968</v>
      </c>
      <c r="T76" t="s">
        <v>194</v>
      </c>
      <c r="U76" t="s">
        <v>1341</v>
      </c>
      <c r="V76" t="s">
        <v>1342</v>
      </c>
      <c r="W76" t="s">
        <v>1343</v>
      </c>
      <c r="X76" t="s">
        <v>855</v>
      </c>
      <c r="Y76" t="s">
        <v>856</v>
      </c>
      <c r="Z76" t="s">
        <v>1094</v>
      </c>
      <c r="AA76" t="s">
        <v>1310</v>
      </c>
      <c r="AB76" t="s">
        <v>1311</v>
      </c>
      <c r="AC76" t="s">
        <v>1344</v>
      </c>
      <c r="AD76">
        <v>-2.3553600000000001</v>
      </c>
      <c r="AE76">
        <v>30.0803683</v>
      </c>
      <c r="AF76">
        <v>1442.6</v>
      </c>
      <c r="AG76">
        <v>3.7</v>
      </c>
      <c r="AH76">
        <v>1</v>
      </c>
      <c r="AI76" t="s">
        <v>245</v>
      </c>
      <c r="AJ76">
        <v>1</v>
      </c>
      <c r="AK76">
        <v>0</v>
      </c>
      <c r="AL76">
        <v>0</v>
      </c>
      <c r="AM76">
        <v>0</v>
      </c>
      <c r="AN76">
        <v>0</v>
      </c>
      <c r="AO76">
        <v>0</v>
      </c>
      <c r="AP76">
        <v>0</v>
      </c>
      <c r="AQ76">
        <v>0</v>
      </c>
      <c r="AR76">
        <v>0</v>
      </c>
      <c r="AT76" t="s">
        <v>1345</v>
      </c>
      <c r="AU76" s="2" t="s">
        <v>1346</v>
      </c>
      <c r="BL76" t="s">
        <v>210</v>
      </c>
      <c r="BM76">
        <v>1</v>
      </c>
      <c r="BN76">
        <v>0</v>
      </c>
      <c r="BO76">
        <v>0</v>
      </c>
      <c r="BP76">
        <v>0</v>
      </c>
      <c r="BQ76">
        <v>0</v>
      </c>
      <c r="BR76">
        <v>0</v>
      </c>
      <c r="BS76">
        <v>0</v>
      </c>
      <c r="BT76">
        <v>0</v>
      </c>
      <c r="BU76">
        <v>0</v>
      </c>
      <c r="BV76">
        <v>0</v>
      </c>
      <c r="BW76">
        <v>0</v>
      </c>
      <c r="BX76">
        <v>0</v>
      </c>
      <c r="BY76">
        <v>0</v>
      </c>
      <c r="BZ76" t="s">
        <v>194</v>
      </c>
      <c r="CA76" t="s">
        <v>194</v>
      </c>
      <c r="CB76" t="s">
        <v>194</v>
      </c>
      <c r="CC76">
        <v>38.075000000000003</v>
      </c>
      <c r="CD76" t="s">
        <v>1347</v>
      </c>
      <c r="CE76" s="2" t="s">
        <v>1348</v>
      </c>
      <c r="CF76" t="s">
        <v>195</v>
      </c>
      <c r="CG76" t="s">
        <v>1349</v>
      </c>
      <c r="CH76" s="2" t="s">
        <v>1350</v>
      </c>
      <c r="CI76" t="s">
        <v>323</v>
      </c>
      <c r="GH76" t="s">
        <v>194</v>
      </c>
      <c r="GI76" t="s">
        <v>194</v>
      </c>
      <c r="GJ76" t="s">
        <v>1319</v>
      </c>
      <c r="GK76" t="s">
        <v>1351</v>
      </c>
      <c r="GL76" s="2" t="s">
        <v>1352</v>
      </c>
      <c r="GM76" t="s">
        <v>217</v>
      </c>
      <c r="GN76" t="s">
        <v>218</v>
      </c>
      <c r="GO76" t="s">
        <v>219</v>
      </c>
      <c r="GU76">
        <v>186252868</v>
      </c>
      <c r="GV76" t="s">
        <v>1353</v>
      </c>
      <c r="GW76" s="1">
        <v>44824.685416666667</v>
      </c>
      <c r="GZ76" t="s">
        <v>221</v>
      </c>
      <c r="HA76" t="s">
        <v>222</v>
      </c>
      <c r="HC76">
        <v>75</v>
      </c>
    </row>
    <row r="77" spans="1:211" x14ac:dyDescent="0.35">
      <c r="A77" s="1">
        <v>44824.495540000004</v>
      </c>
      <c r="B77" s="1">
        <v>44824.515142268523</v>
      </c>
      <c r="C77" s="1">
        <v>44824</v>
      </c>
      <c r="D77" t="s">
        <v>1304</v>
      </c>
      <c r="H77" t="s">
        <v>1354</v>
      </c>
      <c r="I77" t="s">
        <v>194</v>
      </c>
      <c r="J77" t="s">
        <v>194</v>
      </c>
      <c r="K77" t="s">
        <v>194</v>
      </c>
      <c r="L77" t="s">
        <v>194</v>
      </c>
      <c r="M77" t="s">
        <v>194</v>
      </c>
      <c r="N77" t="s">
        <v>194</v>
      </c>
      <c r="O77" t="s">
        <v>195</v>
      </c>
      <c r="Q77" s="1">
        <v>44824</v>
      </c>
      <c r="R77" t="s">
        <v>1355</v>
      </c>
      <c r="S77" t="s">
        <v>1356</v>
      </c>
      <c r="T77" t="s">
        <v>194</v>
      </c>
      <c r="U77" t="s">
        <v>1357</v>
      </c>
      <c r="V77" t="s">
        <v>1358</v>
      </c>
      <c r="W77" t="s">
        <v>1359</v>
      </c>
      <c r="X77" t="s">
        <v>855</v>
      </c>
      <c r="Y77" t="s">
        <v>856</v>
      </c>
      <c r="Z77" t="s">
        <v>1094</v>
      </c>
      <c r="AA77" t="s">
        <v>1310</v>
      </c>
      <c r="AB77" t="s">
        <v>1311</v>
      </c>
      <c r="AC77" t="s">
        <v>1360</v>
      </c>
      <c r="AD77">
        <v>-2.3631329000000001</v>
      </c>
      <c r="AE77">
        <v>30.082004699999999</v>
      </c>
      <c r="AF77">
        <v>1442.4</v>
      </c>
      <c r="AG77">
        <v>4.9000000000000004</v>
      </c>
      <c r="AH77">
        <v>1</v>
      </c>
      <c r="AI77" t="s">
        <v>245</v>
      </c>
      <c r="AJ77">
        <v>1</v>
      </c>
      <c r="AK77">
        <v>0</v>
      </c>
      <c r="AL77">
        <v>0</v>
      </c>
      <c r="AM77">
        <v>0</v>
      </c>
      <c r="AN77">
        <v>0</v>
      </c>
      <c r="AO77">
        <v>0</v>
      </c>
      <c r="AP77">
        <v>0</v>
      </c>
      <c r="AQ77">
        <v>0</v>
      </c>
      <c r="AR77">
        <v>0</v>
      </c>
      <c r="AT77" t="s">
        <v>1361</v>
      </c>
      <c r="AU77" s="2" t="s">
        <v>1362</v>
      </c>
      <c r="BL77" t="s">
        <v>210</v>
      </c>
      <c r="BM77">
        <v>1</v>
      </c>
      <c r="BN77">
        <v>0</v>
      </c>
      <c r="BO77">
        <v>0</v>
      </c>
      <c r="BP77">
        <v>0</v>
      </c>
      <c r="BQ77">
        <v>0</v>
      </c>
      <c r="BR77">
        <v>0</v>
      </c>
      <c r="BS77">
        <v>0</v>
      </c>
      <c r="BT77">
        <v>0</v>
      </c>
      <c r="BU77">
        <v>0</v>
      </c>
      <c r="BV77">
        <v>0</v>
      </c>
      <c r="BW77">
        <v>0</v>
      </c>
      <c r="BX77">
        <v>0</v>
      </c>
      <c r="BY77">
        <v>0</v>
      </c>
      <c r="BZ77" t="s">
        <v>194</v>
      </c>
      <c r="CA77" t="s">
        <v>194</v>
      </c>
      <c r="CB77" t="s">
        <v>194</v>
      </c>
      <c r="CC77">
        <v>45.64</v>
      </c>
      <c r="CD77" t="s">
        <v>1363</v>
      </c>
      <c r="CE77" s="2" t="s">
        <v>1364</v>
      </c>
      <c r="CF77" t="s">
        <v>195</v>
      </c>
      <c r="CG77" t="s">
        <v>1365</v>
      </c>
      <c r="CH77" s="2" t="s">
        <v>1366</v>
      </c>
      <c r="CI77" t="s">
        <v>323</v>
      </c>
      <c r="GH77" t="s">
        <v>194</v>
      </c>
      <c r="GI77" t="s">
        <v>194</v>
      </c>
      <c r="GJ77" t="s">
        <v>1319</v>
      </c>
      <c r="GK77" t="s">
        <v>1367</v>
      </c>
      <c r="GL77" s="2" t="s">
        <v>1368</v>
      </c>
      <c r="GM77" t="s">
        <v>217</v>
      </c>
      <c r="GN77" t="s">
        <v>218</v>
      </c>
      <c r="GO77" t="s">
        <v>219</v>
      </c>
      <c r="GU77">
        <v>186252945</v>
      </c>
      <c r="GV77" t="s">
        <v>1369</v>
      </c>
      <c r="GW77" s="1">
        <v>44824.685578703713</v>
      </c>
      <c r="GZ77" t="s">
        <v>221</v>
      </c>
      <c r="HA77" t="s">
        <v>222</v>
      </c>
      <c r="HC77">
        <v>76</v>
      </c>
    </row>
    <row r="78" spans="1:211" x14ac:dyDescent="0.35">
      <c r="A78" s="1">
        <v>44824.527262442127</v>
      </c>
      <c r="B78" s="1">
        <v>44824.550426527778</v>
      </c>
      <c r="C78" s="1">
        <v>44824</v>
      </c>
      <c r="D78" t="s">
        <v>1304</v>
      </c>
      <c r="H78" t="s">
        <v>1370</v>
      </c>
      <c r="I78" t="s">
        <v>194</v>
      </c>
      <c r="J78" t="s">
        <v>194</v>
      </c>
      <c r="K78" t="s">
        <v>194</v>
      </c>
      <c r="L78" t="s">
        <v>194</v>
      </c>
      <c r="M78" t="s">
        <v>194</v>
      </c>
      <c r="N78" t="s">
        <v>194</v>
      </c>
      <c r="O78" t="s">
        <v>195</v>
      </c>
      <c r="Q78" s="1">
        <v>44824</v>
      </c>
      <c r="R78" t="s">
        <v>1371</v>
      </c>
      <c r="S78" t="s">
        <v>1356</v>
      </c>
      <c r="T78" t="s">
        <v>194</v>
      </c>
      <c r="U78" t="s">
        <v>1372</v>
      </c>
      <c r="V78" t="s">
        <v>1373</v>
      </c>
      <c r="W78" t="s">
        <v>1374</v>
      </c>
      <c r="X78" t="s">
        <v>855</v>
      </c>
      <c r="Y78" t="s">
        <v>856</v>
      </c>
      <c r="Z78" t="s">
        <v>1094</v>
      </c>
      <c r="AA78" t="s">
        <v>1310</v>
      </c>
      <c r="AB78" t="s">
        <v>1311</v>
      </c>
      <c r="AC78" t="s">
        <v>1375</v>
      </c>
      <c r="AD78">
        <v>-2.3646799999999999</v>
      </c>
      <c r="AE78">
        <v>30.076751699999999</v>
      </c>
      <c r="AF78">
        <v>1392.1</v>
      </c>
      <c r="AG78">
        <v>4.8</v>
      </c>
      <c r="AH78">
        <v>1</v>
      </c>
      <c r="AI78" t="s">
        <v>245</v>
      </c>
      <c r="AJ78">
        <v>1</v>
      </c>
      <c r="AK78">
        <v>0</v>
      </c>
      <c r="AL78">
        <v>0</v>
      </c>
      <c r="AM78">
        <v>0</v>
      </c>
      <c r="AN78">
        <v>0</v>
      </c>
      <c r="AO78">
        <v>0</v>
      </c>
      <c r="AP78">
        <v>0</v>
      </c>
      <c r="AQ78">
        <v>0</v>
      </c>
      <c r="AR78">
        <v>0</v>
      </c>
      <c r="AT78" t="s">
        <v>1376</v>
      </c>
      <c r="AU78" s="2" t="s">
        <v>1377</v>
      </c>
      <c r="BL78" t="s">
        <v>210</v>
      </c>
      <c r="BM78">
        <v>1</v>
      </c>
      <c r="BN78">
        <v>0</v>
      </c>
      <c r="BO78">
        <v>0</v>
      </c>
      <c r="BP78">
        <v>0</v>
      </c>
      <c r="BQ78">
        <v>0</v>
      </c>
      <c r="BR78">
        <v>0</v>
      </c>
      <c r="BS78">
        <v>0</v>
      </c>
      <c r="BT78">
        <v>0</v>
      </c>
      <c r="BU78">
        <v>0</v>
      </c>
      <c r="BV78">
        <v>0</v>
      </c>
      <c r="BW78">
        <v>0</v>
      </c>
      <c r="BX78">
        <v>0</v>
      </c>
      <c r="BY78">
        <v>0</v>
      </c>
      <c r="BZ78" t="s">
        <v>194</v>
      </c>
      <c r="CA78" t="s">
        <v>194</v>
      </c>
      <c r="CB78" t="s">
        <v>194</v>
      </c>
      <c r="CC78">
        <v>37.215000000000003</v>
      </c>
      <c r="CD78" t="s">
        <v>1378</v>
      </c>
      <c r="CE78" s="2" t="s">
        <v>1379</v>
      </c>
      <c r="CF78" t="s">
        <v>195</v>
      </c>
      <c r="CG78" t="s">
        <v>1380</v>
      </c>
      <c r="CH78" s="2" t="s">
        <v>1381</v>
      </c>
      <c r="CI78" t="s">
        <v>323</v>
      </c>
      <c r="GH78" t="s">
        <v>194</v>
      </c>
      <c r="GI78" t="s">
        <v>194</v>
      </c>
      <c r="GJ78" t="s">
        <v>1319</v>
      </c>
      <c r="GK78" t="s">
        <v>1382</v>
      </c>
      <c r="GL78" s="2" t="s">
        <v>1383</v>
      </c>
      <c r="GM78" t="s">
        <v>217</v>
      </c>
      <c r="GN78" t="s">
        <v>218</v>
      </c>
      <c r="GO78" t="s">
        <v>219</v>
      </c>
      <c r="GU78">
        <v>186253000</v>
      </c>
      <c r="GV78" t="s">
        <v>1384</v>
      </c>
      <c r="GW78" s="1">
        <v>44824.685671296298</v>
      </c>
      <c r="GZ78" t="s">
        <v>221</v>
      </c>
      <c r="HA78" t="s">
        <v>222</v>
      </c>
      <c r="HC78">
        <v>77</v>
      </c>
    </row>
    <row r="79" spans="1:211" x14ac:dyDescent="0.35">
      <c r="A79" s="1">
        <v>44824.338467974543</v>
      </c>
      <c r="B79" s="1">
        <v>44824.365879236109</v>
      </c>
      <c r="C79" s="1">
        <v>44824</v>
      </c>
      <c r="D79" t="s">
        <v>1304</v>
      </c>
      <c r="H79" t="s">
        <v>1385</v>
      </c>
      <c r="I79" t="s">
        <v>194</v>
      </c>
      <c r="J79" t="s">
        <v>194</v>
      </c>
      <c r="K79" t="s">
        <v>194</v>
      </c>
      <c r="L79" t="s">
        <v>194</v>
      </c>
      <c r="M79" t="s">
        <v>194</v>
      </c>
      <c r="N79" t="s">
        <v>194</v>
      </c>
      <c r="O79" t="s">
        <v>195</v>
      </c>
      <c r="Q79" s="1">
        <v>44824</v>
      </c>
      <c r="R79" t="s">
        <v>1212</v>
      </c>
      <c r="S79" t="s">
        <v>1386</v>
      </c>
      <c r="T79" t="s">
        <v>194</v>
      </c>
      <c r="U79" t="s">
        <v>1387</v>
      </c>
      <c r="V79" t="s">
        <v>1388</v>
      </c>
      <c r="W79" t="s">
        <v>1389</v>
      </c>
      <c r="X79" t="s">
        <v>855</v>
      </c>
      <c r="Y79" t="s">
        <v>856</v>
      </c>
      <c r="Z79" t="s">
        <v>1094</v>
      </c>
      <c r="AA79" t="s">
        <v>1310</v>
      </c>
      <c r="AB79" t="s">
        <v>1311</v>
      </c>
      <c r="AC79" t="s">
        <v>1390</v>
      </c>
      <c r="AD79">
        <v>-2.3591150000000001</v>
      </c>
      <c r="AE79">
        <v>30.084809</v>
      </c>
      <c r="AF79">
        <v>1461.7</v>
      </c>
      <c r="AG79">
        <v>4.7279999999999998</v>
      </c>
      <c r="AH79">
        <v>1</v>
      </c>
      <c r="AI79" t="s">
        <v>207</v>
      </c>
      <c r="AJ79">
        <v>0</v>
      </c>
      <c r="AK79">
        <v>1</v>
      </c>
      <c r="AL79">
        <v>0</v>
      </c>
      <c r="AM79">
        <v>0</v>
      </c>
      <c r="AN79">
        <v>0</v>
      </c>
      <c r="AO79">
        <v>0</v>
      </c>
      <c r="AP79">
        <v>0</v>
      </c>
      <c r="AQ79">
        <v>0</v>
      </c>
      <c r="AR79">
        <v>0</v>
      </c>
      <c r="AV79" t="s">
        <v>1391</v>
      </c>
      <c r="AW79" s="2" t="s">
        <v>1392</v>
      </c>
      <c r="BL79" t="s">
        <v>210</v>
      </c>
      <c r="BM79">
        <v>1</v>
      </c>
      <c r="BN79">
        <v>0</v>
      </c>
      <c r="BO79">
        <v>0</v>
      </c>
      <c r="BP79">
        <v>0</v>
      </c>
      <c r="BQ79">
        <v>0</v>
      </c>
      <c r="BR79">
        <v>0</v>
      </c>
      <c r="BS79">
        <v>0</v>
      </c>
      <c r="BT79">
        <v>0</v>
      </c>
      <c r="BU79">
        <v>0</v>
      </c>
      <c r="BV79">
        <v>0</v>
      </c>
      <c r="BW79">
        <v>0</v>
      </c>
      <c r="BX79">
        <v>0</v>
      </c>
      <c r="BY79">
        <v>0</v>
      </c>
      <c r="BZ79" t="s">
        <v>194</v>
      </c>
      <c r="CA79" t="s">
        <v>194</v>
      </c>
      <c r="CB79" t="s">
        <v>194</v>
      </c>
      <c r="CC79">
        <v>66.19</v>
      </c>
      <c r="CD79" t="s">
        <v>1393</v>
      </c>
      <c r="CE79" s="2" t="s">
        <v>1394</v>
      </c>
      <c r="CF79" t="s">
        <v>195</v>
      </c>
      <c r="CG79" t="s">
        <v>1395</v>
      </c>
      <c r="CH79" s="2" t="s">
        <v>1396</v>
      </c>
      <c r="CI79" t="s">
        <v>1397</v>
      </c>
      <c r="GH79" t="s">
        <v>194</v>
      </c>
      <c r="GI79" t="s">
        <v>194</v>
      </c>
      <c r="GJ79" t="s">
        <v>1319</v>
      </c>
      <c r="GK79" t="s">
        <v>1398</v>
      </c>
      <c r="GL79" s="2" t="s">
        <v>1399</v>
      </c>
      <c r="GM79" t="s">
        <v>217</v>
      </c>
      <c r="GN79" t="s">
        <v>218</v>
      </c>
      <c r="GO79" t="s">
        <v>219</v>
      </c>
      <c r="GU79">
        <v>186253074</v>
      </c>
      <c r="GV79" t="s">
        <v>1400</v>
      </c>
      <c r="GW79" s="1">
        <v>44824.685856481483</v>
      </c>
      <c r="GZ79" t="s">
        <v>221</v>
      </c>
      <c r="HA79" t="s">
        <v>222</v>
      </c>
      <c r="HC79">
        <v>78</v>
      </c>
    </row>
    <row r="80" spans="1:211" x14ac:dyDescent="0.35">
      <c r="A80" s="1">
        <v>44824.358851273151</v>
      </c>
      <c r="B80" s="1">
        <v>44824.38250511574</v>
      </c>
      <c r="C80" s="1">
        <v>44824</v>
      </c>
      <c r="D80" t="s">
        <v>1401</v>
      </c>
      <c r="H80" t="s">
        <v>1402</v>
      </c>
      <c r="I80" t="s">
        <v>194</v>
      </c>
      <c r="J80" t="s">
        <v>194</v>
      </c>
      <c r="K80" t="s">
        <v>194</v>
      </c>
      <c r="L80" t="s">
        <v>194</v>
      </c>
      <c r="M80" t="s">
        <v>194</v>
      </c>
      <c r="N80" t="s">
        <v>194</v>
      </c>
      <c r="O80" t="s">
        <v>195</v>
      </c>
      <c r="Q80" s="1">
        <v>44824</v>
      </c>
      <c r="R80" t="s">
        <v>1403</v>
      </c>
      <c r="S80" t="s">
        <v>197</v>
      </c>
      <c r="T80" t="s">
        <v>194</v>
      </c>
      <c r="U80" t="s">
        <v>1404</v>
      </c>
      <c r="V80" t="s">
        <v>1405</v>
      </c>
      <c r="W80" t="s">
        <v>1406</v>
      </c>
      <c r="X80" t="s">
        <v>855</v>
      </c>
      <c r="Y80" t="s">
        <v>856</v>
      </c>
      <c r="Z80" t="s">
        <v>857</v>
      </c>
      <c r="AA80" t="s">
        <v>890</v>
      </c>
      <c r="AB80" t="s">
        <v>891</v>
      </c>
      <c r="AC80" t="s">
        <v>1407</v>
      </c>
      <c r="AD80">
        <v>-2.2833448000000001</v>
      </c>
      <c r="AE80">
        <v>30.012267099999999</v>
      </c>
      <c r="AF80">
        <v>1472.9</v>
      </c>
      <c r="AG80">
        <v>3.84</v>
      </c>
      <c r="AH80">
        <v>1</v>
      </c>
      <c r="AI80" t="s">
        <v>245</v>
      </c>
      <c r="AJ80">
        <v>1</v>
      </c>
      <c r="AK80">
        <v>0</v>
      </c>
      <c r="AL80">
        <v>0</v>
      </c>
      <c r="AM80">
        <v>0</v>
      </c>
      <c r="AN80">
        <v>0</v>
      </c>
      <c r="AO80">
        <v>0</v>
      </c>
      <c r="AP80">
        <v>0</v>
      </c>
      <c r="AQ80">
        <v>0</v>
      </c>
      <c r="AR80">
        <v>0</v>
      </c>
      <c r="AT80" t="s">
        <v>1408</v>
      </c>
      <c r="AU80" s="2" t="s">
        <v>1409</v>
      </c>
      <c r="BL80" t="s">
        <v>210</v>
      </c>
      <c r="BM80">
        <v>1</v>
      </c>
      <c r="BN80">
        <v>0</v>
      </c>
      <c r="BO80">
        <v>0</v>
      </c>
      <c r="BP80">
        <v>0</v>
      </c>
      <c r="BQ80">
        <v>0</v>
      </c>
      <c r="BR80">
        <v>0</v>
      </c>
      <c r="BS80">
        <v>0</v>
      </c>
      <c r="BT80">
        <v>0</v>
      </c>
      <c r="BU80">
        <v>0</v>
      </c>
      <c r="BV80">
        <v>0</v>
      </c>
      <c r="BW80">
        <v>0</v>
      </c>
      <c r="BX80">
        <v>0</v>
      </c>
      <c r="BY80">
        <v>0</v>
      </c>
      <c r="BZ80" t="s">
        <v>194</v>
      </c>
      <c r="CA80" t="s">
        <v>194</v>
      </c>
      <c r="CB80" t="s">
        <v>194</v>
      </c>
      <c r="CC80">
        <v>72.33</v>
      </c>
      <c r="CD80" t="s">
        <v>1410</v>
      </c>
      <c r="CE80" s="2" t="s">
        <v>1411</v>
      </c>
      <c r="CF80" t="s">
        <v>213</v>
      </c>
      <c r="CI80" t="s">
        <v>1412</v>
      </c>
      <c r="GH80" t="s">
        <v>194</v>
      </c>
      <c r="GI80" t="s">
        <v>194</v>
      </c>
      <c r="GJ80" t="s">
        <v>1413</v>
      </c>
      <c r="GK80" t="s">
        <v>1414</v>
      </c>
      <c r="GL80" s="2" t="s">
        <v>1415</v>
      </c>
      <c r="GM80" t="s">
        <v>217</v>
      </c>
      <c r="GN80" t="s">
        <v>218</v>
      </c>
      <c r="GO80" t="s">
        <v>219</v>
      </c>
      <c r="GU80">
        <v>186256584</v>
      </c>
      <c r="GV80" t="s">
        <v>1416</v>
      </c>
      <c r="GW80" s="1">
        <v>44824.692673611113</v>
      </c>
      <c r="GZ80" t="s">
        <v>221</v>
      </c>
      <c r="HA80" t="s">
        <v>222</v>
      </c>
      <c r="HC80">
        <v>79</v>
      </c>
    </row>
    <row r="81" spans="1:211" x14ac:dyDescent="0.35">
      <c r="A81" s="1">
        <v>44824.404511932873</v>
      </c>
      <c r="B81" s="1">
        <v>44824.415143287028</v>
      </c>
      <c r="C81" s="1">
        <v>44824</v>
      </c>
      <c r="D81" t="s">
        <v>1401</v>
      </c>
      <c r="H81" t="s">
        <v>1417</v>
      </c>
      <c r="I81" t="s">
        <v>194</v>
      </c>
      <c r="J81" t="s">
        <v>194</v>
      </c>
      <c r="K81" t="s">
        <v>194</v>
      </c>
      <c r="L81" t="s">
        <v>194</v>
      </c>
      <c r="M81" t="s">
        <v>194</v>
      </c>
      <c r="N81" t="s">
        <v>194</v>
      </c>
      <c r="O81" t="s">
        <v>195</v>
      </c>
      <c r="Q81" s="1">
        <v>44824</v>
      </c>
      <c r="R81" t="s">
        <v>1418</v>
      </c>
      <c r="S81" t="s">
        <v>197</v>
      </c>
      <c r="T81" t="s">
        <v>194</v>
      </c>
      <c r="U81" t="s">
        <v>1419</v>
      </c>
      <c r="V81" t="s">
        <v>1419</v>
      </c>
      <c r="W81" t="s">
        <v>1420</v>
      </c>
      <c r="X81" t="s">
        <v>855</v>
      </c>
      <c r="Y81" t="s">
        <v>856</v>
      </c>
      <c r="Z81" t="s">
        <v>857</v>
      </c>
      <c r="AA81" t="s">
        <v>890</v>
      </c>
      <c r="AB81" t="s">
        <v>891</v>
      </c>
      <c r="AC81" t="s">
        <v>1421</v>
      </c>
      <c r="AD81">
        <v>-2.2846293000000002</v>
      </c>
      <c r="AE81">
        <v>30.012730099999999</v>
      </c>
      <c r="AF81">
        <v>1459.7</v>
      </c>
      <c r="AG81">
        <v>4.62</v>
      </c>
      <c r="AH81">
        <v>1</v>
      </c>
      <c r="AI81" t="s">
        <v>245</v>
      </c>
      <c r="AJ81">
        <v>1</v>
      </c>
      <c r="AK81">
        <v>0</v>
      </c>
      <c r="AL81">
        <v>0</v>
      </c>
      <c r="AM81">
        <v>0</v>
      </c>
      <c r="AN81">
        <v>0</v>
      </c>
      <c r="AO81">
        <v>0</v>
      </c>
      <c r="AP81">
        <v>0</v>
      </c>
      <c r="AQ81">
        <v>0</v>
      </c>
      <c r="AR81">
        <v>0</v>
      </c>
      <c r="AT81" t="s">
        <v>1422</v>
      </c>
      <c r="AU81" s="2" t="s">
        <v>1423</v>
      </c>
      <c r="BL81" t="s">
        <v>210</v>
      </c>
      <c r="BM81">
        <v>1</v>
      </c>
      <c r="BN81">
        <v>0</v>
      </c>
      <c r="BO81">
        <v>0</v>
      </c>
      <c r="BP81">
        <v>0</v>
      </c>
      <c r="BQ81">
        <v>0</v>
      </c>
      <c r="BR81">
        <v>0</v>
      </c>
      <c r="BS81">
        <v>0</v>
      </c>
      <c r="BT81">
        <v>0</v>
      </c>
      <c r="BU81">
        <v>0</v>
      </c>
      <c r="BV81">
        <v>0</v>
      </c>
      <c r="BW81">
        <v>0</v>
      </c>
      <c r="BX81">
        <v>0</v>
      </c>
      <c r="BY81">
        <v>0</v>
      </c>
      <c r="BZ81" t="s">
        <v>194</v>
      </c>
      <c r="CA81" t="s">
        <v>194</v>
      </c>
      <c r="CB81" t="s">
        <v>194</v>
      </c>
      <c r="CC81">
        <v>40.630000000000003</v>
      </c>
      <c r="CD81" t="s">
        <v>1424</v>
      </c>
      <c r="CE81" s="2" t="s">
        <v>1425</v>
      </c>
      <c r="CF81" t="s">
        <v>213</v>
      </c>
      <c r="CI81" t="s">
        <v>1426</v>
      </c>
      <c r="GH81" t="s">
        <v>194</v>
      </c>
      <c r="GI81" t="s">
        <v>194</v>
      </c>
      <c r="GJ81" t="s">
        <v>1413</v>
      </c>
      <c r="GK81" t="s">
        <v>1427</v>
      </c>
      <c r="GL81" s="2" t="s">
        <v>1428</v>
      </c>
      <c r="GM81" t="s">
        <v>217</v>
      </c>
      <c r="GN81" t="s">
        <v>218</v>
      </c>
      <c r="GO81" t="s">
        <v>219</v>
      </c>
      <c r="GU81">
        <v>186256613</v>
      </c>
      <c r="GV81" t="s">
        <v>1429</v>
      </c>
      <c r="GW81" s="1">
        <v>44824.692743055559</v>
      </c>
      <c r="GZ81" t="s">
        <v>221</v>
      </c>
      <c r="HA81" t="s">
        <v>222</v>
      </c>
      <c r="HC81">
        <v>80</v>
      </c>
    </row>
    <row r="82" spans="1:211" x14ac:dyDescent="0.35">
      <c r="A82" s="1">
        <v>44824.439671712957</v>
      </c>
      <c r="B82" s="1">
        <v>44824.446388217591</v>
      </c>
      <c r="C82" s="1">
        <v>44824</v>
      </c>
      <c r="D82" t="s">
        <v>1401</v>
      </c>
      <c r="H82" t="s">
        <v>1430</v>
      </c>
      <c r="I82" t="s">
        <v>194</v>
      </c>
      <c r="J82" t="s">
        <v>194</v>
      </c>
      <c r="K82" t="s">
        <v>194</v>
      </c>
      <c r="L82" t="s">
        <v>194</v>
      </c>
      <c r="M82" t="s">
        <v>194</v>
      </c>
      <c r="N82" t="s">
        <v>194</v>
      </c>
      <c r="O82" t="s">
        <v>195</v>
      </c>
      <c r="Q82" s="1">
        <v>44824</v>
      </c>
      <c r="R82" t="s">
        <v>1431</v>
      </c>
      <c r="S82" t="s">
        <v>197</v>
      </c>
      <c r="T82" t="s">
        <v>194</v>
      </c>
      <c r="U82" t="s">
        <v>1432</v>
      </c>
      <c r="V82" t="s">
        <v>1433</v>
      </c>
      <c r="W82" t="s">
        <v>1434</v>
      </c>
      <c r="X82" t="s">
        <v>855</v>
      </c>
      <c r="Y82" t="s">
        <v>856</v>
      </c>
      <c r="Z82" t="s">
        <v>857</v>
      </c>
      <c r="AA82" t="s">
        <v>890</v>
      </c>
      <c r="AB82" t="s">
        <v>891</v>
      </c>
      <c r="AC82" t="s">
        <v>1435</v>
      </c>
      <c r="AD82">
        <v>-2.2820952000000001</v>
      </c>
      <c r="AE82">
        <v>30.0131902</v>
      </c>
      <c r="AF82">
        <v>1483.4</v>
      </c>
      <c r="AG82">
        <v>4.9800000000000004</v>
      </c>
      <c r="AH82">
        <v>1</v>
      </c>
      <c r="AI82" t="s">
        <v>245</v>
      </c>
      <c r="AJ82">
        <v>1</v>
      </c>
      <c r="AK82">
        <v>0</v>
      </c>
      <c r="AL82">
        <v>0</v>
      </c>
      <c r="AM82">
        <v>0</v>
      </c>
      <c r="AN82">
        <v>0</v>
      </c>
      <c r="AO82">
        <v>0</v>
      </c>
      <c r="AP82">
        <v>0</v>
      </c>
      <c r="AQ82">
        <v>0</v>
      </c>
      <c r="AR82">
        <v>0</v>
      </c>
      <c r="AT82" t="s">
        <v>1436</v>
      </c>
      <c r="AU82" s="2" t="s">
        <v>1437</v>
      </c>
      <c r="BL82" t="s">
        <v>210</v>
      </c>
      <c r="BM82">
        <v>1</v>
      </c>
      <c r="BN82">
        <v>0</v>
      </c>
      <c r="BO82">
        <v>0</v>
      </c>
      <c r="BP82">
        <v>0</v>
      </c>
      <c r="BQ82">
        <v>0</v>
      </c>
      <c r="BR82">
        <v>0</v>
      </c>
      <c r="BS82">
        <v>0</v>
      </c>
      <c r="BT82">
        <v>0</v>
      </c>
      <c r="BU82">
        <v>0</v>
      </c>
      <c r="BV82">
        <v>0</v>
      </c>
      <c r="BW82">
        <v>0</v>
      </c>
      <c r="BX82">
        <v>0</v>
      </c>
      <c r="BY82">
        <v>0</v>
      </c>
      <c r="BZ82" t="s">
        <v>194</v>
      </c>
      <c r="CA82" t="s">
        <v>194</v>
      </c>
      <c r="CB82" t="s">
        <v>194</v>
      </c>
      <c r="CC82">
        <v>60.22</v>
      </c>
      <c r="CD82" t="s">
        <v>1438</v>
      </c>
      <c r="CE82" s="2" t="s">
        <v>1439</v>
      </c>
      <c r="CF82" t="s">
        <v>213</v>
      </c>
      <c r="CI82" t="s">
        <v>1440</v>
      </c>
      <c r="GH82" t="s">
        <v>194</v>
      </c>
      <c r="GI82" t="s">
        <v>194</v>
      </c>
      <c r="GJ82" t="s">
        <v>1413</v>
      </c>
      <c r="GK82" t="s">
        <v>1441</v>
      </c>
      <c r="GL82" s="2" t="s">
        <v>1442</v>
      </c>
      <c r="GM82" t="s">
        <v>217</v>
      </c>
      <c r="GN82" t="s">
        <v>218</v>
      </c>
      <c r="GO82" t="s">
        <v>219</v>
      </c>
      <c r="GU82">
        <v>186256627</v>
      </c>
      <c r="GV82" t="s">
        <v>1443</v>
      </c>
      <c r="GW82" s="1">
        <v>44824.692766203712</v>
      </c>
      <c r="GZ82" t="s">
        <v>221</v>
      </c>
      <c r="HA82" t="s">
        <v>222</v>
      </c>
      <c r="HC82">
        <v>81</v>
      </c>
    </row>
    <row r="83" spans="1:211" x14ac:dyDescent="0.35">
      <c r="A83" s="1">
        <v>44824.471359456023</v>
      </c>
      <c r="B83" s="1">
        <v>44824.477593333337</v>
      </c>
      <c r="C83" s="1">
        <v>44824</v>
      </c>
      <c r="D83" t="s">
        <v>1401</v>
      </c>
      <c r="H83" t="s">
        <v>1444</v>
      </c>
      <c r="I83" t="s">
        <v>194</v>
      </c>
      <c r="J83" t="s">
        <v>194</v>
      </c>
      <c r="K83" t="s">
        <v>194</v>
      </c>
      <c r="L83" t="s">
        <v>194</v>
      </c>
      <c r="M83" t="s">
        <v>194</v>
      </c>
      <c r="N83" t="s">
        <v>194</v>
      </c>
      <c r="O83" t="s">
        <v>195</v>
      </c>
      <c r="Q83" s="1">
        <v>44824</v>
      </c>
      <c r="R83" t="s">
        <v>1445</v>
      </c>
      <c r="S83" t="s">
        <v>197</v>
      </c>
      <c r="T83" t="s">
        <v>194</v>
      </c>
      <c r="U83" t="s">
        <v>1446</v>
      </c>
      <c r="V83" t="s">
        <v>1447</v>
      </c>
      <c r="W83" t="s">
        <v>1448</v>
      </c>
      <c r="X83" t="s">
        <v>855</v>
      </c>
      <c r="Y83" t="s">
        <v>856</v>
      </c>
      <c r="Z83" t="s">
        <v>857</v>
      </c>
      <c r="AA83" t="s">
        <v>890</v>
      </c>
      <c r="AB83" t="s">
        <v>891</v>
      </c>
      <c r="AC83" t="s">
        <v>1449</v>
      </c>
      <c r="AD83">
        <v>-2.2833975999999998</v>
      </c>
      <c r="AE83">
        <v>30.014227099999999</v>
      </c>
      <c r="AF83">
        <v>1491.1</v>
      </c>
      <c r="AG83">
        <v>4.38</v>
      </c>
      <c r="AH83">
        <v>1</v>
      </c>
      <c r="AI83" t="s">
        <v>245</v>
      </c>
      <c r="AJ83">
        <v>1</v>
      </c>
      <c r="AK83">
        <v>0</v>
      </c>
      <c r="AL83">
        <v>0</v>
      </c>
      <c r="AM83">
        <v>0</v>
      </c>
      <c r="AN83">
        <v>0</v>
      </c>
      <c r="AO83">
        <v>0</v>
      </c>
      <c r="AP83">
        <v>0</v>
      </c>
      <c r="AQ83">
        <v>0</v>
      </c>
      <c r="AR83">
        <v>0</v>
      </c>
      <c r="AT83" t="s">
        <v>1450</v>
      </c>
      <c r="AU83" s="2" t="s">
        <v>1451</v>
      </c>
      <c r="BL83" t="s">
        <v>210</v>
      </c>
      <c r="BM83">
        <v>1</v>
      </c>
      <c r="BN83">
        <v>0</v>
      </c>
      <c r="BO83">
        <v>0</v>
      </c>
      <c r="BP83">
        <v>0</v>
      </c>
      <c r="BQ83">
        <v>0</v>
      </c>
      <c r="BR83">
        <v>0</v>
      </c>
      <c r="BS83">
        <v>0</v>
      </c>
      <c r="BT83">
        <v>0</v>
      </c>
      <c r="BU83">
        <v>0</v>
      </c>
      <c r="BV83">
        <v>0</v>
      </c>
      <c r="BW83">
        <v>0</v>
      </c>
      <c r="BX83">
        <v>0</v>
      </c>
      <c r="BY83">
        <v>0</v>
      </c>
      <c r="BZ83" t="s">
        <v>194</v>
      </c>
      <c r="CA83" t="s">
        <v>194</v>
      </c>
      <c r="CB83" t="s">
        <v>194</v>
      </c>
      <c r="CC83">
        <v>157.52000000000001</v>
      </c>
      <c r="CD83" t="s">
        <v>1452</v>
      </c>
      <c r="CE83" s="2" t="s">
        <v>1453</v>
      </c>
      <c r="CF83" t="s">
        <v>213</v>
      </c>
      <c r="CI83" t="s">
        <v>1454</v>
      </c>
      <c r="GH83" t="s">
        <v>194</v>
      </c>
      <c r="GI83" t="s">
        <v>194</v>
      </c>
      <c r="GJ83" t="s">
        <v>1413</v>
      </c>
      <c r="GK83" t="s">
        <v>1455</v>
      </c>
      <c r="GL83" s="2" t="s">
        <v>1456</v>
      </c>
      <c r="GM83" t="s">
        <v>217</v>
      </c>
      <c r="GN83" t="s">
        <v>218</v>
      </c>
      <c r="GO83" t="s">
        <v>219</v>
      </c>
      <c r="GU83">
        <v>186256644</v>
      </c>
      <c r="GV83" t="s">
        <v>1457</v>
      </c>
      <c r="GW83" s="1">
        <v>44824.692789351851</v>
      </c>
      <c r="GZ83" t="s">
        <v>221</v>
      </c>
      <c r="HA83" t="s">
        <v>222</v>
      </c>
      <c r="HC83">
        <v>82</v>
      </c>
    </row>
    <row r="84" spans="1:211" x14ac:dyDescent="0.35">
      <c r="A84" s="1">
        <v>44824.49946835648</v>
      </c>
      <c r="B84" s="1">
        <v>44824.505360625</v>
      </c>
      <c r="C84" s="1">
        <v>44824</v>
      </c>
      <c r="D84" t="s">
        <v>1401</v>
      </c>
      <c r="H84" t="s">
        <v>1458</v>
      </c>
      <c r="I84" t="s">
        <v>194</v>
      </c>
      <c r="J84" t="s">
        <v>194</v>
      </c>
      <c r="K84" t="s">
        <v>194</v>
      </c>
      <c r="L84" t="s">
        <v>194</v>
      </c>
      <c r="M84" t="s">
        <v>194</v>
      </c>
      <c r="N84" t="s">
        <v>194</v>
      </c>
      <c r="O84" t="s">
        <v>195</v>
      </c>
      <c r="Q84" s="1">
        <v>44824</v>
      </c>
      <c r="R84" t="s">
        <v>1459</v>
      </c>
      <c r="S84" t="s">
        <v>197</v>
      </c>
      <c r="T84" t="s">
        <v>194</v>
      </c>
      <c r="U84" t="s">
        <v>1460</v>
      </c>
      <c r="V84" t="s">
        <v>1461</v>
      </c>
      <c r="W84" t="s">
        <v>1462</v>
      </c>
      <c r="X84" t="s">
        <v>855</v>
      </c>
      <c r="Y84" t="s">
        <v>856</v>
      </c>
      <c r="Z84" t="s">
        <v>857</v>
      </c>
      <c r="AA84" t="s">
        <v>890</v>
      </c>
      <c r="AB84" t="s">
        <v>891</v>
      </c>
      <c r="AC84" t="s">
        <v>1463</v>
      </c>
      <c r="AD84">
        <v>-2.2842625000000001</v>
      </c>
      <c r="AE84">
        <v>30.015273799999999</v>
      </c>
      <c r="AF84">
        <v>1504.9</v>
      </c>
      <c r="AG84">
        <v>4.84</v>
      </c>
      <c r="AH84">
        <v>1</v>
      </c>
      <c r="AI84" t="s">
        <v>245</v>
      </c>
      <c r="AJ84">
        <v>1</v>
      </c>
      <c r="AK84">
        <v>0</v>
      </c>
      <c r="AL84">
        <v>0</v>
      </c>
      <c r="AM84">
        <v>0</v>
      </c>
      <c r="AN84">
        <v>0</v>
      </c>
      <c r="AO84">
        <v>0</v>
      </c>
      <c r="AP84">
        <v>0</v>
      </c>
      <c r="AQ84">
        <v>0</v>
      </c>
      <c r="AR84">
        <v>0</v>
      </c>
      <c r="AT84" t="s">
        <v>1464</v>
      </c>
      <c r="AU84" s="2" t="s">
        <v>1465</v>
      </c>
      <c r="BL84" t="s">
        <v>210</v>
      </c>
      <c r="BM84">
        <v>1</v>
      </c>
      <c r="BN84">
        <v>0</v>
      </c>
      <c r="BO84">
        <v>0</v>
      </c>
      <c r="BP84">
        <v>0</v>
      </c>
      <c r="BQ84">
        <v>0</v>
      </c>
      <c r="BR84">
        <v>0</v>
      </c>
      <c r="BS84">
        <v>0</v>
      </c>
      <c r="BT84">
        <v>0</v>
      </c>
      <c r="BU84">
        <v>0</v>
      </c>
      <c r="BV84">
        <v>0</v>
      </c>
      <c r="BW84">
        <v>0</v>
      </c>
      <c r="BX84">
        <v>0</v>
      </c>
      <c r="BY84">
        <v>0</v>
      </c>
      <c r="BZ84" t="s">
        <v>194</v>
      </c>
      <c r="CA84" t="s">
        <v>194</v>
      </c>
      <c r="CB84" t="s">
        <v>194</v>
      </c>
      <c r="CC84">
        <v>82.33</v>
      </c>
      <c r="CD84" t="s">
        <v>1466</v>
      </c>
      <c r="CE84" s="2" t="s">
        <v>1467</v>
      </c>
      <c r="CF84" t="s">
        <v>195</v>
      </c>
      <c r="CG84" t="s">
        <v>1468</v>
      </c>
      <c r="CH84" s="2" t="s">
        <v>1469</v>
      </c>
      <c r="CI84" t="s">
        <v>1470</v>
      </c>
      <c r="GH84" t="s">
        <v>194</v>
      </c>
      <c r="GI84" t="s">
        <v>194</v>
      </c>
      <c r="GJ84" t="s">
        <v>1471</v>
      </c>
      <c r="GK84" t="s">
        <v>1472</v>
      </c>
      <c r="GL84" s="2" t="s">
        <v>1473</v>
      </c>
      <c r="GM84" t="s">
        <v>217</v>
      </c>
      <c r="GN84" t="s">
        <v>218</v>
      </c>
      <c r="GO84" t="s">
        <v>219</v>
      </c>
      <c r="GU84">
        <v>186256674</v>
      </c>
      <c r="GV84" t="s">
        <v>1474</v>
      </c>
      <c r="GW84" s="1">
        <v>44824.692847222221</v>
      </c>
      <c r="GZ84" t="s">
        <v>221</v>
      </c>
      <c r="HA84" t="s">
        <v>222</v>
      </c>
      <c r="HC84">
        <v>83</v>
      </c>
    </row>
    <row r="85" spans="1:211" x14ac:dyDescent="0.35">
      <c r="A85" s="1">
        <v>44824.526804247682</v>
      </c>
      <c r="B85" s="1">
        <v>44824.535879756942</v>
      </c>
      <c r="C85" s="1">
        <v>44824</v>
      </c>
      <c r="D85" t="s">
        <v>1401</v>
      </c>
      <c r="H85" t="s">
        <v>1475</v>
      </c>
      <c r="I85" t="s">
        <v>194</v>
      </c>
      <c r="J85" t="s">
        <v>194</v>
      </c>
      <c r="K85" t="s">
        <v>194</v>
      </c>
      <c r="L85" t="s">
        <v>194</v>
      </c>
      <c r="M85" t="s">
        <v>194</v>
      </c>
      <c r="N85" t="s">
        <v>194</v>
      </c>
      <c r="O85" t="s">
        <v>195</v>
      </c>
      <c r="Q85" s="1">
        <v>44824</v>
      </c>
      <c r="R85" t="s">
        <v>1371</v>
      </c>
      <c r="S85" t="s">
        <v>197</v>
      </c>
      <c r="T85" t="s">
        <v>194</v>
      </c>
      <c r="U85" t="s">
        <v>1476</v>
      </c>
      <c r="V85" t="s">
        <v>1477</v>
      </c>
      <c r="W85" t="s">
        <v>1478</v>
      </c>
      <c r="X85" t="s">
        <v>855</v>
      </c>
      <c r="Y85" t="s">
        <v>856</v>
      </c>
      <c r="Z85" t="s">
        <v>857</v>
      </c>
      <c r="AA85" t="s">
        <v>890</v>
      </c>
      <c r="AB85" t="s">
        <v>891</v>
      </c>
      <c r="AC85" t="s">
        <v>1479</v>
      </c>
      <c r="AD85">
        <v>-2.2820591000000001</v>
      </c>
      <c r="AE85">
        <v>30.012225600000001</v>
      </c>
      <c r="AF85">
        <v>1477.1</v>
      </c>
      <c r="AG85">
        <v>4.42</v>
      </c>
      <c r="AH85">
        <v>1</v>
      </c>
      <c r="AI85" t="s">
        <v>245</v>
      </c>
      <c r="AJ85">
        <v>1</v>
      </c>
      <c r="AK85">
        <v>0</v>
      </c>
      <c r="AL85">
        <v>0</v>
      </c>
      <c r="AM85">
        <v>0</v>
      </c>
      <c r="AN85">
        <v>0</v>
      </c>
      <c r="AO85">
        <v>0</v>
      </c>
      <c r="AP85">
        <v>0</v>
      </c>
      <c r="AQ85">
        <v>0</v>
      </c>
      <c r="AR85">
        <v>0</v>
      </c>
      <c r="AT85" t="s">
        <v>1480</v>
      </c>
      <c r="AU85" s="2" t="s">
        <v>1481</v>
      </c>
      <c r="BL85" t="s">
        <v>210</v>
      </c>
      <c r="BM85">
        <v>1</v>
      </c>
      <c r="BN85">
        <v>0</v>
      </c>
      <c r="BO85">
        <v>0</v>
      </c>
      <c r="BP85">
        <v>0</v>
      </c>
      <c r="BQ85">
        <v>0</v>
      </c>
      <c r="BR85">
        <v>0</v>
      </c>
      <c r="BS85">
        <v>0</v>
      </c>
      <c r="BT85">
        <v>0</v>
      </c>
      <c r="BU85">
        <v>0</v>
      </c>
      <c r="BV85">
        <v>0</v>
      </c>
      <c r="BW85">
        <v>0</v>
      </c>
      <c r="BX85">
        <v>0</v>
      </c>
      <c r="BY85">
        <v>0</v>
      </c>
      <c r="BZ85" t="s">
        <v>194</v>
      </c>
      <c r="CA85" t="s">
        <v>194</v>
      </c>
      <c r="CB85" t="s">
        <v>194</v>
      </c>
      <c r="CC85">
        <v>98.29</v>
      </c>
      <c r="CD85" t="s">
        <v>1482</v>
      </c>
      <c r="CE85" s="2" t="s">
        <v>1483</v>
      </c>
      <c r="CF85" t="s">
        <v>213</v>
      </c>
      <c r="CI85" t="s">
        <v>1484</v>
      </c>
      <c r="GH85" t="s">
        <v>194</v>
      </c>
      <c r="GI85" t="s">
        <v>194</v>
      </c>
      <c r="GJ85" t="s">
        <v>1413</v>
      </c>
      <c r="GK85" t="s">
        <v>1485</v>
      </c>
      <c r="GL85" s="2" t="s">
        <v>1486</v>
      </c>
      <c r="GM85" t="s">
        <v>217</v>
      </c>
      <c r="GN85" t="s">
        <v>218</v>
      </c>
      <c r="GO85" t="s">
        <v>219</v>
      </c>
      <c r="GU85">
        <v>186256695</v>
      </c>
      <c r="GV85" t="s">
        <v>1487</v>
      </c>
      <c r="GW85" s="1">
        <v>44824.692870370367</v>
      </c>
      <c r="GZ85" t="s">
        <v>221</v>
      </c>
      <c r="HA85" t="s">
        <v>222</v>
      </c>
      <c r="HC85">
        <v>84</v>
      </c>
    </row>
  </sheetData>
  <hyperlinks>
    <hyperlink ref="AW2" r:id="rId1" xr:uid="{00000000-0004-0000-0000-000000000000}"/>
    <hyperlink ref="CE2" r:id="rId2" xr:uid="{00000000-0004-0000-0000-000001000000}"/>
    <hyperlink ref="GL2" r:id="rId3" xr:uid="{00000000-0004-0000-0000-000002000000}"/>
    <hyperlink ref="AY3" r:id="rId4" xr:uid="{00000000-0004-0000-0000-000003000000}"/>
    <hyperlink ref="CO3" r:id="rId5" xr:uid="{00000000-0004-0000-0000-000004000000}"/>
    <hyperlink ref="GL3" r:id="rId6" xr:uid="{00000000-0004-0000-0000-000005000000}"/>
    <hyperlink ref="AU4" r:id="rId7" xr:uid="{00000000-0004-0000-0000-000006000000}"/>
    <hyperlink ref="CE4" r:id="rId8" xr:uid="{00000000-0004-0000-0000-000007000000}"/>
    <hyperlink ref="GL4" r:id="rId9" xr:uid="{00000000-0004-0000-0000-000008000000}"/>
    <hyperlink ref="AY5" r:id="rId10" xr:uid="{00000000-0004-0000-0000-000009000000}"/>
    <hyperlink ref="CO5" r:id="rId11" xr:uid="{00000000-0004-0000-0000-00000A000000}"/>
    <hyperlink ref="GL5" r:id="rId12" xr:uid="{00000000-0004-0000-0000-00000B000000}"/>
    <hyperlink ref="AU6" r:id="rId13" xr:uid="{00000000-0004-0000-0000-00000C000000}"/>
    <hyperlink ref="CE6" r:id="rId14" xr:uid="{00000000-0004-0000-0000-00000D000000}"/>
    <hyperlink ref="GL6" r:id="rId15" xr:uid="{00000000-0004-0000-0000-00000E000000}"/>
    <hyperlink ref="AY7" r:id="rId16" xr:uid="{00000000-0004-0000-0000-00000F000000}"/>
    <hyperlink ref="CO7" r:id="rId17" xr:uid="{00000000-0004-0000-0000-000010000000}"/>
    <hyperlink ref="GL7" r:id="rId18" xr:uid="{00000000-0004-0000-0000-000011000000}"/>
    <hyperlink ref="AU8" r:id="rId19" xr:uid="{00000000-0004-0000-0000-000012000000}"/>
    <hyperlink ref="CE8" r:id="rId20" xr:uid="{00000000-0004-0000-0000-000013000000}"/>
    <hyperlink ref="GL8" r:id="rId21" xr:uid="{00000000-0004-0000-0000-000014000000}"/>
    <hyperlink ref="AU9" r:id="rId22" xr:uid="{00000000-0004-0000-0000-000015000000}"/>
    <hyperlink ref="CE9" r:id="rId23" xr:uid="{00000000-0004-0000-0000-000016000000}"/>
    <hyperlink ref="GL9" r:id="rId24" xr:uid="{00000000-0004-0000-0000-000017000000}"/>
    <hyperlink ref="AU10" r:id="rId25" xr:uid="{00000000-0004-0000-0000-000018000000}"/>
    <hyperlink ref="CE10" r:id="rId26" xr:uid="{00000000-0004-0000-0000-000019000000}"/>
    <hyperlink ref="GL10" r:id="rId27" xr:uid="{00000000-0004-0000-0000-00001A000000}"/>
    <hyperlink ref="AU11" r:id="rId28" xr:uid="{00000000-0004-0000-0000-00001B000000}"/>
    <hyperlink ref="CE11" r:id="rId29" xr:uid="{00000000-0004-0000-0000-00001C000000}"/>
    <hyperlink ref="GL11" r:id="rId30" xr:uid="{00000000-0004-0000-0000-00001D000000}"/>
    <hyperlink ref="AU12" r:id="rId31" xr:uid="{00000000-0004-0000-0000-00001E000000}"/>
    <hyperlink ref="CE12" r:id="rId32" xr:uid="{00000000-0004-0000-0000-00001F000000}"/>
    <hyperlink ref="GL12" r:id="rId33" xr:uid="{00000000-0004-0000-0000-000020000000}"/>
    <hyperlink ref="AU13" r:id="rId34" xr:uid="{00000000-0004-0000-0000-000021000000}"/>
    <hyperlink ref="CE13" r:id="rId35" xr:uid="{00000000-0004-0000-0000-000022000000}"/>
    <hyperlink ref="GL13" r:id="rId36" xr:uid="{00000000-0004-0000-0000-000023000000}"/>
    <hyperlink ref="AU14" r:id="rId37" xr:uid="{00000000-0004-0000-0000-000024000000}"/>
    <hyperlink ref="CE14" r:id="rId38" xr:uid="{00000000-0004-0000-0000-000025000000}"/>
    <hyperlink ref="GL14" r:id="rId39" xr:uid="{00000000-0004-0000-0000-000026000000}"/>
    <hyperlink ref="AW15" r:id="rId40" xr:uid="{00000000-0004-0000-0000-000027000000}"/>
    <hyperlink ref="CE15" r:id="rId41" xr:uid="{00000000-0004-0000-0000-000028000000}"/>
    <hyperlink ref="GL15" r:id="rId42" xr:uid="{00000000-0004-0000-0000-000029000000}"/>
    <hyperlink ref="AW16" r:id="rId43" xr:uid="{00000000-0004-0000-0000-00002A000000}"/>
    <hyperlink ref="AY16" r:id="rId44" xr:uid="{00000000-0004-0000-0000-00002B000000}"/>
    <hyperlink ref="CE16" r:id="rId45" xr:uid="{00000000-0004-0000-0000-00002C000000}"/>
    <hyperlink ref="CO16" r:id="rId46" xr:uid="{00000000-0004-0000-0000-00002D000000}"/>
    <hyperlink ref="GL16" r:id="rId47" xr:uid="{00000000-0004-0000-0000-00002E000000}"/>
    <hyperlink ref="AW17" r:id="rId48" xr:uid="{00000000-0004-0000-0000-00002F000000}"/>
    <hyperlink ref="CE17" r:id="rId49" xr:uid="{00000000-0004-0000-0000-000030000000}"/>
    <hyperlink ref="GL17" r:id="rId50" xr:uid="{00000000-0004-0000-0000-000031000000}"/>
    <hyperlink ref="AU18" r:id="rId51" xr:uid="{00000000-0004-0000-0000-000032000000}"/>
    <hyperlink ref="CE18" r:id="rId52" xr:uid="{00000000-0004-0000-0000-000033000000}"/>
    <hyperlink ref="GL18" r:id="rId53" xr:uid="{00000000-0004-0000-0000-000034000000}"/>
    <hyperlink ref="AU19" r:id="rId54" xr:uid="{00000000-0004-0000-0000-000035000000}"/>
    <hyperlink ref="CE19" r:id="rId55" xr:uid="{00000000-0004-0000-0000-000036000000}"/>
    <hyperlink ref="GL19" r:id="rId56" xr:uid="{00000000-0004-0000-0000-000037000000}"/>
    <hyperlink ref="AU20" r:id="rId57" xr:uid="{00000000-0004-0000-0000-000038000000}"/>
    <hyperlink ref="CE20" r:id="rId58" xr:uid="{00000000-0004-0000-0000-000039000000}"/>
    <hyperlink ref="GL20" r:id="rId59" xr:uid="{00000000-0004-0000-0000-00003A000000}"/>
    <hyperlink ref="AU21" r:id="rId60" xr:uid="{00000000-0004-0000-0000-00003B000000}"/>
    <hyperlink ref="CE21" r:id="rId61" xr:uid="{00000000-0004-0000-0000-00003C000000}"/>
    <hyperlink ref="GL21" r:id="rId62" xr:uid="{00000000-0004-0000-0000-00003D000000}"/>
    <hyperlink ref="AU22" r:id="rId63" xr:uid="{00000000-0004-0000-0000-00003E000000}"/>
    <hyperlink ref="CE22" r:id="rId64" xr:uid="{00000000-0004-0000-0000-00003F000000}"/>
    <hyperlink ref="CH22" r:id="rId65" xr:uid="{00000000-0004-0000-0000-000040000000}"/>
    <hyperlink ref="GL22" r:id="rId66" xr:uid="{00000000-0004-0000-0000-000041000000}"/>
    <hyperlink ref="AU23" r:id="rId67" xr:uid="{00000000-0004-0000-0000-000042000000}"/>
    <hyperlink ref="CE23" r:id="rId68" xr:uid="{00000000-0004-0000-0000-000043000000}"/>
    <hyperlink ref="GL23" r:id="rId69" xr:uid="{00000000-0004-0000-0000-000044000000}"/>
    <hyperlink ref="AU24" r:id="rId70" xr:uid="{00000000-0004-0000-0000-000045000000}"/>
    <hyperlink ref="CE24" r:id="rId71" xr:uid="{00000000-0004-0000-0000-000046000000}"/>
    <hyperlink ref="GL24" r:id="rId72" xr:uid="{00000000-0004-0000-0000-000047000000}"/>
    <hyperlink ref="AU25" r:id="rId73" xr:uid="{00000000-0004-0000-0000-000048000000}"/>
    <hyperlink ref="CE25" r:id="rId74" xr:uid="{00000000-0004-0000-0000-000049000000}"/>
    <hyperlink ref="CH25" r:id="rId75" xr:uid="{00000000-0004-0000-0000-00004A000000}"/>
    <hyperlink ref="GL25" r:id="rId76" xr:uid="{00000000-0004-0000-0000-00004B000000}"/>
    <hyperlink ref="AU26" r:id="rId77" xr:uid="{00000000-0004-0000-0000-00004C000000}"/>
    <hyperlink ref="CE26" r:id="rId78" xr:uid="{00000000-0004-0000-0000-00004D000000}"/>
    <hyperlink ref="CH26" r:id="rId79" xr:uid="{00000000-0004-0000-0000-00004E000000}"/>
    <hyperlink ref="GL26" r:id="rId80" xr:uid="{00000000-0004-0000-0000-00004F000000}"/>
    <hyperlink ref="AU27" r:id="rId81" xr:uid="{00000000-0004-0000-0000-000050000000}"/>
    <hyperlink ref="CE27" r:id="rId82" xr:uid="{00000000-0004-0000-0000-000051000000}"/>
    <hyperlink ref="CH27" r:id="rId83" xr:uid="{00000000-0004-0000-0000-000052000000}"/>
    <hyperlink ref="GL27" r:id="rId84" xr:uid="{00000000-0004-0000-0000-000053000000}"/>
    <hyperlink ref="AU28" r:id="rId85" xr:uid="{00000000-0004-0000-0000-000054000000}"/>
    <hyperlink ref="CE28" r:id="rId86" xr:uid="{00000000-0004-0000-0000-000055000000}"/>
    <hyperlink ref="CH28" r:id="rId87" xr:uid="{00000000-0004-0000-0000-000056000000}"/>
    <hyperlink ref="GL28" r:id="rId88" xr:uid="{00000000-0004-0000-0000-000057000000}"/>
    <hyperlink ref="AU29" r:id="rId89" xr:uid="{00000000-0004-0000-0000-000058000000}"/>
    <hyperlink ref="CE29" r:id="rId90" xr:uid="{00000000-0004-0000-0000-000059000000}"/>
    <hyperlink ref="GL29" r:id="rId91" xr:uid="{00000000-0004-0000-0000-00005A000000}"/>
    <hyperlink ref="BK30" r:id="rId92" xr:uid="{00000000-0004-0000-0000-00005B000000}"/>
    <hyperlink ref="CE30" r:id="rId93" xr:uid="{00000000-0004-0000-0000-00005C000000}"/>
    <hyperlink ref="CH30" r:id="rId94" xr:uid="{00000000-0004-0000-0000-00005D000000}"/>
    <hyperlink ref="GL30" r:id="rId95" xr:uid="{00000000-0004-0000-0000-00005E000000}"/>
    <hyperlink ref="AU31" r:id="rId96" xr:uid="{00000000-0004-0000-0000-00005F000000}"/>
    <hyperlink ref="CE31" r:id="rId97" xr:uid="{00000000-0004-0000-0000-000060000000}"/>
    <hyperlink ref="GL31" r:id="rId98" xr:uid="{00000000-0004-0000-0000-000061000000}"/>
    <hyperlink ref="AU32" r:id="rId99" xr:uid="{00000000-0004-0000-0000-000062000000}"/>
    <hyperlink ref="CE32" r:id="rId100" xr:uid="{00000000-0004-0000-0000-000063000000}"/>
    <hyperlink ref="CH32" r:id="rId101" xr:uid="{00000000-0004-0000-0000-000064000000}"/>
    <hyperlink ref="GL32" r:id="rId102" xr:uid="{00000000-0004-0000-0000-000065000000}"/>
    <hyperlink ref="AU33" r:id="rId103" xr:uid="{00000000-0004-0000-0000-000066000000}"/>
    <hyperlink ref="CE33" r:id="rId104" xr:uid="{00000000-0004-0000-0000-000067000000}"/>
    <hyperlink ref="GL33" r:id="rId105" xr:uid="{00000000-0004-0000-0000-000068000000}"/>
    <hyperlink ref="AU34" r:id="rId106" xr:uid="{00000000-0004-0000-0000-000069000000}"/>
    <hyperlink ref="CE34" r:id="rId107" xr:uid="{00000000-0004-0000-0000-00006A000000}"/>
    <hyperlink ref="CH34" r:id="rId108" xr:uid="{00000000-0004-0000-0000-00006B000000}"/>
    <hyperlink ref="GL34" r:id="rId109" xr:uid="{00000000-0004-0000-0000-00006C000000}"/>
    <hyperlink ref="AU35" r:id="rId110" xr:uid="{00000000-0004-0000-0000-00006D000000}"/>
    <hyperlink ref="CE35" r:id="rId111" xr:uid="{00000000-0004-0000-0000-00006E000000}"/>
    <hyperlink ref="CH35" r:id="rId112" xr:uid="{00000000-0004-0000-0000-00006F000000}"/>
    <hyperlink ref="GL35" r:id="rId113" xr:uid="{00000000-0004-0000-0000-000070000000}"/>
    <hyperlink ref="AU36" r:id="rId114" xr:uid="{00000000-0004-0000-0000-000071000000}"/>
    <hyperlink ref="CE36" r:id="rId115" xr:uid="{00000000-0004-0000-0000-000072000000}"/>
    <hyperlink ref="GL36" r:id="rId116" xr:uid="{00000000-0004-0000-0000-000073000000}"/>
    <hyperlink ref="AU37" r:id="rId117" xr:uid="{00000000-0004-0000-0000-000074000000}"/>
    <hyperlink ref="CE37" r:id="rId118" xr:uid="{00000000-0004-0000-0000-000075000000}"/>
    <hyperlink ref="CH37" r:id="rId119" xr:uid="{00000000-0004-0000-0000-000076000000}"/>
    <hyperlink ref="GL37" r:id="rId120" xr:uid="{00000000-0004-0000-0000-000077000000}"/>
    <hyperlink ref="AW38" r:id="rId121" xr:uid="{00000000-0004-0000-0000-000078000000}"/>
    <hyperlink ref="AY38" r:id="rId122" xr:uid="{00000000-0004-0000-0000-000079000000}"/>
    <hyperlink ref="CE38" r:id="rId123" xr:uid="{00000000-0004-0000-0000-00007A000000}"/>
    <hyperlink ref="CH38" r:id="rId124" xr:uid="{00000000-0004-0000-0000-00007B000000}"/>
    <hyperlink ref="CO38" r:id="rId125" xr:uid="{00000000-0004-0000-0000-00007C000000}"/>
    <hyperlink ref="GL38" r:id="rId126" xr:uid="{00000000-0004-0000-0000-00007D000000}"/>
    <hyperlink ref="AU39" r:id="rId127" xr:uid="{00000000-0004-0000-0000-00007E000000}"/>
    <hyperlink ref="CE39" r:id="rId128" xr:uid="{00000000-0004-0000-0000-00007F000000}"/>
    <hyperlink ref="CH39" r:id="rId129" xr:uid="{00000000-0004-0000-0000-000080000000}"/>
    <hyperlink ref="GL39" r:id="rId130" xr:uid="{00000000-0004-0000-0000-000081000000}"/>
    <hyperlink ref="AU40" r:id="rId131" xr:uid="{00000000-0004-0000-0000-000082000000}"/>
    <hyperlink ref="CE40" r:id="rId132" xr:uid="{00000000-0004-0000-0000-000083000000}"/>
    <hyperlink ref="GL40" r:id="rId133" xr:uid="{00000000-0004-0000-0000-000084000000}"/>
    <hyperlink ref="AU41" r:id="rId134" xr:uid="{00000000-0004-0000-0000-000085000000}"/>
    <hyperlink ref="CE41" r:id="rId135" xr:uid="{00000000-0004-0000-0000-000086000000}"/>
    <hyperlink ref="GL41" r:id="rId136" xr:uid="{00000000-0004-0000-0000-000087000000}"/>
    <hyperlink ref="AU42" r:id="rId137" xr:uid="{00000000-0004-0000-0000-000088000000}"/>
    <hyperlink ref="CE42" r:id="rId138" xr:uid="{00000000-0004-0000-0000-000089000000}"/>
    <hyperlink ref="GL42" r:id="rId139" xr:uid="{00000000-0004-0000-0000-00008A000000}"/>
    <hyperlink ref="AU43" r:id="rId140" xr:uid="{00000000-0004-0000-0000-00008B000000}"/>
    <hyperlink ref="CE43" r:id="rId141" xr:uid="{00000000-0004-0000-0000-00008C000000}"/>
    <hyperlink ref="CH43" r:id="rId142" xr:uid="{00000000-0004-0000-0000-00008D000000}"/>
    <hyperlink ref="GL43" r:id="rId143" xr:uid="{00000000-0004-0000-0000-00008E000000}"/>
    <hyperlink ref="AU44" r:id="rId144" xr:uid="{00000000-0004-0000-0000-00008F000000}"/>
    <hyperlink ref="CE44" r:id="rId145" xr:uid="{00000000-0004-0000-0000-000090000000}"/>
    <hyperlink ref="GL44" r:id="rId146" xr:uid="{00000000-0004-0000-0000-000091000000}"/>
    <hyperlink ref="AU45" r:id="rId147" xr:uid="{00000000-0004-0000-0000-000092000000}"/>
    <hyperlink ref="CE45" r:id="rId148" xr:uid="{00000000-0004-0000-0000-000093000000}"/>
    <hyperlink ref="CH45" r:id="rId149" xr:uid="{00000000-0004-0000-0000-000094000000}"/>
    <hyperlink ref="GL45" r:id="rId150" xr:uid="{00000000-0004-0000-0000-000095000000}"/>
    <hyperlink ref="AU46" r:id="rId151" xr:uid="{00000000-0004-0000-0000-000096000000}"/>
    <hyperlink ref="CE46" r:id="rId152" xr:uid="{00000000-0004-0000-0000-000097000000}"/>
    <hyperlink ref="CH46" r:id="rId153" xr:uid="{00000000-0004-0000-0000-000098000000}"/>
    <hyperlink ref="GL46" r:id="rId154" xr:uid="{00000000-0004-0000-0000-000099000000}"/>
    <hyperlink ref="AW47" r:id="rId155" xr:uid="{00000000-0004-0000-0000-00009A000000}"/>
    <hyperlink ref="CE47" r:id="rId156" xr:uid="{00000000-0004-0000-0000-00009B000000}"/>
    <hyperlink ref="CH47" r:id="rId157" xr:uid="{00000000-0004-0000-0000-00009C000000}"/>
    <hyperlink ref="GL47" r:id="rId158" xr:uid="{00000000-0004-0000-0000-00009D000000}"/>
    <hyperlink ref="AU48" r:id="rId159" xr:uid="{00000000-0004-0000-0000-00009E000000}"/>
    <hyperlink ref="CE48" r:id="rId160" xr:uid="{00000000-0004-0000-0000-00009F000000}"/>
    <hyperlink ref="CH48" r:id="rId161" xr:uid="{00000000-0004-0000-0000-0000A0000000}"/>
    <hyperlink ref="GL48" r:id="rId162" xr:uid="{00000000-0004-0000-0000-0000A1000000}"/>
    <hyperlink ref="AW49" r:id="rId163" xr:uid="{00000000-0004-0000-0000-0000A2000000}"/>
    <hyperlink ref="CE49" r:id="rId164" xr:uid="{00000000-0004-0000-0000-0000A3000000}"/>
    <hyperlink ref="CH49" r:id="rId165" xr:uid="{00000000-0004-0000-0000-0000A4000000}"/>
    <hyperlink ref="GL49" r:id="rId166" xr:uid="{00000000-0004-0000-0000-0000A5000000}"/>
    <hyperlink ref="AU50" r:id="rId167" xr:uid="{00000000-0004-0000-0000-0000A6000000}"/>
    <hyperlink ref="CE50" r:id="rId168" xr:uid="{00000000-0004-0000-0000-0000A7000000}"/>
    <hyperlink ref="CH50" r:id="rId169" xr:uid="{00000000-0004-0000-0000-0000A8000000}"/>
    <hyperlink ref="GL50" r:id="rId170" xr:uid="{00000000-0004-0000-0000-0000A9000000}"/>
    <hyperlink ref="AW51" r:id="rId171" xr:uid="{00000000-0004-0000-0000-0000AA000000}"/>
    <hyperlink ref="CE51" r:id="rId172" xr:uid="{00000000-0004-0000-0000-0000AB000000}"/>
    <hyperlink ref="CH51" r:id="rId173" xr:uid="{00000000-0004-0000-0000-0000AC000000}"/>
    <hyperlink ref="GL51" r:id="rId174" xr:uid="{00000000-0004-0000-0000-0000AD000000}"/>
    <hyperlink ref="AU52" r:id="rId175" xr:uid="{00000000-0004-0000-0000-0000AE000000}"/>
    <hyperlink ref="CE52" r:id="rId176" xr:uid="{00000000-0004-0000-0000-0000AF000000}"/>
    <hyperlink ref="GL52" r:id="rId177" xr:uid="{00000000-0004-0000-0000-0000B0000000}"/>
    <hyperlink ref="AW53" r:id="rId178" xr:uid="{00000000-0004-0000-0000-0000B1000000}"/>
    <hyperlink ref="CE53" r:id="rId179" xr:uid="{00000000-0004-0000-0000-0000B2000000}"/>
    <hyperlink ref="CH53" r:id="rId180" xr:uid="{00000000-0004-0000-0000-0000B3000000}"/>
    <hyperlink ref="GL53" r:id="rId181" xr:uid="{00000000-0004-0000-0000-0000B4000000}"/>
    <hyperlink ref="AW54" r:id="rId182" xr:uid="{00000000-0004-0000-0000-0000B5000000}"/>
    <hyperlink ref="CE54" r:id="rId183" xr:uid="{00000000-0004-0000-0000-0000B6000000}"/>
    <hyperlink ref="CH54" r:id="rId184" xr:uid="{00000000-0004-0000-0000-0000B7000000}"/>
    <hyperlink ref="GL54" r:id="rId185" xr:uid="{00000000-0004-0000-0000-0000B8000000}"/>
    <hyperlink ref="AW55" r:id="rId186" xr:uid="{00000000-0004-0000-0000-0000B9000000}"/>
    <hyperlink ref="CE55" r:id="rId187" xr:uid="{00000000-0004-0000-0000-0000BA000000}"/>
    <hyperlink ref="CH55" r:id="rId188" xr:uid="{00000000-0004-0000-0000-0000BB000000}"/>
    <hyperlink ref="GL55" r:id="rId189" xr:uid="{00000000-0004-0000-0000-0000BC000000}"/>
    <hyperlink ref="AU56" r:id="rId190" xr:uid="{00000000-0004-0000-0000-0000BD000000}"/>
    <hyperlink ref="AW56" r:id="rId191" xr:uid="{00000000-0004-0000-0000-0000BE000000}"/>
    <hyperlink ref="CE56" r:id="rId192" xr:uid="{00000000-0004-0000-0000-0000BF000000}"/>
    <hyperlink ref="CH56" r:id="rId193" xr:uid="{00000000-0004-0000-0000-0000C0000000}"/>
    <hyperlink ref="GL56" r:id="rId194" xr:uid="{00000000-0004-0000-0000-0000C1000000}"/>
    <hyperlink ref="AU57" r:id="rId195" xr:uid="{00000000-0004-0000-0000-0000C2000000}"/>
    <hyperlink ref="CE57" r:id="rId196" xr:uid="{00000000-0004-0000-0000-0000C3000000}"/>
    <hyperlink ref="GL57" r:id="rId197" xr:uid="{00000000-0004-0000-0000-0000C4000000}"/>
    <hyperlink ref="AW58" r:id="rId198" xr:uid="{00000000-0004-0000-0000-0000C5000000}"/>
    <hyperlink ref="CE58" r:id="rId199" xr:uid="{00000000-0004-0000-0000-0000C6000000}"/>
    <hyperlink ref="GL58" r:id="rId200" xr:uid="{00000000-0004-0000-0000-0000C7000000}"/>
    <hyperlink ref="AU59" r:id="rId201" xr:uid="{00000000-0004-0000-0000-0000C8000000}"/>
    <hyperlink ref="CE59" r:id="rId202" xr:uid="{00000000-0004-0000-0000-0000C9000000}"/>
    <hyperlink ref="GL59" r:id="rId203" xr:uid="{00000000-0004-0000-0000-0000CA000000}"/>
    <hyperlink ref="AU60" r:id="rId204" xr:uid="{00000000-0004-0000-0000-0000CB000000}"/>
    <hyperlink ref="CE60" r:id="rId205" xr:uid="{00000000-0004-0000-0000-0000CC000000}"/>
    <hyperlink ref="GL60" r:id="rId206" xr:uid="{00000000-0004-0000-0000-0000CD000000}"/>
    <hyperlink ref="AU61" r:id="rId207" xr:uid="{00000000-0004-0000-0000-0000CE000000}"/>
    <hyperlink ref="CE61" r:id="rId208" xr:uid="{00000000-0004-0000-0000-0000CF000000}"/>
    <hyperlink ref="GL61" r:id="rId209" xr:uid="{00000000-0004-0000-0000-0000D0000000}"/>
    <hyperlink ref="AU62" r:id="rId210" xr:uid="{00000000-0004-0000-0000-0000D1000000}"/>
    <hyperlink ref="CE62" r:id="rId211" xr:uid="{00000000-0004-0000-0000-0000D2000000}"/>
    <hyperlink ref="GL62" r:id="rId212" xr:uid="{00000000-0004-0000-0000-0000D3000000}"/>
    <hyperlink ref="AU63" r:id="rId213" xr:uid="{00000000-0004-0000-0000-0000D4000000}"/>
    <hyperlink ref="AW63" r:id="rId214" xr:uid="{00000000-0004-0000-0000-0000D5000000}"/>
    <hyperlink ref="CE63" r:id="rId215" xr:uid="{00000000-0004-0000-0000-0000D6000000}"/>
    <hyperlink ref="GL63" r:id="rId216" xr:uid="{00000000-0004-0000-0000-0000D7000000}"/>
    <hyperlink ref="AW64" r:id="rId217" xr:uid="{00000000-0004-0000-0000-0000D8000000}"/>
    <hyperlink ref="CE64" r:id="rId218" xr:uid="{00000000-0004-0000-0000-0000D9000000}"/>
    <hyperlink ref="GL64" r:id="rId219" xr:uid="{00000000-0004-0000-0000-0000DA000000}"/>
    <hyperlink ref="AU65" r:id="rId220" xr:uid="{00000000-0004-0000-0000-0000DB000000}"/>
    <hyperlink ref="CE65" r:id="rId221" xr:uid="{00000000-0004-0000-0000-0000DC000000}"/>
    <hyperlink ref="GL65" r:id="rId222" xr:uid="{00000000-0004-0000-0000-0000DD000000}"/>
    <hyperlink ref="AW66" r:id="rId223" xr:uid="{00000000-0004-0000-0000-0000DE000000}"/>
    <hyperlink ref="CE66" r:id="rId224" xr:uid="{00000000-0004-0000-0000-0000DF000000}"/>
    <hyperlink ref="GL66" r:id="rId225" xr:uid="{00000000-0004-0000-0000-0000E0000000}"/>
    <hyperlink ref="AU67" r:id="rId226" xr:uid="{00000000-0004-0000-0000-0000E1000000}"/>
    <hyperlink ref="CE67" r:id="rId227" xr:uid="{00000000-0004-0000-0000-0000E2000000}"/>
    <hyperlink ref="GL67" r:id="rId228" xr:uid="{00000000-0004-0000-0000-0000E3000000}"/>
    <hyperlink ref="AW68" r:id="rId229" xr:uid="{00000000-0004-0000-0000-0000E4000000}"/>
    <hyperlink ref="CE68" r:id="rId230" xr:uid="{00000000-0004-0000-0000-0000E5000000}"/>
    <hyperlink ref="CH68" r:id="rId231" xr:uid="{00000000-0004-0000-0000-0000E6000000}"/>
    <hyperlink ref="GL68" r:id="rId232" xr:uid="{00000000-0004-0000-0000-0000E7000000}"/>
    <hyperlink ref="AU69" r:id="rId233" xr:uid="{00000000-0004-0000-0000-0000E8000000}"/>
    <hyperlink ref="CE69" r:id="rId234" xr:uid="{00000000-0004-0000-0000-0000E9000000}"/>
    <hyperlink ref="CH69" r:id="rId235" xr:uid="{00000000-0004-0000-0000-0000EA000000}"/>
    <hyperlink ref="GL69" r:id="rId236" xr:uid="{00000000-0004-0000-0000-0000EB000000}"/>
    <hyperlink ref="AU70" r:id="rId237" xr:uid="{00000000-0004-0000-0000-0000EC000000}"/>
    <hyperlink ref="CE70" r:id="rId238" xr:uid="{00000000-0004-0000-0000-0000ED000000}"/>
    <hyperlink ref="CH70" r:id="rId239" xr:uid="{00000000-0004-0000-0000-0000EE000000}"/>
    <hyperlink ref="GL70" r:id="rId240" xr:uid="{00000000-0004-0000-0000-0000EF000000}"/>
    <hyperlink ref="AW71" r:id="rId241" xr:uid="{00000000-0004-0000-0000-0000F0000000}"/>
    <hyperlink ref="CE71" r:id="rId242" xr:uid="{00000000-0004-0000-0000-0000F1000000}"/>
    <hyperlink ref="CH71" r:id="rId243" xr:uid="{00000000-0004-0000-0000-0000F2000000}"/>
    <hyperlink ref="GL71" r:id="rId244" xr:uid="{00000000-0004-0000-0000-0000F3000000}"/>
    <hyperlink ref="AW72" r:id="rId245" xr:uid="{00000000-0004-0000-0000-0000F4000000}"/>
    <hyperlink ref="CE72" r:id="rId246" xr:uid="{00000000-0004-0000-0000-0000F5000000}"/>
    <hyperlink ref="CH72" r:id="rId247" xr:uid="{00000000-0004-0000-0000-0000F6000000}"/>
    <hyperlink ref="GL72" r:id="rId248" xr:uid="{00000000-0004-0000-0000-0000F7000000}"/>
    <hyperlink ref="AW73" r:id="rId249" xr:uid="{00000000-0004-0000-0000-0000F8000000}"/>
    <hyperlink ref="CE73" r:id="rId250" xr:uid="{00000000-0004-0000-0000-0000F9000000}"/>
    <hyperlink ref="CH73" r:id="rId251" xr:uid="{00000000-0004-0000-0000-0000FA000000}"/>
    <hyperlink ref="GL73" r:id="rId252" xr:uid="{00000000-0004-0000-0000-0000FB000000}"/>
    <hyperlink ref="AU74" r:id="rId253" xr:uid="{00000000-0004-0000-0000-0000FC000000}"/>
    <hyperlink ref="CE74" r:id="rId254" xr:uid="{00000000-0004-0000-0000-0000FD000000}"/>
    <hyperlink ref="CH74" r:id="rId255" xr:uid="{00000000-0004-0000-0000-0000FE000000}"/>
    <hyperlink ref="GL74" r:id="rId256" xr:uid="{00000000-0004-0000-0000-0000FF000000}"/>
    <hyperlink ref="AU75" r:id="rId257" xr:uid="{00000000-0004-0000-0000-000000010000}"/>
    <hyperlink ref="CE75" r:id="rId258" xr:uid="{00000000-0004-0000-0000-000001010000}"/>
    <hyperlink ref="CH75" r:id="rId259" xr:uid="{00000000-0004-0000-0000-000002010000}"/>
    <hyperlink ref="GL75" r:id="rId260" xr:uid="{00000000-0004-0000-0000-000003010000}"/>
    <hyperlink ref="AU76" r:id="rId261" xr:uid="{00000000-0004-0000-0000-000004010000}"/>
    <hyperlink ref="CE76" r:id="rId262" xr:uid="{00000000-0004-0000-0000-000005010000}"/>
    <hyperlink ref="CH76" r:id="rId263" xr:uid="{00000000-0004-0000-0000-000006010000}"/>
    <hyperlink ref="GL76" r:id="rId264" xr:uid="{00000000-0004-0000-0000-000007010000}"/>
    <hyperlink ref="AU77" r:id="rId265" xr:uid="{00000000-0004-0000-0000-000008010000}"/>
    <hyperlink ref="CE77" r:id="rId266" xr:uid="{00000000-0004-0000-0000-000009010000}"/>
    <hyperlink ref="CH77" r:id="rId267" xr:uid="{00000000-0004-0000-0000-00000A010000}"/>
    <hyperlink ref="GL77" r:id="rId268" xr:uid="{00000000-0004-0000-0000-00000B010000}"/>
    <hyperlink ref="AU78" r:id="rId269" xr:uid="{00000000-0004-0000-0000-00000C010000}"/>
    <hyperlink ref="CE78" r:id="rId270" xr:uid="{00000000-0004-0000-0000-00000D010000}"/>
    <hyperlink ref="CH78" r:id="rId271" xr:uid="{00000000-0004-0000-0000-00000E010000}"/>
    <hyperlink ref="GL78" r:id="rId272" xr:uid="{00000000-0004-0000-0000-00000F010000}"/>
    <hyperlink ref="AW79" r:id="rId273" xr:uid="{00000000-0004-0000-0000-000010010000}"/>
    <hyperlink ref="CE79" r:id="rId274" xr:uid="{00000000-0004-0000-0000-000011010000}"/>
    <hyperlink ref="CH79" r:id="rId275" xr:uid="{00000000-0004-0000-0000-000012010000}"/>
    <hyperlink ref="GL79" r:id="rId276" xr:uid="{00000000-0004-0000-0000-000013010000}"/>
    <hyperlink ref="AU80" r:id="rId277" xr:uid="{00000000-0004-0000-0000-000014010000}"/>
    <hyperlink ref="CE80" r:id="rId278" xr:uid="{00000000-0004-0000-0000-000015010000}"/>
    <hyperlink ref="GL80" r:id="rId279" xr:uid="{00000000-0004-0000-0000-000016010000}"/>
    <hyperlink ref="AU81" r:id="rId280" xr:uid="{00000000-0004-0000-0000-000017010000}"/>
    <hyperlink ref="CE81" r:id="rId281" xr:uid="{00000000-0004-0000-0000-000018010000}"/>
    <hyperlink ref="GL81" r:id="rId282" xr:uid="{00000000-0004-0000-0000-000019010000}"/>
    <hyperlink ref="AU82" r:id="rId283" xr:uid="{00000000-0004-0000-0000-00001A010000}"/>
    <hyperlink ref="CE82" r:id="rId284" xr:uid="{00000000-0004-0000-0000-00001B010000}"/>
    <hyperlink ref="GL82" r:id="rId285" xr:uid="{00000000-0004-0000-0000-00001C010000}"/>
    <hyperlink ref="AU83" r:id="rId286" xr:uid="{00000000-0004-0000-0000-00001D010000}"/>
    <hyperlink ref="CE83" r:id="rId287" xr:uid="{00000000-0004-0000-0000-00001E010000}"/>
    <hyperlink ref="GL83" r:id="rId288" xr:uid="{00000000-0004-0000-0000-00001F010000}"/>
    <hyperlink ref="AU84" r:id="rId289" xr:uid="{00000000-0004-0000-0000-000020010000}"/>
    <hyperlink ref="CE84" r:id="rId290" xr:uid="{00000000-0004-0000-0000-000021010000}"/>
    <hyperlink ref="CH84" r:id="rId291" xr:uid="{00000000-0004-0000-0000-000022010000}"/>
    <hyperlink ref="GL84" r:id="rId292" xr:uid="{00000000-0004-0000-0000-000023010000}"/>
    <hyperlink ref="AU85" r:id="rId293" xr:uid="{00000000-0004-0000-0000-000024010000}"/>
    <hyperlink ref="CE85" r:id="rId294" xr:uid="{00000000-0004-0000-0000-000025010000}"/>
    <hyperlink ref="GL85" r:id="rId295" xr:uid="{00000000-0004-0000-0000-00002601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B10940-636E-4689-A7CE-C620E51CE643}">
  <dimension ref="A1:FF85"/>
  <sheetViews>
    <sheetView workbookViewId="0"/>
  </sheetViews>
  <sheetFormatPr defaultRowHeight="14.5" x14ac:dyDescent="0.35"/>
  <sheetData>
    <row r="1" spans="1:162" x14ac:dyDescent="0.35">
      <c r="A1" t="s">
        <v>0</v>
      </c>
      <c r="B1" t="s">
        <v>1</v>
      </c>
      <c r="C1" t="s">
        <v>2</v>
      </c>
      <c r="D1" t="s">
        <v>1488</v>
      </c>
      <c r="E1" t="s">
        <v>1489</v>
      </c>
      <c r="F1" t="s">
        <v>1490</v>
      </c>
      <c r="G1" t="s">
        <v>1491</v>
      </c>
      <c r="H1" t="s">
        <v>1492</v>
      </c>
      <c r="I1" t="s">
        <v>7</v>
      </c>
      <c r="J1" t="s">
        <v>16</v>
      </c>
      <c r="K1" t="s">
        <v>17</v>
      </c>
      <c r="L1" t="s">
        <v>18</v>
      </c>
      <c r="M1" t="s">
        <v>1493</v>
      </c>
      <c r="N1" t="s">
        <v>21</v>
      </c>
      <c r="O1" t="s">
        <v>22</v>
      </c>
      <c r="P1" t="s">
        <v>23</v>
      </c>
      <c r="Q1" t="s">
        <v>24</v>
      </c>
      <c r="R1" t="s">
        <v>25</v>
      </c>
      <c r="S1" t="s">
        <v>26</v>
      </c>
      <c r="T1" t="s">
        <v>27</v>
      </c>
      <c r="U1" t="s">
        <v>1494</v>
      </c>
      <c r="V1" t="s">
        <v>1495</v>
      </c>
      <c r="W1" t="s">
        <v>1496</v>
      </c>
      <c r="X1" t="s">
        <v>1497</v>
      </c>
      <c r="Y1" t="s">
        <v>1498</v>
      </c>
      <c r="Z1" t="s">
        <v>1499</v>
      </c>
      <c r="AA1" t="s">
        <v>1500</v>
      </c>
      <c r="AB1" t="s">
        <v>1501</v>
      </c>
      <c r="AC1" t="s">
        <v>1502</v>
      </c>
      <c r="AD1" t="s">
        <v>1503</v>
      </c>
      <c r="AE1" t="s">
        <v>1504</v>
      </c>
      <c r="AF1" t="s">
        <v>1505</v>
      </c>
      <c r="AG1" t="s">
        <v>1506</v>
      </c>
      <c r="AH1" t="s">
        <v>1507</v>
      </c>
      <c r="AI1" t="s">
        <v>1508</v>
      </c>
      <c r="AJ1" t="s">
        <v>1509</v>
      </c>
      <c r="AK1" t="s">
        <v>81</v>
      </c>
      <c r="AL1" t="s">
        <v>82</v>
      </c>
      <c r="AM1" t="s">
        <v>1510</v>
      </c>
      <c r="AN1" t="s">
        <v>83</v>
      </c>
      <c r="AO1" t="s">
        <v>1511</v>
      </c>
      <c r="AP1" t="s">
        <v>1512</v>
      </c>
      <c r="AQ1" t="s">
        <v>1513</v>
      </c>
      <c r="AR1" t="s">
        <v>1514</v>
      </c>
      <c r="AS1" t="s">
        <v>86</v>
      </c>
      <c r="AT1" t="s">
        <v>91</v>
      </c>
      <c r="AU1" t="s">
        <v>92</v>
      </c>
      <c r="AV1" t="s">
        <v>1515</v>
      </c>
      <c r="AW1" t="s">
        <v>83</v>
      </c>
      <c r="AX1" t="s">
        <v>1516</v>
      </c>
      <c r="AY1" t="s">
        <v>1517</v>
      </c>
      <c r="AZ1" t="s">
        <v>1518</v>
      </c>
      <c r="BA1" t="s">
        <v>1519</v>
      </c>
      <c r="BB1" t="s">
        <v>86</v>
      </c>
      <c r="BC1" t="s">
        <v>1520</v>
      </c>
      <c r="BD1" t="s">
        <v>1521</v>
      </c>
      <c r="BE1" t="s">
        <v>1522</v>
      </c>
      <c r="BF1" t="s">
        <v>1523</v>
      </c>
      <c r="BG1" t="s">
        <v>1524</v>
      </c>
      <c r="BH1" t="s">
        <v>83</v>
      </c>
      <c r="BI1" t="s">
        <v>1522</v>
      </c>
      <c r="BJ1" t="s">
        <v>1523</v>
      </c>
      <c r="BK1" t="s">
        <v>1525</v>
      </c>
      <c r="BL1" t="s">
        <v>1526</v>
      </c>
      <c r="BM1" t="s">
        <v>86</v>
      </c>
      <c r="BN1" t="s">
        <v>1527</v>
      </c>
      <c r="BO1" t="s">
        <v>1528</v>
      </c>
      <c r="BP1" t="s">
        <v>1529</v>
      </c>
      <c r="BQ1" t="s">
        <v>83</v>
      </c>
      <c r="BR1" t="s">
        <v>1530</v>
      </c>
      <c r="BS1" t="s">
        <v>1531</v>
      </c>
      <c r="BT1" t="s">
        <v>1532</v>
      </c>
      <c r="BU1" t="s">
        <v>1533</v>
      </c>
      <c r="BV1" t="s">
        <v>86</v>
      </c>
      <c r="BW1" t="s">
        <v>1534</v>
      </c>
      <c r="BX1" t="s">
        <v>1535</v>
      </c>
      <c r="BY1" t="s">
        <v>1536</v>
      </c>
      <c r="BZ1" t="s">
        <v>83</v>
      </c>
      <c r="CA1" t="s">
        <v>1537</v>
      </c>
      <c r="CB1" t="s">
        <v>1538</v>
      </c>
      <c r="CC1" t="s">
        <v>1539</v>
      </c>
      <c r="CD1" t="s">
        <v>1540</v>
      </c>
      <c r="CE1" t="s">
        <v>86</v>
      </c>
      <c r="CF1" t="s">
        <v>121</v>
      </c>
      <c r="CG1" t="s">
        <v>122</v>
      </c>
      <c r="CH1" t="s">
        <v>1541</v>
      </c>
      <c r="CI1" t="s">
        <v>83</v>
      </c>
      <c r="CJ1" t="s">
        <v>1542</v>
      </c>
      <c r="CK1" t="s">
        <v>1543</v>
      </c>
      <c r="CL1" t="s">
        <v>1544</v>
      </c>
      <c r="CM1" t="s">
        <v>1545</v>
      </c>
      <c r="CN1" t="s">
        <v>86</v>
      </c>
      <c r="CO1" t="s">
        <v>129</v>
      </c>
      <c r="CP1" t="s">
        <v>130</v>
      </c>
      <c r="CQ1" t="s">
        <v>1546</v>
      </c>
      <c r="CR1" t="s">
        <v>83</v>
      </c>
      <c r="CS1" t="s">
        <v>1547</v>
      </c>
      <c r="CT1" t="s">
        <v>1548</v>
      </c>
      <c r="CU1" t="s">
        <v>1549</v>
      </c>
      <c r="CV1" t="s">
        <v>1550</v>
      </c>
      <c r="CW1" t="s">
        <v>86</v>
      </c>
      <c r="CX1" t="s">
        <v>137</v>
      </c>
      <c r="CY1" t="s">
        <v>138</v>
      </c>
      <c r="CZ1" t="s">
        <v>1551</v>
      </c>
      <c r="DA1" t="s">
        <v>83</v>
      </c>
      <c r="DB1" t="s">
        <v>1552</v>
      </c>
      <c r="DC1" t="s">
        <v>1553</v>
      </c>
      <c r="DD1" t="s">
        <v>1554</v>
      </c>
      <c r="DE1" t="s">
        <v>1555</v>
      </c>
      <c r="DF1" t="s">
        <v>86</v>
      </c>
      <c r="DG1" t="s">
        <v>145</v>
      </c>
      <c r="DH1" t="s">
        <v>146</v>
      </c>
      <c r="DI1" t="s">
        <v>1556</v>
      </c>
      <c r="DJ1" t="s">
        <v>83</v>
      </c>
      <c r="DK1" t="s">
        <v>1557</v>
      </c>
      <c r="DL1" t="s">
        <v>1558</v>
      </c>
      <c r="DM1" t="s">
        <v>1559</v>
      </c>
      <c r="DN1" t="s">
        <v>1560</v>
      </c>
      <c r="DO1" t="s">
        <v>86</v>
      </c>
      <c r="DP1" t="s">
        <v>153</v>
      </c>
      <c r="DQ1" t="s">
        <v>154</v>
      </c>
      <c r="DR1" t="s">
        <v>1561</v>
      </c>
      <c r="DS1" t="s">
        <v>83</v>
      </c>
      <c r="DT1" t="s">
        <v>1562</v>
      </c>
      <c r="DU1" t="s">
        <v>1563</v>
      </c>
      <c r="DV1" t="s">
        <v>1564</v>
      </c>
      <c r="DW1" t="s">
        <v>1565</v>
      </c>
      <c r="DX1" t="s">
        <v>86</v>
      </c>
      <c r="DY1" t="s">
        <v>157</v>
      </c>
      <c r="DZ1" t="s">
        <v>158</v>
      </c>
      <c r="EA1" t="s">
        <v>1566</v>
      </c>
      <c r="EB1" t="s">
        <v>1567</v>
      </c>
      <c r="EC1" t="s">
        <v>162</v>
      </c>
      <c r="ED1" t="s">
        <v>167</v>
      </c>
      <c r="EE1" t="s">
        <v>168</v>
      </c>
      <c r="EF1" t="s">
        <v>1568</v>
      </c>
      <c r="EG1" t="s">
        <v>83</v>
      </c>
      <c r="EH1" t="s">
        <v>1569</v>
      </c>
      <c r="EI1" t="s">
        <v>1570</v>
      </c>
      <c r="EJ1" t="s">
        <v>1571</v>
      </c>
      <c r="EK1" t="s">
        <v>1572</v>
      </c>
      <c r="EL1" t="s">
        <v>86</v>
      </c>
      <c r="EM1" t="s">
        <v>1573</v>
      </c>
      <c r="EN1" t="s">
        <v>1574</v>
      </c>
      <c r="EO1" t="s">
        <v>1575</v>
      </c>
      <c r="EP1" t="s">
        <v>1576</v>
      </c>
      <c r="EQ1" t="s">
        <v>1577</v>
      </c>
      <c r="ER1" t="s">
        <v>173</v>
      </c>
      <c r="ES1" t="s">
        <v>174</v>
      </c>
      <c r="ET1" t="s">
        <v>175</v>
      </c>
      <c r="EU1" t="s">
        <v>176</v>
      </c>
      <c r="EV1" t="s">
        <v>177</v>
      </c>
      <c r="EW1" t="s">
        <v>179</v>
      </c>
      <c r="EX1" t="s">
        <v>183</v>
      </c>
      <c r="EY1" t="s">
        <v>184</v>
      </c>
      <c r="EZ1" t="s">
        <v>185</v>
      </c>
      <c r="FA1" t="s">
        <v>186</v>
      </c>
      <c r="FB1" t="s">
        <v>187</v>
      </c>
      <c r="FC1" t="s">
        <v>188</v>
      </c>
      <c r="FD1" t="s">
        <v>189</v>
      </c>
      <c r="FE1" t="s">
        <v>190</v>
      </c>
      <c r="FF1" t="s">
        <v>191</v>
      </c>
    </row>
    <row r="2" spans="1:162" x14ac:dyDescent="0.35">
      <c r="A2" s="1">
        <v>44825.336096666673</v>
      </c>
      <c r="B2" s="1">
        <v>44825.353722118052</v>
      </c>
      <c r="D2" t="s">
        <v>1210</v>
      </c>
      <c r="E2" t="s">
        <v>1578</v>
      </c>
      <c r="J2" s="1">
        <v>44825</v>
      </c>
      <c r="K2" t="s">
        <v>753</v>
      </c>
      <c r="L2" t="s">
        <v>1579</v>
      </c>
      <c r="M2" t="s">
        <v>1213</v>
      </c>
      <c r="N2" t="s">
        <v>1578</v>
      </c>
      <c r="O2" t="s">
        <v>1215</v>
      </c>
      <c r="P2" t="s">
        <v>855</v>
      </c>
      <c r="Q2" t="s">
        <v>856</v>
      </c>
      <c r="R2" t="s">
        <v>1216</v>
      </c>
      <c r="S2" t="s">
        <v>1217</v>
      </c>
      <c r="T2" t="s">
        <v>1217</v>
      </c>
      <c r="U2" t="s">
        <v>210</v>
      </c>
      <c r="V2">
        <v>1</v>
      </c>
      <c r="W2">
        <v>0</v>
      </c>
      <c r="X2">
        <v>0</v>
      </c>
      <c r="Y2">
        <v>0</v>
      </c>
      <c r="Z2">
        <v>0</v>
      </c>
      <c r="AA2">
        <v>0</v>
      </c>
      <c r="AB2">
        <v>0</v>
      </c>
      <c r="AC2">
        <v>0</v>
      </c>
      <c r="AD2">
        <v>0</v>
      </c>
      <c r="AE2">
        <v>0</v>
      </c>
      <c r="AF2">
        <v>0</v>
      </c>
      <c r="AG2">
        <v>0</v>
      </c>
      <c r="AH2">
        <v>0</v>
      </c>
      <c r="AI2">
        <v>3</v>
      </c>
      <c r="AJ2">
        <v>6</v>
      </c>
      <c r="AK2" t="s">
        <v>1580</v>
      </c>
      <c r="AL2" s="2" t="s">
        <v>1581</v>
      </c>
      <c r="AM2">
        <v>13.4</v>
      </c>
      <c r="AO2" t="s">
        <v>1582</v>
      </c>
      <c r="AP2" s="2" t="s">
        <v>1583</v>
      </c>
      <c r="AQ2">
        <v>3.66</v>
      </c>
      <c r="AR2" t="s">
        <v>194</v>
      </c>
      <c r="AS2" t="s">
        <v>1584</v>
      </c>
      <c r="EM2" t="s">
        <v>194</v>
      </c>
      <c r="EN2" t="s">
        <v>194</v>
      </c>
      <c r="EO2" t="s">
        <v>194</v>
      </c>
      <c r="EP2" t="s">
        <v>194</v>
      </c>
      <c r="EQ2" t="s">
        <v>194</v>
      </c>
      <c r="ER2" t="s">
        <v>1226</v>
      </c>
      <c r="ES2" t="s">
        <v>1585</v>
      </c>
      <c r="ET2" s="2" t="s">
        <v>1586</v>
      </c>
      <c r="EU2" t="s">
        <v>1587</v>
      </c>
      <c r="EX2">
        <v>186443886</v>
      </c>
      <c r="EY2" t="s">
        <v>1588</v>
      </c>
      <c r="EZ2" s="1">
        <v>44825.423946759263</v>
      </c>
      <c r="FC2" t="s">
        <v>221</v>
      </c>
      <c r="FD2" t="s">
        <v>222</v>
      </c>
      <c r="FF2">
        <v>1</v>
      </c>
    </row>
    <row r="3" spans="1:162" x14ac:dyDescent="0.35">
      <c r="A3" s="1">
        <v>44825.359420694447</v>
      </c>
      <c r="B3" s="1">
        <v>44825.372464548607</v>
      </c>
      <c r="D3" t="s">
        <v>1210</v>
      </c>
      <c r="E3" t="s">
        <v>1589</v>
      </c>
      <c r="J3" s="1">
        <v>44825</v>
      </c>
      <c r="K3" t="s">
        <v>1590</v>
      </c>
      <c r="L3" t="s">
        <v>1579</v>
      </c>
      <c r="M3" t="s">
        <v>1233</v>
      </c>
      <c r="N3" t="s">
        <v>1234</v>
      </c>
      <c r="O3" t="s">
        <v>1235</v>
      </c>
      <c r="P3" t="s">
        <v>855</v>
      </c>
      <c r="Q3" t="s">
        <v>856</v>
      </c>
      <c r="R3" t="s">
        <v>1216</v>
      </c>
      <c r="S3" t="s">
        <v>1217</v>
      </c>
      <c r="T3" t="s">
        <v>1217</v>
      </c>
      <c r="U3" t="s">
        <v>210</v>
      </c>
      <c r="V3">
        <v>1</v>
      </c>
      <c r="W3">
        <v>0</v>
      </c>
      <c r="X3">
        <v>0</v>
      </c>
      <c r="Y3">
        <v>0</v>
      </c>
      <c r="Z3">
        <v>0</v>
      </c>
      <c r="AA3">
        <v>0</v>
      </c>
      <c r="AB3">
        <v>0</v>
      </c>
      <c r="AC3">
        <v>0</v>
      </c>
      <c r="AD3">
        <v>0</v>
      </c>
      <c r="AE3">
        <v>0</v>
      </c>
      <c r="AF3">
        <v>0</v>
      </c>
      <c r="AG3">
        <v>0</v>
      </c>
      <c r="AH3">
        <v>0</v>
      </c>
      <c r="AI3">
        <v>3</v>
      </c>
      <c r="AJ3">
        <v>6</v>
      </c>
      <c r="AK3" t="s">
        <v>1591</v>
      </c>
      <c r="AL3" s="2" t="s">
        <v>1592</v>
      </c>
      <c r="AM3">
        <v>3.69</v>
      </c>
      <c r="AO3" t="s">
        <v>1593</v>
      </c>
      <c r="AP3" s="2" t="s">
        <v>1594</v>
      </c>
      <c r="AQ3">
        <v>8.57</v>
      </c>
      <c r="AR3" t="s">
        <v>194</v>
      </c>
      <c r="AS3" t="s">
        <v>1595</v>
      </c>
      <c r="EM3" t="s">
        <v>194</v>
      </c>
      <c r="EN3" t="s">
        <v>194</v>
      </c>
      <c r="EO3" t="s">
        <v>194</v>
      </c>
      <c r="EP3" t="s">
        <v>194</v>
      </c>
      <c r="EQ3" t="s">
        <v>194</v>
      </c>
      <c r="ER3" t="s">
        <v>1226</v>
      </c>
      <c r="ES3" t="s">
        <v>1596</v>
      </c>
      <c r="ET3" s="2" t="s">
        <v>1597</v>
      </c>
      <c r="EU3" t="s">
        <v>1587</v>
      </c>
      <c r="EX3">
        <v>186443904</v>
      </c>
      <c r="EY3" t="s">
        <v>1598</v>
      </c>
      <c r="EZ3" s="1">
        <v>44825.424004629633</v>
      </c>
      <c r="FC3" t="s">
        <v>221</v>
      </c>
      <c r="FD3" t="s">
        <v>222</v>
      </c>
      <c r="FF3">
        <v>2</v>
      </c>
    </row>
    <row r="4" spans="1:162" x14ac:dyDescent="0.35">
      <c r="A4" s="1">
        <v>44825.385329097233</v>
      </c>
      <c r="B4" s="1">
        <v>44825.407287210648</v>
      </c>
      <c r="D4" t="s">
        <v>1210</v>
      </c>
      <c r="E4" t="s">
        <v>1599</v>
      </c>
      <c r="J4" s="1">
        <v>44825</v>
      </c>
      <c r="K4" t="s">
        <v>1600</v>
      </c>
      <c r="L4" t="s">
        <v>1579</v>
      </c>
      <c r="M4" t="s">
        <v>1601</v>
      </c>
      <c r="N4" t="s">
        <v>1263</v>
      </c>
      <c r="O4" t="s">
        <v>1264</v>
      </c>
      <c r="P4" t="s">
        <v>855</v>
      </c>
      <c r="Q4" t="s">
        <v>856</v>
      </c>
      <c r="R4" t="s">
        <v>1216</v>
      </c>
      <c r="S4" t="s">
        <v>1217</v>
      </c>
      <c r="T4" t="s">
        <v>1217</v>
      </c>
      <c r="U4" t="s">
        <v>210</v>
      </c>
      <c r="V4">
        <v>1</v>
      </c>
      <c r="W4">
        <v>0</v>
      </c>
      <c r="X4">
        <v>0</v>
      </c>
      <c r="Y4">
        <v>0</v>
      </c>
      <c r="Z4">
        <v>0</v>
      </c>
      <c r="AA4">
        <v>0</v>
      </c>
      <c r="AB4">
        <v>0</v>
      </c>
      <c r="AC4">
        <v>0</v>
      </c>
      <c r="AD4">
        <v>0</v>
      </c>
      <c r="AE4">
        <v>0</v>
      </c>
      <c r="AF4">
        <v>0</v>
      </c>
      <c r="AG4">
        <v>0</v>
      </c>
      <c r="AH4">
        <v>0</v>
      </c>
      <c r="AI4">
        <v>3</v>
      </c>
      <c r="AJ4">
        <v>7</v>
      </c>
      <c r="AK4" t="s">
        <v>1602</v>
      </c>
      <c r="AL4" s="2" t="s">
        <v>1603</v>
      </c>
      <c r="AM4">
        <v>4.6449999999999996</v>
      </c>
      <c r="AO4" t="s">
        <v>1604</v>
      </c>
      <c r="AP4" s="2" t="s">
        <v>1605</v>
      </c>
      <c r="AQ4">
        <v>19.97</v>
      </c>
      <c r="AR4" t="s">
        <v>194</v>
      </c>
      <c r="AS4" t="s">
        <v>1606</v>
      </c>
      <c r="EM4" t="s">
        <v>194</v>
      </c>
      <c r="EN4" t="s">
        <v>194</v>
      </c>
      <c r="EO4" t="s">
        <v>194</v>
      </c>
      <c r="EP4" t="s">
        <v>194</v>
      </c>
      <c r="EQ4" t="s">
        <v>194</v>
      </c>
      <c r="ER4" t="s">
        <v>1226</v>
      </c>
      <c r="ES4" t="s">
        <v>1607</v>
      </c>
      <c r="ET4" s="2" t="s">
        <v>1608</v>
      </c>
      <c r="EU4" t="s">
        <v>1587</v>
      </c>
      <c r="EX4">
        <v>186443925</v>
      </c>
      <c r="EY4" t="s">
        <v>1609</v>
      </c>
      <c r="EZ4" s="1">
        <v>44825.424050925933</v>
      </c>
      <c r="FC4" t="s">
        <v>221</v>
      </c>
      <c r="FD4" t="s">
        <v>222</v>
      </c>
      <c r="FF4">
        <v>3</v>
      </c>
    </row>
    <row r="5" spans="1:162" x14ac:dyDescent="0.35">
      <c r="A5" s="1">
        <v>44825.41598153935</v>
      </c>
      <c r="B5" s="1">
        <v>44825.423871793981</v>
      </c>
      <c r="D5" t="s">
        <v>1210</v>
      </c>
      <c r="E5" t="s">
        <v>1278</v>
      </c>
      <c r="J5" s="1">
        <v>44825</v>
      </c>
      <c r="K5" t="s">
        <v>984</v>
      </c>
      <c r="L5" t="s">
        <v>1579</v>
      </c>
      <c r="M5" t="s">
        <v>1277</v>
      </c>
      <c r="N5" t="s">
        <v>1278</v>
      </c>
      <c r="O5" t="s">
        <v>1610</v>
      </c>
      <c r="P5" t="s">
        <v>855</v>
      </c>
      <c r="Q5" t="s">
        <v>856</v>
      </c>
      <c r="R5" t="s">
        <v>1216</v>
      </c>
      <c r="S5" t="s">
        <v>1217</v>
      </c>
      <c r="T5" t="s">
        <v>1217</v>
      </c>
      <c r="U5" t="s">
        <v>210</v>
      </c>
      <c r="V5">
        <v>1</v>
      </c>
      <c r="W5">
        <v>0</v>
      </c>
      <c r="X5">
        <v>0</v>
      </c>
      <c r="Y5">
        <v>0</v>
      </c>
      <c r="Z5">
        <v>0</v>
      </c>
      <c r="AA5">
        <v>0</v>
      </c>
      <c r="AB5">
        <v>0</v>
      </c>
      <c r="AC5">
        <v>0</v>
      </c>
      <c r="AD5">
        <v>0</v>
      </c>
      <c r="AE5">
        <v>0</v>
      </c>
      <c r="AF5">
        <v>0</v>
      </c>
      <c r="AG5">
        <v>0</v>
      </c>
      <c r="AH5">
        <v>0</v>
      </c>
      <c r="AI5">
        <v>3</v>
      </c>
      <c r="AJ5">
        <v>7</v>
      </c>
      <c r="AK5" t="s">
        <v>1611</v>
      </c>
      <c r="AL5" s="2" t="s">
        <v>1612</v>
      </c>
      <c r="AM5">
        <v>8.7200000000000006</v>
      </c>
      <c r="AS5" t="s">
        <v>1613</v>
      </c>
      <c r="EM5" t="s">
        <v>194</v>
      </c>
      <c r="EN5" t="s">
        <v>194</v>
      </c>
      <c r="EO5" t="s">
        <v>194</v>
      </c>
      <c r="EP5" t="s">
        <v>194</v>
      </c>
      <c r="EQ5" t="s">
        <v>194</v>
      </c>
      <c r="ER5" t="s">
        <v>1226</v>
      </c>
      <c r="ES5" t="s">
        <v>1614</v>
      </c>
      <c r="ET5" s="2" t="s">
        <v>1615</v>
      </c>
      <c r="EU5" t="s">
        <v>1587</v>
      </c>
      <c r="EX5">
        <v>186445496</v>
      </c>
      <c r="EY5" t="s">
        <v>1616</v>
      </c>
      <c r="EZ5" s="1">
        <v>44825.427453703713</v>
      </c>
      <c r="FC5" t="s">
        <v>221</v>
      </c>
      <c r="FD5" t="s">
        <v>222</v>
      </c>
      <c r="FF5">
        <v>4</v>
      </c>
    </row>
    <row r="6" spans="1:162" x14ac:dyDescent="0.35">
      <c r="A6" s="1">
        <v>44825.437596840267</v>
      </c>
      <c r="B6" s="1">
        <v>44825.449733437497</v>
      </c>
      <c r="D6" t="s">
        <v>1210</v>
      </c>
      <c r="E6" t="s">
        <v>1617</v>
      </c>
      <c r="J6" s="1">
        <v>44825</v>
      </c>
      <c r="K6" t="s">
        <v>998</v>
      </c>
      <c r="L6" t="s">
        <v>1579</v>
      </c>
      <c r="M6" t="s">
        <v>1618</v>
      </c>
      <c r="N6" t="s">
        <v>1617</v>
      </c>
      <c r="O6" t="s">
        <v>1293</v>
      </c>
      <c r="P6" t="s">
        <v>855</v>
      </c>
      <c r="Q6" t="s">
        <v>856</v>
      </c>
      <c r="R6" t="s">
        <v>1216</v>
      </c>
      <c r="S6" t="s">
        <v>1217</v>
      </c>
      <c r="T6" t="s">
        <v>1217</v>
      </c>
      <c r="U6" t="s">
        <v>210</v>
      </c>
      <c r="V6">
        <v>1</v>
      </c>
      <c r="W6">
        <v>0</v>
      </c>
      <c r="X6">
        <v>0</v>
      </c>
      <c r="Y6">
        <v>0</v>
      </c>
      <c r="Z6">
        <v>0</v>
      </c>
      <c r="AA6">
        <v>0</v>
      </c>
      <c r="AB6">
        <v>0</v>
      </c>
      <c r="AC6">
        <v>0</v>
      </c>
      <c r="AD6">
        <v>0</v>
      </c>
      <c r="AE6">
        <v>0</v>
      </c>
      <c r="AF6">
        <v>0</v>
      </c>
      <c r="AG6">
        <v>0</v>
      </c>
      <c r="AH6">
        <v>0</v>
      </c>
      <c r="AI6">
        <v>3</v>
      </c>
      <c r="AJ6">
        <v>9</v>
      </c>
      <c r="AK6" t="s">
        <v>1619</v>
      </c>
      <c r="AL6" s="2" t="s">
        <v>1620</v>
      </c>
      <c r="AM6">
        <v>8.25</v>
      </c>
      <c r="AO6" t="s">
        <v>1621</v>
      </c>
      <c r="AP6" s="2" t="s">
        <v>1622</v>
      </c>
      <c r="AQ6">
        <v>7.835</v>
      </c>
      <c r="AR6" t="s">
        <v>194</v>
      </c>
      <c r="AS6" t="s">
        <v>1623</v>
      </c>
      <c r="EM6" t="s">
        <v>194</v>
      </c>
      <c r="EN6" t="s">
        <v>194</v>
      </c>
      <c r="EO6" t="s">
        <v>194</v>
      </c>
      <c r="EP6" t="s">
        <v>194</v>
      </c>
      <c r="EQ6" t="s">
        <v>194</v>
      </c>
      <c r="ER6" t="s">
        <v>1226</v>
      </c>
      <c r="ES6" t="s">
        <v>1624</v>
      </c>
      <c r="ET6" s="2" t="s">
        <v>1625</v>
      </c>
      <c r="EU6" t="s">
        <v>1587</v>
      </c>
      <c r="EX6">
        <v>186445510</v>
      </c>
      <c r="EY6" t="s">
        <v>1626</v>
      </c>
      <c r="EZ6" s="1">
        <v>44825.427488425928</v>
      </c>
      <c r="FC6" t="s">
        <v>221</v>
      </c>
      <c r="FD6" t="s">
        <v>222</v>
      </c>
      <c r="FF6">
        <v>5</v>
      </c>
    </row>
    <row r="7" spans="1:162" x14ac:dyDescent="0.35">
      <c r="A7" s="1">
        <v>44825.477577129634</v>
      </c>
      <c r="B7" s="1">
        <v>44825.489936550934</v>
      </c>
      <c r="D7" t="s">
        <v>1210</v>
      </c>
      <c r="E7" t="s">
        <v>1627</v>
      </c>
      <c r="J7" s="1">
        <v>44825</v>
      </c>
      <c r="K7" t="s">
        <v>1133</v>
      </c>
      <c r="L7" t="s">
        <v>1579</v>
      </c>
      <c r="M7" t="s">
        <v>1247</v>
      </c>
      <c r="N7" t="s">
        <v>1627</v>
      </c>
      <c r="O7" t="s">
        <v>1249</v>
      </c>
      <c r="P7" t="s">
        <v>855</v>
      </c>
      <c r="Q7" t="s">
        <v>856</v>
      </c>
      <c r="R7" t="s">
        <v>1216</v>
      </c>
      <c r="S7" t="s">
        <v>1217</v>
      </c>
      <c r="T7" t="s">
        <v>1217</v>
      </c>
      <c r="U7" t="s">
        <v>210</v>
      </c>
      <c r="V7">
        <v>1</v>
      </c>
      <c r="W7">
        <v>0</v>
      </c>
      <c r="X7">
        <v>0</v>
      </c>
      <c r="Y7">
        <v>0</v>
      </c>
      <c r="Z7">
        <v>0</v>
      </c>
      <c r="AA7">
        <v>0</v>
      </c>
      <c r="AB7">
        <v>0</v>
      </c>
      <c r="AC7">
        <v>0</v>
      </c>
      <c r="AD7">
        <v>0</v>
      </c>
      <c r="AE7">
        <v>0</v>
      </c>
      <c r="AF7">
        <v>0</v>
      </c>
      <c r="AG7">
        <v>0</v>
      </c>
      <c r="AH7">
        <v>0</v>
      </c>
      <c r="AI7">
        <v>3</v>
      </c>
      <c r="AJ7">
        <v>2</v>
      </c>
      <c r="AK7" t="s">
        <v>1628</v>
      </c>
      <c r="AL7" s="2" t="s">
        <v>1629</v>
      </c>
      <c r="AM7">
        <v>11.08</v>
      </c>
      <c r="AS7" t="s">
        <v>1630</v>
      </c>
      <c r="EM7" t="s">
        <v>194</v>
      </c>
      <c r="EN7" t="s">
        <v>194</v>
      </c>
      <c r="EO7" t="s">
        <v>194</v>
      </c>
      <c r="EP7" t="s">
        <v>194</v>
      </c>
      <c r="EQ7" t="s">
        <v>194</v>
      </c>
      <c r="ER7" t="s">
        <v>1226</v>
      </c>
      <c r="ES7" t="s">
        <v>1631</v>
      </c>
      <c r="ET7" s="2" t="s">
        <v>1632</v>
      </c>
      <c r="EU7" t="s">
        <v>1587</v>
      </c>
      <c r="EX7">
        <v>186445681</v>
      </c>
      <c r="EY7" t="s">
        <v>1633</v>
      </c>
      <c r="EZ7" s="1">
        <v>44825.427905092591</v>
      </c>
      <c r="FC7" t="s">
        <v>221</v>
      </c>
      <c r="FD7" t="s">
        <v>222</v>
      </c>
      <c r="FF7">
        <v>6</v>
      </c>
    </row>
    <row r="8" spans="1:162" x14ac:dyDescent="0.35">
      <c r="A8" s="1">
        <v>44824.841934953707</v>
      </c>
      <c r="B8" s="1">
        <v>44825.38269766204</v>
      </c>
      <c r="D8" t="s">
        <v>467</v>
      </c>
      <c r="E8" t="s">
        <v>640</v>
      </c>
      <c r="J8" s="1">
        <v>44825</v>
      </c>
      <c r="K8" t="s">
        <v>639</v>
      </c>
      <c r="L8" t="s">
        <v>1634</v>
      </c>
      <c r="M8" t="s">
        <v>640</v>
      </c>
      <c r="N8" t="s">
        <v>640</v>
      </c>
      <c r="O8" t="s">
        <v>641</v>
      </c>
      <c r="P8" t="s">
        <v>201</v>
      </c>
      <c r="Q8" t="s">
        <v>202</v>
      </c>
      <c r="R8" t="s">
        <v>473</v>
      </c>
      <c r="S8" t="s">
        <v>474</v>
      </c>
      <c r="T8" t="s">
        <v>475</v>
      </c>
      <c r="U8" t="s">
        <v>210</v>
      </c>
      <c r="V8">
        <v>1</v>
      </c>
      <c r="W8">
        <v>0</v>
      </c>
      <c r="X8">
        <v>0</v>
      </c>
      <c r="Y8">
        <v>0</v>
      </c>
      <c r="Z8">
        <v>0</v>
      </c>
      <c r="AA8">
        <v>0</v>
      </c>
      <c r="AB8">
        <v>0</v>
      </c>
      <c r="AC8">
        <v>0</v>
      </c>
      <c r="AD8">
        <v>0</v>
      </c>
      <c r="AE8">
        <v>0</v>
      </c>
      <c r="AF8">
        <v>0</v>
      </c>
      <c r="AG8">
        <v>0</v>
      </c>
      <c r="AH8">
        <v>0</v>
      </c>
      <c r="AI8">
        <v>2</v>
      </c>
      <c r="AJ8">
        <v>3</v>
      </c>
      <c r="AK8" t="s">
        <v>1635</v>
      </c>
      <c r="AL8" s="2" t="s">
        <v>1636</v>
      </c>
      <c r="AM8">
        <v>4.82</v>
      </c>
      <c r="AS8" t="s">
        <v>1637</v>
      </c>
      <c r="EM8" t="s">
        <v>194</v>
      </c>
      <c r="EN8" t="s">
        <v>194</v>
      </c>
      <c r="EO8" t="s">
        <v>194</v>
      </c>
      <c r="EP8" t="s">
        <v>194</v>
      </c>
      <c r="EQ8" t="s">
        <v>194</v>
      </c>
      <c r="ER8" t="s">
        <v>482</v>
      </c>
      <c r="ES8" t="s">
        <v>1638</v>
      </c>
      <c r="ET8" s="2" t="s">
        <v>1639</v>
      </c>
      <c r="EU8" t="s">
        <v>1587</v>
      </c>
      <c r="EX8">
        <v>186448011</v>
      </c>
      <c r="EY8" t="s">
        <v>1640</v>
      </c>
      <c r="EZ8" s="1">
        <v>44825.432997685188</v>
      </c>
      <c r="FC8" t="s">
        <v>221</v>
      </c>
      <c r="FD8" t="s">
        <v>222</v>
      </c>
      <c r="FF8">
        <v>7</v>
      </c>
    </row>
    <row r="9" spans="1:162" x14ac:dyDescent="0.35">
      <c r="A9" s="1">
        <v>44824.856108576387</v>
      </c>
      <c r="B9" s="1">
        <v>44825.410617442132</v>
      </c>
      <c r="D9" t="s">
        <v>467</v>
      </c>
      <c r="E9" t="s">
        <v>532</v>
      </c>
      <c r="J9" s="1">
        <v>44825</v>
      </c>
      <c r="K9" t="s">
        <v>530</v>
      </c>
      <c r="L9" t="s">
        <v>1641</v>
      </c>
      <c r="M9" t="s">
        <v>531</v>
      </c>
      <c r="N9" t="s">
        <v>532</v>
      </c>
      <c r="O9" t="s">
        <v>533</v>
      </c>
      <c r="P9" t="s">
        <v>201</v>
      </c>
      <c r="Q9" t="s">
        <v>202</v>
      </c>
      <c r="R9" t="s">
        <v>473</v>
      </c>
      <c r="S9" t="s">
        <v>474</v>
      </c>
      <c r="T9" t="s">
        <v>475</v>
      </c>
      <c r="U9" t="s">
        <v>210</v>
      </c>
      <c r="V9">
        <v>1</v>
      </c>
      <c r="W9">
        <v>0</v>
      </c>
      <c r="X9">
        <v>0</v>
      </c>
      <c r="Y9">
        <v>0</v>
      </c>
      <c r="Z9">
        <v>0</v>
      </c>
      <c r="AA9">
        <v>0</v>
      </c>
      <c r="AB9">
        <v>0</v>
      </c>
      <c r="AC9">
        <v>0</v>
      </c>
      <c r="AD9">
        <v>0</v>
      </c>
      <c r="AE9">
        <v>0</v>
      </c>
      <c r="AF9">
        <v>0</v>
      </c>
      <c r="AG9">
        <v>0</v>
      </c>
      <c r="AH9">
        <v>0</v>
      </c>
      <c r="AI9">
        <v>2</v>
      </c>
      <c r="AJ9">
        <v>4</v>
      </c>
      <c r="AK9" t="s">
        <v>1642</v>
      </c>
      <c r="AL9" s="2" t="s">
        <v>1643</v>
      </c>
      <c r="AM9">
        <v>46.594999999999999</v>
      </c>
      <c r="AS9" t="s">
        <v>1644</v>
      </c>
      <c r="EM9" t="s">
        <v>194</v>
      </c>
      <c r="EN9" t="s">
        <v>194</v>
      </c>
      <c r="EO9" t="s">
        <v>194</v>
      </c>
      <c r="EP9" t="s">
        <v>194</v>
      </c>
      <c r="EQ9" t="s">
        <v>194</v>
      </c>
      <c r="ER9" t="s">
        <v>482</v>
      </c>
      <c r="ES9" t="s">
        <v>1645</v>
      </c>
      <c r="ET9" s="2" t="s">
        <v>1646</v>
      </c>
      <c r="EU9" t="s">
        <v>1587</v>
      </c>
      <c r="EX9">
        <v>186448075</v>
      </c>
      <c r="EY9" t="s">
        <v>1647</v>
      </c>
      <c r="EZ9" s="1">
        <v>44825.433078703703</v>
      </c>
      <c r="FC9" t="s">
        <v>221</v>
      </c>
      <c r="FD9" t="s">
        <v>222</v>
      </c>
      <c r="FF9">
        <v>8</v>
      </c>
    </row>
    <row r="10" spans="1:162" x14ac:dyDescent="0.35">
      <c r="A10" s="1">
        <v>44824.87011207176</v>
      </c>
      <c r="B10" s="1">
        <v>44825.442224652783</v>
      </c>
      <c r="D10" t="s">
        <v>467</v>
      </c>
      <c r="E10" t="s">
        <v>471</v>
      </c>
      <c r="J10" s="1">
        <v>44825</v>
      </c>
      <c r="K10" t="s">
        <v>469</v>
      </c>
      <c r="L10" t="s">
        <v>1648</v>
      </c>
      <c r="M10" t="s">
        <v>471</v>
      </c>
      <c r="N10" t="s">
        <v>471</v>
      </c>
      <c r="O10" t="s">
        <v>472</v>
      </c>
      <c r="P10" t="s">
        <v>201</v>
      </c>
      <c r="Q10" t="s">
        <v>202</v>
      </c>
      <c r="R10" t="s">
        <v>473</v>
      </c>
      <c r="S10" t="s">
        <v>474</v>
      </c>
      <c r="T10" t="s">
        <v>475</v>
      </c>
      <c r="U10" t="s">
        <v>210</v>
      </c>
      <c r="V10">
        <v>1</v>
      </c>
      <c r="W10">
        <v>0</v>
      </c>
      <c r="X10">
        <v>0</v>
      </c>
      <c r="Y10">
        <v>0</v>
      </c>
      <c r="Z10">
        <v>0</v>
      </c>
      <c r="AA10">
        <v>0</v>
      </c>
      <c r="AB10">
        <v>0</v>
      </c>
      <c r="AC10">
        <v>0</v>
      </c>
      <c r="AD10">
        <v>0</v>
      </c>
      <c r="AE10">
        <v>0</v>
      </c>
      <c r="AF10">
        <v>0</v>
      </c>
      <c r="AG10">
        <v>0</v>
      </c>
      <c r="AH10">
        <v>0</v>
      </c>
      <c r="AI10">
        <v>2</v>
      </c>
      <c r="AJ10">
        <v>6</v>
      </c>
      <c r="AK10" t="s">
        <v>1649</v>
      </c>
      <c r="AL10" s="2" t="s">
        <v>1650</v>
      </c>
      <c r="AM10">
        <v>54.92</v>
      </c>
      <c r="AS10" t="s">
        <v>1651</v>
      </c>
      <c r="EM10" t="s">
        <v>194</v>
      </c>
      <c r="EN10" t="s">
        <v>194</v>
      </c>
      <c r="EO10" t="s">
        <v>194</v>
      </c>
      <c r="EP10" t="s">
        <v>194</v>
      </c>
      <c r="EQ10" t="s">
        <v>194</v>
      </c>
      <c r="ER10" t="s">
        <v>648</v>
      </c>
      <c r="ES10" t="s">
        <v>1652</v>
      </c>
      <c r="ET10" s="2" t="s">
        <v>1653</v>
      </c>
      <c r="EU10" t="s">
        <v>1587</v>
      </c>
      <c r="EX10">
        <v>186448145</v>
      </c>
      <c r="EY10" t="s">
        <v>1654</v>
      </c>
      <c r="EZ10" s="1">
        <v>44825.433171296303</v>
      </c>
      <c r="FC10" t="s">
        <v>221</v>
      </c>
      <c r="FD10" t="s">
        <v>222</v>
      </c>
      <c r="FF10">
        <v>9</v>
      </c>
    </row>
    <row r="11" spans="1:162" x14ac:dyDescent="0.35">
      <c r="A11" s="1">
        <v>44824.876640150462</v>
      </c>
      <c r="B11" s="1">
        <v>44825.451764375</v>
      </c>
      <c r="D11" t="s">
        <v>467</v>
      </c>
      <c r="E11" t="s">
        <v>518</v>
      </c>
      <c r="J11" s="1">
        <v>44825</v>
      </c>
      <c r="K11" t="s">
        <v>240</v>
      </c>
      <c r="L11" t="s">
        <v>1648</v>
      </c>
      <c r="M11" t="s">
        <v>518</v>
      </c>
      <c r="N11" t="s">
        <v>518</v>
      </c>
      <c r="O11" t="s">
        <v>519</v>
      </c>
      <c r="P11" t="s">
        <v>201</v>
      </c>
      <c r="Q11" t="s">
        <v>202</v>
      </c>
      <c r="R11" t="s">
        <v>473</v>
      </c>
      <c r="S11" t="s">
        <v>474</v>
      </c>
      <c r="T11" t="s">
        <v>475</v>
      </c>
      <c r="U11" t="s">
        <v>210</v>
      </c>
      <c r="V11">
        <v>1</v>
      </c>
      <c r="W11">
        <v>0</v>
      </c>
      <c r="X11">
        <v>0</v>
      </c>
      <c r="Y11">
        <v>0</v>
      </c>
      <c r="Z11">
        <v>0</v>
      </c>
      <c r="AA11">
        <v>0</v>
      </c>
      <c r="AB11">
        <v>0</v>
      </c>
      <c r="AC11">
        <v>0</v>
      </c>
      <c r="AD11">
        <v>0</v>
      </c>
      <c r="AE11">
        <v>0</v>
      </c>
      <c r="AF11">
        <v>0</v>
      </c>
      <c r="AG11">
        <v>0</v>
      </c>
      <c r="AH11">
        <v>0</v>
      </c>
      <c r="AI11">
        <v>3</v>
      </c>
      <c r="AJ11">
        <v>3</v>
      </c>
      <c r="AK11" t="s">
        <v>1655</v>
      </c>
      <c r="AL11" s="2" t="s">
        <v>1656</v>
      </c>
      <c r="AM11">
        <v>28.05</v>
      </c>
      <c r="AS11" t="s">
        <v>1657</v>
      </c>
      <c r="EM11" t="s">
        <v>194</v>
      </c>
      <c r="EN11" t="s">
        <v>194</v>
      </c>
      <c r="EO11" t="s">
        <v>194</v>
      </c>
      <c r="EP11" t="s">
        <v>194</v>
      </c>
      <c r="EQ11" t="s">
        <v>194</v>
      </c>
      <c r="ER11" t="s">
        <v>482</v>
      </c>
      <c r="ES11" t="s">
        <v>1658</v>
      </c>
      <c r="ET11" s="2" t="s">
        <v>1659</v>
      </c>
      <c r="EU11" t="s">
        <v>1587</v>
      </c>
      <c r="EX11">
        <v>186448225</v>
      </c>
      <c r="EY11" t="s">
        <v>1660</v>
      </c>
      <c r="EZ11" s="1">
        <v>44825.433275462958</v>
      </c>
      <c r="FC11" t="s">
        <v>221</v>
      </c>
      <c r="FD11" t="s">
        <v>222</v>
      </c>
      <c r="FF11">
        <v>10</v>
      </c>
    </row>
    <row r="12" spans="1:162" x14ac:dyDescent="0.35">
      <c r="A12" s="1">
        <v>44824.883328750002</v>
      </c>
      <c r="B12" s="1">
        <v>44825.481310000003</v>
      </c>
      <c r="D12" t="s">
        <v>467</v>
      </c>
      <c r="E12" t="s">
        <v>489</v>
      </c>
      <c r="J12" s="1">
        <v>44825</v>
      </c>
      <c r="K12" t="s">
        <v>488</v>
      </c>
      <c r="L12" t="s">
        <v>470</v>
      </c>
      <c r="M12" t="s">
        <v>489</v>
      </c>
      <c r="N12" t="s">
        <v>489</v>
      </c>
      <c r="O12" t="s">
        <v>490</v>
      </c>
      <c r="P12" t="s">
        <v>201</v>
      </c>
      <c r="Q12" t="s">
        <v>202</v>
      </c>
      <c r="R12" t="s">
        <v>473</v>
      </c>
      <c r="S12" t="s">
        <v>474</v>
      </c>
      <c r="T12" t="s">
        <v>475</v>
      </c>
      <c r="U12" t="s">
        <v>210</v>
      </c>
      <c r="V12">
        <v>1</v>
      </c>
      <c r="W12">
        <v>0</v>
      </c>
      <c r="X12">
        <v>0</v>
      </c>
      <c r="Y12">
        <v>0</v>
      </c>
      <c r="Z12">
        <v>0</v>
      </c>
      <c r="AA12">
        <v>0</v>
      </c>
      <c r="AB12">
        <v>0</v>
      </c>
      <c r="AC12">
        <v>0</v>
      </c>
      <c r="AD12">
        <v>0</v>
      </c>
      <c r="AE12">
        <v>0</v>
      </c>
      <c r="AF12">
        <v>0</v>
      </c>
      <c r="AG12">
        <v>0</v>
      </c>
      <c r="AH12">
        <v>0</v>
      </c>
      <c r="AI12">
        <v>2</v>
      </c>
      <c r="AJ12">
        <v>5</v>
      </c>
      <c r="AK12" t="s">
        <v>1661</v>
      </c>
      <c r="AL12" s="2" t="s">
        <v>1662</v>
      </c>
      <c r="AM12">
        <v>57.5</v>
      </c>
      <c r="AS12" t="s">
        <v>1663</v>
      </c>
      <c r="EM12" t="s">
        <v>194</v>
      </c>
      <c r="EN12" t="s">
        <v>194</v>
      </c>
      <c r="EO12" t="s">
        <v>194</v>
      </c>
      <c r="EP12" t="s">
        <v>194</v>
      </c>
      <c r="EQ12" t="s">
        <v>194</v>
      </c>
      <c r="ER12" t="s">
        <v>648</v>
      </c>
      <c r="ES12" t="s">
        <v>1664</v>
      </c>
      <c r="ET12" s="2" t="s">
        <v>1665</v>
      </c>
      <c r="EU12" t="s">
        <v>1587</v>
      </c>
      <c r="EX12">
        <v>186448397</v>
      </c>
      <c r="EY12" t="s">
        <v>1666</v>
      </c>
      <c r="EZ12" s="1">
        <v>44825.433576388888</v>
      </c>
      <c r="FC12" t="s">
        <v>221</v>
      </c>
      <c r="FD12" t="s">
        <v>222</v>
      </c>
      <c r="FF12">
        <v>11</v>
      </c>
    </row>
    <row r="13" spans="1:162" x14ac:dyDescent="0.35">
      <c r="A13" s="1">
        <v>44824.892118425923</v>
      </c>
      <c r="B13" s="1">
        <v>44825.515626562497</v>
      </c>
      <c r="D13" t="s">
        <v>467</v>
      </c>
      <c r="E13" t="s">
        <v>503</v>
      </c>
      <c r="J13" s="1">
        <v>44825</v>
      </c>
      <c r="K13" t="s">
        <v>1667</v>
      </c>
      <c r="L13" t="s">
        <v>470</v>
      </c>
      <c r="M13" t="s">
        <v>1668</v>
      </c>
      <c r="N13" t="s">
        <v>503</v>
      </c>
      <c r="O13" t="s">
        <v>504</v>
      </c>
      <c r="P13" t="s">
        <v>201</v>
      </c>
      <c r="Q13" t="s">
        <v>202</v>
      </c>
      <c r="R13" t="s">
        <v>473</v>
      </c>
      <c r="S13" t="s">
        <v>474</v>
      </c>
      <c r="T13" t="s">
        <v>475</v>
      </c>
      <c r="U13" t="s">
        <v>210</v>
      </c>
      <c r="V13">
        <v>1</v>
      </c>
      <c r="W13">
        <v>0</v>
      </c>
      <c r="X13">
        <v>0</v>
      </c>
      <c r="Y13">
        <v>0</v>
      </c>
      <c r="Z13">
        <v>0</v>
      </c>
      <c r="AA13">
        <v>0</v>
      </c>
      <c r="AB13">
        <v>0</v>
      </c>
      <c r="AC13">
        <v>0</v>
      </c>
      <c r="AD13">
        <v>0</v>
      </c>
      <c r="AE13">
        <v>0</v>
      </c>
      <c r="AF13">
        <v>0</v>
      </c>
      <c r="AG13">
        <v>0</v>
      </c>
      <c r="AH13">
        <v>0</v>
      </c>
      <c r="AI13">
        <v>2</v>
      </c>
      <c r="AJ13">
        <v>5</v>
      </c>
      <c r="AK13" t="s">
        <v>1669</v>
      </c>
      <c r="AL13" s="2" t="s">
        <v>1670</v>
      </c>
      <c r="AM13">
        <v>75.41</v>
      </c>
      <c r="AO13" t="s">
        <v>1671</v>
      </c>
      <c r="AP13" s="2" t="s">
        <v>1672</v>
      </c>
      <c r="AQ13">
        <v>120.018</v>
      </c>
      <c r="AR13" t="s">
        <v>194</v>
      </c>
      <c r="AS13" t="s">
        <v>1673</v>
      </c>
      <c r="EM13" t="s">
        <v>194</v>
      </c>
      <c r="EN13" t="s">
        <v>194</v>
      </c>
      <c r="EO13" t="s">
        <v>194</v>
      </c>
      <c r="EP13" t="s">
        <v>194</v>
      </c>
      <c r="EQ13" t="s">
        <v>194</v>
      </c>
      <c r="ER13" t="s">
        <v>482</v>
      </c>
      <c r="ES13" t="s">
        <v>1674</v>
      </c>
      <c r="ET13" s="2" t="s">
        <v>1675</v>
      </c>
      <c r="EU13" t="s">
        <v>1587</v>
      </c>
      <c r="EX13">
        <v>186448714</v>
      </c>
      <c r="EY13" t="s">
        <v>1676</v>
      </c>
      <c r="EZ13" s="1">
        <v>44825.434224537043</v>
      </c>
      <c r="FC13" t="s">
        <v>221</v>
      </c>
      <c r="FD13" t="s">
        <v>222</v>
      </c>
      <c r="FF13">
        <v>12</v>
      </c>
    </row>
    <row r="14" spans="1:162" x14ac:dyDescent="0.35">
      <c r="A14" s="1">
        <v>44825.343874675928</v>
      </c>
      <c r="B14" s="1">
        <v>44825.523900659733</v>
      </c>
      <c r="D14" t="s">
        <v>294</v>
      </c>
      <c r="E14" t="s">
        <v>298</v>
      </c>
      <c r="J14" s="1">
        <v>44825</v>
      </c>
      <c r="K14" t="s">
        <v>1160</v>
      </c>
      <c r="L14" t="s">
        <v>197</v>
      </c>
      <c r="M14" t="s">
        <v>1677</v>
      </c>
      <c r="N14" t="s">
        <v>298</v>
      </c>
      <c r="O14" t="s">
        <v>299</v>
      </c>
      <c r="P14" t="s">
        <v>201</v>
      </c>
      <c r="Q14" t="s">
        <v>202</v>
      </c>
      <c r="R14" t="s">
        <v>300</v>
      </c>
      <c r="S14" t="s">
        <v>301</v>
      </c>
      <c r="T14" t="s">
        <v>302</v>
      </c>
      <c r="U14" t="s">
        <v>210</v>
      </c>
      <c r="V14">
        <v>1</v>
      </c>
      <c r="W14">
        <v>0</v>
      </c>
      <c r="X14">
        <v>0</v>
      </c>
      <c r="Y14">
        <v>0</v>
      </c>
      <c r="Z14">
        <v>0</v>
      </c>
      <c r="AA14">
        <v>0</v>
      </c>
      <c r="AB14">
        <v>0</v>
      </c>
      <c r="AC14">
        <v>0</v>
      </c>
      <c r="AD14">
        <v>0</v>
      </c>
      <c r="AE14">
        <v>0</v>
      </c>
      <c r="AF14">
        <v>0</v>
      </c>
      <c r="AG14">
        <v>0</v>
      </c>
      <c r="AH14">
        <v>0</v>
      </c>
      <c r="AI14">
        <v>2</v>
      </c>
      <c r="AJ14">
        <v>4</v>
      </c>
      <c r="AK14" t="s">
        <v>1678</v>
      </c>
      <c r="AL14" s="2" t="s">
        <v>1679</v>
      </c>
      <c r="AM14">
        <v>23.74</v>
      </c>
      <c r="AS14" t="s">
        <v>308</v>
      </c>
      <c r="EM14" t="s">
        <v>194</v>
      </c>
      <c r="EN14" t="s">
        <v>194</v>
      </c>
      <c r="EO14" t="s">
        <v>194</v>
      </c>
      <c r="EP14" t="s">
        <v>194</v>
      </c>
      <c r="EQ14" t="s">
        <v>194</v>
      </c>
      <c r="ER14" t="s">
        <v>309</v>
      </c>
      <c r="ES14" t="s">
        <v>1680</v>
      </c>
      <c r="ET14" s="2" t="s">
        <v>1681</v>
      </c>
      <c r="EU14" t="s">
        <v>1587</v>
      </c>
      <c r="EX14">
        <v>186452684</v>
      </c>
      <c r="EY14" t="s">
        <v>1682</v>
      </c>
      <c r="EZ14" s="1">
        <v>44825.441863425927</v>
      </c>
      <c r="FC14" t="s">
        <v>221</v>
      </c>
      <c r="FD14" t="s">
        <v>222</v>
      </c>
      <c r="FF14">
        <v>13</v>
      </c>
    </row>
    <row r="15" spans="1:162" x14ac:dyDescent="0.35">
      <c r="A15" s="1">
        <v>44825.347774872687</v>
      </c>
      <c r="B15" s="1">
        <v>44825.357699120374</v>
      </c>
      <c r="D15" t="s">
        <v>486</v>
      </c>
      <c r="E15" t="s">
        <v>1683</v>
      </c>
      <c r="J15" s="1">
        <v>44825</v>
      </c>
      <c r="K15" t="s">
        <v>1684</v>
      </c>
      <c r="L15" t="s">
        <v>197</v>
      </c>
      <c r="M15" t="s">
        <v>1685</v>
      </c>
      <c r="N15" t="s">
        <v>1683</v>
      </c>
      <c r="O15" t="s">
        <v>547</v>
      </c>
      <c r="P15" t="s">
        <v>201</v>
      </c>
      <c r="Q15" t="s">
        <v>202</v>
      </c>
      <c r="R15" t="s">
        <v>300</v>
      </c>
      <c r="S15" t="s">
        <v>548</v>
      </c>
      <c r="T15" t="s">
        <v>549</v>
      </c>
      <c r="U15" t="s">
        <v>210</v>
      </c>
      <c r="V15">
        <v>1</v>
      </c>
      <c r="W15">
        <v>0</v>
      </c>
      <c r="X15">
        <v>0</v>
      </c>
      <c r="Y15">
        <v>0</v>
      </c>
      <c r="Z15">
        <v>0</v>
      </c>
      <c r="AA15">
        <v>0</v>
      </c>
      <c r="AB15">
        <v>0</v>
      </c>
      <c r="AC15">
        <v>0</v>
      </c>
      <c r="AD15">
        <v>0</v>
      </c>
      <c r="AE15">
        <v>0</v>
      </c>
      <c r="AF15">
        <v>0</v>
      </c>
      <c r="AG15">
        <v>0</v>
      </c>
      <c r="AH15">
        <v>0</v>
      </c>
      <c r="AI15">
        <v>1</v>
      </c>
      <c r="AJ15">
        <v>5</v>
      </c>
      <c r="AK15" t="s">
        <v>1686</v>
      </c>
      <c r="AL15" s="2" t="s">
        <v>1687</v>
      </c>
      <c r="AM15">
        <v>30.902000000000001</v>
      </c>
      <c r="AS15" t="s">
        <v>308</v>
      </c>
      <c r="EM15" t="s">
        <v>194</v>
      </c>
      <c r="EN15" t="s">
        <v>194</v>
      </c>
      <c r="EO15" t="s">
        <v>194</v>
      </c>
      <c r="EP15" t="s">
        <v>194</v>
      </c>
      <c r="EQ15" t="s">
        <v>194</v>
      </c>
      <c r="ER15" t="s">
        <v>557</v>
      </c>
      <c r="ES15" t="s">
        <v>1688</v>
      </c>
      <c r="ET15" s="2" t="s">
        <v>1689</v>
      </c>
      <c r="EU15" t="s">
        <v>1587</v>
      </c>
      <c r="EX15">
        <v>186452816</v>
      </c>
      <c r="EY15" t="s">
        <v>1690</v>
      </c>
      <c r="EZ15" s="1">
        <v>44825.442164351851</v>
      </c>
      <c r="FC15" t="s">
        <v>221</v>
      </c>
      <c r="FD15" t="s">
        <v>222</v>
      </c>
      <c r="FF15">
        <v>14</v>
      </c>
    </row>
    <row r="16" spans="1:162" x14ac:dyDescent="0.35">
      <c r="A16" s="1">
        <v>44825.365178645843</v>
      </c>
      <c r="B16" s="1">
        <v>44825.376258136574</v>
      </c>
      <c r="D16" t="s">
        <v>486</v>
      </c>
      <c r="E16" t="s">
        <v>1691</v>
      </c>
      <c r="J16" s="1">
        <v>44825</v>
      </c>
      <c r="K16" t="s">
        <v>1403</v>
      </c>
      <c r="L16" t="s">
        <v>197</v>
      </c>
      <c r="M16" t="s">
        <v>563</v>
      </c>
      <c r="N16" t="s">
        <v>1691</v>
      </c>
      <c r="O16" t="s">
        <v>1692</v>
      </c>
      <c r="P16" t="s">
        <v>201</v>
      </c>
      <c r="Q16" t="s">
        <v>202</v>
      </c>
      <c r="R16" t="s">
        <v>300</v>
      </c>
      <c r="S16" t="s">
        <v>548</v>
      </c>
      <c r="T16" t="s">
        <v>549</v>
      </c>
      <c r="U16" t="s">
        <v>210</v>
      </c>
      <c r="V16">
        <v>1</v>
      </c>
      <c r="W16">
        <v>0</v>
      </c>
      <c r="X16">
        <v>0</v>
      </c>
      <c r="Y16">
        <v>0</v>
      </c>
      <c r="Z16">
        <v>0</v>
      </c>
      <c r="AA16">
        <v>0</v>
      </c>
      <c r="AB16">
        <v>0</v>
      </c>
      <c r="AC16">
        <v>0</v>
      </c>
      <c r="AD16">
        <v>0</v>
      </c>
      <c r="AE16">
        <v>0</v>
      </c>
      <c r="AF16">
        <v>0</v>
      </c>
      <c r="AG16">
        <v>0</v>
      </c>
      <c r="AH16">
        <v>0</v>
      </c>
      <c r="AI16">
        <v>2</v>
      </c>
      <c r="AJ16">
        <v>4</v>
      </c>
      <c r="AK16" t="s">
        <v>1693</v>
      </c>
      <c r="AL16" s="2" t="s">
        <v>1694</v>
      </c>
      <c r="AM16">
        <v>35.613</v>
      </c>
      <c r="AS16" t="s">
        <v>308</v>
      </c>
      <c r="EM16" t="s">
        <v>194</v>
      </c>
      <c r="EN16" t="s">
        <v>194</v>
      </c>
      <c r="EO16" t="s">
        <v>194</v>
      </c>
      <c r="EP16" t="s">
        <v>194</v>
      </c>
      <c r="EQ16" t="s">
        <v>194</v>
      </c>
      <c r="ER16" t="s">
        <v>486</v>
      </c>
      <c r="ES16" t="s">
        <v>1695</v>
      </c>
      <c r="ET16" s="2" t="s">
        <v>1696</v>
      </c>
      <c r="EU16" t="s">
        <v>1587</v>
      </c>
      <c r="EX16">
        <v>186452906</v>
      </c>
      <c r="EY16" t="s">
        <v>1697</v>
      </c>
      <c r="EZ16" s="1">
        <v>44825.442361111112</v>
      </c>
      <c r="FC16" t="s">
        <v>221</v>
      </c>
      <c r="FD16" t="s">
        <v>222</v>
      </c>
      <c r="FF16">
        <v>15</v>
      </c>
    </row>
    <row r="17" spans="1:162" x14ac:dyDescent="0.35">
      <c r="A17" s="1">
        <v>44825.371706111109</v>
      </c>
      <c r="B17" s="1">
        <v>44825.524458784719</v>
      </c>
      <c r="D17" t="s">
        <v>294</v>
      </c>
      <c r="E17" t="s">
        <v>316</v>
      </c>
      <c r="J17" s="1">
        <v>44825</v>
      </c>
      <c r="K17" t="s">
        <v>777</v>
      </c>
      <c r="L17" t="s">
        <v>197</v>
      </c>
      <c r="M17" t="s">
        <v>315</v>
      </c>
      <c r="N17" t="s">
        <v>316</v>
      </c>
      <c r="O17" t="s">
        <v>1698</v>
      </c>
      <c r="P17" t="s">
        <v>201</v>
      </c>
      <c r="Q17" t="s">
        <v>202</v>
      </c>
      <c r="R17" t="s">
        <v>300</v>
      </c>
      <c r="S17" t="s">
        <v>301</v>
      </c>
      <c r="T17" t="s">
        <v>302</v>
      </c>
      <c r="U17" t="s">
        <v>210</v>
      </c>
      <c r="V17">
        <v>1</v>
      </c>
      <c r="W17">
        <v>0</v>
      </c>
      <c r="X17">
        <v>0</v>
      </c>
      <c r="Y17">
        <v>0</v>
      </c>
      <c r="Z17">
        <v>0</v>
      </c>
      <c r="AA17">
        <v>0</v>
      </c>
      <c r="AB17">
        <v>0</v>
      </c>
      <c r="AC17">
        <v>0</v>
      </c>
      <c r="AD17">
        <v>0</v>
      </c>
      <c r="AE17">
        <v>0</v>
      </c>
      <c r="AF17">
        <v>0</v>
      </c>
      <c r="AG17">
        <v>0</v>
      </c>
      <c r="AH17">
        <v>0</v>
      </c>
      <c r="AI17">
        <v>2</v>
      </c>
      <c r="AJ17">
        <v>5</v>
      </c>
      <c r="AK17" t="s">
        <v>1699</v>
      </c>
      <c r="AL17" s="2" t="s">
        <v>1700</v>
      </c>
      <c r="AM17">
        <v>19.440000000000001</v>
      </c>
      <c r="AO17" t="s">
        <v>1701</v>
      </c>
      <c r="AP17" s="2" t="s">
        <v>1702</v>
      </c>
      <c r="AQ17">
        <v>12.5</v>
      </c>
      <c r="AR17" t="s">
        <v>194</v>
      </c>
      <c r="AS17" t="s">
        <v>308</v>
      </c>
      <c r="EM17" t="s">
        <v>194</v>
      </c>
      <c r="EN17" t="s">
        <v>194</v>
      </c>
      <c r="EO17" t="s">
        <v>194</v>
      </c>
      <c r="EP17" t="s">
        <v>194</v>
      </c>
      <c r="EQ17" t="s">
        <v>194</v>
      </c>
      <c r="ER17" t="s">
        <v>309</v>
      </c>
      <c r="ES17" t="s">
        <v>1703</v>
      </c>
      <c r="ET17" s="2" t="s">
        <v>1704</v>
      </c>
      <c r="EU17" t="s">
        <v>1587</v>
      </c>
      <c r="EX17">
        <v>186453010</v>
      </c>
      <c r="EY17" t="s">
        <v>1705</v>
      </c>
      <c r="EZ17" s="1">
        <v>44825.442511574067</v>
      </c>
      <c r="FC17" t="s">
        <v>221</v>
      </c>
      <c r="FD17" t="s">
        <v>222</v>
      </c>
      <c r="FF17">
        <v>16</v>
      </c>
    </row>
    <row r="18" spans="1:162" x14ac:dyDescent="0.35">
      <c r="A18" s="1">
        <v>44825.384730995371</v>
      </c>
      <c r="B18" s="1">
        <v>44825.399303206017</v>
      </c>
      <c r="D18" t="s">
        <v>486</v>
      </c>
      <c r="E18" t="s">
        <v>579</v>
      </c>
      <c r="J18" s="1">
        <v>44825</v>
      </c>
      <c r="K18" t="s">
        <v>1706</v>
      </c>
      <c r="L18" t="s">
        <v>1648</v>
      </c>
      <c r="M18" t="s">
        <v>578</v>
      </c>
      <c r="N18" t="s">
        <v>579</v>
      </c>
      <c r="O18" t="s">
        <v>580</v>
      </c>
      <c r="P18" t="s">
        <v>201</v>
      </c>
      <c r="Q18" t="s">
        <v>202</v>
      </c>
      <c r="R18" t="s">
        <v>300</v>
      </c>
      <c r="S18" t="s">
        <v>548</v>
      </c>
      <c r="T18" t="s">
        <v>549</v>
      </c>
      <c r="U18" t="s">
        <v>210</v>
      </c>
      <c r="V18">
        <v>1</v>
      </c>
      <c r="W18">
        <v>0</v>
      </c>
      <c r="X18">
        <v>0</v>
      </c>
      <c r="Y18">
        <v>0</v>
      </c>
      <c r="Z18">
        <v>0</v>
      </c>
      <c r="AA18">
        <v>0</v>
      </c>
      <c r="AB18">
        <v>0</v>
      </c>
      <c r="AC18">
        <v>0</v>
      </c>
      <c r="AD18">
        <v>0</v>
      </c>
      <c r="AE18">
        <v>0</v>
      </c>
      <c r="AF18">
        <v>0</v>
      </c>
      <c r="AG18">
        <v>0</v>
      </c>
      <c r="AH18">
        <v>0</v>
      </c>
      <c r="AI18">
        <v>2</v>
      </c>
      <c r="AJ18">
        <v>5</v>
      </c>
      <c r="AK18" t="s">
        <v>1707</v>
      </c>
      <c r="AL18" s="2" t="s">
        <v>1708</v>
      </c>
      <c r="AM18">
        <v>46.134</v>
      </c>
      <c r="AS18" t="s">
        <v>308</v>
      </c>
      <c r="EM18" t="s">
        <v>194</v>
      </c>
      <c r="EN18" t="s">
        <v>194</v>
      </c>
      <c r="EO18" t="s">
        <v>194</v>
      </c>
      <c r="EP18" t="s">
        <v>194</v>
      </c>
      <c r="EQ18" t="s">
        <v>194</v>
      </c>
      <c r="ER18" t="s">
        <v>557</v>
      </c>
      <c r="ES18" t="s">
        <v>1709</v>
      </c>
      <c r="ET18" s="2" t="s">
        <v>1710</v>
      </c>
      <c r="EU18" t="s">
        <v>1587</v>
      </c>
      <c r="EX18">
        <v>186453039</v>
      </c>
      <c r="EY18" t="s">
        <v>1711</v>
      </c>
      <c r="EZ18" s="1">
        <v>44825.442546296297</v>
      </c>
      <c r="FC18" t="s">
        <v>221</v>
      </c>
      <c r="FD18" t="s">
        <v>222</v>
      </c>
      <c r="FF18">
        <v>17</v>
      </c>
    </row>
    <row r="19" spans="1:162" x14ac:dyDescent="0.35">
      <c r="A19" s="1">
        <v>44825.415932326388</v>
      </c>
      <c r="B19" s="1">
        <v>44825.438848622682</v>
      </c>
      <c r="D19" t="s">
        <v>486</v>
      </c>
      <c r="E19" t="s">
        <v>596</v>
      </c>
      <c r="J19" s="1">
        <v>44825</v>
      </c>
      <c r="K19" t="s">
        <v>1712</v>
      </c>
      <c r="L19" t="s">
        <v>1713</v>
      </c>
      <c r="M19" t="s">
        <v>595</v>
      </c>
      <c r="N19" t="s">
        <v>596</v>
      </c>
      <c r="O19" t="s">
        <v>597</v>
      </c>
      <c r="P19" t="s">
        <v>201</v>
      </c>
      <c r="Q19" t="s">
        <v>202</v>
      </c>
      <c r="R19" t="s">
        <v>300</v>
      </c>
      <c r="S19" t="s">
        <v>548</v>
      </c>
      <c r="T19" t="s">
        <v>549</v>
      </c>
      <c r="U19" t="s">
        <v>210</v>
      </c>
      <c r="V19">
        <v>1</v>
      </c>
      <c r="W19">
        <v>0</v>
      </c>
      <c r="X19">
        <v>0</v>
      </c>
      <c r="Y19">
        <v>0</v>
      </c>
      <c r="Z19">
        <v>0</v>
      </c>
      <c r="AA19">
        <v>0</v>
      </c>
      <c r="AB19">
        <v>0</v>
      </c>
      <c r="AC19">
        <v>0</v>
      </c>
      <c r="AD19">
        <v>0</v>
      </c>
      <c r="AE19">
        <v>0</v>
      </c>
      <c r="AF19">
        <v>0</v>
      </c>
      <c r="AG19">
        <v>0</v>
      </c>
      <c r="AH19">
        <v>0</v>
      </c>
      <c r="AI19">
        <v>2</v>
      </c>
      <c r="AJ19">
        <v>5</v>
      </c>
      <c r="AK19" t="s">
        <v>1714</v>
      </c>
      <c r="AL19" s="2" t="s">
        <v>1715</v>
      </c>
      <c r="AM19">
        <v>43.616999999999997</v>
      </c>
      <c r="AS19" t="s">
        <v>588</v>
      </c>
      <c r="EM19" t="s">
        <v>194</v>
      </c>
      <c r="EN19" t="s">
        <v>194</v>
      </c>
      <c r="EO19" t="s">
        <v>194</v>
      </c>
      <c r="EP19" t="s">
        <v>194</v>
      </c>
      <c r="EQ19" t="s">
        <v>194</v>
      </c>
      <c r="ER19" t="s">
        <v>486</v>
      </c>
      <c r="ES19" t="s">
        <v>1716</v>
      </c>
      <c r="ET19" s="2" t="s">
        <v>1717</v>
      </c>
      <c r="EU19" t="s">
        <v>1587</v>
      </c>
      <c r="EX19">
        <v>186453106</v>
      </c>
      <c r="EY19" t="s">
        <v>1718</v>
      </c>
      <c r="EZ19" s="1">
        <v>44825.442650462966</v>
      </c>
      <c r="FC19" t="s">
        <v>221</v>
      </c>
      <c r="FD19" t="s">
        <v>222</v>
      </c>
      <c r="FF19">
        <v>18</v>
      </c>
    </row>
    <row r="20" spans="1:162" x14ac:dyDescent="0.35">
      <c r="A20" s="1">
        <v>44825.44837377315</v>
      </c>
      <c r="B20" s="1">
        <v>44825.463920752307</v>
      </c>
      <c r="D20" t="s">
        <v>486</v>
      </c>
      <c r="E20" t="s">
        <v>611</v>
      </c>
      <c r="J20" s="1">
        <v>44825</v>
      </c>
      <c r="K20" t="s">
        <v>1719</v>
      </c>
      <c r="L20" t="s">
        <v>197</v>
      </c>
      <c r="M20" t="s">
        <v>610</v>
      </c>
      <c r="N20" t="s">
        <v>611</v>
      </c>
      <c r="O20" t="s">
        <v>612</v>
      </c>
      <c r="P20" t="s">
        <v>201</v>
      </c>
      <c r="Q20" t="s">
        <v>202</v>
      </c>
      <c r="R20" t="s">
        <v>300</v>
      </c>
      <c r="S20" t="s">
        <v>548</v>
      </c>
      <c r="T20" t="s">
        <v>549</v>
      </c>
      <c r="U20" t="s">
        <v>210</v>
      </c>
      <c r="V20">
        <v>1</v>
      </c>
      <c r="W20">
        <v>0</v>
      </c>
      <c r="X20">
        <v>0</v>
      </c>
      <c r="Y20">
        <v>0</v>
      </c>
      <c r="Z20">
        <v>0</v>
      </c>
      <c r="AA20">
        <v>0</v>
      </c>
      <c r="AB20">
        <v>0</v>
      </c>
      <c r="AC20">
        <v>0</v>
      </c>
      <c r="AD20">
        <v>0</v>
      </c>
      <c r="AE20">
        <v>0</v>
      </c>
      <c r="AF20">
        <v>0</v>
      </c>
      <c r="AG20">
        <v>0</v>
      </c>
      <c r="AH20">
        <v>0</v>
      </c>
      <c r="AI20">
        <v>2</v>
      </c>
      <c r="AJ20">
        <v>9</v>
      </c>
      <c r="AK20" t="s">
        <v>1720</v>
      </c>
      <c r="AL20" s="2" t="s">
        <v>1721</v>
      </c>
      <c r="AM20">
        <v>50.186999999999998</v>
      </c>
      <c r="AS20" t="s">
        <v>308</v>
      </c>
      <c r="EM20" t="s">
        <v>194</v>
      </c>
      <c r="EN20" t="s">
        <v>194</v>
      </c>
      <c r="EO20" t="s">
        <v>194</v>
      </c>
      <c r="EP20" t="s">
        <v>194</v>
      </c>
      <c r="EQ20" t="s">
        <v>194</v>
      </c>
      <c r="ER20" t="s">
        <v>557</v>
      </c>
      <c r="ES20" t="s">
        <v>1722</v>
      </c>
      <c r="ET20" s="2" t="s">
        <v>1723</v>
      </c>
      <c r="EU20" t="s">
        <v>1587</v>
      </c>
      <c r="EX20">
        <v>186453180</v>
      </c>
      <c r="EY20" t="s">
        <v>1724</v>
      </c>
      <c r="EZ20" s="1">
        <v>44825.442800925928</v>
      </c>
      <c r="FC20" t="s">
        <v>221</v>
      </c>
      <c r="FD20" t="s">
        <v>222</v>
      </c>
      <c r="FF20">
        <v>19</v>
      </c>
    </row>
    <row r="21" spans="1:162" x14ac:dyDescent="0.35">
      <c r="A21" s="1">
        <v>44825.47059060185</v>
      </c>
      <c r="B21" s="1">
        <v>44825.480537037038</v>
      </c>
      <c r="D21" t="s">
        <v>486</v>
      </c>
      <c r="E21" t="s">
        <v>1725</v>
      </c>
      <c r="J21" s="1">
        <v>44825</v>
      </c>
      <c r="K21" t="s">
        <v>1726</v>
      </c>
      <c r="L21" t="s">
        <v>968</v>
      </c>
      <c r="M21" t="s">
        <v>1727</v>
      </c>
      <c r="N21" t="s">
        <v>624</v>
      </c>
      <c r="O21" t="s">
        <v>625</v>
      </c>
      <c r="P21" t="s">
        <v>201</v>
      </c>
      <c r="Q21" t="s">
        <v>202</v>
      </c>
      <c r="R21" t="s">
        <v>300</v>
      </c>
      <c r="S21" t="s">
        <v>548</v>
      </c>
      <c r="T21" t="s">
        <v>549</v>
      </c>
      <c r="U21" t="s">
        <v>210</v>
      </c>
      <c r="V21">
        <v>1</v>
      </c>
      <c r="W21">
        <v>0</v>
      </c>
      <c r="X21">
        <v>0</v>
      </c>
      <c r="Y21">
        <v>0</v>
      </c>
      <c r="Z21">
        <v>0</v>
      </c>
      <c r="AA21">
        <v>0</v>
      </c>
      <c r="AB21">
        <v>0</v>
      </c>
      <c r="AC21">
        <v>0</v>
      </c>
      <c r="AD21">
        <v>0</v>
      </c>
      <c r="AE21">
        <v>0</v>
      </c>
      <c r="AF21">
        <v>0</v>
      </c>
      <c r="AG21">
        <v>0</v>
      </c>
      <c r="AH21">
        <v>0</v>
      </c>
      <c r="AI21">
        <v>2</v>
      </c>
      <c r="AJ21">
        <v>5</v>
      </c>
      <c r="AK21" t="s">
        <v>1728</v>
      </c>
      <c r="AL21" s="2" t="s">
        <v>1729</v>
      </c>
      <c r="AM21">
        <v>26.12</v>
      </c>
      <c r="AS21" t="s">
        <v>308</v>
      </c>
      <c r="EM21" t="s">
        <v>194</v>
      </c>
      <c r="EN21" t="s">
        <v>194</v>
      </c>
      <c r="EO21" t="s">
        <v>194</v>
      </c>
      <c r="EP21" t="s">
        <v>194</v>
      </c>
      <c r="EQ21" t="s">
        <v>194</v>
      </c>
      <c r="ER21" t="s">
        <v>486</v>
      </c>
      <c r="ES21" t="s">
        <v>1730</v>
      </c>
      <c r="ET21" s="2" t="s">
        <v>1731</v>
      </c>
      <c r="EU21" t="s">
        <v>1587</v>
      </c>
      <c r="EX21">
        <v>186453274</v>
      </c>
      <c r="EY21" t="s">
        <v>1732</v>
      </c>
      <c r="EZ21" s="1">
        <v>44825.442986111113</v>
      </c>
      <c r="FC21" t="s">
        <v>221</v>
      </c>
      <c r="FD21" t="s">
        <v>222</v>
      </c>
      <c r="FF21">
        <v>20</v>
      </c>
    </row>
    <row r="22" spans="1:162" x14ac:dyDescent="0.35">
      <c r="A22" s="1">
        <v>44825.392269849537</v>
      </c>
      <c r="B22" s="1">
        <v>44825.524693078703</v>
      </c>
      <c r="D22" t="s">
        <v>294</v>
      </c>
      <c r="E22" t="s">
        <v>330</v>
      </c>
      <c r="J22" s="1">
        <v>44825</v>
      </c>
      <c r="K22" t="s">
        <v>1733</v>
      </c>
      <c r="L22" t="s">
        <v>197</v>
      </c>
      <c r="M22" t="s">
        <v>329</v>
      </c>
      <c r="N22" t="s">
        <v>330</v>
      </c>
      <c r="O22" t="s">
        <v>331</v>
      </c>
      <c r="P22" t="s">
        <v>201</v>
      </c>
      <c r="Q22" t="s">
        <v>202</v>
      </c>
      <c r="R22" t="s">
        <v>300</v>
      </c>
      <c r="S22" t="s">
        <v>301</v>
      </c>
      <c r="T22" t="s">
        <v>302</v>
      </c>
      <c r="U22" t="s">
        <v>210</v>
      </c>
      <c r="V22">
        <v>1</v>
      </c>
      <c r="W22">
        <v>0</v>
      </c>
      <c r="X22">
        <v>0</v>
      </c>
      <c r="Y22">
        <v>0</v>
      </c>
      <c r="Z22">
        <v>0</v>
      </c>
      <c r="AA22">
        <v>0</v>
      </c>
      <c r="AB22">
        <v>0</v>
      </c>
      <c r="AC22">
        <v>0</v>
      </c>
      <c r="AD22">
        <v>0</v>
      </c>
      <c r="AE22">
        <v>0</v>
      </c>
      <c r="AF22">
        <v>0</v>
      </c>
      <c r="AG22">
        <v>0</v>
      </c>
      <c r="AH22">
        <v>0</v>
      </c>
      <c r="AI22">
        <v>2</v>
      </c>
      <c r="AJ22">
        <v>6</v>
      </c>
      <c r="AK22" t="s">
        <v>1734</v>
      </c>
      <c r="AL22" s="2" t="s">
        <v>1735</v>
      </c>
      <c r="AM22">
        <v>34.729999999999997</v>
      </c>
      <c r="AO22" t="s">
        <v>1736</v>
      </c>
      <c r="AP22" s="2" t="s">
        <v>1737</v>
      </c>
      <c r="AQ22">
        <v>19.239999999999998</v>
      </c>
      <c r="AR22" t="s">
        <v>194</v>
      </c>
      <c r="AS22" t="s">
        <v>308</v>
      </c>
      <c r="EM22" t="s">
        <v>194</v>
      </c>
      <c r="EN22" t="s">
        <v>194</v>
      </c>
      <c r="EO22" t="s">
        <v>194</v>
      </c>
      <c r="EP22" t="s">
        <v>194</v>
      </c>
      <c r="EQ22" t="s">
        <v>194</v>
      </c>
      <c r="ER22" t="s">
        <v>309</v>
      </c>
      <c r="ES22" t="s">
        <v>1738</v>
      </c>
      <c r="ET22" s="2" t="s">
        <v>1739</v>
      </c>
      <c r="EU22" t="s">
        <v>1587</v>
      </c>
      <c r="EX22">
        <v>186453322</v>
      </c>
      <c r="EY22" t="s">
        <v>1740</v>
      </c>
      <c r="EZ22" s="1">
        <v>44825.443078703713</v>
      </c>
      <c r="FC22" t="s">
        <v>221</v>
      </c>
      <c r="FD22" t="s">
        <v>222</v>
      </c>
      <c r="FF22">
        <v>21</v>
      </c>
    </row>
    <row r="23" spans="1:162" x14ac:dyDescent="0.35">
      <c r="A23" s="1">
        <v>44825.416933229157</v>
      </c>
      <c r="B23" s="1">
        <v>44825.523836122687</v>
      </c>
      <c r="D23" t="s">
        <v>294</v>
      </c>
      <c r="E23" t="s">
        <v>370</v>
      </c>
      <c r="J23" s="1">
        <v>44825</v>
      </c>
      <c r="K23" t="s">
        <v>850</v>
      </c>
      <c r="L23" t="s">
        <v>197</v>
      </c>
      <c r="M23" t="s">
        <v>369</v>
      </c>
      <c r="N23" t="s">
        <v>370</v>
      </c>
      <c r="O23" t="s">
        <v>371</v>
      </c>
      <c r="P23" t="s">
        <v>201</v>
      </c>
      <c r="Q23" t="s">
        <v>202</v>
      </c>
      <c r="R23" t="s">
        <v>300</v>
      </c>
      <c r="S23" t="s">
        <v>301</v>
      </c>
      <c r="T23" t="s">
        <v>302</v>
      </c>
      <c r="U23" t="s">
        <v>210</v>
      </c>
      <c r="V23">
        <v>1</v>
      </c>
      <c r="W23">
        <v>0</v>
      </c>
      <c r="X23">
        <v>0</v>
      </c>
      <c r="Y23">
        <v>0</v>
      </c>
      <c r="Z23">
        <v>0</v>
      </c>
      <c r="AA23">
        <v>0</v>
      </c>
      <c r="AB23">
        <v>0</v>
      </c>
      <c r="AC23">
        <v>0</v>
      </c>
      <c r="AD23">
        <v>0</v>
      </c>
      <c r="AE23">
        <v>0</v>
      </c>
      <c r="AF23">
        <v>0</v>
      </c>
      <c r="AG23">
        <v>0</v>
      </c>
      <c r="AH23">
        <v>0</v>
      </c>
      <c r="AI23">
        <v>2</v>
      </c>
      <c r="AJ23">
        <v>4</v>
      </c>
      <c r="AK23" t="s">
        <v>1741</v>
      </c>
      <c r="AL23" s="2" t="s">
        <v>1742</v>
      </c>
      <c r="AM23">
        <v>29</v>
      </c>
      <c r="AS23" t="s">
        <v>308</v>
      </c>
      <c r="EM23" t="s">
        <v>194</v>
      </c>
      <c r="EN23" t="s">
        <v>194</v>
      </c>
      <c r="EO23" t="s">
        <v>194</v>
      </c>
      <c r="EP23" t="s">
        <v>194</v>
      </c>
      <c r="EQ23" t="s">
        <v>194</v>
      </c>
      <c r="ER23" t="s">
        <v>309</v>
      </c>
      <c r="ES23" t="s">
        <v>1743</v>
      </c>
      <c r="ET23" s="2" t="s">
        <v>1744</v>
      </c>
      <c r="EU23" t="s">
        <v>1587</v>
      </c>
      <c r="EX23">
        <v>186453422</v>
      </c>
      <c r="EY23" t="s">
        <v>1745</v>
      </c>
      <c r="EZ23" s="1">
        <v>44825.443310185183</v>
      </c>
      <c r="FC23" t="s">
        <v>221</v>
      </c>
      <c r="FD23" t="s">
        <v>222</v>
      </c>
      <c r="FF23">
        <v>22</v>
      </c>
    </row>
    <row r="24" spans="1:162" x14ac:dyDescent="0.35">
      <c r="A24" s="1">
        <v>44825.435750949073</v>
      </c>
      <c r="B24" s="1">
        <v>44825.524580509264</v>
      </c>
      <c r="D24" t="s">
        <v>294</v>
      </c>
      <c r="E24" t="s">
        <v>1746</v>
      </c>
      <c r="J24" s="1">
        <v>44825</v>
      </c>
      <c r="K24" t="s">
        <v>1747</v>
      </c>
      <c r="L24" t="s">
        <v>197</v>
      </c>
      <c r="M24" t="s">
        <v>1748</v>
      </c>
      <c r="N24" t="s">
        <v>1746</v>
      </c>
      <c r="O24" t="s">
        <v>344</v>
      </c>
      <c r="P24" t="s">
        <v>201</v>
      </c>
      <c r="Q24" t="s">
        <v>202</v>
      </c>
      <c r="R24" t="s">
        <v>300</v>
      </c>
      <c r="S24" t="s">
        <v>301</v>
      </c>
      <c r="T24" t="s">
        <v>302</v>
      </c>
      <c r="U24" t="s">
        <v>210</v>
      </c>
      <c r="V24">
        <v>1</v>
      </c>
      <c r="W24">
        <v>0</v>
      </c>
      <c r="X24">
        <v>0</v>
      </c>
      <c r="Y24">
        <v>0</v>
      </c>
      <c r="Z24">
        <v>0</v>
      </c>
      <c r="AA24">
        <v>0</v>
      </c>
      <c r="AB24">
        <v>0</v>
      </c>
      <c r="AC24">
        <v>0</v>
      </c>
      <c r="AD24">
        <v>0</v>
      </c>
      <c r="AE24">
        <v>0</v>
      </c>
      <c r="AF24">
        <v>0</v>
      </c>
      <c r="AG24">
        <v>0</v>
      </c>
      <c r="AH24">
        <v>0</v>
      </c>
      <c r="AI24">
        <v>2</v>
      </c>
      <c r="AJ24">
        <v>9</v>
      </c>
      <c r="AK24" t="s">
        <v>1749</v>
      </c>
      <c r="AL24" s="2" t="s">
        <v>1750</v>
      </c>
      <c r="AM24">
        <v>33</v>
      </c>
      <c r="AS24" t="s">
        <v>308</v>
      </c>
      <c r="EM24" t="s">
        <v>194</v>
      </c>
      <c r="EN24" t="s">
        <v>194</v>
      </c>
      <c r="EO24" t="s">
        <v>194</v>
      </c>
      <c r="EP24" t="s">
        <v>194</v>
      </c>
      <c r="EQ24" t="s">
        <v>194</v>
      </c>
      <c r="ER24" t="s">
        <v>309</v>
      </c>
      <c r="ES24" t="s">
        <v>1751</v>
      </c>
      <c r="ET24" s="2" t="s">
        <v>1752</v>
      </c>
      <c r="EU24" t="s">
        <v>1587</v>
      </c>
      <c r="EX24">
        <v>186453610</v>
      </c>
      <c r="EY24" t="s">
        <v>1753</v>
      </c>
      <c r="EZ24" s="1">
        <v>44825.443657407413</v>
      </c>
      <c r="FC24" t="s">
        <v>221</v>
      </c>
      <c r="FD24" t="s">
        <v>222</v>
      </c>
      <c r="FF24">
        <v>23</v>
      </c>
    </row>
    <row r="25" spans="1:162" x14ac:dyDescent="0.35">
      <c r="A25" s="1">
        <v>44825.44778696759</v>
      </c>
      <c r="B25" s="1">
        <v>44825.523980787038</v>
      </c>
      <c r="D25" t="s">
        <v>294</v>
      </c>
      <c r="E25" t="s">
        <v>1754</v>
      </c>
      <c r="J25" s="1">
        <v>44825</v>
      </c>
      <c r="K25" t="s">
        <v>1755</v>
      </c>
      <c r="L25" t="s">
        <v>197</v>
      </c>
      <c r="M25" t="s">
        <v>355</v>
      </c>
      <c r="N25" t="s">
        <v>1754</v>
      </c>
      <c r="O25" t="s">
        <v>357</v>
      </c>
      <c r="P25" t="s">
        <v>201</v>
      </c>
      <c r="Q25" t="s">
        <v>202</v>
      </c>
      <c r="R25" t="s">
        <v>300</v>
      </c>
      <c r="S25" t="s">
        <v>301</v>
      </c>
      <c r="T25" t="s">
        <v>302</v>
      </c>
      <c r="U25" t="s">
        <v>210</v>
      </c>
      <c r="V25">
        <v>1</v>
      </c>
      <c r="W25">
        <v>0</v>
      </c>
      <c r="X25">
        <v>0</v>
      </c>
      <c r="Y25">
        <v>0</v>
      </c>
      <c r="Z25">
        <v>0</v>
      </c>
      <c r="AA25">
        <v>0</v>
      </c>
      <c r="AB25">
        <v>0</v>
      </c>
      <c r="AC25">
        <v>0</v>
      </c>
      <c r="AD25">
        <v>0</v>
      </c>
      <c r="AE25">
        <v>0</v>
      </c>
      <c r="AF25">
        <v>0</v>
      </c>
      <c r="AG25">
        <v>0</v>
      </c>
      <c r="AH25">
        <v>0</v>
      </c>
      <c r="AI25">
        <v>2</v>
      </c>
      <c r="AJ25">
        <v>9</v>
      </c>
      <c r="AK25" t="s">
        <v>1756</v>
      </c>
      <c r="AL25" s="2" t="s">
        <v>1757</v>
      </c>
      <c r="AM25">
        <v>28</v>
      </c>
      <c r="AS25" t="s">
        <v>308</v>
      </c>
      <c r="EM25" t="s">
        <v>194</v>
      </c>
      <c r="EN25" t="s">
        <v>194</v>
      </c>
      <c r="EO25" t="s">
        <v>194</v>
      </c>
      <c r="EP25" t="s">
        <v>194</v>
      </c>
      <c r="EQ25" t="s">
        <v>194</v>
      </c>
      <c r="ER25" t="s">
        <v>309</v>
      </c>
      <c r="ES25" t="s">
        <v>1758</v>
      </c>
      <c r="ET25" s="2" t="s">
        <v>1759</v>
      </c>
      <c r="EU25" t="s">
        <v>1587</v>
      </c>
      <c r="EX25">
        <v>186453784</v>
      </c>
      <c r="EY25" t="s">
        <v>1760</v>
      </c>
      <c r="EZ25" s="1">
        <v>44825.443981481483</v>
      </c>
      <c r="FC25" t="s">
        <v>221</v>
      </c>
      <c r="FD25" t="s">
        <v>222</v>
      </c>
      <c r="FF25">
        <v>24</v>
      </c>
    </row>
    <row r="26" spans="1:162" x14ac:dyDescent="0.35">
      <c r="A26" s="1">
        <v>44825.412003287027</v>
      </c>
      <c r="B26" s="1">
        <v>44825.417927118047</v>
      </c>
      <c r="D26" t="s">
        <v>192</v>
      </c>
      <c r="E26" t="s">
        <v>199</v>
      </c>
      <c r="J26" s="1">
        <v>44825</v>
      </c>
      <c r="K26" t="s">
        <v>850</v>
      </c>
      <c r="L26" t="s">
        <v>197</v>
      </c>
      <c r="M26" t="s">
        <v>198</v>
      </c>
      <c r="N26" t="s">
        <v>199</v>
      </c>
      <c r="O26" t="s">
        <v>200</v>
      </c>
      <c r="P26" t="s">
        <v>201</v>
      </c>
      <c r="Q26" t="s">
        <v>202</v>
      </c>
      <c r="R26" t="s">
        <v>203</v>
      </c>
      <c r="S26" t="s">
        <v>204</v>
      </c>
      <c r="T26" t="s">
        <v>205</v>
      </c>
      <c r="U26" t="s">
        <v>210</v>
      </c>
      <c r="V26">
        <v>1</v>
      </c>
      <c r="W26">
        <v>0</v>
      </c>
      <c r="X26">
        <v>0</v>
      </c>
      <c r="Y26">
        <v>0</v>
      </c>
      <c r="Z26">
        <v>0</v>
      </c>
      <c r="AA26">
        <v>0</v>
      </c>
      <c r="AB26">
        <v>0</v>
      </c>
      <c r="AC26">
        <v>0</v>
      </c>
      <c r="AD26">
        <v>0</v>
      </c>
      <c r="AE26">
        <v>0</v>
      </c>
      <c r="AF26">
        <v>0</v>
      </c>
      <c r="AG26">
        <v>0</v>
      </c>
      <c r="AH26">
        <v>0</v>
      </c>
      <c r="AI26">
        <v>2</v>
      </c>
      <c r="AJ26">
        <v>6</v>
      </c>
      <c r="AK26" t="s">
        <v>1761</v>
      </c>
      <c r="AL26" s="2" t="s">
        <v>1762</v>
      </c>
      <c r="AM26">
        <v>7.665</v>
      </c>
      <c r="EM26" t="s">
        <v>194</v>
      </c>
      <c r="EN26" t="s">
        <v>194</v>
      </c>
      <c r="EO26" t="s">
        <v>194</v>
      </c>
      <c r="EP26" t="s">
        <v>194</v>
      </c>
      <c r="EQ26" t="s">
        <v>194</v>
      </c>
      <c r="ER26" t="s">
        <v>192</v>
      </c>
      <c r="ES26" t="s">
        <v>1763</v>
      </c>
      <c r="ET26" s="2" t="s">
        <v>1764</v>
      </c>
      <c r="EU26" t="s">
        <v>1587</v>
      </c>
      <c r="EX26">
        <v>186491513</v>
      </c>
      <c r="EY26" t="s">
        <v>1765</v>
      </c>
      <c r="EZ26" s="1">
        <v>44825.500104166669</v>
      </c>
      <c r="FC26" t="s">
        <v>221</v>
      </c>
      <c r="FD26" t="s">
        <v>222</v>
      </c>
      <c r="FF26">
        <v>25</v>
      </c>
    </row>
    <row r="27" spans="1:162" x14ac:dyDescent="0.35">
      <c r="A27" s="1">
        <v>44825.428868437499</v>
      </c>
      <c r="B27" s="1">
        <v>44825.432307523151</v>
      </c>
      <c r="D27" t="s">
        <v>192</v>
      </c>
      <c r="E27" t="s">
        <v>226</v>
      </c>
      <c r="J27" s="1">
        <v>44825</v>
      </c>
      <c r="K27" t="s">
        <v>1766</v>
      </c>
      <c r="L27" t="s">
        <v>1767</v>
      </c>
      <c r="M27" t="s">
        <v>1768</v>
      </c>
      <c r="N27" t="s">
        <v>226</v>
      </c>
      <c r="O27" t="s">
        <v>227</v>
      </c>
      <c r="P27" t="s">
        <v>201</v>
      </c>
      <c r="Q27" t="s">
        <v>202</v>
      </c>
      <c r="R27" t="s">
        <v>203</v>
      </c>
      <c r="S27" t="s">
        <v>204</v>
      </c>
      <c r="T27" t="s">
        <v>205</v>
      </c>
      <c r="U27" t="s">
        <v>232</v>
      </c>
      <c r="V27">
        <v>0</v>
      </c>
      <c r="W27">
        <v>1</v>
      </c>
      <c r="X27">
        <v>0</v>
      </c>
      <c r="Y27">
        <v>0</v>
      </c>
      <c r="Z27">
        <v>0</v>
      </c>
      <c r="AA27">
        <v>0</v>
      </c>
      <c r="AB27">
        <v>0</v>
      </c>
      <c r="AC27">
        <v>0</v>
      </c>
      <c r="AD27">
        <v>0</v>
      </c>
      <c r="AE27">
        <v>0</v>
      </c>
      <c r="AF27">
        <v>0</v>
      </c>
      <c r="AG27">
        <v>0</v>
      </c>
      <c r="AH27">
        <v>0</v>
      </c>
      <c r="AI27">
        <v>1</v>
      </c>
      <c r="AJ27">
        <v>9</v>
      </c>
      <c r="AT27" t="s">
        <v>1769</v>
      </c>
      <c r="AU27" s="2" t="s">
        <v>1770</v>
      </c>
      <c r="AV27">
        <v>15.73</v>
      </c>
      <c r="EM27" t="s">
        <v>194</v>
      </c>
      <c r="EN27" t="s">
        <v>194</v>
      </c>
      <c r="EO27" t="s">
        <v>194</v>
      </c>
      <c r="EP27" t="s">
        <v>194</v>
      </c>
      <c r="EQ27" t="s">
        <v>194</v>
      </c>
      <c r="ER27" t="s">
        <v>192</v>
      </c>
      <c r="ES27" t="s">
        <v>1771</v>
      </c>
      <c r="ET27" s="2" t="s">
        <v>1772</v>
      </c>
      <c r="EU27" t="s">
        <v>1587</v>
      </c>
      <c r="EX27">
        <v>186491541</v>
      </c>
      <c r="EY27" t="s">
        <v>1773</v>
      </c>
      <c r="EZ27" s="1">
        <v>44825.500138888892</v>
      </c>
      <c r="FC27" t="s">
        <v>221</v>
      </c>
      <c r="FD27" t="s">
        <v>222</v>
      </c>
      <c r="FF27">
        <v>26</v>
      </c>
    </row>
    <row r="28" spans="1:162" x14ac:dyDescent="0.35">
      <c r="A28" s="1">
        <v>44825.448719907406</v>
      </c>
      <c r="B28" s="1">
        <v>44825.451578715278</v>
      </c>
      <c r="D28" t="s">
        <v>192</v>
      </c>
      <c r="E28" t="s">
        <v>1774</v>
      </c>
      <c r="J28" s="1">
        <v>44825</v>
      </c>
      <c r="K28" t="s">
        <v>1775</v>
      </c>
      <c r="L28" t="s">
        <v>197</v>
      </c>
      <c r="M28" t="s">
        <v>241</v>
      </c>
      <c r="N28" t="s">
        <v>1776</v>
      </c>
      <c r="O28" t="s">
        <v>243</v>
      </c>
      <c r="P28" t="s">
        <v>201</v>
      </c>
      <c r="Q28" t="s">
        <v>202</v>
      </c>
      <c r="R28" t="s">
        <v>203</v>
      </c>
      <c r="S28" t="s">
        <v>204</v>
      </c>
      <c r="T28" t="s">
        <v>205</v>
      </c>
      <c r="U28" t="s">
        <v>210</v>
      </c>
      <c r="V28">
        <v>1</v>
      </c>
      <c r="W28">
        <v>0</v>
      </c>
      <c r="X28">
        <v>0</v>
      </c>
      <c r="Y28">
        <v>0</v>
      </c>
      <c r="Z28">
        <v>0</v>
      </c>
      <c r="AA28">
        <v>0</v>
      </c>
      <c r="AB28">
        <v>0</v>
      </c>
      <c r="AC28">
        <v>0</v>
      </c>
      <c r="AD28">
        <v>0</v>
      </c>
      <c r="AE28">
        <v>0</v>
      </c>
      <c r="AF28">
        <v>0</v>
      </c>
      <c r="AG28">
        <v>0</v>
      </c>
      <c r="AH28">
        <v>0</v>
      </c>
      <c r="AI28">
        <v>2</v>
      </c>
      <c r="AJ28">
        <v>5</v>
      </c>
      <c r="AK28" t="s">
        <v>1777</v>
      </c>
      <c r="AL28" s="2" t="s">
        <v>1778</v>
      </c>
      <c r="AM28">
        <v>45.63</v>
      </c>
      <c r="EM28" t="s">
        <v>194</v>
      </c>
      <c r="EN28" t="s">
        <v>194</v>
      </c>
      <c r="EO28" t="s">
        <v>194</v>
      </c>
      <c r="EP28" t="s">
        <v>194</v>
      </c>
      <c r="EQ28" t="s">
        <v>194</v>
      </c>
      <c r="ER28" t="s">
        <v>192</v>
      </c>
      <c r="ES28" t="s">
        <v>1779</v>
      </c>
      <c r="ET28" s="2" t="s">
        <v>1780</v>
      </c>
      <c r="EU28" t="s">
        <v>1587</v>
      </c>
      <c r="EX28">
        <v>186491563</v>
      </c>
      <c r="EY28" t="s">
        <v>1781</v>
      </c>
      <c r="EZ28" s="1">
        <v>44825.500185185178</v>
      </c>
      <c r="FC28" t="s">
        <v>221</v>
      </c>
      <c r="FD28" t="s">
        <v>222</v>
      </c>
      <c r="FF28">
        <v>27</v>
      </c>
    </row>
    <row r="29" spans="1:162" x14ac:dyDescent="0.35">
      <c r="A29" s="1">
        <v>44825.466870543984</v>
      </c>
      <c r="B29" s="1">
        <v>44825.469276793992</v>
      </c>
      <c r="D29" t="s">
        <v>192</v>
      </c>
      <c r="E29" t="s">
        <v>257</v>
      </c>
      <c r="J29" s="1">
        <v>44825</v>
      </c>
      <c r="K29" t="s">
        <v>1782</v>
      </c>
      <c r="L29" t="s">
        <v>197</v>
      </c>
      <c r="M29" t="s">
        <v>1783</v>
      </c>
      <c r="N29" t="s">
        <v>257</v>
      </c>
      <c r="O29" t="s">
        <v>258</v>
      </c>
      <c r="P29" t="s">
        <v>201</v>
      </c>
      <c r="Q29" t="s">
        <v>202</v>
      </c>
      <c r="R29" t="s">
        <v>203</v>
      </c>
      <c r="S29" t="s">
        <v>204</v>
      </c>
      <c r="T29" t="s">
        <v>205</v>
      </c>
      <c r="U29" t="s">
        <v>232</v>
      </c>
      <c r="V29">
        <v>0</v>
      </c>
      <c r="W29">
        <v>1</v>
      </c>
      <c r="X29">
        <v>0</v>
      </c>
      <c r="Y29">
        <v>0</v>
      </c>
      <c r="Z29">
        <v>0</v>
      </c>
      <c r="AA29">
        <v>0</v>
      </c>
      <c r="AB29">
        <v>0</v>
      </c>
      <c r="AC29">
        <v>0</v>
      </c>
      <c r="AD29">
        <v>0</v>
      </c>
      <c r="AE29">
        <v>0</v>
      </c>
      <c r="AF29">
        <v>0</v>
      </c>
      <c r="AG29">
        <v>0</v>
      </c>
      <c r="AH29">
        <v>0</v>
      </c>
      <c r="AI29">
        <v>1</v>
      </c>
      <c r="AJ29">
        <v>9</v>
      </c>
      <c r="AT29" t="s">
        <v>1784</v>
      </c>
      <c r="AU29" s="2" t="s">
        <v>1785</v>
      </c>
      <c r="AV29">
        <v>48.48</v>
      </c>
      <c r="EM29" t="s">
        <v>194</v>
      </c>
      <c r="EN29" t="s">
        <v>194</v>
      </c>
      <c r="EO29" t="s">
        <v>194</v>
      </c>
      <c r="EP29" t="s">
        <v>194</v>
      </c>
      <c r="EQ29" t="s">
        <v>194</v>
      </c>
      <c r="ER29" t="s">
        <v>192</v>
      </c>
      <c r="ES29" t="s">
        <v>1786</v>
      </c>
      <c r="ET29" s="2" t="s">
        <v>1787</v>
      </c>
      <c r="EU29" t="s">
        <v>1587</v>
      </c>
      <c r="EX29">
        <v>186491601</v>
      </c>
      <c r="EY29" t="s">
        <v>1788</v>
      </c>
      <c r="EZ29" s="1">
        <v>44825.500254629631</v>
      </c>
      <c r="FC29" t="s">
        <v>221</v>
      </c>
      <c r="FD29" t="s">
        <v>222</v>
      </c>
      <c r="FF29">
        <v>28</v>
      </c>
    </row>
    <row r="30" spans="1:162" x14ac:dyDescent="0.35">
      <c r="A30" s="1">
        <v>44825.484257997683</v>
      </c>
      <c r="B30" s="1">
        <v>44825.501588078703</v>
      </c>
      <c r="D30" t="s">
        <v>192</v>
      </c>
      <c r="E30" t="s">
        <v>1789</v>
      </c>
      <c r="J30" s="1">
        <v>44825</v>
      </c>
      <c r="K30" t="s">
        <v>1667</v>
      </c>
      <c r="L30" t="s">
        <v>197</v>
      </c>
      <c r="M30" t="s">
        <v>1789</v>
      </c>
      <c r="N30" t="s">
        <v>1789</v>
      </c>
      <c r="O30" t="s">
        <v>270</v>
      </c>
      <c r="P30" t="s">
        <v>201</v>
      </c>
      <c r="Q30" t="s">
        <v>202</v>
      </c>
      <c r="R30" t="s">
        <v>203</v>
      </c>
      <c r="S30" t="s">
        <v>204</v>
      </c>
      <c r="T30" t="s">
        <v>205</v>
      </c>
      <c r="U30" t="s">
        <v>210</v>
      </c>
      <c r="V30">
        <v>1</v>
      </c>
      <c r="W30">
        <v>0</v>
      </c>
      <c r="X30">
        <v>0</v>
      </c>
      <c r="Y30">
        <v>0</v>
      </c>
      <c r="Z30">
        <v>0</v>
      </c>
      <c r="AA30">
        <v>0</v>
      </c>
      <c r="AB30">
        <v>0</v>
      </c>
      <c r="AC30">
        <v>0</v>
      </c>
      <c r="AD30">
        <v>0</v>
      </c>
      <c r="AE30">
        <v>0</v>
      </c>
      <c r="AF30">
        <v>0</v>
      </c>
      <c r="AG30">
        <v>0</v>
      </c>
      <c r="AH30">
        <v>0</v>
      </c>
      <c r="AI30">
        <v>1</v>
      </c>
      <c r="AJ30">
        <v>3</v>
      </c>
      <c r="AK30" t="s">
        <v>1790</v>
      </c>
      <c r="AL30" s="2" t="s">
        <v>1791</v>
      </c>
      <c r="AM30">
        <v>30.27</v>
      </c>
      <c r="EM30" t="s">
        <v>194</v>
      </c>
      <c r="EN30" t="s">
        <v>194</v>
      </c>
      <c r="EO30" t="s">
        <v>194</v>
      </c>
      <c r="EP30" t="s">
        <v>194</v>
      </c>
      <c r="EQ30" t="s">
        <v>194</v>
      </c>
      <c r="ER30" t="s">
        <v>1792</v>
      </c>
      <c r="ES30" t="s">
        <v>1793</v>
      </c>
      <c r="ET30" s="2" t="s">
        <v>1794</v>
      </c>
      <c r="EU30" t="s">
        <v>1587</v>
      </c>
      <c r="EX30">
        <v>186491920</v>
      </c>
      <c r="EY30" t="s">
        <v>1795</v>
      </c>
      <c r="EZ30" s="1">
        <v>44825.500740740739</v>
      </c>
      <c r="FC30" t="s">
        <v>221</v>
      </c>
      <c r="FD30" t="s">
        <v>222</v>
      </c>
      <c r="FF30">
        <v>29</v>
      </c>
    </row>
    <row r="31" spans="1:162" x14ac:dyDescent="0.35">
      <c r="A31" s="1">
        <v>44825.518225995373</v>
      </c>
      <c r="B31" s="1">
        <v>44825.582839374998</v>
      </c>
      <c r="D31" t="s">
        <v>192</v>
      </c>
      <c r="E31" t="s">
        <v>283</v>
      </c>
      <c r="J31" s="1">
        <v>44825</v>
      </c>
      <c r="K31" t="s">
        <v>1796</v>
      </c>
      <c r="L31" t="s">
        <v>197</v>
      </c>
      <c r="M31" t="s">
        <v>282</v>
      </c>
      <c r="N31" t="s">
        <v>283</v>
      </c>
      <c r="O31" t="s">
        <v>284</v>
      </c>
      <c r="P31" t="s">
        <v>201</v>
      </c>
      <c r="Q31" t="s">
        <v>202</v>
      </c>
      <c r="R31" t="s">
        <v>203</v>
      </c>
      <c r="S31" t="s">
        <v>204</v>
      </c>
      <c r="T31" t="s">
        <v>205</v>
      </c>
      <c r="U31" t="s">
        <v>232</v>
      </c>
      <c r="V31">
        <v>0</v>
      </c>
      <c r="W31">
        <v>1</v>
      </c>
      <c r="X31">
        <v>0</v>
      </c>
      <c r="Y31">
        <v>0</v>
      </c>
      <c r="Z31">
        <v>0</v>
      </c>
      <c r="AA31">
        <v>0</v>
      </c>
      <c r="AB31">
        <v>0</v>
      </c>
      <c r="AC31">
        <v>0</v>
      </c>
      <c r="AD31">
        <v>0</v>
      </c>
      <c r="AE31">
        <v>0</v>
      </c>
      <c r="AF31">
        <v>0</v>
      </c>
      <c r="AG31">
        <v>0</v>
      </c>
      <c r="AH31">
        <v>0</v>
      </c>
      <c r="AI31">
        <v>3</v>
      </c>
      <c r="AJ31">
        <v>7</v>
      </c>
      <c r="AT31" t="s">
        <v>1797</v>
      </c>
      <c r="AU31" s="2" t="s">
        <v>1798</v>
      </c>
      <c r="AV31">
        <v>28.59</v>
      </c>
      <c r="EM31" t="s">
        <v>194</v>
      </c>
      <c r="EN31" t="s">
        <v>194</v>
      </c>
      <c r="EO31" t="s">
        <v>194</v>
      </c>
      <c r="EP31" t="s">
        <v>194</v>
      </c>
      <c r="EQ31" t="s">
        <v>194</v>
      </c>
      <c r="ER31" t="s">
        <v>192</v>
      </c>
      <c r="ES31" t="s">
        <v>1799</v>
      </c>
      <c r="ET31" s="2" t="s">
        <v>1800</v>
      </c>
      <c r="EU31" t="s">
        <v>1587</v>
      </c>
      <c r="EX31">
        <v>186492039</v>
      </c>
      <c r="EY31" t="s">
        <v>1801</v>
      </c>
      <c r="EZ31" s="1">
        <v>44825.500868055547</v>
      </c>
      <c r="FC31" t="s">
        <v>221</v>
      </c>
      <c r="FD31" t="s">
        <v>222</v>
      </c>
      <c r="FF31">
        <v>30</v>
      </c>
    </row>
    <row r="32" spans="1:162" x14ac:dyDescent="0.35">
      <c r="A32" s="1">
        <v>44825.357885196761</v>
      </c>
      <c r="B32" s="1">
        <v>44825.609194444442</v>
      </c>
      <c r="D32" t="s">
        <v>380</v>
      </c>
      <c r="E32" t="s">
        <v>385</v>
      </c>
      <c r="J32" s="1">
        <v>44825</v>
      </c>
      <c r="K32" t="s">
        <v>1802</v>
      </c>
      <c r="L32" t="s">
        <v>1803</v>
      </c>
      <c r="M32" t="s">
        <v>1804</v>
      </c>
      <c r="N32" t="s">
        <v>385</v>
      </c>
      <c r="O32" t="s">
        <v>1805</v>
      </c>
      <c r="P32" t="s">
        <v>201</v>
      </c>
      <c r="Q32" t="s">
        <v>202</v>
      </c>
      <c r="R32" t="s">
        <v>386</v>
      </c>
      <c r="S32" t="s">
        <v>387</v>
      </c>
      <c r="T32" t="s">
        <v>388</v>
      </c>
      <c r="U32" t="s">
        <v>210</v>
      </c>
      <c r="V32">
        <v>1</v>
      </c>
      <c r="W32">
        <v>0</v>
      </c>
      <c r="X32">
        <v>0</v>
      </c>
      <c r="Y32">
        <v>0</v>
      </c>
      <c r="Z32">
        <v>0</v>
      </c>
      <c r="AA32">
        <v>0</v>
      </c>
      <c r="AB32">
        <v>0</v>
      </c>
      <c r="AC32">
        <v>0</v>
      </c>
      <c r="AD32">
        <v>0</v>
      </c>
      <c r="AE32">
        <v>0</v>
      </c>
      <c r="AF32">
        <v>0</v>
      </c>
      <c r="AG32">
        <v>0</v>
      </c>
      <c r="AH32">
        <v>0</v>
      </c>
      <c r="AI32">
        <v>1</v>
      </c>
      <c r="AJ32">
        <v>7</v>
      </c>
      <c r="AK32" t="s">
        <v>1806</v>
      </c>
      <c r="AL32" s="2" t="s">
        <v>1807</v>
      </c>
      <c r="AM32">
        <v>1.5</v>
      </c>
      <c r="AO32" t="s">
        <v>1808</v>
      </c>
      <c r="AP32" s="2" t="s">
        <v>1809</v>
      </c>
      <c r="AQ32">
        <v>25.37</v>
      </c>
      <c r="AR32" t="s">
        <v>194</v>
      </c>
      <c r="AS32" t="s">
        <v>308</v>
      </c>
      <c r="EM32" t="s">
        <v>194</v>
      </c>
      <c r="EN32" t="s">
        <v>194</v>
      </c>
      <c r="EO32" t="s">
        <v>194</v>
      </c>
      <c r="EP32" t="s">
        <v>194</v>
      </c>
      <c r="EQ32" t="s">
        <v>194</v>
      </c>
      <c r="ER32" t="s">
        <v>380</v>
      </c>
      <c r="ES32" t="s">
        <v>1810</v>
      </c>
      <c r="ET32" s="2" t="s">
        <v>1811</v>
      </c>
      <c r="EU32" t="s">
        <v>1587</v>
      </c>
      <c r="EX32">
        <v>186511673</v>
      </c>
      <c r="EY32" t="s">
        <v>1812</v>
      </c>
      <c r="EZ32" s="1">
        <v>44825.527013888888</v>
      </c>
      <c r="FC32" t="s">
        <v>221</v>
      </c>
      <c r="FD32" t="s">
        <v>222</v>
      </c>
      <c r="FF32">
        <v>31</v>
      </c>
    </row>
    <row r="33" spans="1:162" x14ac:dyDescent="0.35">
      <c r="A33" s="1">
        <v>44825.381431678237</v>
      </c>
      <c r="B33" s="1">
        <v>44825.60942630787</v>
      </c>
      <c r="D33" t="s">
        <v>380</v>
      </c>
      <c r="E33" t="s">
        <v>401</v>
      </c>
      <c r="J33" s="1">
        <v>44825</v>
      </c>
      <c r="K33" t="s">
        <v>1813</v>
      </c>
      <c r="L33" t="s">
        <v>1803</v>
      </c>
      <c r="M33" t="s">
        <v>400</v>
      </c>
      <c r="N33" t="s">
        <v>401</v>
      </c>
      <c r="O33" t="s">
        <v>402</v>
      </c>
      <c r="P33" t="s">
        <v>201</v>
      </c>
      <c r="Q33" t="s">
        <v>202</v>
      </c>
      <c r="R33" t="s">
        <v>386</v>
      </c>
      <c r="S33" t="s">
        <v>387</v>
      </c>
      <c r="T33" t="s">
        <v>388</v>
      </c>
      <c r="U33" t="s">
        <v>210</v>
      </c>
      <c r="V33">
        <v>1</v>
      </c>
      <c r="W33">
        <v>0</v>
      </c>
      <c r="X33">
        <v>0</v>
      </c>
      <c r="Y33">
        <v>0</v>
      </c>
      <c r="Z33">
        <v>0</v>
      </c>
      <c r="AA33">
        <v>0</v>
      </c>
      <c r="AB33">
        <v>0</v>
      </c>
      <c r="AC33">
        <v>0</v>
      </c>
      <c r="AD33">
        <v>0</v>
      </c>
      <c r="AE33">
        <v>0</v>
      </c>
      <c r="AF33">
        <v>0</v>
      </c>
      <c r="AG33">
        <v>0</v>
      </c>
      <c r="AH33">
        <v>0</v>
      </c>
      <c r="AI33">
        <v>2</v>
      </c>
      <c r="AJ33">
        <v>5</v>
      </c>
      <c r="AK33" t="s">
        <v>1814</v>
      </c>
      <c r="AL33" s="2" t="s">
        <v>1815</v>
      </c>
      <c r="AM33">
        <v>51.52</v>
      </c>
      <c r="AS33" t="s">
        <v>308</v>
      </c>
      <c r="EM33" t="s">
        <v>194</v>
      </c>
      <c r="EN33" t="s">
        <v>194</v>
      </c>
      <c r="EO33" t="s">
        <v>194</v>
      </c>
      <c r="EP33" t="s">
        <v>194</v>
      </c>
      <c r="EQ33" t="s">
        <v>194</v>
      </c>
      <c r="ER33" t="s">
        <v>380</v>
      </c>
      <c r="ES33" t="s">
        <v>1816</v>
      </c>
      <c r="ET33" s="2" t="s">
        <v>1817</v>
      </c>
      <c r="EU33" t="s">
        <v>1587</v>
      </c>
      <c r="EX33">
        <v>186511697</v>
      </c>
      <c r="EY33" t="s">
        <v>1818</v>
      </c>
      <c r="EZ33" s="1">
        <v>44825.527037037027</v>
      </c>
      <c r="FC33" t="s">
        <v>221</v>
      </c>
      <c r="FD33" t="s">
        <v>222</v>
      </c>
      <c r="FF33">
        <v>32</v>
      </c>
    </row>
    <row r="34" spans="1:162" x14ac:dyDescent="0.35">
      <c r="A34" s="1">
        <v>44825.424401747689</v>
      </c>
      <c r="B34" s="1">
        <v>44825.608839606481</v>
      </c>
      <c r="D34" t="s">
        <v>380</v>
      </c>
      <c r="E34" t="s">
        <v>1819</v>
      </c>
      <c r="J34" s="1">
        <v>44825</v>
      </c>
      <c r="K34" t="s">
        <v>1820</v>
      </c>
      <c r="L34" t="s">
        <v>1803</v>
      </c>
      <c r="M34" t="s">
        <v>414</v>
      </c>
      <c r="N34" t="s">
        <v>1819</v>
      </c>
      <c r="O34" t="s">
        <v>1821</v>
      </c>
      <c r="P34" t="s">
        <v>201</v>
      </c>
      <c r="Q34" t="s">
        <v>202</v>
      </c>
      <c r="R34" t="s">
        <v>386</v>
      </c>
      <c r="S34" t="s">
        <v>387</v>
      </c>
      <c r="T34" t="s">
        <v>388</v>
      </c>
      <c r="U34" t="s">
        <v>422</v>
      </c>
      <c r="V34">
        <v>1</v>
      </c>
      <c r="W34">
        <v>1</v>
      </c>
      <c r="X34">
        <v>0</v>
      </c>
      <c r="Y34">
        <v>0</v>
      </c>
      <c r="Z34">
        <v>0</v>
      </c>
      <c r="AA34">
        <v>0</v>
      </c>
      <c r="AB34">
        <v>0</v>
      </c>
      <c r="AC34">
        <v>0</v>
      </c>
      <c r="AD34">
        <v>0</v>
      </c>
      <c r="AE34">
        <v>0</v>
      </c>
      <c r="AF34">
        <v>0</v>
      </c>
      <c r="AG34">
        <v>0</v>
      </c>
      <c r="AH34">
        <v>0</v>
      </c>
      <c r="AI34">
        <v>1</v>
      </c>
      <c r="AJ34">
        <v>9</v>
      </c>
      <c r="AK34" t="s">
        <v>1822</v>
      </c>
      <c r="AL34" s="2" t="s">
        <v>1823</v>
      </c>
      <c r="AM34">
        <v>11.65</v>
      </c>
      <c r="AS34" t="s">
        <v>308</v>
      </c>
      <c r="AT34" t="s">
        <v>1824</v>
      </c>
      <c r="AU34" s="2" t="s">
        <v>1825</v>
      </c>
      <c r="AV34">
        <v>18.78</v>
      </c>
      <c r="BB34" t="s">
        <v>308</v>
      </c>
      <c r="EM34" t="s">
        <v>194</v>
      </c>
      <c r="EN34" t="s">
        <v>194</v>
      </c>
      <c r="EO34" t="s">
        <v>194</v>
      </c>
      <c r="EP34" t="s">
        <v>194</v>
      </c>
      <c r="EQ34" t="s">
        <v>194</v>
      </c>
      <c r="ER34" t="s">
        <v>380</v>
      </c>
      <c r="ES34" t="s">
        <v>1826</v>
      </c>
      <c r="ET34" s="2" t="s">
        <v>1827</v>
      </c>
      <c r="EU34" t="s">
        <v>1587</v>
      </c>
      <c r="EX34">
        <v>186511746</v>
      </c>
      <c r="EY34" t="s">
        <v>1828</v>
      </c>
      <c r="EZ34" s="1">
        <v>44825.527083333327</v>
      </c>
      <c r="FC34" t="s">
        <v>221</v>
      </c>
      <c r="FD34" t="s">
        <v>222</v>
      </c>
      <c r="FF34">
        <v>33</v>
      </c>
    </row>
    <row r="35" spans="1:162" x14ac:dyDescent="0.35">
      <c r="A35" s="1">
        <v>44825.448182858803</v>
      </c>
      <c r="B35" s="1">
        <v>44825.609843298611</v>
      </c>
      <c r="D35" t="s">
        <v>380</v>
      </c>
      <c r="E35" t="s">
        <v>1829</v>
      </c>
      <c r="J35" s="1">
        <v>44825</v>
      </c>
      <c r="K35" t="s">
        <v>1719</v>
      </c>
      <c r="L35" t="s">
        <v>413</v>
      </c>
      <c r="M35" t="s">
        <v>432</v>
      </c>
      <c r="N35" t="s">
        <v>1829</v>
      </c>
      <c r="O35" t="s">
        <v>1830</v>
      </c>
      <c r="P35" t="s">
        <v>201</v>
      </c>
      <c r="Q35" t="s">
        <v>202</v>
      </c>
      <c r="R35" t="s">
        <v>386</v>
      </c>
      <c r="S35" t="s">
        <v>387</v>
      </c>
      <c r="T35" t="s">
        <v>388</v>
      </c>
      <c r="U35" t="s">
        <v>210</v>
      </c>
      <c r="V35">
        <v>1</v>
      </c>
      <c r="W35">
        <v>0</v>
      </c>
      <c r="X35">
        <v>0</v>
      </c>
      <c r="Y35">
        <v>0</v>
      </c>
      <c r="Z35">
        <v>0</v>
      </c>
      <c r="AA35">
        <v>0</v>
      </c>
      <c r="AB35">
        <v>0</v>
      </c>
      <c r="AC35">
        <v>0</v>
      </c>
      <c r="AD35">
        <v>0</v>
      </c>
      <c r="AE35">
        <v>0</v>
      </c>
      <c r="AF35">
        <v>0</v>
      </c>
      <c r="AG35">
        <v>0</v>
      </c>
      <c r="AH35">
        <v>0</v>
      </c>
      <c r="AI35">
        <v>2</v>
      </c>
      <c r="AJ35">
        <v>7</v>
      </c>
      <c r="AK35" t="s">
        <v>1831</v>
      </c>
      <c r="AL35" s="2" t="s">
        <v>1832</v>
      </c>
      <c r="AM35">
        <v>11.68</v>
      </c>
      <c r="AO35" t="s">
        <v>1833</v>
      </c>
      <c r="AP35" s="2" t="s">
        <v>1834</v>
      </c>
      <c r="AQ35">
        <v>7.03</v>
      </c>
      <c r="AR35" t="s">
        <v>194</v>
      </c>
      <c r="AS35" t="s">
        <v>308</v>
      </c>
      <c r="EM35" t="s">
        <v>194</v>
      </c>
      <c r="EN35" t="s">
        <v>194</v>
      </c>
      <c r="EO35" t="s">
        <v>194</v>
      </c>
      <c r="EP35" t="s">
        <v>194</v>
      </c>
      <c r="EQ35" t="s">
        <v>194</v>
      </c>
      <c r="ER35" t="s">
        <v>380</v>
      </c>
      <c r="ES35" t="s">
        <v>1835</v>
      </c>
      <c r="ET35" s="2" t="s">
        <v>1836</v>
      </c>
      <c r="EU35" t="s">
        <v>1587</v>
      </c>
      <c r="EX35">
        <v>186511809</v>
      </c>
      <c r="EY35" t="s">
        <v>1837</v>
      </c>
      <c r="EZ35" s="1">
        <v>44825.52715277778</v>
      </c>
      <c r="FC35" t="s">
        <v>221</v>
      </c>
      <c r="FD35" t="s">
        <v>222</v>
      </c>
      <c r="FF35">
        <v>34</v>
      </c>
    </row>
    <row r="36" spans="1:162" x14ac:dyDescent="0.35">
      <c r="A36" s="1">
        <v>44825.477398043979</v>
      </c>
      <c r="B36" s="1">
        <v>44825.609674039362</v>
      </c>
      <c r="D36" t="s">
        <v>380</v>
      </c>
      <c r="E36" t="s">
        <v>1838</v>
      </c>
      <c r="J36" s="1">
        <v>44825</v>
      </c>
      <c r="K36" t="s">
        <v>1782</v>
      </c>
      <c r="L36" t="s">
        <v>413</v>
      </c>
      <c r="M36" t="s">
        <v>444</v>
      </c>
      <c r="N36" t="s">
        <v>1839</v>
      </c>
      <c r="O36" t="s">
        <v>446</v>
      </c>
      <c r="P36" t="s">
        <v>201</v>
      </c>
      <c r="Q36" t="s">
        <v>202</v>
      </c>
      <c r="R36" t="s">
        <v>386</v>
      </c>
      <c r="S36" t="s">
        <v>387</v>
      </c>
      <c r="T36" t="s">
        <v>388</v>
      </c>
      <c r="U36" t="s">
        <v>210</v>
      </c>
      <c r="V36">
        <v>1</v>
      </c>
      <c r="W36">
        <v>0</v>
      </c>
      <c r="X36">
        <v>0</v>
      </c>
      <c r="Y36">
        <v>0</v>
      </c>
      <c r="Z36">
        <v>0</v>
      </c>
      <c r="AA36">
        <v>0</v>
      </c>
      <c r="AB36">
        <v>0</v>
      </c>
      <c r="AC36">
        <v>0</v>
      </c>
      <c r="AD36">
        <v>0</v>
      </c>
      <c r="AE36">
        <v>0</v>
      </c>
      <c r="AF36">
        <v>0</v>
      </c>
      <c r="AG36">
        <v>0</v>
      </c>
      <c r="AH36">
        <v>0</v>
      </c>
      <c r="AI36">
        <v>1</v>
      </c>
      <c r="AJ36">
        <v>8</v>
      </c>
      <c r="AK36" t="s">
        <v>1840</v>
      </c>
      <c r="AL36" s="2" t="s">
        <v>1841</v>
      </c>
      <c r="AM36">
        <v>2.3199999999999998</v>
      </c>
      <c r="AO36" t="s">
        <v>1842</v>
      </c>
      <c r="AP36" s="2" t="s">
        <v>1843</v>
      </c>
      <c r="AQ36">
        <v>13.26</v>
      </c>
      <c r="AR36" t="s">
        <v>194</v>
      </c>
      <c r="AS36" t="s">
        <v>308</v>
      </c>
      <c r="EM36" t="s">
        <v>194</v>
      </c>
      <c r="EN36" t="s">
        <v>194</v>
      </c>
      <c r="EO36" t="s">
        <v>194</v>
      </c>
      <c r="EP36" t="s">
        <v>194</v>
      </c>
      <c r="EQ36" t="s">
        <v>194</v>
      </c>
      <c r="ER36" t="s">
        <v>380</v>
      </c>
      <c r="ES36" t="s">
        <v>1844</v>
      </c>
      <c r="ET36" s="2" t="s">
        <v>1845</v>
      </c>
      <c r="EU36" t="s">
        <v>1587</v>
      </c>
      <c r="EX36">
        <v>186511848</v>
      </c>
      <c r="EY36" t="s">
        <v>1846</v>
      </c>
      <c r="EZ36" s="1">
        <v>44825.52721064815</v>
      </c>
      <c r="FC36" t="s">
        <v>221</v>
      </c>
      <c r="FD36" t="s">
        <v>222</v>
      </c>
      <c r="FF36">
        <v>35</v>
      </c>
    </row>
    <row r="37" spans="1:162" x14ac:dyDescent="0.35">
      <c r="A37" s="1">
        <v>44825.494670451393</v>
      </c>
      <c r="B37" s="1">
        <v>44825.610121342594</v>
      </c>
      <c r="D37" t="s">
        <v>380</v>
      </c>
      <c r="E37" t="s">
        <v>458</v>
      </c>
      <c r="J37" s="1">
        <v>44825</v>
      </c>
      <c r="K37" t="s">
        <v>268</v>
      </c>
      <c r="L37" t="s">
        <v>413</v>
      </c>
      <c r="M37" t="s">
        <v>1847</v>
      </c>
      <c r="N37" t="s">
        <v>458</v>
      </c>
      <c r="O37" t="s">
        <v>1848</v>
      </c>
      <c r="P37" t="s">
        <v>201</v>
      </c>
      <c r="Q37" t="s">
        <v>202</v>
      </c>
      <c r="R37" t="s">
        <v>386</v>
      </c>
      <c r="S37" t="s">
        <v>387</v>
      </c>
      <c r="T37" t="s">
        <v>388</v>
      </c>
      <c r="U37" t="s">
        <v>210</v>
      </c>
      <c r="V37">
        <v>1</v>
      </c>
      <c r="W37">
        <v>0</v>
      </c>
      <c r="X37">
        <v>0</v>
      </c>
      <c r="Y37">
        <v>0</v>
      </c>
      <c r="Z37">
        <v>0</v>
      </c>
      <c r="AA37">
        <v>0</v>
      </c>
      <c r="AB37">
        <v>0</v>
      </c>
      <c r="AC37">
        <v>0</v>
      </c>
      <c r="AD37">
        <v>0</v>
      </c>
      <c r="AE37">
        <v>0</v>
      </c>
      <c r="AF37">
        <v>0</v>
      </c>
      <c r="AG37">
        <v>0</v>
      </c>
      <c r="AH37">
        <v>0</v>
      </c>
      <c r="AI37">
        <v>2</v>
      </c>
      <c r="AJ37">
        <v>4</v>
      </c>
      <c r="AK37" t="s">
        <v>1849</v>
      </c>
      <c r="AL37" s="2" t="s">
        <v>1850</v>
      </c>
      <c r="AM37">
        <v>14.13</v>
      </c>
      <c r="AO37" t="s">
        <v>1851</v>
      </c>
      <c r="AP37" s="2" t="s">
        <v>1852</v>
      </c>
      <c r="AQ37">
        <v>5.8</v>
      </c>
      <c r="AR37" t="s">
        <v>194</v>
      </c>
      <c r="AS37" t="s">
        <v>308</v>
      </c>
      <c r="EM37" t="s">
        <v>194</v>
      </c>
      <c r="EN37" t="s">
        <v>194</v>
      </c>
      <c r="EO37" t="s">
        <v>194</v>
      </c>
      <c r="EP37" t="s">
        <v>194</v>
      </c>
      <c r="EQ37" t="s">
        <v>194</v>
      </c>
      <c r="ER37" t="s">
        <v>380</v>
      </c>
      <c r="ES37" t="s">
        <v>1853</v>
      </c>
      <c r="ET37" s="2" t="s">
        <v>1854</v>
      </c>
      <c r="EU37" t="s">
        <v>1587</v>
      </c>
      <c r="EX37">
        <v>186511885</v>
      </c>
      <c r="EY37" t="s">
        <v>1855</v>
      </c>
      <c r="EZ37" s="1">
        <v>44825.527256944442</v>
      </c>
      <c r="FC37" t="s">
        <v>221</v>
      </c>
      <c r="FD37" t="s">
        <v>222</v>
      </c>
      <c r="FF37">
        <v>36</v>
      </c>
    </row>
    <row r="38" spans="1:162" x14ac:dyDescent="0.35">
      <c r="A38" s="1">
        <v>44825.334818622687</v>
      </c>
      <c r="B38" s="1">
        <v>44825.696501064813</v>
      </c>
      <c r="D38" t="s">
        <v>751</v>
      </c>
      <c r="E38" t="s">
        <v>754</v>
      </c>
      <c r="J38" s="1">
        <v>44825</v>
      </c>
      <c r="K38" t="s">
        <v>1856</v>
      </c>
      <c r="L38" t="s">
        <v>197</v>
      </c>
      <c r="M38" t="s">
        <v>754</v>
      </c>
      <c r="N38" t="s">
        <v>754</v>
      </c>
      <c r="O38" t="s">
        <v>755</v>
      </c>
      <c r="P38" t="s">
        <v>201</v>
      </c>
      <c r="Q38" t="s">
        <v>202</v>
      </c>
      <c r="R38" t="s">
        <v>756</v>
      </c>
      <c r="S38" t="s">
        <v>757</v>
      </c>
      <c r="T38" t="s">
        <v>758</v>
      </c>
      <c r="U38" t="s">
        <v>422</v>
      </c>
      <c r="V38">
        <v>1</v>
      </c>
      <c r="W38">
        <v>1</v>
      </c>
      <c r="X38">
        <v>0</v>
      </c>
      <c r="Y38">
        <v>0</v>
      </c>
      <c r="Z38">
        <v>0</v>
      </c>
      <c r="AA38">
        <v>0</v>
      </c>
      <c r="AB38">
        <v>0</v>
      </c>
      <c r="AC38">
        <v>0</v>
      </c>
      <c r="AD38">
        <v>0</v>
      </c>
      <c r="AE38">
        <v>0</v>
      </c>
      <c r="AF38">
        <v>0</v>
      </c>
      <c r="AG38">
        <v>0</v>
      </c>
      <c r="AH38">
        <v>0</v>
      </c>
      <c r="AI38">
        <v>2</v>
      </c>
      <c r="AJ38">
        <v>8</v>
      </c>
      <c r="AK38" t="s">
        <v>1857</v>
      </c>
      <c r="AL38" s="2" t="s">
        <v>1858</v>
      </c>
      <c r="AM38">
        <v>11.07</v>
      </c>
      <c r="AS38" t="s">
        <v>1859</v>
      </c>
      <c r="AT38" t="s">
        <v>1860</v>
      </c>
      <c r="AU38" s="2" t="s">
        <v>1861</v>
      </c>
      <c r="AV38">
        <v>5.4080000000000004</v>
      </c>
      <c r="BB38" t="s">
        <v>1862</v>
      </c>
      <c r="EM38" t="s">
        <v>194</v>
      </c>
      <c r="EN38" t="s">
        <v>194</v>
      </c>
      <c r="EO38" t="s">
        <v>194</v>
      </c>
      <c r="EP38" t="s">
        <v>194</v>
      </c>
      <c r="EQ38" t="s">
        <v>194</v>
      </c>
      <c r="ER38" t="s">
        <v>751</v>
      </c>
      <c r="ES38" t="s">
        <v>1863</v>
      </c>
      <c r="ET38" s="2" t="s">
        <v>1864</v>
      </c>
      <c r="EU38" t="s">
        <v>1587</v>
      </c>
      <c r="EX38">
        <v>186574247</v>
      </c>
      <c r="EY38" t="s">
        <v>1865</v>
      </c>
      <c r="EZ38" s="1">
        <v>44825.618217592593</v>
      </c>
      <c r="FC38" t="s">
        <v>221</v>
      </c>
      <c r="FD38" t="s">
        <v>222</v>
      </c>
      <c r="FF38">
        <v>37</v>
      </c>
    </row>
    <row r="39" spans="1:162" x14ac:dyDescent="0.35">
      <c r="A39" s="1">
        <v>44825.362386469897</v>
      </c>
      <c r="B39" s="1">
        <v>44825.697172800923</v>
      </c>
      <c r="D39" t="s">
        <v>751</v>
      </c>
      <c r="E39" t="s">
        <v>779</v>
      </c>
      <c r="J39" s="1">
        <v>44825</v>
      </c>
      <c r="K39" t="s">
        <v>1866</v>
      </c>
      <c r="L39" t="s">
        <v>197</v>
      </c>
      <c r="M39" t="s">
        <v>1867</v>
      </c>
      <c r="N39" t="s">
        <v>779</v>
      </c>
      <c r="O39" t="s">
        <v>780</v>
      </c>
      <c r="P39" t="s">
        <v>201</v>
      </c>
      <c r="Q39" t="s">
        <v>202</v>
      </c>
      <c r="R39" t="s">
        <v>756</v>
      </c>
      <c r="S39" t="s">
        <v>757</v>
      </c>
      <c r="T39" t="s">
        <v>758</v>
      </c>
      <c r="U39" t="s">
        <v>210</v>
      </c>
      <c r="V39">
        <v>1</v>
      </c>
      <c r="W39">
        <v>0</v>
      </c>
      <c r="X39">
        <v>0</v>
      </c>
      <c r="Y39">
        <v>0</v>
      </c>
      <c r="Z39">
        <v>0</v>
      </c>
      <c r="AA39">
        <v>0</v>
      </c>
      <c r="AB39">
        <v>0</v>
      </c>
      <c r="AC39">
        <v>0</v>
      </c>
      <c r="AD39">
        <v>0</v>
      </c>
      <c r="AE39">
        <v>0</v>
      </c>
      <c r="AF39">
        <v>0</v>
      </c>
      <c r="AG39">
        <v>0</v>
      </c>
      <c r="AH39">
        <v>0</v>
      </c>
      <c r="AI39">
        <v>2</v>
      </c>
      <c r="AJ39">
        <v>8</v>
      </c>
      <c r="AK39" t="s">
        <v>1868</v>
      </c>
      <c r="AL39" s="2" t="s">
        <v>1869</v>
      </c>
      <c r="AM39">
        <v>18.706</v>
      </c>
      <c r="AO39" t="s">
        <v>1870</v>
      </c>
      <c r="AP39" s="2" t="s">
        <v>1871</v>
      </c>
      <c r="AQ39">
        <v>35.29</v>
      </c>
      <c r="AR39" t="s">
        <v>194</v>
      </c>
      <c r="AS39" t="s">
        <v>308</v>
      </c>
      <c r="EM39" t="s">
        <v>194</v>
      </c>
      <c r="EN39" t="s">
        <v>194</v>
      </c>
      <c r="EO39" t="s">
        <v>194</v>
      </c>
      <c r="EP39" t="s">
        <v>194</v>
      </c>
      <c r="EQ39" t="s">
        <v>194</v>
      </c>
      <c r="ER39" t="s">
        <v>751</v>
      </c>
      <c r="ES39" t="s">
        <v>1872</v>
      </c>
      <c r="ET39" s="2" t="s">
        <v>1873</v>
      </c>
      <c r="EU39" t="s">
        <v>1587</v>
      </c>
      <c r="EX39">
        <v>186574297</v>
      </c>
      <c r="EY39" t="s">
        <v>1874</v>
      </c>
      <c r="EZ39" s="1">
        <v>44825.618344907409</v>
      </c>
      <c r="FC39" t="s">
        <v>221</v>
      </c>
      <c r="FD39" t="s">
        <v>222</v>
      </c>
      <c r="FF39">
        <v>38</v>
      </c>
    </row>
    <row r="40" spans="1:162" x14ac:dyDescent="0.35">
      <c r="A40" s="1">
        <v>44825.379689814807</v>
      </c>
      <c r="B40" s="1">
        <v>44825.69781986111</v>
      </c>
      <c r="D40" t="s">
        <v>751</v>
      </c>
      <c r="E40" t="s">
        <v>795</v>
      </c>
      <c r="J40" s="1">
        <v>44825</v>
      </c>
      <c r="K40" t="s">
        <v>1875</v>
      </c>
      <c r="L40" t="s">
        <v>197</v>
      </c>
      <c r="M40" t="s">
        <v>794</v>
      </c>
      <c r="N40" t="s">
        <v>795</v>
      </c>
      <c r="O40" t="s">
        <v>796</v>
      </c>
      <c r="P40" t="s">
        <v>201</v>
      </c>
      <c r="Q40" t="s">
        <v>202</v>
      </c>
      <c r="R40" t="s">
        <v>756</v>
      </c>
      <c r="S40" t="s">
        <v>757</v>
      </c>
      <c r="T40" t="s">
        <v>758</v>
      </c>
      <c r="U40" t="s">
        <v>210</v>
      </c>
      <c r="V40">
        <v>1</v>
      </c>
      <c r="W40">
        <v>0</v>
      </c>
      <c r="X40">
        <v>0</v>
      </c>
      <c r="Y40">
        <v>0</v>
      </c>
      <c r="Z40">
        <v>0</v>
      </c>
      <c r="AA40">
        <v>0</v>
      </c>
      <c r="AB40">
        <v>0</v>
      </c>
      <c r="AC40">
        <v>0</v>
      </c>
      <c r="AD40">
        <v>0</v>
      </c>
      <c r="AE40">
        <v>0</v>
      </c>
      <c r="AF40">
        <v>0</v>
      </c>
      <c r="AG40">
        <v>0</v>
      </c>
      <c r="AH40">
        <v>0</v>
      </c>
      <c r="AI40">
        <v>1</v>
      </c>
      <c r="AJ40">
        <v>4</v>
      </c>
      <c r="AK40" t="s">
        <v>1876</v>
      </c>
      <c r="AL40" s="2" t="s">
        <v>1877</v>
      </c>
      <c r="AM40">
        <v>31.283999999999999</v>
      </c>
      <c r="AS40" t="s">
        <v>1878</v>
      </c>
      <c r="EM40" t="s">
        <v>194</v>
      </c>
      <c r="EN40" t="s">
        <v>194</v>
      </c>
      <c r="EO40" t="s">
        <v>194</v>
      </c>
      <c r="EP40" t="s">
        <v>194</v>
      </c>
      <c r="EQ40" t="s">
        <v>194</v>
      </c>
      <c r="ER40" t="s">
        <v>751</v>
      </c>
      <c r="ES40" t="s">
        <v>1879</v>
      </c>
      <c r="ET40" s="2" t="s">
        <v>1880</v>
      </c>
      <c r="EU40" t="s">
        <v>1587</v>
      </c>
      <c r="EX40">
        <v>186574340</v>
      </c>
      <c r="EY40" t="s">
        <v>1881</v>
      </c>
      <c r="EZ40" s="1">
        <v>44825.618449074071</v>
      </c>
      <c r="FC40" t="s">
        <v>221</v>
      </c>
      <c r="FD40" t="s">
        <v>222</v>
      </c>
      <c r="FF40">
        <v>39</v>
      </c>
    </row>
    <row r="41" spans="1:162" x14ac:dyDescent="0.35">
      <c r="A41" s="1">
        <v>44825.392167800928</v>
      </c>
      <c r="B41" s="1">
        <v>44825.698991840283</v>
      </c>
      <c r="D41" t="s">
        <v>751</v>
      </c>
      <c r="E41" t="s">
        <v>808</v>
      </c>
      <c r="J41" s="1">
        <v>44825</v>
      </c>
      <c r="K41" t="s">
        <v>1882</v>
      </c>
      <c r="L41" t="s">
        <v>197</v>
      </c>
      <c r="M41" t="s">
        <v>808</v>
      </c>
      <c r="N41" t="s">
        <v>808</v>
      </c>
      <c r="O41" t="s">
        <v>809</v>
      </c>
      <c r="P41" t="s">
        <v>201</v>
      </c>
      <c r="Q41" t="s">
        <v>202</v>
      </c>
      <c r="R41" t="s">
        <v>756</v>
      </c>
      <c r="S41" t="s">
        <v>757</v>
      </c>
      <c r="T41" t="s">
        <v>758</v>
      </c>
      <c r="U41" t="s">
        <v>210</v>
      </c>
      <c r="V41">
        <v>1</v>
      </c>
      <c r="W41">
        <v>0</v>
      </c>
      <c r="X41">
        <v>0</v>
      </c>
      <c r="Y41">
        <v>0</v>
      </c>
      <c r="Z41">
        <v>0</v>
      </c>
      <c r="AA41">
        <v>0</v>
      </c>
      <c r="AB41">
        <v>0</v>
      </c>
      <c r="AC41">
        <v>0</v>
      </c>
      <c r="AD41">
        <v>0</v>
      </c>
      <c r="AE41">
        <v>0</v>
      </c>
      <c r="AF41">
        <v>0</v>
      </c>
      <c r="AG41">
        <v>0</v>
      </c>
      <c r="AH41">
        <v>0</v>
      </c>
      <c r="AI41">
        <v>2</v>
      </c>
      <c r="AJ41">
        <v>5</v>
      </c>
      <c r="AK41" t="s">
        <v>1883</v>
      </c>
      <c r="AL41" s="2" t="s">
        <v>1884</v>
      </c>
      <c r="AM41">
        <v>48.91</v>
      </c>
      <c r="AS41" t="s">
        <v>1885</v>
      </c>
      <c r="EM41" t="s">
        <v>194</v>
      </c>
      <c r="EN41" t="s">
        <v>194</v>
      </c>
      <c r="EO41" t="s">
        <v>194</v>
      </c>
      <c r="EP41" t="s">
        <v>194</v>
      </c>
      <c r="EQ41" t="s">
        <v>194</v>
      </c>
      <c r="ER41" t="s">
        <v>751</v>
      </c>
      <c r="ES41" t="s">
        <v>1886</v>
      </c>
      <c r="ET41" s="2" t="s">
        <v>1887</v>
      </c>
      <c r="EU41" t="s">
        <v>1587</v>
      </c>
      <c r="EX41">
        <v>186574388</v>
      </c>
      <c r="EY41" t="s">
        <v>1888</v>
      </c>
      <c r="EZ41" s="1">
        <v>44825.618530092594</v>
      </c>
      <c r="FC41" t="s">
        <v>221</v>
      </c>
      <c r="FD41" t="s">
        <v>222</v>
      </c>
      <c r="FF41">
        <v>40</v>
      </c>
    </row>
    <row r="42" spans="1:162" x14ac:dyDescent="0.35">
      <c r="A42" s="1">
        <v>44825.408076504631</v>
      </c>
      <c r="B42" s="1">
        <v>44825.699734907408</v>
      </c>
      <c r="D42" t="s">
        <v>751</v>
      </c>
      <c r="E42" t="s">
        <v>822</v>
      </c>
      <c r="J42" s="1">
        <v>44825</v>
      </c>
      <c r="K42" t="s">
        <v>1889</v>
      </c>
      <c r="L42" t="s">
        <v>197</v>
      </c>
      <c r="M42" t="s">
        <v>821</v>
      </c>
      <c r="N42" t="s">
        <v>822</v>
      </c>
      <c r="O42" t="s">
        <v>823</v>
      </c>
      <c r="P42" t="s">
        <v>201</v>
      </c>
      <c r="Q42" t="s">
        <v>202</v>
      </c>
      <c r="R42" t="s">
        <v>756</v>
      </c>
      <c r="S42" t="s">
        <v>757</v>
      </c>
      <c r="T42" t="s">
        <v>758</v>
      </c>
      <c r="U42" t="s">
        <v>210</v>
      </c>
      <c r="V42">
        <v>1</v>
      </c>
      <c r="W42">
        <v>0</v>
      </c>
      <c r="X42">
        <v>0</v>
      </c>
      <c r="Y42">
        <v>0</v>
      </c>
      <c r="Z42">
        <v>0</v>
      </c>
      <c r="AA42">
        <v>0</v>
      </c>
      <c r="AB42">
        <v>0</v>
      </c>
      <c r="AC42">
        <v>0</v>
      </c>
      <c r="AD42">
        <v>0</v>
      </c>
      <c r="AE42">
        <v>0</v>
      </c>
      <c r="AF42">
        <v>0</v>
      </c>
      <c r="AG42">
        <v>0</v>
      </c>
      <c r="AH42">
        <v>0</v>
      </c>
      <c r="AI42">
        <v>1</v>
      </c>
      <c r="AJ42">
        <v>7</v>
      </c>
      <c r="AK42" t="s">
        <v>1890</v>
      </c>
      <c r="AL42" s="2" t="s">
        <v>1891</v>
      </c>
      <c r="AM42">
        <v>22.07</v>
      </c>
      <c r="AO42" t="s">
        <v>1892</v>
      </c>
      <c r="AP42" s="2" t="s">
        <v>1893</v>
      </c>
      <c r="AQ42">
        <v>42.186</v>
      </c>
      <c r="AR42" t="s">
        <v>194</v>
      </c>
      <c r="AS42" t="s">
        <v>1894</v>
      </c>
      <c r="EM42" t="s">
        <v>194</v>
      </c>
      <c r="EN42" t="s">
        <v>194</v>
      </c>
      <c r="EO42" t="s">
        <v>194</v>
      </c>
      <c r="EP42" t="s">
        <v>194</v>
      </c>
      <c r="EQ42" t="s">
        <v>194</v>
      </c>
      <c r="ER42" t="s">
        <v>751</v>
      </c>
      <c r="ES42" t="s">
        <v>1895</v>
      </c>
      <c r="ET42" s="2" t="s">
        <v>1896</v>
      </c>
      <c r="EU42" t="s">
        <v>1587</v>
      </c>
      <c r="EX42">
        <v>186574441</v>
      </c>
      <c r="EY42" t="s">
        <v>1897</v>
      </c>
      <c r="EZ42" s="1">
        <v>44825.618611111109</v>
      </c>
      <c r="FC42" t="s">
        <v>221</v>
      </c>
      <c r="FD42" t="s">
        <v>222</v>
      </c>
      <c r="FF42">
        <v>41</v>
      </c>
    </row>
    <row r="43" spans="1:162" x14ac:dyDescent="0.35">
      <c r="A43" s="1">
        <v>44825.420953148147</v>
      </c>
      <c r="B43" s="1">
        <v>44825.70087453704</v>
      </c>
      <c r="D43" t="s">
        <v>751</v>
      </c>
      <c r="E43" t="s">
        <v>836</v>
      </c>
      <c r="J43" s="1">
        <v>44825</v>
      </c>
      <c r="K43" t="s">
        <v>255</v>
      </c>
      <c r="L43" t="s">
        <v>197</v>
      </c>
      <c r="M43" t="s">
        <v>835</v>
      </c>
      <c r="N43" t="s">
        <v>836</v>
      </c>
      <c r="O43" t="s">
        <v>837</v>
      </c>
      <c r="P43" t="s">
        <v>201</v>
      </c>
      <c r="Q43" t="s">
        <v>202</v>
      </c>
      <c r="R43" t="s">
        <v>756</v>
      </c>
      <c r="S43" t="s">
        <v>757</v>
      </c>
      <c r="T43" t="s">
        <v>758</v>
      </c>
      <c r="U43" t="s">
        <v>210</v>
      </c>
      <c r="V43">
        <v>1</v>
      </c>
      <c r="W43">
        <v>0</v>
      </c>
      <c r="X43">
        <v>0</v>
      </c>
      <c r="Y43">
        <v>0</v>
      </c>
      <c r="Z43">
        <v>0</v>
      </c>
      <c r="AA43">
        <v>0</v>
      </c>
      <c r="AB43">
        <v>0</v>
      </c>
      <c r="AC43">
        <v>0</v>
      </c>
      <c r="AD43">
        <v>0</v>
      </c>
      <c r="AE43">
        <v>0</v>
      </c>
      <c r="AF43">
        <v>0</v>
      </c>
      <c r="AG43">
        <v>0</v>
      </c>
      <c r="AH43">
        <v>0</v>
      </c>
      <c r="AI43">
        <v>1</v>
      </c>
      <c r="AJ43">
        <v>6</v>
      </c>
      <c r="AK43" t="s">
        <v>1898</v>
      </c>
      <c r="AL43" s="2" t="s">
        <v>1899</v>
      </c>
      <c r="AM43">
        <v>24.613</v>
      </c>
      <c r="AO43" t="s">
        <v>1900</v>
      </c>
      <c r="AP43" s="2" t="s">
        <v>1901</v>
      </c>
      <c r="AQ43">
        <v>29.347000000000001</v>
      </c>
      <c r="AR43" t="s">
        <v>194</v>
      </c>
      <c r="EM43" t="s">
        <v>194</v>
      </c>
      <c r="EN43" t="s">
        <v>194</v>
      </c>
      <c r="EO43" t="s">
        <v>194</v>
      </c>
      <c r="EP43" t="s">
        <v>194</v>
      </c>
      <c r="EQ43" t="s">
        <v>194</v>
      </c>
      <c r="ER43" t="s">
        <v>751</v>
      </c>
      <c r="ES43" t="s">
        <v>1902</v>
      </c>
      <c r="ET43" s="2" t="s">
        <v>1903</v>
      </c>
      <c r="EU43" t="s">
        <v>1587</v>
      </c>
      <c r="EX43">
        <v>186574487</v>
      </c>
      <c r="EY43" t="s">
        <v>1904</v>
      </c>
      <c r="EZ43" s="1">
        <v>44825.618692129632</v>
      </c>
      <c r="FC43" t="s">
        <v>221</v>
      </c>
      <c r="FD43" t="s">
        <v>222</v>
      </c>
      <c r="FF43">
        <v>42</v>
      </c>
    </row>
    <row r="44" spans="1:162" x14ac:dyDescent="0.35">
      <c r="A44" s="1">
        <v>44825.344310972221</v>
      </c>
      <c r="B44" s="1">
        <v>44825.361573229173</v>
      </c>
      <c r="D44" t="s">
        <v>652</v>
      </c>
      <c r="E44" t="s">
        <v>1905</v>
      </c>
      <c r="J44" s="1">
        <v>44825</v>
      </c>
      <c r="K44" t="s">
        <v>1906</v>
      </c>
      <c r="L44" t="s">
        <v>1907</v>
      </c>
      <c r="M44" t="s">
        <v>1908</v>
      </c>
      <c r="N44" t="s">
        <v>1905</v>
      </c>
      <c r="O44" t="s">
        <v>658</v>
      </c>
      <c r="P44" t="s">
        <v>201</v>
      </c>
      <c r="Q44" t="s">
        <v>202</v>
      </c>
      <c r="R44" t="s">
        <v>659</v>
      </c>
      <c r="S44" t="s">
        <v>660</v>
      </c>
      <c r="T44" t="s">
        <v>661</v>
      </c>
      <c r="U44" t="s">
        <v>210</v>
      </c>
      <c r="V44">
        <v>1</v>
      </c>
      <c r="W44">
        <v>0</v>
      </c>
      <c r="X44">
        <v>0</v>
      </c>
      <c r="Y44">
        <v>0</v>
      </c>
      <c r="Z44">
        <v>0</v>
      </c>
      <c r="AA44">
        <v>0</v>
      </c>
      <c r="AB44">
        <v>0</v>
      </c>
      <c r="AC44">
        <v>0</v>
      </c>
      <c r="AD44">
        <v>0</v>
      </c>
      <c r="AE44">
        <v>0</v>
      </c>
      <c r="AF44">
        <v>0</v>
      </c>
      <c r="AG44">
        <v>0</v>
      </c>
      <c r="AH44">
        <v>0</v>
      </c>
      <c r="AI44">
        <v>1</v>
      </c>
      <c r="AJ44">
        <v>2</v>
      </c>
      <c r="AK44" t="s">
        <v>1909</v>
      </c>
      <c r="AL44" s="2" t="s">
        <v>1910</v>
      </c>
      <c r="AM44">
        <v>5.8650000000000002</v>
      </c>
      <c r="AO44" t="s">
        <v>1911</v>
      </c>
      <c r="AP44" s="2" t="s">
        <v>1912</v>
      </c>
      <c r="AQ44">
        <v>7.4249999999999998</v>
      </c>
      <c r="AR44" t="s">
        <v>194</v>
      </c>
      <c r="AS44" t="s">
        <v>1913</v>
      </c>
      <c r="EM44" t="s">
        <v>194</v>
      </c>
      <c r="EN44" t="s">
        <v>194</v>
      </c>
      <c r="EO44" t="s">
        <v>194</v>
      </c>
      <c r="EP44" t="s">
        <v>194</v>
      </c>
      <c r="EQ44" t="s">
        <v>194</v>
      </c>
      <c r="ER44" t="s">
        <v>670</v>
      </c>
      <c r="ES44" t="s">
        <v>1914</v>
      </c>
      <c r="ET44" s="2" t="s">
        <v>1915</v>
      </c>
      <c r="EU44" t="s">
        <v>1587</v>
      </c>
      <c r="EX44">
        <v>186584404</v>
      </c>
      <c r="EY44" t="s">
        <v>1916</v>
      </c>
      <c r="EZ44" s="1">
        <v>44825.635844907411</v>
      </c>
      <c r="FC44" t="s">
        <v>221</v>
      </c>
      <c r="FD44" t="s">
        <v>222</v>
      </c>
      <c r="FF44">
        <v>43</v>
      </c>
    </row>
    <row r="45" spans="1:162" x14ac:dyDescent="0.35">
      <c r="A45" s="1">
        <v>44825.374811041664</v>
      </c>
      <c r="B45" s="1">
        <v>44825.389030046303</v>
      </c>
      <c r="D45" t="s">
        <v>652</v>
      </c>
      <c r="E45" t="s">
        <v>1917</v>
      </c>
      <c r="J45" s="1">
        <v>44825</v>
      </c>
      <c r="K45" t="s">
        <v>1918</v>
      </c>
      <c r="L45" t="s">
        <v>1919</v>
      </c>
      <c r="M45" t="s">
        <v>677</v>
      </c>
      <c r="N45" t="s">
        <v>1917</v>
      </c>
      <c r="O45" t="s">
        <v>679</v>
      </c>
      <c r="P45" t="s">
        <v>201</v>
      </c>
      <c r="Q45" t="s">
        <v>202</v>
      </c>
      <c r="R45" t="s">
        <v>659</v>
      </c>
      <c r="S45" t="s">
        <v>660</v>
      </c>
      <c r="T45" t="s">
        <v>661</v>
      </c>
      <c r="U45" t="s">
        <v>210</v>
      </c>
      <c r="V45">
        <v>1</v>
      </c>
      <c r="W45">
        <v>0</v>
      </c>
      <c r="X45">
        <v>0</v>
      </c>
      <c r="Y45">
        <v>0</v>
      </c>
      <c r="Z45">
        <v>0</v>
      </c>
      <c r="AA45">
        <v>0</v>
      </c>
      <c r="AB45">
        <v>0</v>
      </c>
      <c r="AC45">
        <v>0</v>
      </c>
      <c r="AD45">
        <v>0</v>
      </c>
      <c r="AE45">
        <v>0</v>
      </c>
      <c r="AF45">
        <v>0</v>
      </c>
      <c r="AG45">
        <v>0</v>
      </c>
      <c r="AH45">
        <v>0</v>
      </c>
      <c r="AI45">
        <v>2</v>
      </c>
      <c r="AJ45">
        <v>8</v>
      </c>
      <c r="AK45" t="s">
        <v>1920</v>
      </c>
      <c r="AL45" s="2" t="s">
        <v>1921</v>
      </c>
      <c r="AM45">
        <v>2.8149999999999999</v>
      </c>
      <c r="AO45" t="s">
        <v>1922</v>
      </c>
      <c r="AP45" s="2" t="s">
        <v>1923</v>
      </c>
      <c r="AQ45">
        <v>16.66</v>
      </c>
      <c r="AR45" t="s">
        <v>194</v>
      </c>
      <c r="AS45" t="s">
        <v>1913</v>
      </c>
      <c r="EM45" t="s">
        <v>194</v>
      </c>
      <c r="EN45" t="s">
        <v>194</v>
      </c>
      <c r="EO45" t="s">
        <v>194</v>
      </c>
      <c r="EP45" t="s">
        <v>194</v>
      </c>
      <c r="EQ45" t="s">
        <v>194</v>
      </c>
      <c r="ER45" t="s">
        <v>670</v>
      </c>
      <c r="ES45" t="s">
        <v>1924</v>
      </c>
      <c r="ET45" s="2" t="s">
        <v>1925</v>
      </c>
      <c r="EU45" t="s">
        <v>1587</v>
      </c>
      <c r="EX45">
        <v>186584422</v>
      </c>
      <c r="EY45" t="s">
        <v>1926</v>
      </c>
      <c r="EZ45" s="1">
        <v>44825.635879629634</v>
      </c>
      <c r="FC45" t="s">
        <v>221</v>
      </c>
      <c r="FD45" t="s">
        <v>222</v>
      </c>
      <c r="FF45">
        <v>44</v>
      </c>
    </row>
    <row r="46" spans="1:162" x14ac:dyDescent="0.35">
      <c r="A46" s="1">
        <v>44825.417135393523</v>
      </c>
      <c r="B46" s="1">
        <v>44825.422304016203</v>
      </c>
      <c r="D46" t="s">
        <v>652</v>
      </c>
      <c r="E46" t="s">
        <v>1927</v>
      </c>
      <c r="J46" s="1">
        <v>44825</v>
      </c>
      <c r="K46" t="s">
        <v>1712</v>
      </c>
      <c r="L46" t="s">
        <v>1928</v>
      </c>
      <c r="M46" t="s">
        <v>1929</v>
      </c>
      <c r="N46" t="s">
        <v>1927</v>
      </c>
      <c r="O46" t="s">
        <v>693</v>
      </c>
      <c r="P46" t="s">
        <v>201</v>
      </c>
      <c r="Q46" t="s">
        <v>202</v>
      </c>
      <c r="R46" t="s">
        <v>659</v>
      </c>
      <c r="S46" t="s">
        <v>660</v>
      </c>
      <c r="T46" t="s">
        <v>661</v>
      </c>
      <c r="U46" t="s">
        <v>210</v>
      </c>
      <c r="V46">
        <v>1</v>
      </c>
      <c r="W46">
        <v>0</v>
      </c>
      <c r="X46">
        <v>0</v>
      </c>
      <c r="Y46">
        <v>0</v>
      </c>
      <c r="Z46">
        <v>0</v>
      </c>
      <c r="AA46">
        <v>0</v>
      </c>
      <c r="AB46">
        <v>0</v>
      </c>
      <c r="AC46">
        <v>0</v>
      </c>
      <c r="AD46">
        <v>0</v>
      </c>
      <c r="AE46">
        <v>0</v>
      </c>
      <c r="AF46">
        <v>0</v>
      </c>
      <c r="AG46">
        <v>0</v>
      </c>
      <c r="AH46">
        <v>0</v>
      </c>
      <c r="AI46">
        <v>1</v>
      </c>
      <c r="AJ46">
        <v>10</v>
      </c>
      <c r="AK46" t="s">
        <v>1930</v>
      </c>
      <c r="AL46" s="2" t="s">
        <v>1931</v>
      </c>
      <c r="AM46">
        <v>4.2850000000000001</v>
      </c>
      <c r="AO46" t="s">
        <v>1932</v>
      </c>
      <c r="AP46" s="2" t="s">
        <v>1933</v>
      </c>
      <c r="AQ46">
        <v>10.29</v>
      </c>
      <c r="AR46" t="s">
        <v>194</v>
      </c>
      <c r="AS46" t="s">
        <v>1934</v>
      </c>
      <c r="EM46" t="s">
        <v>194</v>
      </c>
      <c r="EN46" t="s">
        <v>194</v>
      </c>
      <c r="EO46" t="s">
        <v>194</v>
      </c>
      <c r="EP46" t="s">
        <v>194</v>
      </c>
      <c r="EQ46" t="s">
        <v>194</v>
      </c>
      <c r="ER46" t="s">
        <v>670</v>
      </c>
      <c r="ES46" t="s">
        <v>1935</v>
      </c>
      <c r="ET46" s="2" t="s">
        <v>1936</v>
      </c>
      <c r="EU46" t="s">
        <v>1587</v>
      </c>
      <c r="EX46">
        <v>186584439</v>
      </c>
      <c r="EY46" t="s">
        <v>1937</v>
      </c>
      <c r="EZ46" s="1">
        <v>44825.635914351849</v>
      </c>
      <c r="FC46" t="s">
        <v>221</v>
      </c>
      <c r="FD46" t="s">
        <v>222</v>
      </c>
      <c r="FF46">
        <v>45</v>
      </c>
    </row>
    <row r="47" spans="1:162" x14ac:dyDescent="0.35">
      <c r="A47" s="1">
        <v>44825.434436331023</v>
      </c>
      <c r="B47" s="1">
        <v>44825.442303530093</v>
      </c>
      <c r="D47" t="s">
        <v>652</v>
      </c>
      <c r="E47" t="s">
        <v>1938</v>
      </c>
      <c r="J47" s="1">
        <v>44825</v>
      </c>
      <c r="K47" t="s">
        <v>224</v>
      </c>
      <c r="L47" t="s">
        <v>1939</v>
      </c>
      <c r="M47" t="s">
        <v>1940</v>
      </c>
      <c r="N47" t="s">
        <v>1941</v>
      </c>
      <c r="O47" t="s">
        <v>710</v>
      </c>
      <c r="P47" t="s">
        <v>201</v>
      </c>
      <c r="Q47" t="s">
        <v>202</v>
      </c>
      <c r="R47" t="s">
        <v>659</v>
      </c>
      <c r="S47" t="s">
        <v>660</v>
      </c>
      <c r="T47" t="s">
        <v>661</v>
      </c>
      <c r="U47" t="s">
        <v>210</v>
      </c>
      <c r="V47">
        <v>1</v>
      </c>
      <c r="W47">
        <v>0</v>
      </c>
      <c r="X47">
        <v>0</v>
      </c>
      <c r="Y47">
        <v>0</v>
      </c>
      <c r="Z47">
        <v>0</v>
      </c>
      <c r="AA47">
        <v>0</v>
      </c>
      <c r="AB47">
        <v>0</v>
      </c>
      <c r="AC47">
        <v>0</v>
      </c>
      <c r="AD47">
        <v>0</v>
      </c>
      <c r="AE47">
        <v>0</v>
      </c>
      <c r="AF47">
        <v>0</v>
      </c>
      <c r="AG47">
        <v>0</v>
      </c>
      <c r="AH47">
        <v>0</v>
      </c>
      <c r="AI47">
        <v>1</v>
      </c>
      <c r="AJ47">
        <v>5</v>
      </c>
      <c r="AK47" t="s">
        <v>1942</v>
      </c>
      <c r="AL47" s="2" t="s">
        <v>1943</v>
      </c>
      <c r="AM47">
        <v>3.83</v>
      </c>
      <c r="AO47" t="s">
        <v>1944</v>
      </c>
      <c r="AP47" s="2" t="s">
        <v>1945</v>
      </c>
      <c r="AQ47">
        <v>18.8</v>
      </c>
      <c r="AR47" t="s">
        <v>194</v>
      </c>
      <c r="AS47" t="s">
        <v>1934</v>
      </c>
      <c r="EM47" t="s">
        <v>194</v>
      </c>
      <c r="EN47" t="s">
        <v>194</v>
      </c>
      <c r="EO47" t="s">
        <v>194</v>
      </c>
      <c r="EP47" t="s">
        <v>194</v>
      </c>
      <c r="EQ47" t="s">
        <v>194</v>
      </c>
      <c r="ER47" t="s">
        <v>670</v>
      </c>
      <c r="ES47" t="s">
        <v>1946</v>
      </c>
      <c r="ET47" s="2" t="s">
        <v>1947</v>
      </c>
      <c r="EU47" t="s">
        <v>1587</v>
      </c>
      <c r="EX47">
        <v>186584468</v>
      </c>
      <c r="EY47" t="s">
        <v>1948</v>
      </c>
      <c r="EZ47" s="1">
        <v>44825.635960648149</v>
      </c>
      <c r="FC47" t="s">
        <v>221</v>
      </c>
      <c r="FD47" t="s">
        <v>222</v>
      </c>
      <c r="FF47">
        <v>46</v>
      </c>
    </row>
    <row r="48" spans="1:162" x14ac:dyDescent="0.35">
      <c r="A48" s="1">
        <v>44825.469120787027</v>
      </c>
      <c r="B48" s="1">
        <v>44825.473084814817</v>
      </c>
      <c r="D48" t="s">
        <v>652</v>
      </c>
      <c r="E48" t="s">
        <v>1949</v>
      </c>
      <c r="J48" s="1">
        <v>44825</v>
      </c>
      <c r="K48" t="s">
        <v>1950</v>
      </c>
      <c r="L48" t="s">
        <v>707</v>
      </c>
      <c r="M48" t="s">
        <v>724</v>
      </c>
      <c r="N48" t="s">
        <v>1951</v>
      </c>
      <c r="O48" t="s">
        <v>726</v>
      </c>
      <c r="P48" t="s">
        <v>201</v>
      </c>
      <c r="Q48" t="s">
        <v>202</v>
      </c>
      <c r="R48" t="s">
        <v>659</v>
      </c>
      <c r="S48" t="s">
        <v>660</v>
      </c>
      <c r="T48" t="s">
        <v>661</v>
      </c>
      <c r="U48" t="s">
        <v>210</v>
      </c>
      <c r="V48">
        <v>1</v>
      </c>
      <c r="W48">
        <v>0</v>
      </c>
      <c r="X48">
        <v>0</v>
      </c>
      <c r="Y48">
        <v>0</v>
      </c>
      <c r="Z48">
        <v>0</v>
      </c>
      <c r="AA48">
        <v>0</v>
      </c>
      <c r="AB48">
        <v>0</v>
      </c>
      <c r="AC48">
        <v>0</v>
      </c>
      <c r="AD48">
        <v>0</v>
      </c>
      <c r="AE48">
        <v>0</v>
      </c>
      <c r="AF48">
        <v>0</v>
      </c>
      <c r="AG48">
        <v>0</v>
      </c>
      <c r="AH48">
        <v>0</v>
      </c>
      <c r="AI48">
        <v>2</v>
      </c>
      <c r="AJ48">
        <v>5</v>
      </c>
      <c r="AK48" t="s">
        <v>1952</v>
      </c>
      <c r="AL48" s="2" t="s">
        <v>1953</v>
      </c>
      <c r="AM48">
        <v>9.4550000000000001</v>
      </c>
      <c r="AO48" t="s">
        <v>1954</v>
      </c>
      <c r="AP48" s="2" t="s">
        <v>1955</v>
      </c>
      <c r="AQ48">
        <v>11.26</v>
      </c>
      <c r="AR48" t="s">
        <v>194</v>
      </c>
      <c r="AS48" t="s">
        <v>1934</v>
      </c>
      <c r="EM48" t="s">
        <v>194</v>
      </c>
      <c r="EN48" t="s">
        <v>194</v>
      </c>
      <c r="EO48" t="s">
        <v>194</v>
      </c>
      <c r="EP48" t="s">
        <v>194</v>
      </c>
      <c r="EQ48" t="s">
        <v>194</v>
      </c>
      <c r="ER48" t="s">
        <v>670</v>
      </c>
      <c r="ES48" t="s">
        <v>1956</v>
      </c>
      <c r="ET48" s="2" t="s">
        <v>1957</v>
      </c>
      <c r="EU48" t="s">
        <v>1587</v>
      </c>
      <c r="EX48">
        <v>186584501</v>
      </c>
      <c r="EY48" t="s">
        <v>1958</v>
      </c>
      <c r="EZ48" s="1">
        <v>44825.636018518519</v>
      </c>
      <c r="FC48" t="s">
        <v>221</v>
      </c>
      <c r="FD48" t="s">
        <v>222</v>
      </c>
      <c r="FF48">
        <v>47</v>
      </c>
    </row>
    <row r="49" spans="1:162" x14ac:dyDescent="0.35">
      <c r="A49" s="1">
        <v>44825.487333368059</v>
      </c>
      <c r="B49" s="1">
        <v>44825.492777164349</v>
      </c>
      <c r="D49" t="s">
        <v>652</v>
      </c>
      <c r="E49" t="s">
        <v>739</v>
      </c>
      <c r="J49" s="1">
        <v>44825</v>
      </c>
      <c r="K49" t="s">
        <v>834</v>
      </c>
      <c r="L49" t="s">
        <v>707</v>
      </c>
      <c r="M49" t="s">
        <v>1959</v>
      </c>
      <c r="N49" t="s">
        <v>739</v>
      </c>
      <c r="O49" t="s">
        <v>740</v>
      </c>
      <c r="P49" t="s">
        <v>201</v>
      </c>
      <c r="Q49" t="s">
        <v>202</v>
      </c>
      <c r="R49" t="s">
        <v>659</v>
      </c>
      <c r="S49" t="s">
        <v>660</v>
      </c>
      <c r="T49" t="s">
        <v>661</v>
      </c>
      <c r="U49" t="s">
        <v>210</v>
      </c>
      <c r="V49">
        <v>1</v>
      </c>
      <c r="W49">
        <v>0</v>
      </c>
      <c r="X49">
        <v>0</v>
      </c>
      <c r="Y49">
        <v>0</v>
      </c>
      <c r="Z49">
        <v>0</v>
      </c>
      <c r="AA49">
        <v>0</v>
      </c>
      <c r="AB49">
        <v>0</v>
      </c>
      <c r="AC49">
        <v>0</v>
      </c>
      <c r="AD49">
        <v>0</v>
      </c>
      <c r="AE49">
        <v>0</v>
      </c>
      <c r="AF49">
        <v>0</v>
      </c>
      <c r="AG49">
        <v>0</v>
      </c>
      <c r="AH49">
        <v>0</v>
      </c>
      <c r="AI49">
        <v>1</v>
      </c>
      <c r="AJ49">
        <v>2</v>
      </c>
      <c r="AK49" t="s">
        <v>1960</v>
      </c>
      <c r="AL49" s="2" t="s">
        <v>1961</v>
      </c>
      <c r="AM49">
        <v>1.91</v>
      </c>
      <c r="AO49" t="s">
        <v>1962</v>
      </c>
      <c r="AP49" s="2" t="s">
        <v>1963</v>
      </c>
      <c r="AQ49">
        <v>8.93</v>
      </c>
      <c r="AR49" t="s">
        <v>194</v>
      </c>
      <c r="AS49" t="s">
        <v>1934</v>
      </c>
      <c r="EM49" t="s">
        <v>194</v>
      </c>
      <c r="EN49" t="s">
        <v>194</v>
      </c>
      <c r="EO49" t="s">
        <v>194</v>
      </c>
      <c r="EP49" t="s">
        <v>194</v>
      </c>
      <c r="EQ49" t="s">
        <v>194</v>
      </c>
      <c r="ER49" t="s">
        <v>670</v>
      </c>
      <c r="ES49" t="s">
        <v>1964</v>
      </c>
      <c r="ET49" s="2" t="s">
        <v>1965</v>
      </c>
      <c r="EU49" t="s">
        <v>1587</v>
      </c>
      <c r="EX49">
        <v>186584539</v>
      </c>
      <c r="EY49" t="s">
        <v>1966</v>
      </c>
      <c r="EZ49" s="1">
        <v>44825.636076388888</v>
      </c>
      <c r="FC49" t="s">
        <v>221</v>
      </c>
      <c r="FD49" t="s">
        <v>222</v>
      </c>
      <c r="FF49">
        <v>48</v>
      </c>
    </row>
    <row r="50" spans="1:162" x14ac:dyDescent="0.35">
      <c r="A50" s="1">
        <v>44825.380620335651</v>
      </c>
      <c r="B50" s="1">
        <v>44825.389812488429</v>
      </c>
      <c r="D50" t="s">
        <v>848</v>
      </c>
      <c r="E50" t="s">
        <v>1967</v>
      </c>
      <c r="J50" s="1">
        <v>44825</v>
      </c>
      <c r="K50" t="s">
        <v>1968</v>
      </c>
      <c r="L50" t="s">
        <v>851</v>
      </c>
      <c r="M50" t="s">
        <v>1969</v>
      </c>
      <c r="N50" t="s">
        <v>935</v>
      </c>
      <c r="O50" t="s">
        <v>889</v>
      </c>
      <c r="P50" t="s">
        <v>855</v>
      </c>
      <c r="Q50" t="s">
        <v>856</v>
      </c>
      <c r="R50" t="s">
        <v>857</v>
      </c>
      <c r="S50" t="s">
        <v>858</v>
      </c>
      <c r="T50" t="s">
        <v>859</v>
      </c>
      <c r="U50" t="s">
        <v>210</v>
      </c>
      <c r="V50">
        <v>1</v>
      </c>
      <c r="W50">
        <v>0</v>
      </c>
      <c r="X50">
        <v>0</v>
      </c>
      <c r="Y50">
        <v>0</v>
      </c>
      <c r="Z50">
        <v>0</v>
      </c>
      <c r="AA50">
        <v>0</v>
      </c>
      <c r="AB50">
        <v>0</v>
      </c>
      <c r="AC50">
        <v>0</v>
      </c>
      <c r="AD50">
        <v>0</v>
      </c>
      <c r="AE50">
        <v>0</v>
      </c>
      <c r="AF50">
        <v>0</v>
      </c>
      <c r="AG50">
        <v>0</v>
      </c>
      <c r="AH50">
        <v>0</v>
      </c>
      <c r="AI50">
        <v>3</v>
      </c>
      <c r="AJ50">
        <v>9</v>
      </c>
      <c r="AK50" t="s">
        <v>1970</v>
      </c>
      <c r="AL50" s="2" t="s">
        <v>1971</v>
      </c>
      <c r="AM50">
        <v>82.4</v>
      </c>
      <c r="AS50" t="s">
        <v>1972</v>
      </c>
      <c r="EM50" t="s">
        <v>194</v>
      </c>
      <c r="EN50" t="s">
        <v>194</v>
      </c>
      <c r="EO50" t="s">
        <v>194</v>
      </c>
      <c r="EP50" t="s">
        <v>194</v>
      </c>
      <c r="EQ50" t="s">
        <v>194</v>
      </c>
      <c r="ER50" t="s">
        <v>865</v>
      </c>
      <c r="ES50" t="s">
        <v>1973</v>
      </c>
      <c r="ET50" s="2" t="s">
        <v>1974</v>
      </c>
      <c r="EU50" t="s">
        <v>1587</v>
      </c>
      <c r="EX50">
        <v>186606257</v>
      </c>
      <c r="EY50" t="s">
        <v>1975</v>
      </c>
      <c r="EZ50" s="1">
        <v>44825.673298611109</v>
      </c>
      <c r="FC50" t="s">
        <v>221</v>
      </c>
      <c r="FD50" t="s">
        <v>222</v>
      </c>
      <c r="FF50">
        <v>49</v>
      </c>
    </row>
    <row r="51" spans="1:162" x14ac:dyDescent="0.35">
      <c r="A51" s="1">
        <v>44825.458159814807</v>
      </c>
      <c r="B51" s="1">
        <v>44825.463519155091</v>
      </c>
      <c r="D51" t="s">
        <v>848</v>
      </c>
      <c r="E51" t="s">
        <v>905</v>
      </c>
      <c r="J51" s="1">
        <v>44825</v>
      </c>
      <c r="K51" t="s">
        <v>1976</v>
      </c>
      <c r="L51" t="s">
        <v>851</v>
      </c>
      <c r="M51" t="s">
        <v>904</v>
      </c>
      <c r="N51" t="s">
        <v>905</v>
      </c>
      <c r="O51" t="s">
        <v>906</v>
      </c>
      <c r="P51" t="s">
        <v>855</v>
      </c>
      <c r="Q51" t="s">
        <v>856</v>
      </c>
      <c r="R51" t="s">
        <v>857</v>
      </c>
      <c r="S51" t="s">
        <v>890</v>
      </c>
      <c r="T51" t="s">
        <v>891</v>
      </c>
      <c r="U51" t="s">
        <v>210</v>
      </c>
      <c r="V51">
        <v>1</v>
      </c>
      <c r="W51">
        <v>0</v>
      </c>
      <c r="X51">
        <v>0</v>
      </c>
      <c r="Y51">
        <v>0</v>
      </c>
      <c r="Z51">
        <v>0</v>
      </c>
      <c r="AA51">
        <v>0</v>
      </c>
      <c r="AB51">
        <v>0</v>
      </c>
      <c r="AC51">
        <v>0</v>
      </c>
      <c r="AD51">
        <v>0</v>
      </c>
      <c r="AE51">
        <v>0</v>
      </c>
      <c r="AF51">
        <v>0</v>
      </c>
      <c r="AG51">
        <v>0</v>
      </c>
      <c r="AH51">
        <v>0</v>
      </c>
      <c r="AI51">
        <v>3</v>
      </c>
      <c r="AJ51">
        <v>6</v>
      </c>
      <c r="AK51" t="s">
        <v>1977</v>
      </c>
      <c r="AL51" s="2" t="s">
        <v>1978</v>
      </c>
      <c r="AM51">
        <v>84.8</v>
      </c>
      <c r="AO51" t="s">
        <v>1979</v>
      </c>
      <c r="AP51" s="2" t="s">
        <v>1980</v>
      </c>
      <c r="AQ51">
        <v>12</v>
      </c>
      <c r="AR51" t="s">
        <v>194</v>
      </c>
      <c r="AS51" t="s">
        <v>1981</v>
      </c>
      <c r="EM51" t="s">
        <v>194</v>
      </c>
      <c r="EN51" t="s">
        <v>194</v>
      </c>
      <c r="EO51" t="s">
        <v>194</v>
      </c>
      <c r="EP51" t="s">
        <v>194</v>
      </c>
      <c r="EQ51" t="s">
        <v>194</v>
      </c>
      <c r="ER51" t="s">
        <v>865</v>
      </c>
      <c r="ES51" t="s">
        <v>1982</v>
      </c>
      <c r="ET51" s="2" t="s">
        <v>1983</v>
      </c>
      <c r="EU51" t="s">
        <v>1587</v>
      </c>
      <c r="EX51">
        <v>186607116</v>
      </c>
      <c r="EY51" t="s">
        <v>1984</v>
      </c>
      <c r="EZ51" s="1">
        <v>44825.674953703703</v>
      </c>
      <c r="FC51" t="s">
        <v>221</v>
      </c>
      <c r="FD51" t="s">
        <v>222</v>
      </c>
      <c r="FF51">
        <v>50</v>
      </c>
    </row>
    <row r="52" spans="1:162" x14ac:dyDescent="0.35">
      <c r="A52" s="1">
        <v>44825.40556334491</v>
      </c>
      <c r="B52" s="1">
        <v>44825.409185879631</v>
      </c>
      <c r="D52" t="s">
        <v>848</v>
      </c>
      <c r="E52" t="s">
        <v>853</v>
      </c>
      <c r="J52" s="1">
        <v>44825</v>
      </c>
      <c r="K52" t="s">
        <v>1985</v>
      </c>
      <c r="L52" t="s">
        <v>851</v>
      </c>
      <c r="M52" t="s">
        <v>852</v>
      </c>
      <c r="N52" t="s">
        <v>853</v>
      </c>
      <c r="O52" t="s">
        <v>854</v>
      </c>
      <c r="P52" t="s">
        <v>855</v>
      </c>
      <c r="Q52" t="s">
        <v>856</v>
      </c>
      <c r="R52" t="s">
        <v>857</v>
      </c>
      <c r="S52" t="s">
        <v>858</v>
      </c>
      <c r="T52" t="s">
        <v>859</v>
      </c>
      <c r="U52" t="s">
        <v>210</v>
      </c>
      <c r="V52">
        <v>1</v>
      </c>
      <c r="W52">
        <v>0</v>
      </c>
      <c r="X52">
        <v>0</v>
      </c>
      <c r="Y52">
        <v>0</v>
      </c>
      <c r="Z52">
        <v>0</v>
      </c>
      <c r="AA52">
        <v>0</v>
      </c>
      <c r="AB52">
        <v>0</v>
      </c>
      <c r="AC52">
        <v>0</v>
      </c>
      <c r="AD52">
        <v>0</v>
      </c>
      <c r="AE52">
        <v>0</v>
      </c>
      <c r="AF52">
        <v>0</v>
      </c>
      <c r="AG52">
        <v>0</v>
      </c>
      <c r="AH52">
        <v>0</v>
      </c>
      <c r="AI52">
        <v>2</v>
      </c>
      <c r="AJ52">
        <v>2</v>
      </c>
      <c r="AK52" t="s">
        <v>1986</v>
      </c>
      <c r="AL52" s="2" t="s">
        <v>1987</v>
      </c>
      <c r="AM52">
        <v>81</v>
      </c>
      <c r="AS52" t="s">
        <v>1988</v>
      </c>
      <c r="EM52" t="s">
        <v>194</v>
      </c>
      <c r="EN52" t="s">
        <v>194</v>
      </c>
      <c r="EO52" t="s">
        <v>194</v>
      </c>
      <c r="EP52" t="s">
        <v>194</v>
      </c>
      <c r="EQ52" t="s">
        <v>194</v>
      </c>
      <c r="ER52" t="s">
        <v>865</v>
      </c>
      <c r="ES52" t="s">
        <v>1989</v>
      </c>
      <c r="ET52" s="2" t="s">
        <v>1990</v>
      </c>
      <c r="EU52" t="s">
        <v>1587</v>
      </c>
      <c r="EX52">
        <v>186607244</v>
      </c>
      <c r="EY52" t="s">
        <v>1991</v>
      </c>
      <c r="EZ52" s="1">
        <v>44825.675266203703</v>
      </c>
      <c r="FC52" t="s">
        <v>221</v>
      </c>
      <c r="FD52" t="s">
        <v>222</v>
      </c>
      <c r="FF52">
        <v>51</v>
      </c>
    </row>
    <row r="53" spans="1:162" x14ac:dyDescent="0.35">
      <c r="A53" s="1">
        <v>44825.418455775463</v>
      </c>
      <c r="B53" s="1">
        <v>44825.421607800927</v>
      </c>
      <c r="D53" t="s">
        <v>848</v>
      </c>
      <c r="E53" t="s">
        <v>872</v>
      </c>
      <c r="J53" s="1">
        <v>44825</v>
      </c>
      <c r="K53" t="s">
        <v>1992</v>
      </c>
      <c r="L53" t="s">
        <v>870</v>
      </c>
      <c r="M53" t="s">
        <v>871</v>
      </c>
      <c r="N53" t="s">
        <v>872</v>
      </c>
      <c r="O53" t="s">
        <v>873</v>
      </c>
      <c r="P53" t="s">
        <v>855</v>
      </c>
      <c r="Q53" t="s">
        <v>856</v>
      </c>
      <c r="R53" t="s">
        <v>857</v>
      </c>
      <c r="S53" t="s">
        <v>858</v>
      </c>
      <c r="T53" t="s">
        <v>859</v>
      </c>
      <c r="U53" t="s">
        <v>210</v>
      </c>
      <c r="V53">
        <v>1</v>
      </c>
      <c r="W53">
        <v>0</v>
      </c>
      <c r="X53">
        <v>0</v>
      </c>
      <c r="Y53">
        <v>0</v>
      </c>
      <c r="Z53">
        <v>0</v>
      </c>
      <c r="AA53">
        <v>0</v>
      </c>
      <c r="AB53">
        <v>0</v>
      </c>
      <c r="AC53">
        <v>0</v>
      </c>
      <c r="AD53">
        <v>0</v>
      </c>
      <c r="AE53">
        <v>0</v>
      </c>
      <c r="AF53">
        <v>0</v>
      </c>
      <c r="AG53">
        <v>0</v>
      </c>
      <c r="AH53">
        <v>0</v>
      </c>
      <c r="AI53">
        <v>2</v>
      </c>
      <c r="AJ53">
        <v>7</v>
      </c>
      <c r="AK53" t="s">
        <v>1993</v>
      </c>
      <c r="AL53" s="2" t="s">
        <v>1994</v>
      </c>
      <c r="AM53">
        <v>40</v>
      </c>
      <c r="AS53" t="s">
        <v>1995</v>
      </c>
      <c r="EM53" t="s">
        <v>194</v>
      </c>
      <c r="EN53" t="s">
        <v>194</v>
      </c>
      <c r="EO53" t="s">
        <v>194</v>
      </c>
      <c r="EP53" t="s">
        <v>194</v>
      </c>
      <c r="EQ53" t="s">
        <v>194</v>
      </c>
      <c r="ER53" t="s">
        <v>865</v>
      </c>
      <c r="ES53" t="s">
        <v>1996</v>
      </c>
      <c r="ET53" s="2" t="s">
        <v>1997</v>
      </c>
      <c r="EU53" t="s">
        <v>1587</v>
      </c>
      <c r="EX53">
        <v>186607437</v>
      </c>
      <c r="EY53" t="s">
        <v>1998</v>
      </c>
      <c r="EZ53" s="1">
        <v>44825.675636574073</v>
      </c>
      <c r="FC53" t="s">
        <v>221</v>
      </c>
      <c r="FD53" t="s">
        <v>222</v>
      </c>
      <c r="FF53">
        <v>52</v>
      </c>
    </row>
    <row r="54" spans="1:162" x14ac:dyDescent="0.35">
      <c r="A54" s="1">
        <v>44825.365920405093</v>
      </c>
      <c r="B54" s="1">
        <v>44825.37009167824</v>
      </c>
      <c r="D54" t="s">
        <v>848</v>
      </c>
      <c r="E54" t="s">
        <v>920</v>
      </c>
      <c r="J54" s="1">
        <v>44825</v>
      </c>
      <c r="K54" t="s">
        <v>918</v>
      </c>
      <c r="L54" t="s">
        <v>870</v>
      </c>
      <c r="M54" t="s">
        <v>1999</v>
      </c>
      <c r="N54" t="s">
        <v>920</v>
      </c>
      <c r="O54" t="s">
        <v>921</v>
      </c>
      <c r="P54" t="s">
        <v>855</v>
      </c>
      <c r="Q54" t="s">
        <v>856</v>
      </c>
      <c r="R54" t="s">
        <v>857</v>
      </c>
      <c r="S54" t="s">
        <v>858</v>
      </c>
      <c r="T54" t="s">
        <v>859</v>
      </c>
      <c r="U54" t="s">
        <v>210</v>
      </c>
      <c r="V54">
        <v>1</v>
      </c>
      <c r="W54">
        <v>0</v>
      </c>
      <c r="X54">
        <v>0</v>
      </c>
      <c r="Y54">
        <v>0</v>
      </c>
      <c r="Z54">
        <v>0</v>
      </c>
      <c r="AA54">
        <v>0</v>
      </c>
      <c r="AB54">
        <v>0</v>
      </c>
      <c r="AC54">
        <v>0</v>
      </c>
      <c r="AD54">
        <v>0</v>
      </c>
      <c r="AE54">
        <v>0</v>
      </c>
      <c r="AF54">
        <v>0</v>
      </c>
      <c r="AG54">
        <v>0</v>
      </c>
      <c r="AH54">
        <v>0</v>
      </c>
      <c r="AI54">
        <v>2</v>
      </c>
      <c r="AJ54">
        <v>2</v>
      </c>
      <c r="AK54" t="s">
        <v>2000</v>
      </c>
      <c r="AL54" s="2" t="s">
        <v>2001</v>
      </c>
      <c r="AM54">
        <v>37</v>
      </c>
      <c r="AS54" t="s">
        <v>2002</v>
      </c>
      <c r="EM54" t="s">
        <v>194</v>
      </c>
      <c r="EN54" t="s">
        <v>194</v>
      </c>
      <c r="EO54" t="s">
        <v>194</v>
      </c>
      <c r="EP54" t="s">
        <v>194</v>
      </c>
      <c r="EQ54" t="s">
        <v>194</v>
      </c>
      <c r="ER54" t="s">
        <v>865</v>
      </c>
      <c r="ES54" t="s">
        <v>2003</v>
      </c>
      <c r="ET54" s="2" t="s">
        <v>2004</v>
      </c>
      <c r="EU54" t="s">
        <v>1587</v>
      </c>
      <c r="EX54">
        <v>186607689</v>
      </c>
      <c r="EY54" t="s">
        <v>2005</v>
      </c>
      <c r="EZ54" s="1">
        <v>44825.676249999997</v>
      </c>
      <c r="FC54" t="s">
        <v>221</v>
      </c>
      <c r="FD54" t="s">
        <v>222</v>
      </c>
      <c r="FF54">
        <v>53</v>
      </c>
    </row>
    <row r="55" spans="1:162" x14ac:dyDescent="0.35">
      <c r="A55" s="1">
        <v>44825.428930405091</v>
      </c>
      <c r="B55" s="1">
        <v>44825.435216631937</v>
      </c>
      <c r="D55" t="s">
        <v>848</v>
      </c>
      <c r="E55" t="s">
        <v>2006</v>
      </c>
      <c r="J55" s="1">
        <v>44825</v>
      </c>
      <c r="K55" t="s">
        <v>807</v>
      </c>
      <c r="L55" t="s">
        <v>870</v>
      </c>
      <c r="M55" t="s">
        <v>2007</v>
      </c>
      <c r="N55" t="s">
        <v>2006</v>
      </c>
      <c r="O55" t="s">
        <v>889</v>
      </c>
      <c r="P55" t="s">
        <v>855</v>
      </c>
      <c r="Q55" t="s">
        <v>856</v>
      </c>
      <c r="R55" t="s">
        <v>857</v>
      </c>
      <c r="S55" t="s">
        <v>858</v>
      </c>
      <c r="T55" t="s">
        <v>859</v>
      </c>
      <c r="U55" t="s">
        <v>210</v>
      </c>
      <c r="V55">
        <v>1</v>
      </c>
      <c r="W55">
        <v>0</v>
      </c>
      <c r="X55">
        <v>0</v>
      </c>
      <c r="Y55">
        <v>0</v>
      </c>
      <c r="Z55">
        <v>0</v>
      </c>
      <c r="AA55">
        <v>0</v>
      </c>
      <c r="AB55">
        <v>0</v>
      </c>
      <c r="AC55">
        <v>0</v>
      </c>
      <c r="AD55">
        <v>0</v>
      </c>
      <c r="AE55">
        <v>0</v>
      </c>
      <c r="AF55">
        <v>0</v>
      </c>
      <c r="AG55">
        <v>0</v>
      </c>
      <c r="AH55">
        <v>0</v>
      </c>
      <c r="AI55">
        <v>3</v>
      </c>
      <c r="AJ55">
        <v>3</v>
      </c>
      <c r="AK55" t="s">
        <v>2008</v>
      </c>
      <c r="AL55" s="2" t="s">
        <v>2009</v>
      </c>
      <c r="AM55">
        <v>10</v>
      </c>
      <c r="AS55" t="s">
        <v>1981</v>
      </c>
      <c r="EM55" t="s">
        <v>194</v>
      </c>
      <c r="EN55" t="s">
        <v>194</v>
      </c>
      <c r="EO55" t="s">
        <v>194</v>
      </c>
      <c r="EP55" t="s">
        <v>194</v>
      </c>
      <c r="EQ55" t="s">
        <v>194</v>
      </c>
      <c r="ER55" t="s">
        <v>2010</v>
      </c>
      <c r="ES55" t="s">
        <v>2011</v>
      </c>
      <c r="ET55" s="2" t="s">
        <v>2012</v>
      </c>
      <c r="EU55" t="s">
        <v>1587</v>
      </c>
      <c r="EX55">
        <v>186607769</v>
      </c>
      <c r="EY55" t="s">
        <v>2013</v>
      </c>
      <c r="EZ55" s="1">
        <v>44825.676516203697</v>
      </c>
      <c r="FC55" t="s">
        <v>221</v>
      </c>
      <c r="FD55" t="s">
        <v>222</v>
      </c>
      <c r="FF55">
        <v>54</v>
      </c>
    </row>
    <row r="56" spans="1:162" x14ac:dyDescent="0.35">
      <c r="A56" s="1">
        <v>44825.338201493047</v>
      </c>
      <c r="B56" s="1">
        <v>44825.343630648153</v>
      </c>
      <c r="D56" t="s">
        <v>1088</v>
      </c>
      <c r="E56" t="s">
        <v>2014</v>
      </c>
      <c r="J56" s="1">
        <v>44825</v>
      </c>
      <c r="K56" t="s">
        <v>2015</v>
      </c>
      <c r="L56" t="s">
        <v>870</v>
      </c>
      <c r="M56" t="s">
        <v>1161</v>
      </c>
      <c r="N56" t="s">
        <v>2016</v>
      </c>
      <c r="O56" t="s">
        <v>1163</v>
      </c>
      <c r="P56" t="s">
        <v>855</v>
      </c>
      <c r="Q56" t="s">
        <v>856</v>
      </c>
      <c r="R56" t="s">
        <v>1094</v>
      </c>
      <c r="S56" t="s">
        <v>1095</v>
      </c>
      <c r="T56" t="s">
        <v>1096</v>
      </c>
      <c r="U56" t="s">
        <v>210</v>
      </c>
      <c r="V56">
        <v>1</v>
      </c>
      <c r="W56">
        <v>0</v>
      </c>
      <c r="X56">
        <v>0</v>
      </c>
      <c r="Y56">
        <v>0</v>
      </c>
      <c r="Z56">
        <v>0</v>
      </c>
      <c r="AA56">
        <v>0</v>
      </c>
      <c r="AB56">
        <v>0</v>
      </c>
      <c r="AC56">
        <v>0</v>
      </c>
      <c r="AD56">
        <v>0</v>
      </c>
      <c r="AE56">
        <v>0</v>
      </c>
      <c r="AF56">
        <v>0</v>
      </c>
      <c r="AG56">
        <v>0</v>
      </c>
      <c r="AH56">
        <v>0</v>
      </c>
      <c r="AI56">
        <v>2</v>
      </c>
      <c r="AJ56">
        <v>8</v>
      </c>
      <c r="AK56" t="s">
        <v>2017</v>
      </c>
      <c r="AL56" s="2" t="s">
        <v>2018</v>
      </c>
      <c r="AM56">
        <v>5.65</v>
      </c>
      <c r="AS56" t="s">
        <v>2019</v>
      </c>
      <c r="EM56" t="s">
        <v>194</v>
      </c>
      <c r="EN56" t="s">
        <v>194</v>
      </c>
      <c r="EO56" t="s">
        <v>194</v>
      </c>
      <c r="EP56" t="s">
        <v>194</v>
      </c>
      <c r="EQ56" t="s">
        <v>194</v>
      </c>
      <c r="ER56" t="s">
        <v>2020</v>
      </c>
      <c r="ES56" t="s">
        <v>2021</v>
      </c>
      <c r="ET56" s="2" t="s">
        <v>2022</v>
      </c>
      <c r="EU56" t="s">
        <v>1587</v>
      </c>
      <c r="EX56">
        <v>186610006</v>
      </c>
      <c r="EY56" t="s">
        <v>2023</v>
      </c>
      <c r="EZ56" s="1">
        <v>44825.680578703701</v>
      </c>
      <c r="FC56" t="s">
        <v>221</v>
      </c>
      <c r="FD56" t="s">
        <v>222</v>
      </c>
      <c r="FF56">
        <v>55</v>
      </c>
    </row>
    <row r="57" spans="1:162" x14ac:dyDescent="0.35">
      <c r="A57" s="1">
        <v>44825.350043900457</v>
      </c>
      <c r="B57" s="1">
        <v>44825.360144756953</v>
      </c>
      <c r="D57" t="s">
        <v>1088</v>
      </c>
      <c r="E57" t="s">
        <v>1175</v>
      </c>
      <c r="J57" s="1">
        <v>44825</v>
      </c>
      <c r="K57" t="s">
        <v>2024</v>
      </c>
      <c r="L57" t="s">
        <v>870</v>
      </c>
      <c r="M57" t="s">
        <v>1174</v>
      </c>
      <c r="N57" t="s">
        <v>1175</v>
      </c>
      <c r="O57" t="s">
        <v>1176</v>
      </c>
      <c r="P57" t="s">
        <v>855</v>
      </c>
      <c r="Q57" t="s">
        <v>856</v>
      </c>
      <c r="R57" t="s">
        <v>1094</v>
      </c>
      <c r="S57" t="s">
        <v>1095</v>
      </c>
      <c r="T57" t="s">
        <v>1096</v>
      </c>
      <c r="U57" t="s">
        <v>210</v>
      </c>
      <c r="V57">
        <v>1</v>
      </c>
      <c r="W57">
        <v>0</v>
      </c>
      <c r="X57">
        <v>0</v>
      </c>
      <c r="Y57">
        <v>0</v>
      </c>
      <c r="Z57">
        <v>0</v>
      </c>
      <c r="AA57">
        <v>0</v>
      </c>
      <c r="AB57">
        <v>0</v>
      </c>
      <c r="AC57">
        <v>0</v>
      </c>
      <c r="AD57">
        <v>0</v>
      </c>
      <c r="AE57">
        <v>0</v>
      </c>
      <c r="AF57">
        <v>0</v>
      </c>
      <c r="AG57">
        <v>0</v>
      </c>
      <c r="AH57">
        <v>0</v>
      </c>
      <c r="AI57">
        <v>2</v>
      </c>
      <c r="AJ57">
        <v>5</v>
      </c>
      <c r="AK57" t="s">
        <v>2025</v>
      </c>
      <c r="AL57" s="2" t="s">
        <v>2026</v>
      </c>
      <c r="AM57">
        <v>1.2350000000000001</v>
      </c>
      <c r="AO57" t="s">
        <v>2027</v>
      </c>
      <c r="AP57" s="2" t="s">
        <v>2028</v>
      </c>
      <c r="AQ57">
        <v>3.2250000000000001</v>
      </c>
      <c r="AR57" t="s">
        <v>194</v>
      </c>
      <c r="AS57" t="s">
        <v>2029</v>
      </c>
      <c r="EM57" t="s">
        <v>194</v>
      </c>
      <c r="EN57" t="s">
        <v>194</v>
      </c>
      <c r="EO57" t="s">
        <v>194</v>
      </c>
      <c r="EP57" t="s">
        <v>194</v>
      </c>
      <c r="EQ57" t="s">
        <v>194</v>
      </c>
      <c r="ER57" t="s">
        <v>2020</v>
      </c>
      <c r="ES57" t="s">
        <v>2030</v>
      </c>
      <c r="ET57" s="2" t="s">
        <v>2031</v>
      </c>
      <c r="EU57" t="s">
        <v>1587</v>
      </c>
      <c r="EX57">
        <v>186610024</v>
      </c>
      <c r="EY57" t="s">
        <v>2032</v>
      </c>
      <c r="EZ57" s="1">
        <v>44825.680636574078</v>
      </c>
      <c r="FC57" t="s">
        <v>221</v>
      </c>
      <c r="FD57" t="s">
        <v>222</v>
      </c>
      <c r="FF57">
        <v>56</v>
      </c>
    </row>
    <row r="58" spans="1:162" x14ac:dyDescent="0.35">
      <c r="A58" s="1">
        <v>44825.370385671296</v>
      </c>
      <c r="B58" s="1">
        <v>44825.376374328713</v>
      </c>
      <c r="D58" t="s">
        <v>1088</v>
      </c>
      <c r="E58" t="s">
        <v>1091</v>
      </c>
      <c r="J58" s="1">
        <v>44825</v>
      </c>
      <c r="K58" t="s">
        <v>2033</v>
      </c>
      <c r="L58" t="s">
        <v>870</v>
      </c>
      <c r="M58" t="s">
        <v>1091</v>
      </c>
      <c r="N58" t="s">
        <v>1091</v>
      </c>
      <c r="O58" t="s">
        <v>1093</v>
      </c>
      <c r="P58" t="s">
        <v>855</v>
      </c>
      <c r="Q58" t="s">
        <v>856</v>
      </c>
      <c r="R58" t="s">
        <v>1094</v>
      </c>
      <c r="S58" t="s">
        <v>1095</v>
      </c>
      <c r="T58" t="s">
        <v>1096</v>
      </c>
      <c r="U58" t="s">
        <v>210</v>
      </c>
      <c r="V58">
        <v>1</v>
      </c>
      <c r="W58">
        <v>0</v>
      </c>
      <c r="X58">
        <v>0</v>
      </c>
      <c r="Y58">
        <v>0</v>
      </c>
      <c r="Z58">
        <v>0</v>
      </c>
      <c r="AA58">
        <v>0</v>
      </c>
      <c r="AB58">
        <v>0</v>
      </c>
      <c r="AC58">
        <v>0</v>
      </c>
      <c r="AD58">
        <v>0</v>
      </c>
      <c r="AE58">
        <v>0</v>
      </c>
      <c r="AF58">
        <v>0</v>
      </c>
      <c r="AG58">
        <v>0</v>
      </c>
      <c r="AH58">
        <v>0</v>
      </c>
      <c r="AI58">
        <v>2</v>
      </c>
      <c r="AJ58">
        <v>2</v>
      </c>
      <c r="AK58" t="s">
        <v>2034</v>
      </c>
      <c r="AL58" s="2" t="s">
        <v>2035</v>
      </c>
      <c r="AM58">
        <v>2.125</v>
      </c>
      <c r="AO58" t="s">
        <v>2036</v>
      </c>
      <c r="AP58" s="2" t="s">
        <v>2037</v>
      </c>
      <c r="AQ58">
        <v>9.5</v>
      </c>
      <c r="AR58" t="s">
        <v>194</v>
      </c>
      <c r="AS58" t="s">
        <v>2038</v>
      </c>
      <c r="EM58" t="s">
        <v>194</v>
      </c>
      <c r="EN58" t="s">
        <v>194</v>
      </c>
      <c r="EO58" t="s">
        <v>194</v>
      </c>
      <c r="EP58" t="s">
        <v>194</v>
      </c>
      <c r="EQ58" t="s">
        <v>194</v>
      </c>
      <c r="ER58" t="s">
        <v>2020</v>
      </c>
      <c r="ES58" t="s">
        <v>2039</v>
      </c>
      <c r="ET58" s="2" t="s">
        <v>2040</v>
      </c>
      <c r="EU58" t="s">
        <v>1587</v>
      </c>
      <c r="EX58">
        <v>186610033</v>
      </c>
      <c r="EY58" t="s">
        <v>2041</v>
      </c>
      <c r="EZ58" s="1">
        <v>44825.680671296293</v>
      </c>
      <c r="FC58" t="s">
        <v>221</v>
      </c>
      <c r="FD58" t="s">
        <v>222</v>
      </c>
      <c r="FF58">
        <v>57</v>
      </c>
    </row>
    <row r="59" spans="1:162" x14ac:dyDescent="0.35">
      <c r="A59" s="1">
        <v>44825.379662847219</v>
      </c>
      <c r="B59" s="1">
        <v>44825.386818715277</v>
      </c>
      <c r="D59" t="s">
        <v>1088</v>
      </c>
      <c r="E59" t="s">
        <v>1122</v>
      </c>
      <c r="J59" s="1">
        <v>44825</v>
      </c>
      <c r="K59" t="s">
        <v>1968</v>
      </c>
      <c r="L59" t="s">
        <v>870</v>
      </c>
      <c r="M59" t="s">
        <v>1121</v>
      </c>
      <c r="N59" t="s">
        <v>2042</v>
      </c>
      <c r="O59" t="s">
        <v>1123</v>
      </c>
      <c r="P59" t="s">
        <v>855</v>
      </c>
      <c r="Q59" t="s">
        <v>856</v>
      </c>
      <c r="R59" t="s">
        <v>1094</v>
      </c>
      <c r="S59" t="s">
        <v>1095</v>
      </c>
      <c r="T59" t="s">
        <v>1096</v>
      </c>
      <c r="U59" t="s">
        <v>210</v>
      </c>
      <c r="V59">
        <v>1</v>
      </c>
      <c r="W59">
        <v>0</v>
      </c>
      <c r="X59">
        <v>0</v>
      </c>
      <c r="Y59">
        <v>0</v>
      </c>
      <c r="Z59">
        <v>0</v>
      </c>
      <c r="AA59">
        <v>0</v>
      </c>
      <c r="AB59">
        <v>0</v>
      </c>
      <c r="AC59">
        <v>0</v>
      </c>
      <c r="AD59">
        <v>0</v>
      </c>
      <c r="AE59">
        <v>0</v>
      </c>
      <c r="AF59">
        <v>0</v>
      </c>
      <c r="AG59">
        <v>0</v>
      </c>
      <c r="AH59">
        <v>0</v>
      </c>
      <c r="AI59">
        <v>1</v>
      </c>
      <c r="AJ59">
        <v>2</v>
      </c>
      <c r="AK59" t="s">
        <v>2043</v>
      </c>
      <c r="AL59" s="2" t="s">
        <v>2044</v>
      </c>
      <c r="AM59">
        <v>5.915</v>
      </c>
      <c r="AO59" t="s">
        <v>2045</v>
      </c>
      <c r="AP59" s="2" t="s">
        <v>2046</v>
      </c>
      <c r="AQ59">
        <v>8.3350000000000009</v>
      </c>
      <c r="AR59" t="s">
        <v>194</v>
      </c>
      <c r="AS59" t="s">
        <v>2047</v>
      </c>
      <c r="EM59" t="s">
        <v>194</v>
      </c>
      <c r="EN59" t="s">
        <v>194</v>
      </c>
      <c r="EO59" t="s">
        <v>194</v>
      </c>
      <c r="EP59" t="s">
        <v>194</v>
      </c>
      <c r="EQ59" t="s">
        <v>194</v>
      </c>
      <c r="ER59" t="s">
        <v>2020</v>
      </c>
      <c r="ES59" t="s">
        <v>2048</v>
      </c>
      <c r="ET59" s="2" t="s">
        <v>2049</v>
      </c>
      <c r="EU59" t="s">
        <v>1587</v>
      </c>
      <c r="EX59">
        <v>186610042</v>
      </c>
      <c r="EY59" t="s">
        <v>2050</v>
      </c>
      <c r="EZ59" s="1">
        <v>44825.680706018517</v>
      </c>
      <c r="FC59" t="s">
        <v>221</v>
      </c>
      <c r="FD59" t="s">
        <v>222</v>
      </c>
      <c r="FF59">
        <v>58</v>
      </c>
    </row>
    <row r="60" spans="1:162" x14ac:dyDescent="0.35">
      <c r="A60" s="1">
        <v>44825.391173124997</v>
      </c>
      <c r="B60" s="1">
        <v>44825.403728888887</v>
      </c>
      <c r="D60" t="s">
        <v>1088</v>
      </c>
      <c r="E60" t="s">
        <v>1108</v>
      </c>
      <c r="J60" s="1">
        <v>44825</v>
      </c>
      <c r="K60" t="s">
        <v>2051</v>
      </c>
      <c r="L60" t="s">
        <v>870</v>
      </c>
      <c r="M60" t="s">
        <v>2052</v>
      </c>
      <c r="N60" t="s">
        <v>1108</v>
      </c>
      <c r="O60" t="s">
        <v>1109</v>
      </c>
      <c r="P60" t="s">
        <v>855</v>
      </c>
      <c r="Q60" t="s">
        <v>856</v>
      </c>
      <c r="R60" t="s">
        <v>1094</v>
      </c>
      <c r="S60" t="s">
        <v>1095</v>
      </c>
      <c r="T60" t="s">
        <v>1096</v>
      </c>
      <c r="U60" t="s">
        <v>210</v>
      </c>
      <c r="V60">
        <v>1</v>
      </c>
      <c r="W60">
        <v>0</v>
      </c>
      <c r="X60">
        <v>0</v>
      </c>
      <c r="Y60">
        <v>0</v>
      </c>
      <c r="Z60">
        <v>0</v>
      </c>
      <c r="AA60">
        <v>0</v>
      </c>
      <c r="AB60">
        <v>0</v>
      </c>
      <c r="AC60">
        <v>0</v>
      </c>
      <c r="AD60">
        <v>0</v>
      </c>
      <c r="AE60">
        <v>0</v>
      </c>
      <c r="AF60">
        <v>0</v>
      </c>
      <c r="AG60">
        <v>0</v>
      </c>
      <c r="AH60">
        <v>0</v>
      </c>
      <c r="AI60">
        <v>2</v>
      </c>
      <c r="AJ60">
        <v>7</v>
      </c>
      <c r="AK60" t="s">
        <v>2053</v>
      </c>
      <c r="AL60" s="2" t="s">
        <v>2054</v>
      </c>
      <c r="AM60">
        <v>16.260000000000002</v>
      </c>
      <c r="AO60" t="s">
        <v>2055</v>
      </c>
      <c r="AP60" s="2" t="s">
        <v>2056</v>
      </c>
      <c r="AQ60">
        <v>4.12</v>
      </c>
      <c r="AR60" t="s">
        <v>194</v>
      </c>
      <c r="AS60" t="s">
        <v>2057</v>
      </c>
      <c r="EM60" t="s">
        <v>194</v>
      </c>
      <c r="EN60" t="s">
        <v>194</v>
      </c>
      <c r="EO60" t="s">
        <v>194</v>
      </c>
      <c r="EP60" t="s">
        <v>194</v>
      </c>
      <c r="EQ60" t="s">
        <v>194</v>
      </c>
      <c r="ER60" t="s">
        <v>2020</v>
      </c>
      <c r="ES60" t="s">
        <v>2058</v>
      </c>
      <c r="ET60" s="2" t="s">
        <v>2059</v>
      </c>
      <c r="EU60" t="s">
        <v>1587</v>
      </c>
      <c r="EX60">
        <v>186610077</v>
      </c>
      <c r="EY60" t="s">
        <v>2060</v>
      </c>
      <c r="EZ60" s="1">
        <v>44825.680798611109</v>
      </c>
      <c r="FC60" t="s">
        <v>221</v>
      </c>
      <c r="FD60" t="s">
        <v>222</v>
      </c>
      <c r="FF60">
        <v>59</v>
      </c>
    </row>
    <row r="61" spans="1:162" x14ac:dyDescent="0.35">
      <c r="A61" s="1">
        <v>44825.411158645831</v>
      </c>
      <c r="B61" s="1">
        <v>44825.414159479173</v>
      </c>
      <c r="D61" t="s">
        <v>1088</v>
      </c>
      <c r="E61" t="s">
        <v>1135</v>
      </c>
      <c r="J61" s="1">
        <v>44825</v>
      </c>
      <c r="K61" t="s">
        <v>2061</v>
      </c>
      <c r="L61" t="s">
        <v>870</v>
      </c>
      <c r="M61" t="s">
        <v>1134</v>
      </c>
      <c r="N61" t="s">
        <v>1135</v>
      </c>
      <c r="O61" t="s">
        <v>2062</v>
      </c>
      <c r="P61" t="s">
        <v>855</v>
      </c>
      <c r="Q61" t="s">
        <v>856</v>
      </c>
      <c r="R61" t="s">
        <v>1094</v>
      </c>
      <c r="S61" t="s">
        <v>1095</v>
      </c>
      <c r="T61" t="s">
        <v>1096</v>
      </c>
      <c r="U61" t="s">
        <v>210</v>
      </c>
      <c r="V61">
        <v>1</v>
      </c>
      <c r="W61">
        <v>0</v>
      </c>
      <c r="X61">
        <v>0</v>
      </c>
      <c r="Y61">
        <v>0</v>
      </c>
      <c r="Z61">
        <v>0</v>
      </c>
      <c r="AA61">
        <v>0</v>
      </c>
      <c r="AB61">
        <v>0</v>
      </c>
      <c r="AC61">
        <v>0</v>
      </c>
      <c r="AD61">
        <v>0</v>
      </c>
      <c r="AE61">
        <v>0</v>
      </c>
      <c r="AF61">
        <v>0</v>
      </c>
      <c r="AG61">
        <v>0</v>
      </c>
      <c r="AH61">
        <v>0</v>
      </c>
      <c r="AI61">
        <v>2</v>
      </c>
      <c r="AJ61">
        <v>5</v>
      </c>
      <c r="AK61" t="s">
        <v>2063</v>
      </c>
      <c r="AL61" s="2" t="s">
        <v>2064</v>
      </c>
      <c r="AM61">
        <v>10.57</v>
      </c>
      <c r="AS61" t="s">
        <v>308</v>
      </c>
      <c r="EM61" t="s">
        <v>194</v>
      </c>
      <c r="EN61" t="s">
        <v>194</v>
      </c>
      <c r="EO61" t="s">
        <v>194</v>
      </c>
      <c r="EP61" t="s">
        <v>194</v>
      </c>
      <c r="EQ61" t="s">
        <v>194</v>
      </c>
      <c r="ER61" t="s">
        <v>2020</v>
      </c>
      <c r="ES61" t="s">
        <v>2065</v>
      </c>
      <c r="ET61" s="2" t="s">
        <v>2066</v>
      </c>
      <c r="EU61" t="s">
        <v>1587</v>
      </c>
      <c r="EX61">
        <v>186610092</v>
      </c>
      <c r="EY61" t="s">
        <v>2067</v>
      </c>
      <c r="EZ61" s="1">
        <v>44825.680833333332</v>
      </c>
      <c r="FC61" t="s">
        <v>221</v>
      </c>
      <c r="FD61" t="s">
        <v>222</v>
      </c>
      <c r="FF61">
        <v>60</v>
      </c>
    </row>
    <row r="62" spans="1:162" x14ac:dyDescent="0.35">
      <c r="A62" s="1">
        <v>44825.364020567133</v>
      </c>
      <c r="B62" s="1">
        <v>44825.378863182872</v>
      </c>
      <c r="D62" t="s">
        <v>946</v>
      </c>
      <c r="E62" t="s">
        <v>950</v>
      </c>
      <c r="J62" s="1">
        <v>44825</v>
      </c>
      <c r="K62" t="s">
        <v>2068</v>
      </c>
      <c r="L62" t="s">
        <v>968</v>
      </c>
      <c r="M62" t="s">
        <v>949</v>
      </c>
      <c r="N62" t="s">
        <v>950</v>
      </c>
      <c r="O62" t="s">
        <v>951</v>
      </c>
      <c r="P62" t="s">
        <v>855</v>
      </c>
      <c r="Q62" t="s">
        <v>856</v>
      </c>
      <c r="R62" t="s">
        <v>952</v>
      </c>
      <c r="S62" t="s">
        <v>953</v>
      </c>
      <c r="T62" t="s">
        <v>954</v>
      </c>
      <c r="U62" t="s">
        <v>210</v>
      </c>
      <c r="V62">
        <v>1</v>
      </c>
      <c r="W62">
        <v>0</v>
      </c>
      <c r="X62">
        <v>0</v>
      </c>
      <c r="Y62">
        <v>0</v>
      </c>
      <c r="Z62">
        <v>0</v>
      </c>
      <c r="AA62">
        <v>0</v>
      </c>
      <c r="AB62">
        <v>0</v>
      </c>
      <c r="AC62">
        <v>0</v>
      </c>
      <c r="AD62">
        <v>0</v>
      </c>
      <c r="AE62">
        <v>0</v>
      </c>
      <c r="AF62">
        <v>0</v>
      </c>
      <c r="AG62">
        <v>0</v>
      </c>
      <c r="AH62">
        <v>0</v>
      </c>
      <c r="AI62">
        <v>2</v>
      </c>
      <c r="AJ62">
        <v>6</v>
      </c>
      <c r="AK62" t="s">
        <v>2069</v>
      </c>
      <c r="AL62" s="2" t="s">
        <v>2070</v>
      </c>
      <c r="AM62">
        <v>30.4</v>
      </c>
      <c r="AS62" t="s">
        <v>588</v>
      </c>
      <c r="EM62" t="s">
        <v>194</v>
      </c>
      <c r="EN62" t="s">
        <v>194</v>
      </c>
      <c r="EO62" t="s">
        <v>194</v>
      </c>
      <c r="EP62" t="s">
        <v>194</v>
      </c>
      <c r="EQ62" t="s">
        <v>194</v>
      </c>
      <c r="ER62" t="s">
        <v>962</v>
      </c>
      <c r="ES62" t="s">
        <v>2071</v>
      </c>
      <c r="ET62" s="2" t="s">
        <v>2072</v>
      </c>
      <c r="EU62" t="s">
        <v>1587</v>
      </c>
      <c r="EX62">
        <v>186617047</v>
      </c>
      <c r="EY62" t="s">
        <v>2073</v>
      </c>
      <c r="EZ62" s="1">
        <v>44825.695428240739</v>
      </c>
      <c r="FC62" t="s">
        <v>221</v>
      </c>
      <c r="FD62" t="s">
        <v>222</v>
      </c>
      <c r="FF62">
        <v>61</v>
      </c>
    </row>
    <row r="63" spans="1:162" x14ac:dyDescent="0.35">
      <c r="A63" s="1">
        <v>44825.38678241898</v>
      </c>
      <c r="B63" s="1">
        <v>44825.395483159722</v>
      </c>
      <c r="D63" t="s">
        <v>946</v>
      </c>
      <c r="E63" t="s">
        <v>970</v>
      </c>
      <c r="J63" s="1">
        <v>44825</v>
      </c>
      <c r="K63" t="s">
        <v>2074</v>
      </c>
      <c r="L63" t="s">
        <v>968</v>
      </c>
      <c r="M63" t="s">
        <v>969</v>
      </c>
      <c r="N63" t="s">
        <v>970</v>
      </c>
      <c r="O63" t="s">
        <v>971</v>
      </c>
      <c r="P63" t="s">
        <v>855</v>
      </c>
      <c r="Q63" t="s">
        <v>856</v>
      </c>
      <c r="R63" t="s">
        <v>952</v>
      </c>
      <c r="S63" t="s">
        <v>953</v>
      </c>
      <c r="T63" t="s">
        <v>954</v>
      </c>
      <c r="U63" t="s">
        <v>210</v>
      </c>
      <c r="V63">
        <v>1</v>
      </c>
      <c r="W63">
        <v>0</v>
      </c>
      <c r="X63">
        <v>0</v>
      </c>
      <c r="Y63">
        <v>0</v>
      </c>
      <c r="Z63">
        <v>0</v>
      </c>
      <c r="AA63">
        <v>0</v>
      </c>
      <c r="AB63">
        <v>0</v>
      </c>
      <c r="AC63">
        <v>0</v>
      </c>
      <c r="AD63">
        <v>0</v>
      </c>
      <c r="AE63">
        <v>0</v>
      </c>
      <c r="AF63">
        <v>0</v>
      </c>
      <c r="AG63">
        <v>0</v>
      </c>
      <c r="AH63">
        <v>0</v>
      </c>
      <c r="AI63">
        <v>2</v>
      </c>
      <c r="AJ63">
        <v>6</v>
      </c>
      <c r="AK63" t="s">
        <v>2075</v>
      </c>
      <c r="AL63" s="2" t="s">
        <v>2076</v>
      </c>
      <c r="AM63">
        <v>35.799999999999997</v>
      </c>
      <c r="AO63" t="s">
        <v>2077</v>
      </c>
      <c r="AP63" s="2" t="s">
        <v>2078</v>
      </c>
      <c r="AQ63">
        <v>2.8</v>
      </c>
      <c r="AR63" t="s">
        <v>194</v>
      </c>
      <c r="AS63" t="s">
        <v>2079</v>
      </c>
      <c r="EM63" t="s">
        <v>194</v>
      </c>
      <c r="EN63" t="s">
        <v>194</v>
      </c>
      <c r="EO63" t="s">
        <v>194</v>
      </c>
      <c r="EP63" t="s">
        <v>194</v>
      </c>
      <c r="EQ63" t="s">
        <v>194</v>
      </c>
      <c r="ER63" t="s">
        <v>962</v>
      </c>
      <c r="ES63" t="s">
        <v>2080</v>
      </c>
      <c r="ET63" s="2" t="s">
        <v>2081</v>
      </c>
      <c r="EU63" t="s">
        <v>1587</v>
      </c>
      <c r="EX63">
        <v>186617085</v>
      </c>
      <c r="EY63" t="s">
        <v>2082</v>
      </c>
      <c r="EZ63" s="1">
        <v>44825.695486111108</v>
      </c>
      <c r="FC63" t="s">
        <v>221</v>
      </c>
      <c r="FD63" t="s">
        <v>222</v>
      </c>
      <c r="FF63">
        <v>62</v>
      </c>
    </row>
    <row r="64" spans="1:162" x14ac:dyDescent="0.35">
      <c r="A64" s="1">
        <v>44825.400604328701</v>
      </c>
      <c r="B64" s="1">
        <v>44825.408125428243</v>
      </c>
      <c r="D64" t="s">
        <v>946</v>
      </c>
      <c r="E64" t="s">
        <v>986</v>
      </c>
      <c r="J64" s="1">
        <v>44825</v>
      </c>
      <c r="K64" t="s">
        <v>399</v>
      </c>
      <c r="L64" t="s">
        <v>968</v>
      </c>
      <c r="M64" t="s">
        <v>985</v>
      </c>
      <c r="N64" t="s">
        <v>986</v>
      </c>
      <c r="O64" t="s">
        <v>987</v>
      </c>
      <c r="P64" t="s">
        <v>855</v>
      </c>
      <c r="Q64" t="s">
        <v>856</v>
      </c>
      <c r="R64" t="s">
        <v>952</v>
      </c>
      <c r="S64" t="s">
        <v>953</v>
      </c>
      <c r="T64" t="s">
        <v>954</v>
      </c>
      <c r="U64" t="s">
        <v>210</v>
      </c>
      <c r="V64">
        <v>1</v>
      </c>
      <c r="W64">
        <v>0</v>
      </c>
      <c r="X64">
        <v>0</v>
      </c>
      <c r="Y64">
        <v>0</v>
      </c>
      <c r="Z64">
        <v>0</v>
      </c>
      <c r="AA64">
        <v>0</v>
      </c>
      <c r="AB64">
        <v>0</v>
      </c>
      <c r="AC64">
        <v>0</v>
      </c>
      <c r="AD64">
        <v>0</v>
      </c>
      <c r="AE64">
        <v>0</v>
      </c>
      <c r="AF64">
        <v>0</v>
      </c>
      <c r="AG64">
        <v>0</v>
      </c>
      <c r="AH64">
        <v>0</v>
      </c>
      <c r="AI64">
        <v>2</v>
      </c>
      <c r="AJ64">
        <v>4</v>
      </c>
      <c r="AK64" t="s">
        <v>2083</v>
      </c>
      <c r="AL64" s="2" t="s">
        <v>2084</v>
      </c>
      <c r="AM64">
        <v>9.7149999999999999</v>
      </c>
      <c r="AS64" t="s">
        <v>588</v>
      </c>
      <c r="EM64" t="s">
        <v>194</v>
      </c>
      <c r="EN64" t="s">
        <v>194</v>
      </c>
      <c r="EO64" t="s">
        <v>194</v>
      </c>
      <c r="EP64" t="s">
        <v>194</v>
      </c>
      <c r="EQ64" t="s">
        <v>194</v>
      </c>
      <c r="ER64" t="s">
        <v>962</v>
      </c>
      <c r="ES64" t="s">
        <v>2085</v>
      </c>
      <c r="ET64" s="2" t="s">
        <v>2086</v>
      </c>
      <c r="EU64" t="s">
        <v>1587</v>
      </c>
      <c r="EX64">
        <v>186617112</v>
      </c>
      <c r="EY64" t="s">
        <v>2087</v>
      </c>
      <c r="EZ64" s="1">
        <v>44825.695520833331</v>
      </c>
      <c r="FC64" t="s">
        <v>221</v>
      </c>
      <c r="FD64" t="s">
        <v>222</v>
      </c>
      <c r="FF64">
        <v>63</v>
      </c>
    </row>
    <row r="65" spans="1:162" x14ac:dyDescent="0.35">
      <c r="A65" s="1">
        <v>44825.4138953125</v>
      </c>
      <c r="B65" s="1">
        <v>44825.425316273147</v>
      </c>
      <c r="D65" t="s">
        <v>946</v>
      </c>
      <c r="E65" t="s">
        <v>1000</v>
      </c>
      <c r="J65" s="1">
        <v>44825</v>
      </c>
      <c r="K65" t="s">
        <v>2088</v>
      </c>
      <c r="L65" t="s">
        <v>968</v>
      </c>
      <c r="M65" t="s">
        <v>999</v>
      </c>
      <c r="N65" t="s">
        <v>1000</v>
      </c>
      <c r="O65" t="s">
        <v>1001</v>
      </c>
      <c r="P65" t="s">
        <v>855</v>
      </c>
      <c r="Q65" t="s">
        <v>856</v>
      </c>
      <c r="R65" t="s">
        <v>952</v>
      </c>
      <c r="S65" t="s">
        <v>953</v>
      </c>
      <c r="T65" t="s">
        <v>954</v>
      </c>
      <c r="U65" t="s">
        <v>210</v>
      </c>
      <c r="V65">
        <v>1</v>
      </c>
      <c r="W65">
        <v>0</v>
      </c>
      <c r="X65">
        <v>0</v>
      </c>
      <c r="Y65">
        <v>0</v>
      </c>
      <c r="Z65">
        <v>0</v>
      </c>
      <c r="AA65">
        <v>0</v>
      </c>
      <c r="AB65">
        <v>0</v>
      </c>
      <c r="AC65">
        <v>0</v>
      </c>
      <c r="AD65">
        <v>0</v>
      </c>
      <c r="AE65">
        <v>0</v>
      </c>
      <c r="AF65">
        <v>0</v>
      </c>
      <c r="AG65">
        <v>0</v>
      </c>
      <c r="AH65">
        <v>0</v>
      </c>
      <c r="AI65">
        <v>3</v>
      </c>
      <c r="AJ65">
        <v>6</v>
      </c>
      <c r="AK65" t="s">
        <v>2089</v>
      </c>
      <c r="AL65" s="2" t="s">
        <v>2090</v>
      </c>
      <c r="AM65">
        <v>24.84</v>
      </c>
      <c r="AS65" t="s">
        <v>588</v>
      </c>
      <c r="EM65" t="s">
        <v>194</v>
      </c>
      <c r="EN65" t="s">
        <v>194</v>
      </c>
      <c r="EO65" t="s">
        <v>194</v>
      </c>
      <c r="EP65" t="s">
        <v>194</v>
      </c>
      <c r="EQ65" t="s">
        <v>194</v>
      </c>
      <c r="ER65" t="s">
        <v>962</v>
      </c>
      <c r="ES65" t="s">
        <v>2091</v>
      </c>
      <c r="ET65" s="2" t="s">
        <v>2092</v>
      </c>
      <c r="EU65" t="s">
        <v>1587</v>
      </c>
      <c r="EX65">
        <v>186617133</v>
      </c>
      <c r="EY65" t="s">
        <v>2093</v>
      </c>
      <c r="EZ65" s="1">
        <v>44825.695555555547</v>
      </c>
      <c r="FC65" t="s">
        <v>221</v>
      </c>
      <c r="FD65" t="s">
        <v>222</v>
      </c>
      <c r="FF65">
        <v>64</v>
      </c>
    </row>
    <row r="66" spans="1:162" x14ac:dyDescent="0.35">
      <c r="A66" s="1">
        <v>44825.428742152777</v>
      </c>
      <c r="B66" s="1">
        <v>44825.433715937499</v>
      </c>
      <c r="D66" t="s">
        <v>946</v>
      </c>
      <c r="E66" t="s">
        <v>1014</v>
      </c>
      <c r="J66" s="1">
        <v>44825</v>
      </c>
      <c r="K66" t="s">
        <v>807</v>
      </c>
      <c r="L66" t="s">
        <v>968</v>
      </c>
      <c r="M66" t="s">
        <v>1013</v>
      </c>
      <c r="N66" t="s">
        <v>1014</v>
      </c>
      <c r="O66" t="s">
        <v>1015</v>
      </c>
      <c r="P66" t="s">
        <v>855</v>
      </c>
      <c r="Q66" t="s">
        <v>856</v>
      </c>
      <c r="R66" t="s">
        <v>952</v>
      </c>
      <c r="S66" t="s">
        <v>953</v>
      </c>
      <c r="T66" t="s">
        <v>954</v>
      </c>
      <c r="U66" t="s">
        <v>210</v>
      </c>
      <c r="V66">
        <v>1</v>
      </c>
      <c r="W66">
        <v>0</v>
      </c>
      <c r="X66">
        <v>0</v>
      </c>
      <c r="Y66">
        <v>0</v>
      </c>
      <c r="Z66">
        <v>0</v>
      </c>
      <c r="AA66">
        <v>0</v>
      </c>
      <c r="AB66">
        <v>0</v>
      </c>
      <c r="AC66">
        <v>0</v>
      </c>
      <c r="AD66">
        <v>0</v>
      </c>
      <c r="AE66">
        <v>0</v>
      </c>
      <c r="AF66">
        <v>0</v>
      </c>
      <c r="AG66">
        <v>0</v>
      </c>
      <c r="AH66">
        <v>0</v>
      </c>
      <c r="AI66">
        <v>3</v>
      </c>
      <c r="AJ66">
        <v>5</v>
      </c>
      <c r="AK66" t="s">
        <v>2094</v>
      </c>
      <c r="AL66" s="2" t="s">
        <v>2095</v>
      </c>
      <c r="AM66">
        <v>24.17</v>
      </c>
      <c r="AS66" t="s">
        <v>588</v>
      </c>
      <c r="EM66" t="s">
        <v>194</v>
      </c>
      <c r="EN66" t="s">
        <v>194</v>
      </c>
      <c r="EO66" t="s">
        <v>194</v>
      </c>
      <c r="EP66" t="s">
        <v>194</v>
      </c>
      <c r="EQ66" t="s">
        <v>194</v>
      </c>
      <c r="ER66" t="s">
        <v>962</v>
      </c>
      <c r="ES66" t="s">
        <v>2096</v>
      </c>
      <c r="ET66" s="2" t="s">
        <v>2097</v>
      </c>
      <c r="EU66" t="s">
        <v>1587</v>
      </c>
      <c r="EX66">
        <v>186617156</v>
      </c>
      <c r="EY66" t="s">
        <v>2098</v>
      </c>
      <c r="EZ66" s="1">
        <v>44825.695590277777</v>
      </c>
      <c r="FC66" t="s">
        <v>221</v>
      </c>
      <c r="FD66" t="s">
        <v>222</v>
      </c>
      <c r="FF66">
        <v>65</v>
      </c>
    </row>
    <row r="67" spans="1:162" x14ac:dyDescent="0.35">
      <c r="A67" s="1">
        <v>44825.439003981483</v>
      </c>
      <c r="B67" s="1">
        <v>44825.44516210648</v>
      </c>
      <c r="D67" t="s">
        <v>946</v>
      </c>
      <c r="E67" t="s">
        <v>1029</v>
      </c>
      <c r="J67" s="1">
        <v>44825</v>
      </c>
      <c r="K67" t="s">
        <v>998</v>
      </c>
      <c r="L67" t="s">
        <v>968</v>
      </c>
      <c r="M67" t="s">
        <v>1028</v>
      </c>
      <c r="N67" t="s">
        <v>1029</v>
      </c>
      <c r="O67" t="s">
        <v>1030</v>
      </c>
      <c r="P67" t="s">
        <v>855</v>
      </c>
      <c r="Q67" t="s">
        <v>856</v>
      </c>
      <c r="R67" t="s">
        <v>952</v>
      </c>
      <c r="S67" t="s">
        <v>953</v>
      </c>
      <c r="T67" t="s">
        <v>954</v>
      </c>
      <c r="U67" t="s">
        <v>210</v>
      </c>
      <c r="V67">
        <v>1</v>
      </c>
      <c r="W67">
        <v>0</v>
      </c>
      <c r="X67">
        <v>0</v>
      </c>
      <c r="Y67">
        <v>0</v>
      </c>
      <c r="Z67">
        <v>0</v>
      </c>
      <c r="AA67">
        <v>0</v>
      </c>
      <c r="AB67">
        <v>0</v>
      </c>
      <c r="AC67">
        <v>0</v>
      </c>
      <c r="AD67">
        <v>0</v>
      </c>
      <c r="AE67">
        <v>0</v>
      </c>
      <c r="AF67">
        <v>0</v>
      </c>
      <c r="AG67">
        <v>0</v>
      </c>
      <c r="AH67">
        <v>0</v>
      </c>
      <c r="AI67">
        <v>1</v>
      </c>
      <c r="AJ67">
        <v>8</v>
      </c>
      <c r="AK67" t="s">
        <v>2099</v>
      </c>
      <c r="AL67" s="2" t="s">
        <v>2100</v>
      </c>
      <c r="AM67">
        <v>28.56</v>
      </c>
      <c r="AS67" t="s">
        <v>588</v>
      </c>
      <c r="EM67" t="s">
        <v>194</v>
      </c>
      <c r="EN67" t="s">
        <v>194</v>
      </c>
      <c r="EO67" t="s">
        <v>194</v>
      </c>
      <c r="EP67" t="s">
        <v>194</v>
      </c>
      <c r="EQ67" t="s">
        <v>194</v>
      </c>
      <c r="ER67" t="s">
        <v>962</v>
      </c>
      <c r="ES67" t="s">
        <v>2101</v>
      </c>
      <c r="ET67" s="2" t="s">
        <v>2102</v>
      </c>
      <c r="EU67" t="s">
        <v>1587</v>
      </c>
      <c r="EX67">
        <v>186617194</v>
      </c>
      <c r="EY67" t="s">
        <v>2103</v>
      </c>
      <c r="EZ67" s="1">
        <v>44825.695625</v>
      </c>
      <c r="FC67" t="s">
        <v>221</v>
      </c>
      <c r="FD67" t="s">
        <v>222</v>
      </c>
      <c r="FF67">
        <v>66</v>
      </c>
    </row>
    <row r="68" spans="1:162" x14ac:dyDescent="0.35">
      <c r="A68" s="1">
        <v>44825.364034247687</v>
      </c>
      <c r="B68" s="1">
        <v>44825.37432357639</v>
      </c>
      <c r="D68" t="s">
        <v>1401</v>
      </c>
      <c r="E68" t="s">
        <v>1405</v>
      </c>
      <c r="J68" s="1">
        <v>44825</v>
      </c>
      <c r="K68" t="s">
        <v>2068</v>
      </c>
      <c r="L68" t="s">
        <v>197</v>
      </c>
      <c r="M68" t="s">
        <v>2104</v>
      </c>
      <c r="N68" t="s">
        <v>1405</v>
      </c>
      <c r="O68" t="s">
        <v>1406</v>
      </c>
      <c r="P68" t="s">
        <v>855</v>
      </c>
      <c r="Q68" t="s">
        <v>856</v>
      </c>
      <c r="R68" t="s">
        <v>857</v>
      </c>
      <c r="S68" t="s">
        <v>890</v>
      </c>
      <c r="T68" t="s">
        <v>891</v>
      </c>
      <c r="U68" t="s">
        <v>210</v>
      </c>
      <c r="V68">
        <v>1</v>
      </c>
      <c r="W68">
        <v>0</v>
      </c>
      <c r="X68">
        <v>0</v>
      </c>
      <c r="Y68">
        <v>0</v>
      </c>
      <c r="Z68">
        <v>0</v>
      </c>
      <c r="AA68">
        <v>0</v>
      </c>
      <c r="AB68">
        <v>0</v>
      </c>
      <c r="AC68">
        <v>0</v>
      </c>
      <c r="AD68">
        <v>0</v>
      </c>
      <c r="AE68">
        <v>0</v>
      </c>
      <c r="AF68">
        <v>0</v>
      </c>
      <c r="AG68">
        <v>0</v>
      </c>
      <c r="AH68">
        <v>0</v>
      </c>
      <c r="AI68">
        <v>3</v>
      </c>
      <c r="AJ68">
        <v>6</v>
      </c>
      <c r="AK68" t="s">
        <v>2105</v>
      </c>
      <c r="AL68" s="2" t="s">
        <v>2106</v>
      </c>
      <c r="AM68">
        <v>45.284999999999997</v>
      </c>
      <c r="AS68" t="s">
        <v>2107</v>
      </c>
      <c r="EM68" t="s">
        <v>194</v>
      </c>
      <c r="EN68" t="s">
        <v>194</v>
      </c>
      <c r="EO68" t="s">
        <v>194</v>
      </c>
      <c r="EP68" t="s">
        <v>194</v>
      </c>
      <c r="EQ68" t="s">
        <v>194</v>
      </c>
      <c r="ER68" t="s">
        <v>1413</v>
      </c>
      <c r="ES68" t="s">
        <v>2108</v>
      </c>
      <c r="ET68" s="2" t="s">
        <v>2109</v>
      </c>
      <c r="EU68" t="s">
        <v>1587</v>
      </c>
      <c r="EX68">
        <v>186624217</v>
      </c>
      <c r="EY68" t="s">
        <v>2110</v>
      </c>
      <c r="EZ68" s="1">
        <v>44825.70784722222</v>
      </c>
      <c r="FC68" t="s">
        <v>221</v>
      </c>
      <c r="FD68" t="s">
        <v>222</v>
      </c>
      <c r="FF68">
        <v>67</v>
      </c>
    </row>
    <row r="69" spans="1:162" x14ac:dyDescent="0.35">
      <c r="A69" s="1">
        <v>44825.39999539352</v>
      </c>
      <c r="B69" s="1">
        <v>44825.406201979167</v>
      </c>
      <c r="D69" t="s">
        <v>1401</v>
      </c>
      <c r="E69" t="s">
        <v>1419</v>
      </c>
      <c r="J69" s="1">
        <v>44825</v>
      </c>
      <c r="K69" t="s">
        <v>2111</v>
      </c>
      <c r="L69" t="s">
        <v>2112</v>
      </c>
      <c r="M69" t="s">
        <v>1419</v>
      </c>
      <c r="N69" t="s">
        <v>1419</v>
      </c>
      <c r="O69" t="s">
        <v>1420</v>
      </c>
      <c r="P69" t="s">
        <v>855</v>
      </c>
      <c r="Q69" t="s">
        <v>856</v>
      </c>
      <c r="R69" t="s">
        <v>857</v>
      </c>
      <c r="S69" t="s">
        <v>890</v>
      </c>
      <c r="T69" t="s">
        <v>891</v>
      </c>
      <c r="U69" t="s">
        <v>210</v>
      </c>
      <c r="V69">
        <v>1</v>
      </c>
      <c r="W69">
        <v>0</v>
      </c>
      <c r="X69">
        <v>0</v>
      </c>
      <c r="Y69">
        <v>0</v>
      </c>
      <c r="Z69">
        <v>0</v>
      </c>
      <c r="AA69">
        <v>0</v>
      </c>
      <c r="AB69">
        <v>0</v>
      </c>
      <c r="AC69">
        <v>0</v>
      </c>
      <c r="AD69">
        <v>0</v>
      </c>
      <c r="AE69">
        <v>0</v>
      </c>
      <c r="AF69">
        <v>0</v>
      </c>
      <c r="AG69">
        <v>0</v>
      </c>
      <c r="AH69">
        <v>0</v>
      </c>
      <c r="AI69">
        <v>2</v>
      </c>
      <c r="AJ69">
        <v>6</v>
      </c>
      <c r="AK69" t="s">
        <v>2113</v>
      </c>
      <c r="AL69" s="2" t="s">
        <v>2114</v>
      </c>
      <c r="AM69">
        <v>21.2</v>
      </c>
      <c r="AO69" t="s">
        <v>2115</v>
      </c>
      <c r="AP69" s="2" t="s">
        <v>2116</v>
      </c>
      <c r="AQ69">
        <v>36.200000000000003</v>
      </c>
      <c r="AR69" t="s">
        <v>194</v>
      </c>
      <c r="AS69" t="s">
        <v>1470</v>
      </c>
      <c r="EM69" t="s">
        <v>194</v>
      </c>
      <c r="EN69" t="s">
        <v>194</v>
      </c>
      <c r="EO69" t="s">
        <v>194</v>
      </c>
      <c r="EP69" t="s">
        <v>194</v>
      </c>
      <c r="EQ69" t="s">
        <v>194</v>
      </c>
      <c r="ER69" t="s">
        <v>1413</v>
      </c>
      <c r="ES69" t="s">
        <v>2117</v>
      </c>
      <c r="ET69" s="2" t="s">
        <v>2118</v>
      </c>
      <c r="EU69" t="s">
        <v>1587</v>
      </c>
      <c r="EX69">
        <v>186624245</v>
      </c>
      <c r="EY69" t="s">
        <v>2119</v>
      </c>
      <c r="EZ69" s="1">
        <v>44825.707905092589</v>
      </c>
      <c r="FC69" t="s">
        <v>221</v>
      </c>
      <c r="FD69" t="s">
        <v>222</v>
      </c>
      <c r="FF69">
        <v>68</v>
      </c>
    </row>
    <row r="70" spans="1:162" x14ac:dyDescent="0.35">
      <c r="A70" s="1">
        <v>44825.436471469897</v>
      </c>
      <c r="B70" s="1">
        <v>44825.441399814823</v>
      </c>
      <c r="D70" t="s">
        <v>1401</v>
      </c>
      <c r="E70" t="s">
        <v>2120</v>
      </c>
      <c r="J70" s="1">
        <v>44825</v>
      </c>
      <c r="K70" t="s">
        <v>2121</v>
      </c>
      <c r="L70" t="s">
        <v>197</v>
      </c>
      <c r="M70" t="s">
        <v>1432</v>
      </c>
      <c r="N70" t="s">
        <v>1433</v>
      </c>
      <c r="O70" t="s">
        <v>1434</v>
      </c>
      <c r="P70" t="s">
        <v>855</v>
      </c>
      <c r="Q70" t="s">
        <v>856</v>
      </c>
      <c r="R70" t="s">
        <v>857</v>
      </c>
      <c r="S70" t="s">
        <v>890</v>
      </c>
      <c r="T70" t="s">
        <v>891</v>
      </c>
      <c r="U70" t="s">
        <v>210</v>
      </c>
      <c r="V70">
        <v>1</v>
      </c>
      <c r="W70">
        <v>0</v>
      </c>
      <c r="X70">
        <v>0</v>
      </c>
      <c r="Y70">
        <v>0</v>
      </c>
      <c r="Z70">
        <v>0</v>
      </c>
      <c r="AA70">
        <v>0</v>
      </c>
      <c r="AB70">
        <v>0</v>
      </c>
      <c r="AC70">
        <v>0</v>
      </c>
      <c r="AD70">
        <v>0</v>
      </c>
      <c r="AE70">
        <v>0</v>
      </c>
      <c r="AF70">
        <v>0</v>
      </c>
      <c r="AG70">
        <v>0</v>
      </c>
      <c r="AH70">
        <v>0</v>
      </c>
      <c r="AI70">
        <v>2</v>
      </c>
      <c r="AJ70">
        <v>3</v>
      </c>
      <c r="AK70" t="s">
        <v>2122</v>
      </c>
      <c r="AL70" s="2" t="s">
        <v>2123</v>
      </c>
      <c r="AM70">
        <v>43.63</v>
      </c>
      <c r="AS70" t="s">
        <v>2124</v>
      </c>
      <c r="EM70" t="s">
        <v>194</v>
      </c>
      <c r="EN70" t="s">
        <v>194</v>
      </c>
      <c r="EO70" t="s">
        <v>194</v>
      </c>
      <c r="EP70" t="s">
        <v>194</v>
      </c>
      <c r="EQ70" t="s">
        <v>194</v>
      </c>
      <c r="ER70" t="s">
        <v>1413</v>
      </c>
      <c r="ES70" t="s">
        <v>2125</v>
      </c>
      <c r="ET70" s="2" t="s">
        <v>2126</v>
      </c>
      <c r="EU70" t="s">
        <v>1587</v>
      </c>
      <c r="EX70">
        <v>186624262</v>
      </c>
      <c r="EY70" t="s">
        <v>2127</v>
      </c>
      <c r="EZ70" s="1">
        <v>44825.707939814813</v>
      </c>
      <c r="FC70" t="s">
        <v>221</v>
      </c>
      <c r="FD70" t="s">
        <v>222</v>
      </c>
      <c r="FF70">
        <v>69</v>
      </c>
    </row>
    <row r="71" spans="1:162" x14ac:dyDescent="0.35">
      <c r="A71" s="1">
        <v>44825.458599270831</v>
      </c>
      <c r="B71" s="1">
        <v>44825.462604675929</v>
      </c>
      <c r="D71" t="s">
        <v>1401</v>
      </c>
      <c r="E71" t="s">
        <v>1447</v>
      </c>
      <c r="J71" s="1">
        <v>44825</v>
      </c>
      <c r="K71" t="s">
        <v>1976</v>
      </c>
      <c r="L71" t="s">
        <v>197</v>
      </c>
      <c r="M71" t="s">
        <v>1446</v>
      </c>
      <c r="N71" t="s">
        <v>1447</v>
      </c>
      <c r="O71" t="s">
        <v>1448</v>
      </c>
      <c r="P71" t="s">
        <v>855</v>
      </c>
      <c r="Q71" t="s">
        <v>856</v>
      </c>
      <c r="R71" t="s">
        <v>857</v>
      </c>
      <c r="S71" t="s">
        <v>890</v>
      </c>
      <c r="T71" t="s">
        <v>891</v>
      </c>
      <c r="U71" t="s">
        <v>210</v>
      </c>
      <c r="V71">
        <v>1</v>
      </c>
      <c r="W71">
        <v>0</v>
      </c>
      <c r="X71">
        <v>0</v>
      </c>
      <c r="Y71">
        <v>0</v>
      </c>
      <c r="Z71">
        <v>0</v>
      </c>
      <c r="AA71">
        <v>0</v>
      </c>
      <c r="AB71">
        <v>0</v>
      </c>
      <c r="AC71">
        <v>0</v>
      </c>
      <c r="AD71">
        <v>0</v>
      </c>
      <c r="AE71">
        <v>0</v>
      </c>
      <c r="AF71">
        <v>0</v>
      </c>
      <c r="AG71">
        <v>0</v>
      </c>
      <c r="AH71">
        <v>0</v>
      </c>
      <c r="AI71">
        <v>2</v>
      </c>
      <c r="AJ71">
        <v>5</v>
      </c>
      <c r="AK71" t="s">
        <v>2128</v>
      </c>
      <c r="AL71" s="2" t="s">
        <v>2129</v>
      </c>
      <c r="AM71">
        <v>130.13999999999999</v>
      </c>
      <c r="AS71" t="s">
        <v>2130</v>
      </c>
      <c r="EM71" t="s">
        <v>194</v>
      </c>
      <c r="EN71" t="s">
        <v>194</v>
      </c>
      <c r="EO71" t="s">
        <v>194</v>
      </c>
      <c r="EP71" t="s">
        <v>194</v>
      </c>
      <c r="EQ71" t="s">
        <v>194</v>
      </c>
      <c r="ER71" t="s">
        <v>1413</v>
      </c>
      <c r="ES71" t="s">
        <v>2131</v>
      </c>
      <c r="ET71" s="2" t="s">
        <v>2132</v>
      </c>
      <c r="EU71" t="s">
        <v>1587</v>
      </c>
      <c r="EX71">
        <v>186624280</v>
      </c>
      <c r="EY71" t="s">
        <v>2133</v>
      </c>
      <c r="EZ71" s="1">
        <v>44825.707974537043</v>
      </c>
      <c r="FC71" t="s">
        <v>221</v>
      </c>
      <c r="FD71" t="s">
        <v>222</v>
      </c>
      <c r="FF71">
        <v>70</v>
      </c>
    </row>
    <row r="72" spans="1:162" x14ac:dyDescent="0.35">
      <c r="A72" s="1">
        <v>44825.491730856484</v>
      </c>
      <c r="B72" s="1">
        <v>44825.497496064818</v>
      </c>
      <c r="D72" t="s">
        <v>1401</v>
      </c>
      <c r="E72" t="s">
        <v>1461</v>
      </c>
      <c r="J72" s="1">
        <v>44825</v>
      </c>
      <c r="K72" t="s">
        <v>2134</v>
      </c>
      <c r="L72" t="s">
        <v>197</v>
      </c>
      <c r="M72" t="s">
        <v>2135</v>
      </c>
      <c r="N72" t="s">
        <v>2136</v>
      </c>
      <c r="O72" t="s">
        <v>1462</v>
      </c>
      <c r="P72" t="s">
        <v>855</v>
      </c>
      <c r="Q72" t="s">
        <v>856</v>
      </c>
      <c r="R72" t="s">
        <v>857</v>
      </c>
      <c r="S72" t="s">
        <v>890</v>
      </c>
      <c r="T72" t="s">
        <v>891</v>
      </c>
      <c r="U72" t="s">
        <v>210</v>
      </c>
      <c r="V72">
        <v>1</v>
      </c>
      <c r="W72">
        <v>0</v>
      </c>
      <c r="X72">
        <v>0</v>
      </c>
      <c r="Y72">
        <v>0</v>
      </c>
      <c r="Z72">
        <v>0</v>
      </c>
      <c r="AA72">
        <v>0</v>
      </c>
      <c r="AB72">
        <v>0</v>
      </c>
      <c r="AC72">
        <v>0</v>
      </c>
      <c r="AD72">
        <v>0</v>
      </c>
      <c r="AE72">
        <v>0</v>
      </c>
      <c r="AF72">
        <v>0</v>
      </c>
      <c r="AG72">
        <v>0</v>
      </c>
      <c r="AH72">
        <v>0</v>
      </c>
      <c r="AI72">
        <v>3</v>
      </c>
      <c r="AJ72">
        <v>3</v>
      </c>
      <c r="AK72" t="s">
        <v>2137</v>
      </c>
      <c r="AL72" s="2" t="s">
        <v>2138</v>
      </c>
      <c r="AM72">
        <v>62.04</v>
      </c>
      <c r="AS72" t="s">
        <v>2139</v>
      </c>
      <c r="EM72" t="s">
        <v>194</v>
      </c>
      <c r="EN72" t="s">
        <v>194</v>
      </c>
      <c r="EO72" t="s">
        <v>194</v>
      </c>
      <c r="EP72" t="s">
        <v>194</v>
      </c>
      <c r="EQ72" t="s">
        <v>194</v>
      </c>
      <c r="ER72" t="s">
        <v>1413</v>
      </c>
      <c r="ES72" t="s">
        <v>2140</v>
      </c>
      <c r="ET72" s="2" t="s">
        <v>2141</v>
      </c>
      <c r="EU72" t="s">
        <v>1587</v>
      </c>
      <c r="EX72">
        <v>186624303</v>
      </c>
      <c r="EY72" t="s">
        <v>2142</v>
      </c>
      <c r="EZ72" s="1">
        <v>44825.708020833343</v>
      </c>
      <c r="FC72" t="s">
        <v>221</v>
      </c>
      <c r="FD72" t="s">
        <v>222</v>
      </c>
      <c r="FF72">
        <v>71</v>
      </c>
    </row>
    <row r="73" spans="1:162" x14ac:dyDescent="0.35">
      <c r="A73" s="1">
        <v>44825.513615902782</v>
      </c>
      <c r="B73" s="1">
        <v>44825.518513587973</v>
      </c>
      <c r="D73" t="s">
        <v>1401</v>
      </c>
      <c r="E73" t="s">
        <v>1477</v>
      </c>
      <c r="J73" s="1">
        <v>44825</v>
      </c>
      <c r="K73" t="s">
        <v>622</v>
      </c>
      <c r="L73" t="s">
        <v>197</v>
      </c>
      <c r="M73" t="s">
        <v>1476</v>
      </c>
      <c r="N73" t="s">
        <v>1477</v>
      </c>
      <c r="O73" t="s">
        <v>1478</v>
      </c>
      <c r="P73" t="s">
        <v>855</v>
      </c>
      <c r="Q73" t="s">
        <v>856</v>
      </c>
      <c r="R73" t="s">
        <v>857</v>
      </c>
      <c r="S73" t="s">
        <v>890</v>
      </c>
      <c r="T73" t="s">
        <v>891</v>
      </c>
      <c r="U73" t="s">
        <v>210</v>
      </c>
      <c r="V73">
        <v>1</v>
      </c>
      <c r="W73">
        <v>0</v>
      </c>
      <c r="X73">
        <v>0</v>
      </c>
      <c r="Y73">
        <v>0</v>
      </c>
      <c r="Z73">
        <v>0</v>
      </c>
      <c r="AA73">
        <v>0</v>
      </c>
      <c r="AB73">
        <v>0</v>
      </c>
      <c r="AC73">
        <v>0</v>
      </c>
      <c r="AD73">
        <v>0</v>
      </c>
      <c r="AE73">
        <v>0</v>
      </c>
      <c r="AF73">
        <v>0</v>
      </c>
      <c r="AG73">
        <v>0</v>
      </c>
      <c r="AH73">
        <v>0</v>
      </c>
      <c r="AI73">
        <v>2</v>
      </c>
      <c r="AJ73">
        <v>4</v>
      </c>
      <c r="AK73" t="s">
        <v>2143</v>
      </c>
      <c r="AL73" s="2" t="s">
        <v>2144</v>
      </c>
      <c r="AM73">
        <v>73.355000000000004</v>
      </c>
      <c r="AS73" t="s">
        <v>2145</v>
      </c>
      <c r="EM73" t="s">
        <v>194</v>
      </c>
      <c r="EN73" t="s">
        <v>194</v>
      </c>
      <c r="EO73" t="s">
        <v>194</v>
      </c>
      <c r="EP73" t="s">
        <v>194</v>
      </c>
      <c r="EQ73" t="s">
        <v>194</v>
      </c>
      <c r="ER73" t="s">
        <v>1413</v>
      </c>
      <c r="ES73" t="s">
        <v>2146</v>
      </c>
      <c r="ET73" s="2" t="s">
        <v>2147</v>
      </c>
      <c r="EU73" t="s">
        <v>1587</v>
      </c>
      <c r="EX73">
        <v>186624324</v>
      </c>
      <c r="EY73" t="s">
        <v>2148</v>
      </c>
      <c r="EZ73" s="1">
        <v>44825.708055555559</v>
      </c>
      <c r="FC73" t="s">
        <v>221</v>
      </c>
      <c r="FD73" t="s">
        <v>222</v>
      </c>
      <c r="FF73">
        <v>72</v>
      </c>
    </row>
    <row r="74" spans="1:162" x14ac:dyDescent="0.35">
      <c r="A74" s="1">
        <v>44825.3491474537</v>
      </c>
      <c r="B74" s="1">
        <v>44825.357660416666</v>
      </c>
      <c r="D74" t="s">
        <v>592</v>
      </c>
      <c r="E74" t="s">
        <v>1044</v>
      </c>
      <c r="J74" s="1">
        <v>44825</v>
      </c>
      <c r="K74" t="s">
        <v>2149</v>
      </c>
      <c r="L74" t="s">
        <v>1043</v>
      </c>
      <c r="M74" t="s">
        <v>2150</v>
      </c>
      <c r="N74" t="s">
        <v>2151</v>
      </c>
      <c r="O74" t="s">
        <v>1045</v>
      </c>
      <c r="P74" t="s">
        <v>855</v>
      </c>
      <c r="Q74" t="s">
        <v>856</v>
      </c>
      <c r="R74" t="s">
        <v>857</v>
      </c>
      <c r="S74" t="s">
        <v>890</v>
      </c>
      <c r="T74" t="s">
        <v>1046</v>
      </c>
      <c r="U74" t="s">
        <v>210</v>
      </c>
      <c r="V74">
        <v>1</v>
      </c>
      <c r="W74">
        <v>0</v>
      </c>
      <c r="X74">
        <v>0</v>
      </c>
      <c r="Y74">
        <v>0</v>
      </c>
      <c r="Z74">
        <v>0</v>
      </c>
      <c r="AA74">
        <v>0</v>
      </c>
      <c r="AB74">
        <v>0</v>
      </c>
      <c r="AC74">
        <v>0</v>
      </c>
      <c r="AD74">
        <v>0</v>
      </c>
      <c r="AE74">
        <v>0</v>
      </c>
      <c r="AF74">
        <v>0</v>
      </c>
      <c r="AG74">
        <v>0</v>
      </c>
      <c r="AH74">
        <v>0</v>
      </c>
      <c r="AI74">
        <v>1</v>
      </c>
      <c r="AJ74">
        <v>5</v>
      </c>
      <c r="AK74" t="s">
        <v>2152</v>
      </c>
      <c r="AL74" s="2" t="s">
        <v>2153</v>
      </c>
      <c r="AM74">
        <v>1.92</v>
      </c>
      <c r="AO74" t="s">
        <v>2154</v>
      </c>
      <c r="AP74" s="2" t="s">
        <v>2155</v>
      </c>
      <c r="AQ74">
        <v>7.41</v>
      </c>
      <c r="AR74" t="s">
        <v>194</v>
      </c>
      <c r="AS74" t="s">
        <v>308</v>
      </c>
      <c r="EM74" t="s">
        <v>194</v>
      </c>
      <c r="EN74" t="s">
        <v>194</v>
      </c>
      <c r="EO74" t="s">
        <v>194</v>
      </c>
      <c r="EP74" t="s">
        <v>194</v>
      </c>
      <c r="EQ74" t="s">
        <v>194</v>
      </c>
      <c r="ER74" t="s">
        <v>1058</v>
      </c>
      <c r="ES74" t="s">
        <v>2156</v>
      </c>
      <c r="ET74" s="2" t="s">
        <v>2157</v>
      </c>
      <c r="EU74" t="s">
        <v>1587</v>
      </c>
      <c r="EX74">
        <v>186632043</v>
      </c>
      <c r="EY74" t="s">
        <v>2158</v>
      </c>
      <c r="EZ74" s="1">
        <v>44825.724664351852</v>
      </c>
      <c r="FC74" t="s">
        <v>221</v>
      </c>
      <c r="FD74" t="s">
        <v>222</v>
      </c>
      <c r="FF74">
        <v>73</v>
      </c>
    </row>
    <row r="75" spans="1:162" x14ac:dyDescent="0.35">
      <c r="A75" s="1">
        <v>44825.365699548609</v>
      </c>
      <c r="B75" s="1">
        <v>44825.370813009256</v>
      </c>
      <c r="D75" t="s">
        <v>592</v>
      </c>
      <c r="E75" t="s">
        <v>1064</v>
      </c>
      <c r="J75" s="1">
        <v>44825</v>
      </c>
      <c r="K75" t="s">
        <v>918</v>
      </c>
      <c r="L75" t="s">
        <v>1043</v>
      </c>
      <c r="M75" t="s">
        <v>2159</v>
      </c>
      <c r="N75" t="s">
        <v>2159</v>
      </c>
      <c r="O75" t="s">
        <v>1065</v>
      </c>
      <c r="P75" t="s">
        <v>855</v>
      </c>
      <c r="Q75" t="s">
        <v>856</v>
      </c>
      <c r="R75" t="s">
        <v>857</v>
      </c>
      <c r="S75" t="s">
        <v>890</v>
      </c>
      <c r="T75" t="s">
        <v>1046</v>
      </c>
      <c r="U75" t="s">
        <v>210</v>
      </c>
      <c r="V75">
        <v>1</v>
      </c>
      <c r="W75">
        <v>0</v>
      </c>
      <c r="X75">
        <v>0</v>
      </c>
      <c r="Y75">
        <v>0</v>
      </c>
      <c r="Z75">
        <v>0</v>
      </c>
      <c r="AA75">
        <v>0</v>
      </c>
      <c r="AB75">
        <v>0</v>
      </c>
      <c r="AC75">
        <v>0</v>
      </c>
      <c r="AD75">
        <v>0</v>
      </c>
      <c r="AE75">
        <v>0</v>
      </c>
      <c r="AF75">
        <v>0</v>
      </c>
      <c r="AG75">
        <v>0</v>
      </c>
      <c r="AH75">
        <v>0</v>
      </c>
      <c r="AI75">
        <v>2</v>
      </c>
      <c r="AJ75">
        <v>6</v>
      </c>
      <c r="AK75" t="s">
        <v>2160</v>
      </c>
      <c r="AL75" s="2" t="s">
        <v>2161</v>
      </c>
      <c r="AM75">
        <v>17.88</v>
      </c>
      <c r="AS75" t="s">
        <v>308</v>
      </c>
      <c r="EM75" t="s">
        <v>194</v>
      </c>
      <c r="EN75" t="s">
        <v>194</v>
      </c>
      <c r="EO75" t="s">
        <v>194</v>
      </c>
      <c r="EP75" t="s">
        <v>194</v>
      </c>
      <c r="EQ75" t="s">
        <v>194</v>
      </c>
      <c r="ER75" t="s">
        <v>1058</v>
      </c>
      <c r="ES75" t="s">
        <v>2162</v>
      </c>
      <c r="ET75" s="2" t="s">
        <v>2163</v>
      </c>
      <c r="EU75" t="s">
        <v>1587</v>
      </c>
      <c r="EX75">
        <v>186632056</v>
      </c>
      <c r="EY75" t="s">
        <v>2164</v>
      </c>
      <c r="EZ75" s="1">
        <v>44825.724687499998</v>
      </c>
      <c r="FC75" t="s">
        <v>221</v>
      </c>
      <c r="FD75" t="s">
        <v>222</v>
      </c>
      <c r="FF75">
        <v>74</v>
      </c>
    </row>
    <row r="76" spans="1:162" x14ac:dyDescent="0.35">
      <c r="A76" s="1">
        <v>44825.380175254628</v>
      </c>
      <c r="B76" s="1">
        <v>44825.386728472222</v>
      </c>
      <c r="D76" t="s">
        <v>592</v>
      </c>
      <c r="E76" t="s">
        <v>2165</v>
      </c>
      <c r="J76" s="1">
        <v>44825</v>
      </c>
      <c r="K76" t="s">
        <v>1968</v>
      </c>
      <c r="L76" t="s">
        <v>1043</v>
      </c>
      <c r="M76" t="s">
        <v>2165</v>
      </c>
      <c r="N76" t="s">
        <v>2165</v>
      </c>
      <c r="O76" t="s">
        <v>1079</v>
      </c>
      <c r="P76" t="s">
        <v>855</v>
      </c>
      <c r="Q76" t="s">
        <v>856</v>
      </c>
      <c r="R76" t="s">
        <v>857</v>
      </c>
      <c r="S76" t="s">
        <v>890</v>
      </c>
      <c r="T76" t="s">
        <v>1046</v>
      </c>
      <c r="U76" t="s">
        <v>210</v>
      </c>
      <c r="V76">
        <v>1</v>
      </c>
      <c r="W76">
        <v>0</v>
      </c>
      <c r="X76">
        <v>0</v>
      </c>
      <c r="Y76">
        <v>0</v>
      </c>
      <c r="Z76">
        <v>0</v>
      </c>
      <c r="AA76">
        <v>0</v>
      </c>
      <c r="AB76">
        <v>0</v>
      </c>
      <c r="AC76">
        <v>0</v>
      </c>
      <c r="AD76">
        <v>0</v>
      </c>
      <c r="AE76">
        <v>0</v>
      </c>
      <c r="AF76">
        <v>0</v>
      </c>
      <c r="AG76">
        <v>0</v>
      </c>
      <c r="AH76">
        <v>0</v>
      </c>
      <c r="AI76">
        <v>2</v>
      </c>
      <c r="AJ76">
        <v>4</v>
      </c>
      <c r="AK76" t="s">
        <v>2166</v>
      </c>
      <c r="AL76" s="2" t="s">
        <v>2167</v>
      </c>
      <c r="AM76">
        <v>18.579999999999998</v>
      </c>
      <c r="AS76" t="s">
        <v>2168</v>
      </c>
      <c r="EM76" t="s">
        <v>194</v>
      </c>
      <c r="EN76" t="s">
        <v>194</v>
      </c>
      <c r="EO76" t="s">
        <v>194</v>
      </c>
      <c r="EP76" t="s">
        <v>194</v>
      </c>
      <c r="EQ76" t="s">
        <v>194</v>
      </c>
      <c r="ER76" t="s">
        <v>1058</v>
      </c>
      <c r="ES76" t="s">
        <v>2169</v>
      </c>
      <c r="ET76" s="2" t="s">
        <v>2170</v>
      </c>
      <c r="EU76" t="s">
        <v>1587</v>
      </c>
      <c r="EX76">
        <v>186632079</v>
      </c>
      <c r="EY76" t="s">
        <v>2171</v>
      </c>
      <c r="EZ76" s="1">
        <v>44825.724722222221</v>
      </c>
      <c r="FC76" t="s">
        <v>221</v>
      </c>
      <c r="FD76" t="s">
        <v>222</v>
      </c>
      <c r="FF76">
        <v>75</v>
      </c>
    </row>
    <row r="77" spans="1:162" x14ac:dyDescent="0.35">
      <c r="A77" s="1">
        <v>44825.391008888888</v>
      </c>
      <c r="B77" s="1">
        <v>44825.403584259257</v>
      </c>
      <c r="D77" t="s">
        <v>592</v>
      </c>
      <c r="E77" t="s">
        <v>1147</v>
      </c>
      <c r="J77" s="1">
        <v>44825</v>
      </c>
      <c r="K77" t="s">
        <v>793</v>
      </c>
      <c r="L77" t="s">
        <v>2172</v>
      </c>
      <c r="M77" t="s">
        <v>2173</v>
      </c>
      <c r="N77" t="s">
        <v>2174</v>
      </c>
      <c r="O77" t="s">
        <v>1148</v>
      </c>
      <c r="P77" t="s">
        <v>855</v>
      </c>
      <c r="Q77" t="s">
        <v>856</v>
      </c>
      <c r="R77" t="s">
        <v>857</v>
      </c>
      <c r="S77" t="s">
        <v>890</v>
      </c>
      <c r="T77" t="s">
        <v>1046</v>
      </c>
      <c r="U77" t="s">
        <v>210</v>
      </c>
      <c r="V77">
        <v>1</v>
      </c>
      <c r="W77">
        <v>0</v>
      </c>
      <c r="X77">
        <v>0</v>
      </c>
      <c r="Y77">
        <v>0</v>
      </c>
      <c r="Z77">
        <v>0</v>
      </c>
      <c r="AA77">
        <v>0</v>
      </c>
      <c r="AB77">
        <v>0</v>
      </c>
      <c r="AC77">
        <v>0</v>
      </c>
      <c r="AD77">
        <v>0</v>
      </c>
      <c r="AE77">
        <v>0</v>
      </c>
      <c r="AF77">
        <v>0</v>
      </c>
      <c r="AG77">
        <v>0</v>
      </c>
      <c r="AH77">
        <v>0</v>
      </c>
      <c r="AI77">
        <v>2</v>
      </c>
      <c r="AJ77">
        <v>5</v>
      </c>
      <c r="AK77" t="s">
        <v>2175</v>
      </c>
      <c r="AL77" s="2" t="s">
        <v>2176</v>
      </c>
      <c r="AM77">
        <v>26.38</v>
      </c>
      <c r="AS77" t="s">
        <v>588</v>
      </c>
      <c r="EM77" t="s">
        <v>194</v>
      </c>
      <c r="EN77" t="s">
        <v>194</v>
      </c>
      <c r="EO77" t="s">
        <v>194</v>
      </c>
      <c r="EP77" t="s">
        <v>194</v>
      </c>
      <c r="EQ77" t="s">
        <v>194</v>
      </c>
      <c r="ER77" t="s">
        <v>1058</v>
      </c>
      <c r="ES77" t="s">
        <v>2177</v>
      </c>
      <c r="ET77" s="2" t="s">
        <v>2178</v>
      </c>
      <c r="EU77" t="s">
        <v>1587</v>
      </c>
      <c r="EX77">
        <v>186632098</v>
      </c>
      <c r="EY77" t="s">
        <v>2179</v>
      </c>
      <c r="EZ77" s="1">
        <v>44825.724756944437</v>
      </c>
      <c r="FC77" t="s">
        <v>221</v>
      </c>
      <c r="FD77" t="s">
        <v>222</v>
      </c>
      <c r="FF77">
        <v>76</v>
      </c>
    </row>
    <row r="78" spans="1:162" x14ac:dyDescent="0.35">
      <c r="A78" s="1">
        <v>44825.413764108787</v>
      </c>
      <c r="B78" s="1">
        <v>44825.424432280102</v>
      </c>
      <c r="D78" t="s">
        <v>592</v>
      </c>
      <c r="E78" t="s">
        <v>1187</v>
      </c>
      <c r="J78" s="1">
        <v>44825</v>
      </c>
      <c r="K78" t="s">
        <v>2180</v>
      </c>
      <c r="L78" t="s">
        <v>1043</v>
      </c>
      <c r="M78" t="s">
        <v>2181</v>
      </c>
      <c r="N78" t="s">
        <v>2181</v>
      </c>
      <c r="O78" t="s">
        <v>1188</v>
      </c>
      <c r="P78" t="s">
        <v>855</v>
      </c>
      <c r="Q78" t="s">
        <v>856</v>
      </c>
      <c r="R78" t="s">
        <v>857</v>
      </c>
      <c r="S78" t="s">
        <v>890</v>
      </c>
      <c r="T78" t="s">
        <v>1046</v>
      </c>
      <c r="U78" t="s">
        <v>210</v>
      </c>
      <c r="V78">
        <v>1</v>
      </c>
      <c r="W78">
        <v>0</v>
      </c>
      <c r="X78">
        <v>0</v>
      </c>
      <c r="Y78">
        <v>0</v>
      </c>
      <c r="Z78">
        <v>0</v>
      </c>
      <c r="AA78">
        <v>0</v>
      </c>
      <c r="AB78">
        <v>0</v>
      </c>
      <c r="AC78">
        <v>0</v>
      </c>
      <c r="AD78">
        <v>0</v>
      </c>
      <c r="AE78">
        <v>0</v>
      </c>
      <c r="AF78">
        <v>0</v>
      </c>
      <c r="AG78">
        <v>0</v>
      </c>
      <c r="AH78">
        <v>0</v>
      </c>
      <c r="AI78">
        <v>2</v>
      </c>
      <c r="AJ78">
        <v>5</v>
      </c>
      <c r="AK78" t="s">
        <v>2182</v>
      </c>
      <c r="AL78" s="2" t="s">
        <v>2183</v>
      </c>
      <c r="AM78">
        <v>12.81</v>
      </c>
      <c r="AS78" t="s">
        <v>308</v>
      </c>
      <c r="EM78" t="s">
        <v>194</v>
      </c>
      <c r="EN78" t="s">
        <v>194</v>
      </c>
      <c r="EO78" t="s">
        <v>194</v>
      </c>
      <c r="EP78" t="s">
        <v>194</v>
      </c>
      <c r="EQ78" t="s">
        <v>194</v>
      </c>
      <c r="ER78" t="s">
        <v>1058</v>
      </c>
      <c r="ES78" t="s">
        <v>2184</v>
      </c>
      <c r="ET78" s="2" t="s">
        <v>2185</v>
      </c>
      <c r="EU78" t="s">
        <v>1587</v>
      </c>
      <c r="EX78">
        <v>186632108</v>
      </c>
      <c r="EY78" t="s">
        <v>2186</v>
      </c>
      <c r="EZ78" s="1">
        <v>44825.724780092591</v>
      </c>
      <c r="FC78" t="s">
        <v>221</v>
      </c>
      <c r="FD78" t="s">
        <v>222</v>
      </c>
      <c r="FF78">
        <v>77</v>
      </c>
    </row>
    <row r="79" spans="1:162" x14ac:dyDescent="0.35">
      <c r="A79" s="1">
        <v>44825.424516145831</v>
      </c>
      <c r="B79" s="1">
        <v>44825.536027465278</v>
      </c>
      <c r="D79" t="s">
        <v>592</v>
      </c>
      <c r="E79" t="s">
        <v>1200</v>
      </c>
      <c r="J79" s="1">
        <v>44825</v>
      </c>
      <c r="K79" t="s">
        <v>2121</v>
      </c>
      <c r="L79" t="s">
        <v>1043</v>
      </c>
      <c r="M79" t="s">
        <v>2187</v>
      </c>
      <c r="N79" t="s">
        <v>1200</v>
      </c>
      <c r="O79" t="s">
        <v>1201</v>
      </c>
      <c r="P79" t="s">
        <v>855</v>
      </c>
      <c r="Q79" t="s">
        <v>856</v>
      </c>
      <c r="R79" t="s">
        <v>857</v>
      </c>
      <c r="S79" t="s">
        <v>890</v>
      </c>
      <c r="T79" t="s">
        <v>1046</v>
      </c>
      <c r="U79" t="s">
        <v>210</v>
      </c>
      <c r="V79">
        <v>1</v>
      </c>
      <c r="W79">
        <v>0</v>
      </c>
      <c r="X79">
        <v>0</v>
      </c>
      <c r="Y79">
        <v>0</v>
      </c>
      <c r="Z79">
        <v>0</v>
      </c>
      <c r="AA79">
        <v>0</v>
      </c>
      <c r="AB79">
        <v>0</v>
      </c>
      <c r="AC79">
        <v>0</v>
      </c>
      <c r="AD79">
        <v>0</v>
      </c>
      <c r="AE79">
        <v>0</v>
      </c>
      <c r="AF79">
        <v>0</v>
      </c>
      <c r="AG79">
        <v>0</v>
      </c>
      <c r="AH79">
        <v>0</v>
      </c>
      <c r="AI79">
        <v>2</v>
      </c>
      <c r="AJ79">
        <v>3</v>
      </c>
      <c r="AK79" t="s">
        <v>2188</v>
      </c>
      <c r="AL79" s="2" t="s">
        <v>2189</v>
      </c>
      <c r="AM79">
        <v>7</v>
      </c>
      <c r="AS79" t="s">
        <v>308</v>
      </c>
      <c r="EM79" t="s">
        <v>194</v>
      </c>
      <c r="EN79" t="s">
        <v>194</v>
      </c>
      <c r="EO79" t="s">
        <v>194</v>
      </c>
      <c r="EP79" t="s">
        <v>194</v>
      </c>
      <c r="EQ79" t="s">
        <v>194</v>
      </c>
      <c r="ER79" t="s">
        <v>1058</v>
      </c>
      <c r="ES79" t="s">
        <v>2190</v>
      </c>
      <c r="ET79" s="2" t="s">
        <v>2191</v>
      </c>
      <c r="EU79" t="s">
        <v>1587</v>
      </c>
      <c r="EX79">
        <v>186632118</v>
      </c>
      <c r="EY79" t="s">
        <v>2192</v>
      </c>
      <c r="EZ79" s="1">
        <v>44825.724791666667</v>
      </c>
      <c r="FC79" t="s">
        <v>221</v>
      </c>
      <c r="FD79" t="s">
        <v>222</v>
      </c>
      <c r="FF79">
        <v>78</v>
      </c>
    </row>
    <row r="80" spans="1:162" x14ac:dyDescent="0.35">
      <c r="A80" s="1">
        <v>44822.553329525457</v>
      </c>
      <c r="B80" s="1">
        <v>44825.668471331017</v>
      </c>
      <c r="D80" t="s">
        <v>1304</v>
      </c>
      <c r="E80" t="s">
        <v>2193</v>
      </c>
      <c r="J80" s="1">
        <v>44825</v>
      </c>
      <c r="K80" t="s">
        <v>2194</v>
      </c>
      <c r="L80" t="s">
        <v>1386</v>
      </c>
      <c r="M80" t="s">
        <v>1388</v>
      </c>
      <c r="N80" t="s">
        <v>1388</v>
      </c>
      <c r="O80" t="s">
        <v>1389</v>
      </c>
      <c r="P80" t="s">
        <v>855</v>
      </c>
      <c r="Q80" t="s">
        <v>856</v>
      </c>
      <c r="R80" t="s">
        <v>1094</v>
      </c>
      <c r="S80" t="s">
        <v>1310</v>
      </c>
      <c r="T80" t="s">
        <v>1311</v>
      </c>
      <c r="U80" t="s">
        <v>210</v>
      </c>
      <c r="V80">
        <v>1</v>
      </c>
      <c r="W80">
        <v>0</v>
      </c>
      <c r="X80">
        <v>0</v>
      </c>
      <c r="Y80">
        <v>0</v>
      </c>
      <c r="Z80">
        <v>0</v>
      </c>
      <c r="AA80">
        <v>0</v>
      </c>
      <c r="AB80">
        <v>0</v>
      </c>
      <c r="AC80">
        <v>0</v>
      </c>
      <c r="AD80">
        <v>0</v>
      </c>
      <c r="AE80">
        <v>0</v>
      </c>
      <c r="AF80">
        <v>0</v>
      </c>
      <c r="AG80">
        <v>0</v>
      </c>
      <c r="AH80">
        <v>0</v>
      </c>
      <c r="AI80">
        <v>2</v>
      </c>
      <c r="AJ80">
        <v>5</v>
      </c>
      <c r="AK80" t="s">
        <v>2195</v>
      </c>
      <c r="AL80" s="2" t="s">
        <v>2196</v>
      </c>
      <c r="AM80">
        <v>49.94</v>
      </c>
      <c r="AS80" t="s">
        <v>2197</v>
      </c>
      <c r="EM80" t="s">
        <v>194</v>
      </c>
      <c r="EN80" t="s">
        <v>194</v>
      </c>
      <c r="EO80" t="s">
        <v>194</v>
      </c>
      <c r="EP80" t="s">
        <v>194</v>
      </c>
      <c r="EQ80" t="s">
        <v>194</v>
      </c>
      <c r="ER80" t="s">
        <v>2198</v>
      </c>
      <c r="ES80" t="s">
        <v>2199</v>
      </c>
      <c r="ET80" s="2" t="s">
        <v>2200</v>
      </c>
      <c r="EU80" t="s">
        <v>1587</v>
      </c>
      <c r="EX80">
        <v>186643590</v>
      </c>
      <c r="EY80" t="s">
        <v>2201</v>
      </c>
      <c r="EZ80" s="1">
        <v>44825.752939814818</v>
      </c>
      <c r="FC80" t="s">
        <v>221</v>
      </c>
      <c r="FD80" t="s">
        <v>222</v>
      </c>
      <c r="FF80">
        <v>79</v>
      </c>
    </row>
    <row r="81" spans="1:162" x14ac:dyDescent="0.35">
      <c r="A81" s="1">
        <v>44825.373388020831</v>
      </c>
      <c r="B81" s="1">
        <v>44825.670527881943</v>
      </c>
      <c r="D81" t="s">
        <v>1304</v>
      </c>
      <c r="E81" t="s">
        <v>2202</v>
      </c>
      <c r="J81" s="1">
        <v>44825</v>
      </c>
      <c r="K81" t="s">
        <v>2203</v>
      </c>
      <c r="L81" t="s">
        <v>197</v>
      </c>
      <c r="M81" t="s">
        <v>1307</v>
      </c>
      <c r="N81" t="s">
        <v>2202</v>
      </c>
      <c r="O81" t="s">
        <v>1309</v>
      </c>
      <c r="P81" t="s">
        <v>855</v>
      </c>
      <c r="Q81" t="s">
        <v>856</v>
      </c>
      <c r="R81" t="s">
        <v>1094</v>
      </c>
      <c r="S81" t="s">
        <v>1310</v>
      </c>
      <c r="T81" t="s">
        <v>1311</v>
      </c>
      <c r="U81" t="s">
        <v>210</v>
      </c>
      <c r="V81">
        <v>1</v>
      </c>
      <c r="W81">
        <v>0</v>
      </c>
      <c r="X81">
        <v>0</v>
      </c>
      <c r="Y81">
        <v>0</v>
      </c>
      <c r="Z81">
        <v>0</v>
      </c>
      <c r="AA81">
        <v>0</v>
      </c>
      <c r="AB81">
        <v>0</v>
      </c>
      <c r="AC81">
        <v>0</v>
      </c>
      <c r="AD81">
        <v>0</v>
      </c>
      <c r="AE81">
        <v>0</v>
      </c>
      <c r="AF81">
        <v>0</v>
      </c>
      <c r="AG81">
        <v>0</v>
      </c>
      <c r="AH81">
        <v>0</v>
      </c>
      <c r="AI81">
        <v>2</v>
      </c>
      <c r="AJ81">
        <v>5</v>
      </c>
      <c r="AK81" t="s">
        <v>2204</v>
      </c>
      <c r="AL81" s="2" t="s">
        <v>2205</v>
      </c>
      <c r="AM81">
        <v>64.625</v>
      </c>
      <c r="AS81" t="s">
        <v>2206</v>
      </c>
      <c r="EM81" t="s">
        <v>194</v>
      </c>
      <c r="EN81" t="s">
        <v>194</v>
      </c>
      <c r="EO81" t="s">
        <v>194</v>
      </c>
      <c r="EP81" t="s">
        <v>194</v>
      </c>
      <c r="EQ81" t="s">
        <v>194</v>
      </c>
      <c r="ER81" t="s">
        <v>2198</v>
      </c>
      <c r="ES81" t="s">
        <v>2207</v>
      </c>
      <c r="ET81" s="2" t="s">
        <v>2208</v>
      </c>
      <c r="EU81" t="s">
        <v>1587</v>
      </c>
      <c r="EX81">
        <v>186643624</v>
      </c>
      <c r="EY81" t="s">
        <v>2209</v>
      </c>
      <c r="EZ81" s="1">
        <v>44825.753020833326</v>
      </c>
      <c r="FC81" t="s">
        <v>221</v>
      </c>
      <c r="FD81" t="s">
        <v>222</v>
      </c>
      <c r="FF81">
        <v>80</v>
      </c>
    </row>
    <row r="82" spans="1:162" x14ac:dyDescent="0.35">
      <c r="A82" s="1">
        <v>44825.399798229169</v>
      </c>
      <c r="B82" s="1">
        <v>44825.66787380787</v>
      </c>
      <c r="D82" t="s">
        <v>1304</v>
      </c>
      <c r="E82" t="s">
        <v>2210</v>
      </c>
      <c r="J82" s="1">
        <v>44825</v>
      </c>
      <c r="K82" t="s">
        <v>2111</v>
      </c>
      <c r="L82" t="s">
        <v>197</v>
      </c>
      <c r="M82" t="s">
        <v>2211</v>
      </c>
      <c r="N82" t="s">
        <v>2212</v>
      </c>
      <c r="O82" t="s">
        <v>1327</v>
      </c>
      <c r="P82" t="s">
        <v>855</v>
      </c>
      <c r="Q82" t="s">
        <v>856</v>
      </c>
      <c r="R82" t="s">
        <v>1094</v>
      </c>
      <c r="S82" t="s">
        <v>1310</v>
      </c>
      <c r="T82" t="s">
        <v>1311</v>
      </c>
      <c r="U82" t="s">
        <v>210</v>
      </c>
      <c r="V82">
        <v>1</v>
      </c>
      <c r="W82">
        <v>0</v>
      </c>
      <c r="X82">
        <v>0</v>
      </c>
      <c r="Y82">
        <v>0</v>
      </c>
      <c r="Z82">
        <v>0</v>
      </c>
      <c r="AA82">
        <v>0</v>
      </c>
      <c r="AB82">
        <v>0</v>
      </c>
      <c r="AC82">
        <v>0</v>
      </c>
      <c r="AD82">
        <v>0</v>
      </c>
      <c r="AE82">
        <v>0</v>
      </c>
      <c r="AF82">
        <v>0</v>
      </c>
      <c r="AG82">
        <v>0</v>
      </c>
      <c r="AH82">
        <v>0</v>
      </c>
      <c r="AI82">
        <v>2</v>
      </c>
      <c r="AJ82">
        <v>7</v>
      </c>
      <c r="AK82" t="s">
        <v>2213</v>
      </c>
      <c r="AL82" s="2" t="s">
        <v>2214</v>
      </c>
      <c r="AM82">
        <v>20.885000000000002</v>
      </c>
      <c r="AS82" t="s">
        <v>2215</v>
      </c>
      <c r="EM82" t="s">
        <v>194</v>
      </c>
      <c r="EN82" t="s">
        <v>194</v>
      </c>
      <c r="EO82" t="s">
        <v>194</v>
      </c>
      <c r="EP82" t="s">
        <v>194</v>
      </c>
      <c r="EQ82" t="s">
        <v>194</v>
      </c>
      <c r="ER82" t="s">
        <v>2198</v>
      </c>
      <c r="ES82" t="s">
        <v>2216</v>
      </c>
      <c r="ET82" s="2" t="s">
        <v>2217</v>
      </c>
      <c r="EU82" t="s">
        <v>1587</v>
      </c>
      <c r="EX82">
        <v>186643763</v>
      </c>
      <c r="EY82" t="s">
        <v>2218</v>
      </c>
      <c r="EZ82" s="1">
        <v>44825.75335648148</v>
      </c>
      <c r="FC82" t="s">
        <v>221</v>
      </c>
      <c r="FD82" t="s">
        <v>222</v>
      </c>
      <c r="FF82">
        <v>81</v>
      </c>
    </row>
    <row r="83" spans="1:162" x14ac:dyDescent="0.35">
      <c r="A83" s="1">
        <v>44825.424399965283</v>
      </c>
      <c r="B83" s="1">
        <v>44825.669771747693</v>
      </c>
      <c r="D83" t="s">
        <v>1304</v>
      </c>
      <c r="E83" t="s">
        <v>1342</v>
      </c>
      <c r="J83" s="1">
        <v>44825</v>
      </c>
      <c r="K83" t="s">
        <v>341</v>
      </c>
      <c r="L83" t="s">
        <v>707</v>
      </c>
      <c r="M83" t="s">
        <v>2219</v>
      </c>
      <c r="N83" t="s">
        <v>1342</v>
      </c>
      <c r="O83" t="s">
        <v>1343</v>
      </c>
      <c r="P83" t="s">
        <v>855</v>
      </c>
      <c r="Q83" t="s">
        <v>856</v>
      </c>
      <c r="R83" t="s">
        <v>1094</v>
      </c>
      <c r="S83" t="s">
        <v>1310</v>
      </c>
      <c r="T83" t="s">
        <v>1311</v>
      </c>
      <c r="U83" t="s">
        <v>210</v>
      </c>
      <c r="V83">
        <v>1</v>
      </c>
      <c r="W83">
        <v>0</v>
      </c>
      <c r="X83">
        <v>0</v>
      </c>
      <c r="Y83">
        <v>0</v>
      </c>
      <c r="Z83">
        <v>0</v>
      </c>
      <c r="AA83">
        <v>0</v>
      </c>
      <c r="AB83">
        <v>0</v>
      </c>
      <c r="AC83">
        <v>0</v>
      </c>
      <c r="AD83">
        <v>0</v>
      </c>
      <c r="AE83">
        <v>0</v>
      </c>
      <c r="AF83">
        <v>0</v>
      </c>
      <c r="AG83">
        <v>0</v>
      </c>
      <c r="AH83">
        <v>0</v>
      </c>
      <c r="AI83">
        <v>2</v>
      </c>
      <c r="AJ83">
        <v>7</v>
      </c>
      <c r="AK83" t="s">
        <v>2220</v>
      </c>
      <c r="AL83" s="2" t="s">
        <v>2221</v>
      </c>
      <c r="AM83">
        <v>31.75</v>
      </c>
      <c r="AS83" t="s">
        <v>2222</v>
      </c>
      <c r="EM83" t="s">
        <v>194</v>
      </c>
      <c r="EN83" t="s">
        <v>194</v>
      </c>
      <c r="EO83" t="s">
        <v>194</v>
      </c>
      <c r="EP83" t="s">
        <v>194</v>
      </c>
      <c r="EQ83" t="s">
        <v>194</v>
      </c>
      <c r="ER83" t="s">
        <v>2198</v>
      </c>
      <c r="ES83" t="s">
        <v>2223</v>
      </c>
      <c r="ET83" s="2" t="s">
        <v>2224</v>
      </c>
      <c r="EU83" t="s">
        <v>1587</v>
      </c>
      <c r="EX83">
        <v>186643785</v>
      </c>
      <c r="EY83" t="s">
        <v>2225</v>
      </c>
      <c r="EZ83" s="1">
        <v>44825.753437500003</v>
      </c>
      <c r="FC83" t="s">
        <v>221</v>
      </c>
      <c r="FD83" t="s">
        <v>222</v>
      </c>
      <c r="FF83">
        <v>82</v>
      </c>
    </row>
    <row r="84" spans="1:162" x14ac:dyDescent="0.35">
      <c r="A84" s="1">
        <v>44825.469480740743</v>
      </c>
      <c r="B84" s="1">
        <v>44825.666510451389</v>
      </c>
      <c r="D84" t="s">
        <v>1304</v>
      </c>
      <c r="E84" t="s">
        <v>2226</v>
      </c>
      <c r="J84" s="1">
        <v>44825</v>
      </c>
      <c r="K84" t="s">
        <v>1950</v>
      </c>
      <c r="L84" t="s">
        <v>2227</v>
      </c>
      <c r="M84" t="s">
        <v>2228</v>
      </c>
      <c r="N84" t="s">
        <v>2229</v>
      </c>
      <c r="O84" t="s">
        <v>1359</v>
      </c>
      <c r="P84" t="s">
        <v>855</v>
      </c>
      <c r="Q84" t="s">
        <v>856</v>
      </c>
      <c r="R84" t="s">
        <v>1094</v>
      </c>
      <c r="S84" t="s">
        <v>1310</v>
      </c>
      <c r="T84" t="s">
        <v>1311</v>
      </c>
      <c r="U84" t="s">
        <v>210</v>
      </c>
      <c r="V84">
        <v>1</v>
      </c>
      <c r="W84">
        <v>0</v>
      </c>
      <c r="X84">
        <v>0</v>
      </c>
      <c r="Y84">
        <v>0</v>
      </c>
      <c r="Z84">
        <v>0</v>
      </c>
      <c r="AA84">
        <v>0</v>
      </c>
      <c r="AB84">
        <v>0</v>
      </c>
      <c r="AC84">
        <v>0</v>
      </c>
      <c r="AD84">
        <v>0</v>
      </c>
      <c r="AE84">
        <v>0</v>
      </c>
      <c r="AF84">
        <v>0</v>
      </c>
      <c r="AG84">
        <v>0</v>
      </c>
      <c r="AH84">
        <v>0</v>
      </c>
      <c r="AI84">
        <v>2</v>
      </c>
      <c r="AJ84">
        <v>9</v>
      </c>
      <c r="AK84" t="s">
        <v>2230</v>
      </c>
      <c r="AL84" s="2" t="s">
        <v>2231</v>
      </c>
      <c r="AM84">
        <v>30.535</v>
      </c>
      <c r="AS84" t="s">
        <v>2232</v>
      </c>
      <c r="EM84" t="s">
        <v>194</v>
      </c>
      <c r="EN84" t="s">
        <v>194</v>
      </c>
      <c r="EO84" t="s">
        <v>194</v>
      </c>
      <c r="EP84" t="s">
        <v>194</v>
      </c>
      <c r="EQ84" t="s">
        <v>194</v>
      </c>
      <c r="ER84" t="s">
        <v>2198</v>
      </c>
      <c r="ES84" t="s">
        <v>2233</v>
      </c>
      <c r="ET84" s="2" t="s">
        <v>2234</v>
      </c>
      <c r="EU84" t="s">
        <v>1587</v>
      </c>
      <c r="EX84">
        <v>186643805</v>
      </c>
      <c r="EY84" t="s">
        <v>2235</v>
      </c>
      <c r="EZ84" s="1">
        <v>44825.753518518519</v>
      </c>
      <c r="FC84" t="s">
        <v>221</v>
      </c>
      <c r="FD84" t="s">
        <v>222</v>
      </c>
      <c r="FF84">
        <v>83</v>
      </c>
    </row>
    <row r="85" spans="1:162" x14ac:dyDescent="0.35">
      <c r="A85" s="1">
        <v>44825.48965541667</v>
      </c>
      <c r="B85" s="1">
        <v>44825.669350879631</v>
      </c>
      <c r="D85" t="s">
        <v>1304</v>
      </c>
      <c r="E85" t="s">
        <v>2236</v>
      </c>
      <c r="J85" s="1">
        <v>44825</v>
      </c>
      <c r="K85" t="s">
        <v>2134</v>
      </c>
      <c r="L85" t="s">
        <v>2227</v>
      </c>
      <c r="M85" t="s">
        <v>2237</v>
      </c>
      <c r="N85" t="s">
        <v>2236</v>
      </c>
      <c r="O85" t="s">
        <v>1374</v>
      </c>
      <c r="P85" t="s">
        <v>855</v>
      </c>
      <c r="Q85" t="s">
        <v>856</v>
      </c>
      <c r="R85" t="s">
        <v>1094</v>
      </c>
      <c r="S85" t="s">
        <v>1310</v>
      </c>
      <c r="T85" t="s">
        <v>1311</v>
      </c>
      <c r="U85" t="s">
        <v>210</v>
      </c>
      <c r="V85">
        <v>1</v>
      </c>
      <c r="W85">
        <v>0</v>
      </c>
      <c r="X85">
        <v>0</v>
      </c>
      <c r="Y85">
        <v>0</v>
      </c>
      <c r="Z85">
        <v>0</v>
      </c>
      <c r="AA85">
        <v>0</v>
      </c>
      <c r="AB85">
        <v>0</v>
      </c>
      <c r="AC85">
        <v>0</v>
      </c>
      <c r="AD85">
        <v>0</v>
      </c>
      <c r="AE85">
        <v>0</v>
      </c>
      <c r="AF85">
        <v>0</v>
      </c>
      <c r="AG85">
        <v>0</v>
      </c>
      <c r="AH85">
        <v>0</v>
      </c>
      <c r="AI85">
        <v>2</v>
      </c>
      <c r="AJ85">
        <v>2</v>
      </c>
      <c r="AK85" t="s">
        <v>2238</v>
      </c>
      <c r="AL85" s="2" t="s">
        <v>2239</v>
      </c>
      <c r="AM85">
        <v>30.21</v>
      </c>
      <c r="AO85" t="s">
        <v>2240</v>
      </c>
      <c r="AP85" s="2" t="s">
        <v>2241</v>
      </c>
      <c r="AQ85">
        <v>29.77</v>
      </c>
      <c r="AR85" t="s">
        <v>194</v>
      </c>
      <c r="AS85" t="s">
        <v>2242</v>
      </c>
      <c r="EM85" t="s">
        <v>194</v>
      </c>
      <c r="EN85" t="s">
        <v>194</v>
      </c>
      <c r="EO85" t="s">
        <v>194</v>
      </c>
      <c r="EP85" t="s">
        <v>194</v>
      </c>
      <c r="EQ85" t="s">
        <v>194</v>
      </c>
      <c r="ER85" t="s">
        <v>2198</v>
      </c>
      <c r="ES85" t="s">
        <v>2243</v>
      </c>
      <c r="ET85" s="2" t="s">
        <v>2244</v>
      </c>
      <c r="EU85" t="s">
        <v>1587</v>
      </c>
      <c r="EX85">
        <v>186643818</v>
      </c>
      <c r="EY85" t="s">
        <v>2245</v>
      </c>
      <c r="EZ85" s="1">
        <v>44825.753564814811</v>
      </c>
      <c r="FC85" t="s">
        <v>221</v>
      </c>
      <c r="FD85" t="s">
        <v>222</v>
      </c>
      <c r="FF85">
        <v>84</v>
      </c>
    </row>
  </sheetData>
  <hyperlinks>
    <hyperlink ref="AL2" r:id="rId1" xr:uid="{8985E7D7-8183-4543-AB19-C4EC0DB39AA7}"/>
    <hyperlink ref="AP2" r:id="rId2" xr:uid="{239B1930-0892-4736-B3E3-8A34A0E52922}"/>
    <hyperlink ref="ET2" r:id="rId3" xr:uid="{C77038F1-09E6-4DD3-A4E8-536B9C8CFBB7}"/>
    <hyperlink ref="AL3" r:id="rId4" xr:uid="{DE0B1326-5C49-41AA-8988-FA37817C7146}"/>
    <hyperlink ref="AP3" r:id="rId5" xr:uid="{2D3439FC-2413-4056-A688-D778E0A4EBE6}"/>
    <hyperlink ref="ET3" r:id="rId6" xr:uid="{AF4D8C15-E92C-44CD-82C3-84E1B9AF94F5}"/>
    <hyperlink ref="AL4" r:id="rId7" xr:uid="{011F2A1E-5057-45D8-B4FA-C7726CD2721E}"/>
    <hyperlink ref="AP4" r:id="rId8" xr:uid="{7004451D-DA86-459B-8C25-D72FED08B6D5}"/>
    <hyperlink ref="ET4" r:id="rId9" xr:uid="{BE2DD61C-7447-43F8-985D-55DC9243160D}"/>
    <hyperlink ref="AL5" r:id="rId10" xr:uid="{11C940DB-E206-46DF-B61D-97956965C6EE}"/>
    <hyperlink ref="ET5" r:id="rId11" xr:uid="{DDCB4D78-9C93-4FF2-8A33-5FE644EEBC28}"/>
    <hyperlink ref="AL6" r:id="rId12" xr:uid="{6F318D68-CC91-4899-BAE8-2E2EF0522300}"/>
    <hyperlink ref="AP6" r:id="rId13" xr:uid="{8542E7B5-C288-4D83-858E-652869D8D133}"/>
    <hyperlink ref="ET6" r:id="rId14" xr:uid="{FF92F726-BCD4-4044-8013-046B5960FE8E}"/>
    <hyperlink ref="AL7" r:id="rId15" xr:uid="{41C221B1-060B-4BC8-B0ED-05518CBD4BA8}"/>
    <hyperlink ref="ET7" r:id="rId16" xr:uid="{A1860914-4332-4509-8D4C-4CFD4592F375}"/>
    <hyperlink ref="AL8" r:id="rId17" xr:uid="{B713593D-45FF-4E1B-848A-0E35358D81C0}"/>
    <hyperlink ref="ET8" r:id="rId18" xr:uid="{4E70436B-C4A8-42C9-8969-B1E960872275}"/>
    <hyperlink ref="AL9" r:id="rId19" xr:uid="{CBAD1C96-9BE5-4407-8276-9759EEDB5658}"/>
    <hyperlink ref="ET9" r:id="rId20" xr:uid="{8C8462FF-5B91-4B61-B71F-52ECC8A5A11C}"/>
    <hyperlink ref="AL10" r:id="rId21" xr:uid="{66F126AE-D97A-4AF7-85BC-C9CFB02A7E32}"/>
    <hyperlink ref="ET10" r:id="rId22" xr:uid="{5905CF48-ADE6-478B-9B0A-24F4E7205E9A}"/>
    <hyperlink ref="AL11" r:id="rId23" xr:uid="{9FF28972-19E3-41BE-A993-AA91B5733BCA}"/>
    <hyperlink ref="ET11" r:id="rId24" xr:uid="{0F95BAE6-F28B-4A4B-B006-0DA9D7BA57C7}"/>
    <hyperlink ref="AL12" r:id="rId25" xr:uid="{BFC7DAED-FD17-431E-9464-122D7C6BCEB1}"/>
    <hyperlink ref="ET12" r:id="rId26" xr:uid="{F6F7B019-4312-44B1-BA54-EBCE4D9227C1}"/>
    <hyperlink ref="AL13" r:id="rId27" xr:uid="{45C56BDE-ED2C-43ED-9801-D06881B7A92B}"/>
    <hyperlink ref="AP13" r:id="rId28" xr:uid="{CC8DD7B0-0DC0-4C13-BAAA-568208398286}"/>
    <hyperlink ref="ET13" r:id="rId29" xr:uid="{10978208-D9C1-4E84-9ABC-C26B8FBF3F19}"/>
    <hyperlink ref="AL14" r:id="rId30" xr:uid="{9441AA99-BA3F-490B-89CC-871871102C5D}"/>
    <hyperlink ref="ET14" r:id="rId31" xr:uid="{35B8F2CE-34D8-4791-A602-91EA97567369}"/>
    <hyperlink ref="AL15" r:id="rId32" xr:uid="{B5DD9A54-A18D-4866-9BBF-7B696EA698C9}"/>
    <hyperlink ref="ET15" r:id="rId33" xr:uid="{765DAD09-A7B1-406C-ACA2-386AD75FC676}"/>
    <hyperlink ref="AL16" r:id="rId34" xr:uid="{AA34CB24-38F7-4272-8C0A-D371645D6FE8}"/>
    <hyperlink ref="ET16" r:id="rId35" xr:uid="{A28EC746-096B-49C1-ACED-728F3CD1165F}"/>
    <hyperlink ref="AL17" r:id="rId36" xr:uid="{CE92390D-BC5C-4923-B52E-93ADC25FB2B6}"/>
    <hyperlink ref="AP17" r:id="rId37" xr:uid="{A64D11DC-E82E-43A5-9E8A-5E167B5ABD3C}"/>
    <hyperlink ref="ET17" r:id="rId38" xr:uid="{A9CB9408-0B6C-4CB7-B3AF-E715531DE1AD}"/>
    <hyperlink ref="AL18" r:id="rId39" xr:uid="{ED71C372-76AC-4406-81FF-D8DD7D76ACB7}"/>
    <hyperlink ref="ET18" r:id="rId40" xr:uid="{A8264BE6-463D-446E-B478-1357B3657DA0}"/>
    <hyperlink ref="AL19" r:id="rId41" xr:uid="{D04FA916-1958-45A1-A494-E2D3011C33B8}"/>
    <hyperlink ref="ET19" r:id="rId42" xr:uid="{C5733F15-20F9-45B2-B478-6D4D9655A4B6}"/>
    <hyperlink ref="AL20" r:id="rId43" xr:uid="{727E4B0B-A55C-4A15-9B46-5A5BA1CA2EF4}"/>
    <hyperlink ref="ET20" r:id="rId44" xr:uid="{61E83C78-902F-44DC-AB78-CA145D4B18DB}"/>
    <hyperlink ref="AL21" r:id="rId45" xr:uid="{69482940-3D6F-4611-8E4F-28C8CFBD66F8}"/>
    <hyperlink ref="ET21" r:id="rId46" xr:uid="{C141D65E-96EF-4D0A-91CA-0175E0203AAD}"/>
    <hyperlink ref="AL22" r:id="rId47" xr:uid="{1755C273-DE4E-46D8-B765-A819EABB4F43}"/>
    <hyperlink ref="AP22" r:id="rId48" xr:uid="{76930C48-B926-4798-AEBD-D11367746868}"/>
    <hyperlink ref="ET22" r:id="rId49" xr:uid="{F289A7E5-6148-45C9-AF73-AAB125E4A8DA}"/>
    <hyperlink ref="AL23" r:id="rId50" xr:uid="{CE06A2C9-EDB3-42E9-916D-F52E7A575766}"/>
    <hyperlink ref="ET23" r:id="rId51" xr:uid="{06CE0122-DD1C-434B-B450-45B8F96CB978}"/>
    <hyperlink ref="AL24" r:id="rId52" xr:uid="{255F987D-E980-4CFC-8E45-38CF0AA476FC}"/>
    <hyperlink ref="ET24" r:id="rId53" xr:uid="{27D6C143-0BD7-45CB-8ACD-24E719FD8DA4}"/>
    <hyperlink ref="AL25" r:id="rId54" xr:uid="{0DF3E4DE-341E-4144-8127-51AD25B1F66E}"/>
    <hyperlink ref="ET25" r:id="rId55" xr:uid="{2B06F36D-80EA-447B-A109-FA9543264911}"/>
    <hyperlink ref="AL26" r:id="rId56" xr:uid="{54B9F278-CE0F-46AA-825C-1B8FE82CCFCC}"/>
    <hyperlink ref="ET26" r:id="rId57" xr:uid="{19ED3C6F-099B-499A-8BA9-0B5B0AAA1970}"/>
    <hyperlink ref="AU27" r:id="rId58" xr:uid="{D522CC00-99FB-405A-922D-9A32E7D2F53E}"/>
    <hyperlink ref="ET27" r:id="rId59" xr:uid="{25506FFB-AC5A-4261-A460-D5C87DD28983}"/>
    <hyperlink ref="AL28" r:id="rId60" xr:uid="{04C0E5CD-F1BE-4A35-A7BE-126876C0574C}"/>
    <hyperlink ref="ET28" r:id="rId61" xr:uid="{4C9FA47F-3A69-4B7C-B3CA-389AF57B77C9}"/>
    <hyperlink ref="AU29" r:id="rId62" xr:uid="{CC99A0E5-9692-4864-8DE3-4540D5F9796D}"/>
    <hyperlink ref="ET29" r:id="rId63" xr:uid="{A79CFB93-0F7F-4DB9-B312-98531B9388E6}"/>
    <hyperlink ref="AL30" r:id="rId64" xr:uid="{F29AFFC5-E5AF-43D7-876B-7DD6F2A5B056}"/>
    <hyperlink ref="ET30" r:id="rId65" xr:uid="{DE10180C-263A-4C15-B647-F835DA4D37EC}"/>
    <hyperlink ref="AU31" r:id="rId66" xr:uid="{1DAE7F91-A4B5-49C8-8A42-9027F3B2FB82}"/>
    <hyperlink ref="ET31" r:id="rId67" xr:uid="{452993DC-D068-4B36-9417-7F0B16E3E30D}"/>
    <hyperlink ref="AL32" r:id="rId68" xr:uid="{16B19EB2-0BCC-4FB9-B977-28F362FE2B4C}"/>
    <hyperlink ref="AP32" r:id="rId69" xr:uid="{EA194B65-C9E5-45C7-8998-16820A149294}"/>
    <hyperlink ref="ET32" r:id="rId70" xr:uid="{43D01BDB-21C8-413A-A30C-49D40EDFB329}"/>
    <hyperlink ref="AL33" r:id="rId71" xr:uid="{A16A1F30-2EB3-4463-95B4-7D4C933A7249}"/>
    <hyperlink ref="ET33" r:id="rId72" xr:uid="{7B6AB9C8-B838-45FE-9EDB-DD90144AE9EF}"/>
    <hyperlink ref="AL34" r:id="rId73" xr:uid="{2E9249B0-4F63-43DA-A8BD-F92B6BDC1E3A}"/>
    <hyperlink ref="AU34" r:id="rId74" xr:uid="{355F7434-2AD1-4A15-A7F0-1614488C2BA6}"/>
    <hyperlink ref="ET34" r:id="rId75" xr:uid="{2BCA1015-B24A-49B8-83B5-24474C31B1C7}"/>
    <hyperlink ref="AL35" r:id="rId76" xr:uid="{A1AB67B6-B9E3-434B-A3EA-01CB38DA13B2}"/>
    <hyperlink ref="AP35" r:id="rId77" xr:uid="{D7AE7F29-BED4-441A-AC7D-DACE6B47BAC4}"/>
    <hyperlink ref="ET35" r:id="rId78" xr:uid="{278EECB3-1025-4443-B86C-AC211241F933}"/>
    <hyperlink ref="AL36" r:id="rId79" xr:uid="{85C8230E-E8D1-4BA6-87DA-3196E31BAA30}"/>
    <hyperlink ref="AP36" r:id="rId80" xr:uid="{E3D2DBF9-1721-4D39-B967-4F125D4B849A}"/>
    <hyperlink ref="ET36" r:id="rId81" xr:uid="{3B3CC958-A2CE-4274-94CD-FD9CDF574B12}"/>
    <hyperlink ref="AL37" r:id="rId82" xr:uid="{60049173-0CB1-4328-BC02-D5828F3F2101}"/>
    <hyperlink ref="AP37" r:id="rId83" xr:uid="{C0022806-E821-4F78-B98F-DE7A922289FF}"/>
    <hyperlink ref="ET37" r:id="rId84" xr:uid="{155BB5D0-9359-4E7E-9EF3-4A73F8FE8164}"/>
    <hyperlink ref="AL38" r:id="rId85" xr:uid="{B897ABFA-C7AD-48A5-A82E-D838A5181E87}"/>
    <hyperlink ref="AU38" r:id="rId86" xr:uid="{02F7686F-6B49-4034-A7B9-BC37AC01114E}"/>
    <hyperlink ref="ET38" r:id="rId87" xr:uid="{A472B203-5DF6-4CE8-89FE-F88A3840A99C}"/>
    <hyperlink ref="AL39" r:id="rId88" xr:uid="{C8D17AC7-9084-4090-A327-E374FCF06DF3}"/>
    <hyperlink ref="AP39" r:id="rId89" xr:uid="{E13AF872-AED9-42A8-96B8-A7A4E949A6A6}"/>
    <hyperlink ref="ET39" r:id="rId90" xr:uid="{68CC093B-ED6C-4C8F-A81A-1A2F623437FE}"/>
    <hyperlink ref="AL40" r:id="rId91" xr:uid="{EB9BC100-EEFA-4639-B4A8-664626EEDA3B}"/>
    <hyperlink ref="ET40" r:id="rId92" xr:uid="{848C3F7B-BE17-4BF6-AF67-EAE036CCE0A6}"/>
    <hyperlink ref="AL41" r:id="rId93" xr:uid="{9CFB6038-D7E8-4F49-B9B3-B5D9BC724855}"/>
    <hyperlink ref="ET41" r:id="rId94" xr:uid="{1A93AAFE-8134-4716-9A6B-59DB414BEF26}"/>
    <hyperlink ref="AL42" r:id="rId95" xr:uid="{B9CB493B-3CF2-42C1-814A-146EAEF60CDD}"/>
    <hyperlink ref="AP42" r:id="rId96" xr:uid="{6853A6BE-3CD8-437C-BBE5-DCF9BEE8EE00}"/>
    <hyperlink ref="ET42" r:id="rId97" xr:uid="{F83F6108-92AE-49D6-A2BC-EA0B15BF25D0}"/>
    <hyperlink ref="AL43" r:id="rId98" xr:uid="{D9A61C88-20D0-449C-BC9E-5F9191C9A737}"/>
    <hyperlink ref="AP43" r:id="rId99" xr:uid="{DDFA0786-A26D-4F3B-BA57-DF3BE54BBFF1}"/>
    <hyperlink ref="ET43" r:id="rId100" xr:uid="{75B74C55-078F-44FD-816E-F630B7EFAEF7}"/>
    <hyperlink ref="AL44" r:id="rId101" xr:uid="{76498558-EA2F-4ACC-9F05-D33152C73842}"/>
    <hyperlink ref="AP44" r:id="rId102" xr:uid="{77B646C0-4B27-4002-9C5D-0246F7524B1B}"/>
    <hyperlink ref="ET44" r:id="rId103" xr:uid="{CC185FEB-AA12-4688-9BB2-93B982A9E458}"/>
    <hyperlink ref="AL45" r:id="rId104" xr:uid="{299CD229-E12B-4658-B32D-718BCD5A8417}"/>
    <hyperlink ref="AP45" r:id="rId105" xr:uid="{C367757E-E530-4E60-BDF8-898F0D3519F1}"/>
    <hyperlink ref="ET45" r:id="rId106" xr:uid="{1815837C-3938-4141-A2AD-8B4042940B7E}"/>
    <hyperlink ref="AL46" r:id="rId107" xr:uid="{AC682E60-1831-4CDA-8483-A19F22678527}"/>
    <hyperlink ref="AP46" r:id="rId108" xr:uid="{90F0F9DD-C147-44C3-9A4A-DDD562B2E393}"/>
    <hyperlink ref="ET46" r:id="rId109" xr:uid="{C5931E29-E36F-4280-BE4E-CEC7EDA36A9D}"/>
    <hyperlink ref="AL47" r:id="rId110" xr:uid="{814BEEB7-96D1-49D2-B7A7-D78D0BF03DF5}"/>
    <hyperlink ref="AP47" r:id="rId111" xr:uid="{C9419F31-4751-4FD4-884C-38C4BA9A24B7}"/>
    <hyperlink ref="ET47" r:id="rId112" xr:uid="{5C92B77D-7E79-47A3-80F6-5ED518661716}"/>
    <hyperlink ref="AL48" r:id="rId113" xr:uid="{65202969-3A4F-4180-9368-8A517B75F4A9}"/>
    <hyperlink ref="AP48" r:id="rId114" xr:uid="{20002484-0DFE-4D7E-A2EE-93D08A89FE13}"/>
    <hyperlink ref="ET48" r:id="rId115" xr:uid="{E31A654E-323A-41B4-8A9E-1AC717C97E8F}"/>
    <hyperlink ref="AL49" r:id="rId116" xr:uid="{96EA7E3B-E5B5-4905-84B4-F9E1FAAC8654}"/>
    <hyperlink ref="AP49" r:id="rId117" xr:uid="{DABB2337-3A0C-4156-9A24-A556ABAAE2A7}"/>
    <hyperlink ref="ET49" r:id="rId118" xr:uid="{DAF591DF-AACF-45F3-B989-D2030AC51576}"/>
    <hyperlink ref="AL50" r:id="rId119" xr:uid="{0647B748-E955-4625-BDBF-51B38C2487D7}"/>
    <hyperlink ref="ET50" r:id="rId120" xr:uid="{F24D2830-DAFF-434F-A3D3-73DBC8A6CAEA}"/>
    <hyperlink ref="AL51" r:id="rId121" xr:uid="{24C9C94C-4906-42D0-8401-D25463324570}"/>
    <hyperlink ref="AP51" r:id="rId122" xr:uid="{A263F75C-FF71-406D-AFEA-857FCECD2E4D}"/>
    <hyperlink ref="ET51" r:id="rId123" xr:uid="{2F68569A-03C0-47ED-B900-D7A89A3F028A}"/>
    <hyperlink ref="AL52" r:id="rId124" xr:uid="{CAC78B3C-7F15-4A39-A38F-C1E5E04DF704}"/>
    <hyperlink ref="ET52" r:id="rId125" xr:uid="{3D634846-1E6B-405D-A067-0B787B90BEAC}"/>
    <hyperlink ref="AL53" r:id="rId126" xr:uid="{B86DDD42-EE36-44C7-94E1-48692200589A}"/>
    <hyperlink ref="ET53" r:id="rId127" xr:uid="{B98A3CF4-70E3-47A5-88D5-B7BFF5DA7C2D}"/>
    <hyperlink ref="AL54" r:id="rId128" xr:uid="{59B7F251-5024-4BB2-A201-75CDF4BBF515}"/>
    <hyperlink ref="ET54" r:id="rId129" xr:uid="{EACEB300-C2EF-42A3-9BA8-5D7AAD2B89F6}"/>
    <hyperlink ref="AL55" r:id="rId130" xr:uid="{31588EF1-7C57-4E0F-B618-2E1C6308F777}"/>
    <hyperlink ref="ET55" r:id="rId131" xr:uid="{C0154818-1E25-436A-9562-E0A7B5CE8ADC}"/>
    <hyperlink ref="AL56" r:id="rId132" xr:uid="{17961D67-3C44-405E-8E02-E6330DD81A02}"/>
    <hyperlink ref="ET56" r:id="rId133" xr:uid="{2DFD4728-212D-497A-8C2B-A890275D02AF}"/>
    <hyperlink ref="AL57" r:id="rId134" xr:uid="{27675FAA-D027-4BFF-A002-BC531F455F59}"/>
    <hyperlink ref="AP57" r:id="rId135" xr:uid="{91292BC2-492F-46CA-929B-295D4C85ADFC}"/>
    <hyperlink ref="ET57" r:id="rId136" xr:uid="{FF5AB662-693D-4270-A5A2-5D859C0A4BAB}"/>
    <hyperlink ref="AL58" r:id="rId137" xr:uid="{E9446477-2F80-4B76-AE14-EB392FE7774C}"/>
    <hyperlink ref="AP58" r:id="rId138" xr:uid="{3B936EA6-031E-4656-AD6E-0246A2FB7E2C}"/>
    <hyperlink ref="ET58" r:id="rId139" xr:uid="{775A4553-E1D7-47BB-B052-4902A3186D3B}"/>
    <hyperlink ref="AL59" r:id="rId140" xr:uid="{771251C3-5C09-4A16-A7BC-FD7EF3B3FF33}"/>
    <hyperlink ref="AP59" r:id="rId141" xr:uid="{DA5E3D68-178F-405C-A102-5D7A856AC491}"/>
    <hyperlink ref="ET59" r:id="rId142" xr:uid="{2D2F94D2-F0F0-42E2-8380-B2B33D46ECE2}"/>
    <hyperlink ref="AL60" r:id="rId143" xr:uid="{D006F89B-0D0B-4B22-A26E-E6CAFE964BC1}"/>
    <hyperlink ref="AP60" r:id="rId144" xr:uid="{E41826EC-6058-4F71-9DD8-61EA76320EF2}"/>
    <hyperlink ref="ET60" r:id="rId145" xr:uid="{E2AD325B-0E9E-451E-9597-9CA1E6E51490}"/>
    <hyperlink ref="AL61" r:id="rId146" xr:uid="{E6C06027-1372-4825-A269-3B8B7D220164}"/>
    <hyperlink ref="ET61" r:id="rId147" xr:uid="{0ACE8124-9C89-49E0-ADA3-CC6E6B17F9B4}"/>
    <hyperlink ref="AL62" r:id="rId148" xr:uid="{95623F28-2A11-4FE0-A425-66BC7DCCEE0D}"/>
    <hyperlink ref="ET62" r:id="rId149" xr:uid="{4E4C9980-9710-4FFC-BF91-ABC2FD192F78}"/>
    <hyperlink ref="AL63" r:id="rId150" xr:uid="{36E977A6-EFC7-4DF6-81FE-EB624B4BFE14}"/>
    <hyperlink ref="AP63" r:id="rId151" xr:uid="{38802418-927F-4066-972C-CBA6D6B7ACB3}"/>
    <hyperlink ref="ET63" r:id="rId152" xr:uid="{55D6038A-589B-408D-8F23-2357E7CF9650}"/>
    <hyperlink ref="AL64" r:id="rId153" xr:uid="{3DD3A6F0-A0D7-4DE8-9242-22EBEFBEA98C}"/>
    <hyperlink ref="ET64" r:id="rId154" xr:uid="{09998903-4A66-420C-BF55-0AEDA68D5E31}"/>
    <hyperlink ref="AL65" r:id="rId155" xr:uid="{7B803529-2332-4A5C-83D8-7916E8165F8C}"/>
    <hyperlink ref="ET65" r:id="rId156" xr:uid="{5C66D706-2054-442A-8A6E-8532DC227C34}"/>
    <hyperlink ref="AL66" r:id="rId157" xr:uid="{3197E068-46DA-4DD9-B30C-66CEA3BA1F95}"/>
    <hyperlink ref="ET66" r:id="rId158" xr:uid="{9739A078-BF4B-4B54-BEBB-2676222E189C}"/>
    <hyperlink ref="AL67" r:id="rId159" xr:uid="{3624476D-EF59-4D94-AFDE-E45CF80F44CD}"/>
    <hyperlink ref="ET67" r:id="rId160" xr:uid="{065E408C-8962-42ED-9082-0AA57DD4B68C}"/>
    <hyperlink ref="AL68" r:id="rId161" xr:uid="{A38E1364-09C4-42EA-A04D-766CFAF6E175}"/>
    <hyperlink ref="ET68" r:id="rId162" xr:uid="{2A56F099-065C-454D-87B2-B112F68FB6AB}"/>
    <hyperlink ref="AL69" r:id="rId163" xr:uid="{F1812296-3B59-47AF-B8EF-B249E5E4E9E6}"/>
    <hyperlink ref="AP69" r:id="rId164" xr:uid="{2452D8CB-34B5-4953-BB21-354D93A8BEF5}"/>
    <hyperlink ref="ET69" r:id="rId165" xr:uid="{AECA32C2-8E04-4BA7-A331-BF0982454DD8}"/>
    <hyperlink ref="AL70" r:id="rId166" xr:uid="{2E5B9F74-B5D0-44CA-B480-94CB18F83762}"/>
    <hyperlink ref="ET70" r:id="rId167" xr:uid="{D6B13D3E-1D7D-4CF2-BCC8-43F772EDF31A}"/>
    <hyperlink ref="AL71" r:id="rId168" xr:uid="{FC2B200D-A6EB-48D6-AEE7-7FFFA7206411}"/>
    <hyperlink ref="ET71" r:id="rId169" xr:uid="{DCC7C2E1-D676-4909-BF9B-1B7C3C9B0010}"/>
    <hyperlink ref="AL72" r:id="rId170" xr:uid="{70A1E78A-60E5-40E4-95FA-B20AAEE70960}"/>
    <hyperlink ref="ET72" r:id="rId171" xr:uid="{7FEC2435-3164-442F-B8BE-B23790F98A3D}"/>
    <hyperlink ref="AL73" r:id="rId172" xr:uid="{31377CC1-8A40-45A3-85C3-81595DFC6E49}"/>
    <hyperlink ref="ET73" r:id="rId173" xr:uid="{5EAE8BFA-624A-455D-BA0A-4CB084C7921B}"/>
    <hyperlink ref="AL74" r:id="rId174" xr:uid="{7E60B5E9-8DDC-4237-8E3E-2DEB2C3E3A63}"/>
    <hyperlink ref="AP74" r:id="rId175" xr:uid="{F8C4C101-FE27-4F9B-A8E2-2B6E8AD15B03}"/>
    <hyperlink ref="ET74" r:id="rId176" xr:uid="{31D4CD98-6119-4102-9E0A-C51EBE5C2366}"/>
    <hyperlink ref="AL75" r:id="rId177" xr:uid="{FADA9BE0-06BE-48A6-BC4B-68A297387AFB}"/>
    <hyperlink ref="ET75" r:id="rId178" xr:uid="{E1A6F618-DD44-4C9B-8DFD-0F06B2604381}"/>
    <hyperlink ref="AL76" r:id="rId179" xr:uid="{868CE87A-9D99-4616-B84C-789FF280E499}"/>
    <hyperlink ref="ET76" r:id="rId180" xr:uid="{16035B43-B25B-429F-B17F-0AD9D641C703}"/>
    <hyperlink ref="AL77" r:id="rId181" xr:uid="{D6ADA055-CD82-45B1-8DFF-BD18AEA79878}"/>
    <hyperlink ref="ET77" r:id="rId182" xr:uid="{B46C6FD5-880F-40E2-B0D5-5E3FF7619BB5}"/>
    <hyperlink ref="AL78" r:id="rId183" xr:uid="{F7A4F1DB-D7B6-4B37-849E-ED8DECB6BC29}"/>
    <hyperlink ref="ET78" r:id="rId184" xr:uid="{077C9DBF-DF3D-44FC-860D-48ACEBEC948B}"/>
    <hyperlink ref="AL79" r:id="rId185" xr:uid="{49973C29-151E-4552-91BA-5E582C0F93DC}"/>
    <hyperlink ref="ET79" r:id="rId186" xr:uid="{3F8DE612-D86A-4D23-9BC4-0672078EB00B}"/>
    <hyperlink ref="AL80" r:id="rId187" xr:uid="{345948F1-D55D-4216-A9DD-0A57F13632FA}"/>
    <hyperlink ref="ET80" r:id="rId188" xr:uid="{E597832E-6D33-4D81-9E86-9BD062BCDAD0}"/>
    <hyperlink ref="AL81" r:id="rId189" xr:uid="{65DB31FA-233D-4A38-8696-4E6E441C0C72}"/>
    <hyperlink ref="ET81" r:id="rId190" xr:uid="{45A54AE1-7D2B-426B-9B20-27E132D66FA2}"/>
    <hyperlink ref="AL82" r:id="rId191" xr:uid="{40551BE5-9D80-4090-98D8-5DAA2D20B0D1}"/>
    <hyperlink ref="ET82" r:id="rId192" xr:uid="{C3F10169-94E9-42D4-959B-33DB96EEA752}"/>
    <hyperlink ref="AL83" r:id="rId193" xr:uid="{265C858A-9C9C-4415-9733-2EFF27888CB5}"/>
    <hyperlink ref="ET83" r:id="rId194" xr:uid="{C6E51146-129D-4350-85AA-223D384AA4FD}"/>
    <hyperlink ref="AL84" r:id="rId195" xr:uid="{2CFBAB13-5D84-483E-B00E-B1BF8310BB9E}"/>
    <hyperlink ref="ET84" r:id="rId196" xr:uid="{166585D9-5E17-4989-B9B1-5A33BD35A565}"/>
    <hyperlink ref="AL85" r:id="rId197" xr:uid="{DCDE1C3C-9581-40C3-A70C-B06349D67A01}"/>
    <hyperlink ref="AP85" r:id="rId198" xr:uid="{056C4B3A-8E33-4ECE-932B-8371FD8C1B4E}"/>
    <hyperlink ref="ET85" r:id="rId199" xr:uid="{BADF273B-4D34-4371-A120-33BF551D2418}"/>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0151E5-15EF-4280-AD64-D045A0E090F2}">
  <dimension ref="A1:FB85"/>
  <sheetViews>
    <sheetView workbookViewId="0"/>
  </sheetViews>
  <sheetFormatPr defaultRowHeight="14.5" x14ac:dyDescent="0.35"/>
  <sheetData>
    <row r="1" spans="1:158" x14ac:dyDescent="0.35">
      <c r="A1" t="s">
        <v>0</v>
      </c>
      <c r="B1" t="s">
        <v>1</v>
      </c>
      <c r="C1" t="s">
        <v>2</v>
      </c>
      <c r="D1" t="s">
        <v>1488</v>
      </c>
      <c r="E1" t="s">
        <v>1490</v>
      </c>
      <c r="F1" t="s">
        <v>1491</v>
      </c>
      <c r="G1" t="s">
        <v>1492</v>
      </c>
      <c r="H1" t="s">
        <v>7</v>
      </c>
      <c r="I1" t="s">
        <v>16</v>
      </c>
      <c r="J1" t="s">
        <v>17</v>
      </c>
      <c r="K1" t="s">
        <v>18</v>
      </c>
      <c r="L1" t="s">
        <v>1493</v>
      </c>
      <c r="M1" t="s">
        <v>21</v>
      </c>
      <c r="N1" t="s">
        <v>22</v>
      </c>
      <c r="O1" t="s">
        <v>23</v>
      </c>
      <c r="P1" t="s">
        <v>24</v>
      </c>
      <c r="Q1" t="s">
        <v>25</v>
      </c>
      <c r="R1" t="s">
        <v>26</v>
      </c>
      <c r="S1" t="s">
        <v>27</v>
      </c>
      <c r="T1" t="s">
        <v>1494</v>
      </c>
      <c r="U1" t="s">
        <v>1495</v>
      </c>
      <c r="V1" t="s">
        <v>1496</v>
      </c>
      <c r="W1" t="s">
        <v>1497</v>
      </c>
      <c r="X1" t="s">
        <v>1498</v>
      </c>
      <c r="Y1" t="s">
        <v>1499</v>
      </c>
      <c r="Z1" t="s">
        <v>1500</v>
      </c>
      <c r="AA1" t="s">
        <v>1501</v>
      </c>
      <c r="AB1" t="s">
        <v>1502</v>
      </c>
      <c r="AC1" t="s">
        <v>1503</v>
      </c>
      <c r="AD1" t="s">
        <v>1504</v>
      </c>
      <c r="AE1" t="s">
        <v>1505</v>
      </c>
      <c r="AF1" t="s">
        <v>1506</v>
      </c>
      <c r="AG1" t="s">
        <v>1507</v>
      </c>
      <c r="AH1" t="s">
        <v>1508</v>
      </c>
      <c r="AI1" t="s">
        <v>1509</v>
      </c>
      <c r="AJ1" t="s">
        <v>81</v>
      </c>
      <c r="AK1" t="s">
        <v>82</v>
      </c>
      <c r="AL1" t="s">
        <v>1510</v>
      </c>
      <c r="AM1" t="s">
        <v>83</v>
      </c>
      <c r="AN1" t="s">
        <v>1511</v>
      </c>
      <c r="AO1" t="s">
        <v>1512</v>
      </c>
      <c r="AP1" t="s">
        <v>1513</v>
      </c>
      <c r="AQ1" t="s">
        <v>1514</v>
      </c>
      <c r="AR1" t="s">
        <v>86</v>
      </c>
      <c r="AS1" t="s">
        <v>91</v>
      </c>
      <c r="AT1" t="s">
        <v>92</v>
      </c>
      <c r="AU1" t="s">
        <v>1515</v>
      </c>
      <c r="AV1" t="s">
        <v>83</v>
      </c>
      <c r="AW1" t="s">
        <v>1516</v>
      </c>
      <c r="AX1" t="s">
        <v>1517</v>
      </c>
      <c r="AY1" t="s">
        <v>1518</v>
      </c>
      <c r="AZ1" t="s">
        <v>1519</v>
      </c>
      <c r="BA1" t="s">
        <v>86</v>
      </c>
      <c r="BB1" t="s">
        <v>1520</v>
      </c>
      <c r="BC1" t="s">
        <v>1521</v>
      </c>
      <c r="BD1" t="s">
        <v>1524</v>
      </c>
      <c r="BE1" t="s">
        <v>83</v>
      </c>
      <c r="BF1" t="s">
        <v>1522</v>
      </c>
      <c r="BG1" t="s">
        <v>1523</v>
      </c>
      <c r="BH1" t="s">
        <v>1525</v>
      </c>
      <c r="BI1" t="s">
        <v>1526</v>
      </c>
      <c r="BJ1" t="s">
        <v>86</v>
      </c>
      <c r="BK1" t="s">
        <v>1527</v>
      </c>
      <c r="BL1" t="s">
        <v>1528</v>
      </c>
      <c r="BM1" t="s">
        <v>1529</v>
      </c>
      <c r="BN1" t="s">
        <v>83</v>
      </c>
      <c r="BO1" t="s">
        <v>1530</v>
      </c>
      <c r="BP1" t="s">
        <v>1531</v>
      </c>
      <c r="BQ1" t="s">
        <v>1532</v>
      </c>
      <c r="BR1" t="s">
        <v>1533</v>
      </c>
      <c r="BS1" t="s">
        <v>86</v>
      </c>
      <c r="BT1" t="s">
        <v>1534</v>
      </c>
      <c r="BU1" t="s">
        <v>1535</v>
      </c>
      <c r="BV1" t="s">
        <v>1536</v>
      </c>
      <c r="BW1" t="s">
        <v>83</v>
      </c>
      <c r="BX1" t="s">
        <v>1537</v>
      </c>
      <c r="BY1" t="s">
        <v>1538</v>
      </c>
      <c r="BZ1" t="s">
        <v>1539</v>
      </c>
      <c r="CA1" t="s">
        <v>1540</v>
      </c>
      <c r="CB1" t="s">
        <v>86</v>
      </c>
      <c r="CC1" t="s">
        <v>121</v>
      </c>
      <c r="CD1" t="s">
        <v>122</v>
      </c>
      <c r="CE1" t="s">
        <v>1541</v>
      </c>
      <c r="CF1" t="s">
        <v>83</v>
      </c>
      <c r="CG1" t="s">
        <v>1542</v>
      </c>
      <c r="CH1" t="s">
        <v>1543</v>
      </c>
      <c r="CI1" t="s">
        <v>1544</v>
      </c>
      <c r="CJ1" t="s">
        <v>1545</v>
      </c>
      <c r="CK1" t="s">
        <v>86</v>
      </c>
      <c r="CL1" t="s">
        <v>129</v>
      </c>
      <c r="CM1" t="s">
        <v>130</v>
      </c>
      <c r="CN1" t="s">
        <v>1546</v>
      </c>
      <c r="CO1" t="s">
        <v>83</v>
      </c>
      <c r="CP1" t="s">
        <v>1547</v>
      </c>
      <c r="CQ1" t="s">
        <v>1548</v>
      </c>
      <c r="CR1" t="s">
        <v>1549</v>
      </c>
      <c r="CS1" t="s">
        <v>1550</v>
      </c>
      <c r="CT1" t="s">
        <v>86</v>
      </c>
      <c r="CU1" t="s">
        <v>137</v>
      </c>
      <c r="CV1" t="s">
        <v>138</v>
      </c>
      <c r="CW1" t="s">
        <v>1551</v>
      </c>
      <c r="CX1" t="s">
        <v>83</v>
      </c>
      <c r="CY1" t="s">
        <v>1552</v>
      </c>
      <c r="CZ1" t="s">
        <v>1553</v>
      </c>
      <c r="DA1" t="s">
        <v>1554</v>
      </c>
      <c r="DB1" t="s">
        <v>1555</v>
      </c>
      <c r="DC1" t="s">
        <v>86</v>
      </c>
      <c r="DD1" t="s">
        <v>145</v>
      </c>
      <c r="DE1" t="s">
        <v>146</v>
      </c>
      <c r="DF1" t="s">
        <v>1556</v>
      </c>
      <c r="DG1" t="s">
        <v>83</v>
      </c>
      <c r="DH1" t="s">
        <v>1557</v>
      </c>
      <c r="DI1" t="s">
        <v>1558</v>
      </c>
      <c r="DJ1" t="s">
        <v>1559</v>
      </c>
      <c r="DK1" t="s">
        <v>1560</v>
      </c>
      <c r="DL1" t="s">
        <v>86</v>
      </c>
      <c r="DM1" t="s">
        <v>153</v>
      </c>
      <c r="DN1" t="s">
        <v>154</v>
      </c>
      <c r="DO1" t="s">
        <v>1561</v>
      </c>
      <c r="DP1" t="s">
        <v>1562</v>
      </c>
      <c r="DQ1" t="s">
        <v>1563</v>
      </c>
      <c r="DR1" t="s">
        <v>1564</v>
      </c>
      <c r="DS1" t="s">
        <v>1565</v>
      </c>
      <c r="DT1" t="s">
        <v>86</v>
      </c>
      <c r="DU1" t="s">
        <v>157</v>
      </c>
      <c r="DV1" t="s">
        <v>158</v>
      </c>
      <c r="DW1" t="s">
        <v>1566</v>
      </c>
      <c r="DX1" t="s">
        <v>1567</v>
      </c>
      <c r="DY1" t="s">
        <v>162</v>
      </c>
      <c r="DZ1" t="s">
        <v>167</v>
      </c>
      <c r="EA1" t="s">
        <v>168</v>
      </c>
      <c r="EB1" t="s">
        <v>1568</v>
      </c>
      <c r="EC1" t="s">
        <v>83</v>
      </c>
      <c r="ED1" t="s">
        <v>1569</v>
      </c>
      <c r="EE1" t="s">
        <v>1570</v>
      </c>
      <c r="EF1" t="s">
        <v>1571</v>
      </c>
      <c r="EG1" t="s">
        <v>1572</v>
      </c>
      <c r="EH1" t="s">
        <v>86</v>
      </c>
      <c r="EI1" t="s">
        <v>1573</v>
      </c>
      <c r="EJ1" t="s">
        <v>1574</v>
      </c>
      <c r="EK1" t="s">
        <v>1575</v>
      </c>
      <c r="EL1" t="s">
        <v>1576</v>
      </c>
      <c r="EM1" t="s">
        <v>1577</v>
      </c>
      <c r="EN1" t="s">
        <v>173</v>
      </c>
      <c r="EO1" t="s">
        <v>174</v>
      </c>
      <c r="EP1" t="s">
        <v>175</v>
      </c>
      <c r="EQ1" t="s">
        <v>176</v>
      </c>
      <c r="ER1" t="s">
        <v>1488</v>
      </c>
      <c r="ES1" t="s">
        <v>179</v>
      </c>
      <c r="ET1" t="s">
        <v>183</v>
      </c>
      <c r="EU1" t="s">
        <v>184</v>
      </c>
      <c r="EV1" t="s">
        <v>185</v>
      </c>
      <c r="EW1" t="s">
        <v>186</v>
      </c>
      <c r="EX1" t="s">
        <v>187</v>
      </c>
      <c r="EY1" t="s">
        <v>188</v>
      </c>
      <c r="EZ1" t="s">
        <v>189</v>
      </c>
      <c r="FA1" t="s">
        <v>190</v>
      </c>
      <c r="FB1" t="s">
        <v>191</v>
      </c>
    </row>
    <row r="2" spans="1:158" x14ac:dyDescent="0.35">
      <c r="A2" s="1">
        <v>44826.340032372682</v>
      </c>
      <c r="B2" s="1">
        <v>44826.35143318287</v>
      </c>
      <c r="C2" s="1">
        <v>44826</v>
      </c>
      <c r="D2" t="s">
        <v>486</v>
      </c>
      <c r="H2" t="s">
        <v>543</v>
      </c>
      <c r="I2" s="1">
        <v>44826</v>
      </c>
      <c r="J2" t="s">
        <v>2246</v>
      </c>
      <c r="K2" t="s">
        <v>197</v>
      </c>
      <c r="L2" t="s">
        <v>2247</v>
      </c>
      <c r="M2" t="s">
        <v>1683</v>
      </c>
      <c r="N2" t="s">
        <v>547</v>
      </c>
      <c r="O2" t="s">
        <v>201</v>
      </c>
      <c r="P2" t="s">
        <v>202</v>
      </c>
      <c r="Q2" t="s">
        <v>300</v>
      </c>
      <c r="R2" t="s">
        <v>548</v>
      </c>
      <c r="S2" t="s">
        <v>549</v>
      </c>
      <c r="T2" t="s">
        <v>210</v>
      </c>
      <c r="U2">
        <v>1</v>
      </c>
      <c r="V2">
        <v>0</v>
      </c>
      <c r="W2">
        <v>0</v>
      </c>
      <c r="X2">
        <v>0</v>
      </c>
      <c r="Y2">
        <v>0</v>
      </c>
      <c r="Z2">
        <v>0</v>
      </c>
      <c r="AA2">
        <v>0</v>
      </c>
      <c r="AB2">
        <v>0</v>
      </c>
      <c r="AC2">
        <v>0</v>
      </c>
      <c r="AD2">
        <v>0</v>
      </c>
      <c r="AE2">
        <v>0</v>
      </c>
      <c r="AF2">
        <v>0</v>
      </c>
      <c r="AG2">
        <v>0</v>
      </c>
      <c r="AH2">
        <v>2</v>
      </c>
      <c r="AI2">
        <v>5</v>
      </c>
      <c r="AJ2" t="s">
        <v>2248</v>
      </c>
      <c r="AK2" s="2" t="s">
        <v>2249</v>
      </c>
      <c r="AL2">
        <v>23.84</v>
      </c>
      <c r="AM2" t="s">
        <v>213</v>
      </c>
      <c r="AR2" t="s">
        <v>588</v>
      </c>
      <c r="EI2" t="s">
        <v>194</v>
      </c>
      <c r="EJ2" t="s">
        <v>194</v>
      </c>
      <c r="EK2" t="s">
        <v>194</v>
      </c>
      <c r="EL2" t="s">
        <v>194</v>
      </c>
      <c r="EM2" t="s">
        <v>194</v>
      </c>
      <c r="EN2" t="s">
        <v>486</v>
      </c>
      <c r="EO2" t="s">
        <v>2250</v>
      </c>
      <c r="EP2" s="2" t="s">
        <v>2251</v>
      </c>
      <c r="EQ2" t="s">
        <v>2252</v>
      </c>
      <c r="ET2">
        <v>186768736</v>
      </c>
      <c r="EU2" t="s">
        <v>2253</v>
      </c>
      <c r="EV2" s="1">
        <v>44826.367418981477</v>
      </c>
      <c r="EY2" t="s">
        <v>221</v>
      </c>
      <c r="EZ2" t="s">
        <v>222</v>
      </c>
      <c r="FB2">
        <v>1</v>
      </c>
    </row>
    <row r="3" spans="1:158" x14ac:dyDescent="0.35">
      <c r="A3" s="1">
        <v>44826.358907835653</v>
      </c>
      <c r="B3" s="1">
        <v>44826.366329976852</v>
      </c>
      <c r="C3" s="1">
        <v>44826</v>
      </c>
      <c r="D3" t="s">
        <v>486</v>
      </c>
      <c r="H3" t="s">
        <v>561</v>
      </c>
      <c r="I3" s="1">
        <v>44826</v>
      </c>
      <c r="J3" t="s">
        <v>2254</v>
      </c>
      <c r="K3" t="s">
        <v>197</v>
      </c>
      <c r="L3" t="s">
        <v>563</v>
      </c>
      <c r="M3" t="s">
        <v>564</v>
      </c>
      <c r="N3" t="s">
        <v>565</v>
      </c>
      <c r="O3" t="s">
        <v>201</v>
      </c>
      <c r="P3" t="s">
        <v>202</v>
      </c>
      <c r="Q3" t="s">
        <v>300</v>
      </c>
      <c r="R3" t="s">
        <v>548</v>
      </c>
      <c r="S3" t="s">
        <v>549</v>
      </c>
      <c r="T3" t="s">
        <v>210</v>
      </c>
      <c r="U3">
        <v>1</v>
      </c>
      <c r="V3">
        <v>0</v>
      </c>
      <c r="W3">
        <v>0</v>
      </c>
      <c r="X3">
        <v>0</v>
      </c>
      <c r="Y3">
        <v>0</v>
      </c>
      <c r="Z3">
        <v>0</v>
      </c>
      <c r="AA3">
        <v>0</v>
      </c>
      <c r="AB3">
        <v>0</v>
      </c>
      <c r="AC3">
        <v>0</v>
      </c>
      <c r="AD3">
        <v>0</v>
      </c>
      <c r="AE3">
        <v>0</v>
      </c>
      <c r="AF3">
        <v>0</v>
      </c>
      <c r="AG3">
        <v>0</v>
      </c>
      <c r="AH3">
        <v>2</v>
      </c>
      <c r="AI3">
        <v>4</v>
      </c>
      <c r="AJ3" t="s">
        <v>2255</v>
      </c>
      <c r="AK3" s="2" t="s">
        <v>2256</v>
      </c>
      <c r="AL3">
        <v>29.14</v>
      </c>
      <c r="AM3" t="s">
        <v>213</v>
      </c>
      <c r="AR3" t="s">
        <v>588</v>
      </c>
      <c r="EI3" t="s">
        <v>194</v>
      </c>
      <c r="EJ3" t="s">
        <v>194</v>
      </c>
      <c r="EK3" t="s">
        <v>194</v>
      </c>
      <c r="EL3" t="s">
        <v>194</v>
      </c>
      <c r="EM3" t="s">
        <v>194</v>
      </c>
      <c r="EN3" t="s">
        <v>557</v>
      </c>
      <c r="EO3" t="s">
        <v>2257</v>
      </c>
      <c r="EP3" s="2" t="s">
        <v>2258</v>
      </c>
      <c r="EQ3" t="s">
        <v>2252</v>
      </c>
      <c r="ET3">
        <v>186768962</v>
      </c>
      <c r="EU3" t="s">
        <v>2259</v>
      </c>
      <c r="EV3" s="1">
        <v>44826.367986111109</v>
      </c>
      <c r="EY3" t="s">
        <v>221</v>
      </c>
      <c r="EZ3" t="s">
        <v>222</v>
      </c>
      <c r="FB3">
        <v>2</v>
      </c>
    </row>
    <row r="4" spans="1:158" x14ac:dyDescent="0.35">
      <c r="A4" s="1">
        <v>44826.380202812499</v>
      </c>
      <c r="B4" s="1">
        <v>44826.38543829861</v>
      </c>
      <c r="C4" s="1">
        <v>44826</v>
      </c>
      <c r="D4" t="s">
        <v>486</v>
      </c>
      <c r="H4" t="s">
        <v>576</v>
      </c>
      <c r="I4" s="1">
        <v>44826</v>
      </c>
      <c r="J4" t="s">
        <v>1968</v>
      </c>
      <c r="K4" t="s">
        <v>197</v>
      </c>
      <c r="L4" t="s">
        <v>2260</v>
      </c>
      <c r="M4" t="s">
        <v>579</v>
      </c>
      <c r="N4" t="s">
        <v>580</v>
      </c>
      <c r="O4" t="s">
        <v>201</v>
      </c>
      <c r="P4" t="s">
        <v>202</v>
      </c>
      <c r="Q4" t="s">
        <v>300</v>
      </c>
      <c r="R4" t="s">
        <v>548</v>
      </c>
      <c r="S4" t="s">
        <v>549</v>
      </c>
      <c r="T4" t="s">
        <v>210</v>
      </c>
      <c r="U4">
        <v>1</v>
      </c>
      <c r="V4">
        <v>0</v>
      </c>
      <c r="W4">
        <v>0</v>
      </c>
      <c r="X4">
        <v>0</v>
      </c>
      <c r="Y4">
        <v>0</v>
      </c>
      <c r="Z4">
        <v>0</v>
      </c>
      <c r="AA4">
        <v>0</v>
      </c>
      <c r="AB4">
        <v>0</v>
      </c>
      <c r="AC4">
        <v>0</v>
      </c>
      <c r="AD4">
        <v>0</v>
      </c>
      <c r="AE4">
        <v>0</v>
      </c>
      <c r="AF4">
        <v>0</v>
      </c>
      <c r="AG4">
        <v>0</v>
      </c>
      <c r="AH4">
        <v>2</v>
      </c>
      <c r="AI4">
        <v>5</v>
      </c>
      <c r="AJ4" t="s">
        <v>2261</v>
      </c>
      <c r="AK4" s="2" t="s">
        <v>2262</v>
      </c>
      <c r="AL4">
        <v>26.140999999999998</v>
      </c>
      <c r="AM4" t="s">
        <v>213</v>
      </c>
      <c r="EI4" t="s">
        <v>194</v>
      </c>
      <c r="EJ4" t="s">
        <v>194</v>
      </c>
      <c r="EK4" t="s">
        <v>194</v>
      </c>
      <c r="EL4" t="s">
        <v>194</v>
      </c>
      <c r="EM4" t="s">
        <v>194</v>
      </c>
      <c r="EN4" t="s">
        <v>557</v>
      </c>
      <c r="EO4" t="s">
        <v>2263</v>
      </c>
      <c r="EP4" s="2" t="s">
        <v>2264</v>
      </c>
      <c r="EQ4" t="s">
        <v>2252</v>
      </c>
      <c r="ET4">
        <v>186769017</v>
      </c>
      <c r="EU4" t="s">
        <v>2265</v>
      </c>
      <c r="EV4" s="1">
        <v>44826.368136574078</v>
      </c>
      <c r="EY4" t="s">
        <v>221</v>
      </c>
      <c r="EZ4" t="s">
        <v>222</v>
      </c>
      <c r="FB4">
        <v>3</v>
      </c>
    </row>
    <row r="5" spans="1:158" x14ac:dyDescent="0.35">
      <c r="A5" s="1">
        <v>44826.395893483786</v>
      </c>
      <c r="B5" s="1">
        <v>44826.404245798607</v>
      </c>
      <c r="C5" s="1">
        <v>44826</v>
      </c>
      <c r="D5" t="s">
        <v>486</v>
      </c>
      <c r="H5" t="s">
        <v>593</v>
      </c>
      <c r="I5" s="1">
        <v>44826</v>
      </c>
      <c r="J5" t="s">
        <v>328</v>
      </c>
      <c r="K5" t="s">
        <v>197</v>
      </c>
      <c r="L5" t="s">
        <v>595</v>
      </c>
      <c r="M5" t="s">
        <v>596</v>
      </c>
      <c r="N5" t="s">
        <v>597</v>
      </c>
      <c r="O5" t="s">
        <v>201</v>
      </c>
      <c r="P5" t="s">
        <v>202</v>
      </c>
      <c r="Q5" t="s">
        <v>300</v>
      </c>
      <c r="R5" t="s">
        <v>548</v>
      </c>
      <c r="S5" t="s">
        <v>549</v>
      </c>
      <c r="T5" t="s">
        <v>210</v>
      </c>
      <c r="U5">
        <v>1</v>
      </c>
      <c r="V5">
        <v>0</v>
      </c>
      <c r="W5">
        <v>0</v>
      </c>
      <c r="X5">
        <v>0</v>
      </c>
      <c r="Y5">
        <v>0</v>
      </c>
      <c r="Z5">
        <v>0</v>
      </c>
      <c r="AA5">
        <v>0</v>
      </c>
      <c r="AB5">
        <v>0</v>
      </c>
      <c r="AC5">
        <v>0</v>
      </c>
      <c r="AD5">
        <v>0</v>
      </c>
      <c r="AE5">
        <v>0</v>
      </c>
      <c r="AF5">
        <v>0</v>
      </c>
      <c r="AG5">
        <v>0</v>
      </c>
      <c r="AH5">
        <v>2</v>
      </c>
      <c r="AI5">
        <v>3</v>
      </c>
      <c r="AJ5" t="s">
        <v>2266</v>
      </c>
      <c r="AK5" s="2" t="s">
        <v>2267</v>
      </c>
      <c r="AL5">
        <v>23.699000000000002</v>
      </c>
      <c r="AM5" t="s">
        <v>213</v>
      </c>
      <c r="AR5" t="s">
        <v>308</v>
      </c>
      <c r="EI5" t="s">
        <v>194</v>
      </c>
      <c r="EJ5" t="s">
        <v>194</v>
      </c>
      <c r="EK5" t="s">
        <v>194</v>
      </c>
      <c r="EL5" t="s">
        <v>194</v>
      </c>
      <c r="EM5" t="s">
        <v>194</v>
      </c>
      <c r="EN5" t="s">
        <v>557</v>
      </c>
      <c r="EO5" t="s">
        <v>2268</v>
      </c>
      <c r="EP5" s="2" t="s">
        <v>2269</v>
      </c>
      <c r="EQ5" t="s">
        <v>2252</v>
      </c>
      <c r="ET5">
        <v>186769195</v>
      </c>
      <c r="EU5" t="s">
        <v>2270</v>
      </c>
      <c r="EV5" s="1">
        <v>44826.368645833332</v>
      </c>
      <c r="EY5" t="s">
        <v>221</v>
      </c>
      <c r="EZ5" t="s">
        <v>222</v>
      </c>
      <c r="FB5">
        <v>4</v>
      </c>
    </row>
    <row r="6" spans="1:158" x14ac:dyDescent="0.35">
      <c r="A6" s="1">
        <v>44826.412726168979</v>
      </c>
      <c r="B6" s="1">
        <v>44826.426371365742</v>
      </c>
      <c r="C6" s="1">
        <v>44826</v>
      </c>
      <c r="D6" t="s">
        <v>486</v>
      </c>
      <c r="H6" t="s">
        <v>608</v>
      </c>
      <c r="I6" s="1">
        <v>44826</v>
      </c>
      <c r="J6" t="s">
        <v>196</v>
      </c>
      <c r="K6" t="s">
        <v>197</v>
      </c>
      <c r="L6" t="s">
        <v>2271</v>
      </c>
      <c r="M6" t="s">
        <v>611</v>
      </c>
      <c r="N6" t="s">
        <v>612</v>
      </c>
      <c r="O6" t="s">
        <v>201</v>
      </c>
      <c r="P6" t="s">
        <v>202</v>
      </c>
      <c r="Q6" t="s">
        <v>300</v>
      </c>
      <c r="R6" t="s">
        <v>548</v>
      </c>
      <c r="S6" t="s">
        <v>549</v>
      </c>
      <c r="T6" t="s">
        <v>210</v>
      </c>
      <c r="U6">
        <v>1</v>
      </c>
      <c r="V6">
        <v>0</v>
      </c>
      <c r="W6">
        <v>0</v>
      </c>
      <c r="X6">
        <v>0</v>
      </c>
      <c r="Y6">
        <v>0</v>
      </c>
      <c r="Z6">
        <v>0</v>
      </c>
      <c r="AA6">
        <v>0</v>
      </c>
      <c r="AB6">
        <v>0</v>
      </c>
      <c r="AC6">
        <v>0</v>
      </c>
      <c r="AD6">
        <v>0</v>
      </c>
      <c r="AE6">
        <v>0</v>
      </c>
      <c r="AF6">
        <v>0</v>
      </c>
      <c r="AG6">
        <v>0</v>
      </c>
      <c r="AH6">
        <v>2</v>
      </c>
      <c r="AI6">
        <v>9</v>
      </c>
      <c r="AJ6" t="s">
        <v>2272</v>
      </c>
      <c r="AK6" s="2" t="s">
        <v>2273</v>
      </c>
      <c r="AL6">
        <v>39.286999999999999</v>
      </c>
      <c r="AM6" t="s">
        <v>213</v>
      </c>
      <c r="AR6" t="s">
        <v>308</v>
      </c>
      <c r="EI6" t="s">
        <v>194</v>
      </c>
      <c r="EJ6" t="s">
        <v>194</v>
      </c>
      <c r="EK6" t="s">
        <v>194</v>
      </c>
      <c r="EL6" t="s">
        <v>194</v>
      </c>
      <c r="EM6" t="s">
        <v>194</v>
      </c>
      <c r="EN6" t="s">
        <v>557</v>
      </c>
      <c r="EO6" t="s">
        <v>2274</v>
      </c>
      <c r="EP6" s="2" t="s">
        <v>2275</v>
      </c>
      <c r="EQ6" t="s">
        <v>2252</v>
      </c>
      <c r="ET6">
        <v>186769232</v>
      </c>
      <c r="EU6" t="s">
        <v>2276</v>
      </c>
      <c r="EV6" s="1">
        <v>44826.368773148148</v>
      </c>
      <c r="EY6" t="s">
        <v>221</v>
      </c>
      <c r="EZ6" t="s">
        <v>222</v>
      </c>
      <c r="FB6">
        <v>5</v>
      </c>
    </row>
    <row r="7" spans="1:158" x14ac:dyDescent="0.35">
      <c r="A7" s="1">
        <v>44826.433529097223</v>
      </c>
      <c r="B7" s="1">
        <v>44826.441215335653</v>
      </c>
      <c r="C7" s="1">
        <v>44826</v>
      </c>
      <c r="D7" t="s">
        <v>486</v>
      </c>
      <c r="H7" t="s">
        <v>621</v>
      </c>
      <c r="I7" s="1">
        <v>44826</v>
      </c>
      <c r="J7" t="s">
        <v>2277</v>
      </c>
      <c r="K7" t="s">
        <v>197</v>
      </c>
      <c r="L7" t="s">
        <v>2278</v>
      </c>
      <c r="M7" t="s">
        <v>624</v>
      </c>
      <c r="N7" t="s">
        <v>625</v>
      </c>
      <c r="O7" t="s">
        <v>201</v>
      </c>
      <c r="P7" t="s">
        <v>202</v>
      </c>
      <c r="Q7" t="s">
        <v>300</v>
      </c>
      <c r="R7" t="s">
        <v>548</v>
      </c>
      <c r="S7" t="s">
        <v>549</v>
      </c>
      <c r="T7" t="s">
        <v>210</v>
      </c>
      <c r="U7">
        <v>1</v>
      </c>
      <c r="V7">
        <v>0</v>
      </c>
      <c r="W7">
        <v>0</v>
      </c>
      <c r="X7">
        <v>0</v>
      </c>
      <c r="Y7">
        <v>0</v>
      </c>
      <c r="Z7">
        <v>0</v>
      </c>
      <c r="AA7">
        <v>0</v>
      </c>
      <c r="AB7">
        <v>0</v>
      </c>
      <c r="AC7">
        <v>0</v>
      </c>
      <c r="AD7">
        <v>0</v>
      </c>
      <c r="AE7">
        <v>0</v>
      </c>
      <c r="AF7">
        <v>0</v>
      </c>
      <c r="AG7">
        <v>0</v>
      </c>
      <c r="AH7">
        <v>1</v>
      </c>
      <c r="AI7">
        <v>5</v>
      </c>
      <c r="AJ7" t="s">
        <v>2279</v>
      </c>
      <c r="AK7" s="2" t="s">
        <v>2280</v>
      </c>
      <c r="AL7">
        <v>17.61</v>
      </c>
      <c r="AM7" t="s">
        <v>213</v>
      </c>
      <c r="AR7" t="s">
        <v>588</v>
      </c>
      <c r="EI7" t="s">
        <v>194</v>
      </c>
      <c r="EJ7" t="s">
        <v>194</v>
      </c>
      <c r="EK7" t="s">
        <v>194</v>
      </c>
      <c r="EL7" t="s">
        <v>194</v>
      </c>
      <c r="EM7" t="s">
        <v>194</v>
      </c>
      <c r="EN7" t="s">
        <v>486</v>
      </c>
      <c r="EO7" t="s">
        <v>2281</v>
      </c>
      <c r="EP7" s="2" t="s">
        <v>2282</v>
      </c>
      <c r="EQ7" t="s">
        <v>2252</v>
      </c>
      <c r="ET7">
        <v>186769273</v>
      </c>
      <c r="EU7" t="s">
        <v>2283</v>
      </c>
      <c r="EV7" s="1">
        <v>44826.368877314817</v>
      </c>
      <c r="EY7" t="s">
        <v>221</v>
      </c>
      <c r="EZ7" t="s">
        <v>222</v>
      </c>
      <c r="FB7">
        <v>6</v>
      </c>
    </row>
    <row r="8" spans="1:158" x14ac:dyDescent="0.35">
      <c r="A8" s="1">
        <v>44826.361913379631</v>
      </c>
      <c r="B8" s="1">
        <v>44826.491226527767</v>
      </c>
      <c r="C8" s="1">
        <v>44826</v>
      </c>
      <c r="D8" t="s">
        <v>294</v>
      </c>
      <c r="H8" t="s">
        <v>295</v>
      </c>
      <c r="I8" s="1">
        <v>44826</v>
      </c>
      <c r="J8" t="s">
        <v>2284</v>
      </c>
      <c r="K8" t="s">
        <v>197</v>
      </c>
      <c r="L8" t="s">
        <v>1677</v>
      </c>
      <c r="M8" t="s">
        <v>298</v>
      </c>
      <c r="N8" t="s">
        <v>299</v>
      </c>
      <c r="O8" t="s">
        <v>201</v>
      </c>
      <c r="P8" t="s">
        <v>202</v>
      </c>
      <c r="Q8" t="s">
        <v>300</v>
      </c>
      <c r="R8" t="s">
        <v>301</v>
      </c>
      <c r="S8" t="s">
        <v>302</v>
      </c>
      <c r="T8" t="s">
        <v>210</v>
      </c>
      <c r="U8">
        <v>1</v>
      </c>
      <c r="V8">
        <v>0</v>
      </c>
      <c r="W8">
        <v>0</v>
      </c>
      <c r="X8">
        <v>0</v>
      </c>
      <c r="Y8">
        <v>0</v>
      </c>
      <c r="Z8">
        <v>0</v>
      </c>
      <c r="AA8">
        <v>0</v>
      </c>
      <c r="AB8">
        <v>0</v>
      </c>
      <c r="AC8">
        <v>0</v>
      </c>
      <c r="AD8">
        <v>0</v>
      </c>
      <c r="AE8">
        <v>0</v>
      </c>
      <c r="AF8">
        <v>0</v>
      </c>
      <c r="AG8">
        <v>0</v>
      </c>
      <c r="AH8">
        <v>2</v>
      </c>
      <c r="AI8">
        <v>4</v>
      </c>
      <c r="AJ8" t="s">
        <v>2285</v>
      </c>
      <c r="AK8" s="2" t="s">
        <v>2286</v>
      </c>
      <c r="AL8">
        <v>19.14</v>
      </c>
      <c r="AM8" t="s">
        <v>213</v>
      </c>
      <c r="AR8" t="s">
        <v>308</v>
      </c>
      <c r="EI8" t="s">
        <v>194</v>
      </c>
      <c r="EJ8" t="s">
        <v>194</v>
      </c>
      <c r="EK8" t="s">
        <v>194</v>
      </c>
      <c r="EL8" t="s">
        <v>194</v>
      </c>
      <c r="EM8" t="s">
        <v>194</v>
      </c>
      <c r="EN8" t="s">
        <v>309</v>
      </c>
      <c r="EO8" t="s">
        <v>2287</v>
      </c>
      <c r="EP8" s="2" t="s">
        <v>2288</v>
      </c>
      <c r="EQ8" t="s">
        <v>2252</v>
      </c>
      <c r="ET8">
        <v>186787056</v>
      </c>
      <c r="EU8" t="s">
        <v>2289</v>
      </c>
      <c r="EV8" s="1">
        <v>44826.408946759257</v>
      </c>
      <c r="EY8" t="s">
        <v>221</v>
      </c>
      <c r="EZ8" t="s">
        <v>222</v>
      </c>
      <c r="FB8">
        <v>7</v>
      </c>
    </row>
    <row r="9" spans="1:158" x14ac:dyDescent="0.35">
      <c r="A9" s="1">
        <v>44826.3830275</v>
      </c>
      <c r="B9" s="1">
        <v>44826.491741782411</v>
      </c>
      <c r="C9" s="1">
        <v>44826</v>
      </c>
      <c r="D9" t="s">
        <v>294</v>
      </c>
      <c r="H9" t="s">
        <v>313</v>
      </c>
      <c r="I9" s="1">
        <v>44826</v>
      </c>
      <c r="J9" t="s">
        <v>2290</v>
      </c>
      <c r="K9" t="s">
        <v>197</v>
      </c>
      <c r="L9" t="s">
        <v>315</v>
      </c>
      <c r="M9" t="s">
        <v>316</v>
      </c>
      <c r="N9" t="s">
        <v>1698</v>
      </c>
      <c r="O9" t="s">
        <v>201</v>
      </c>
      <c r="P9" t="s">
        <v>202</v>
      </c>
      <c r="Q9" t="s">
        <v>300</v>
      </c>
      <c r="R9" t="s">
        <v>301</v>
      </c>
      <c r="S9" t="s">
        <v>302</v>
      </c>
      <c r="T9" t="s">
        <v>210</v>
      </c>
      <c r="U9">
        <v>1</v>
      </c>
      <c r="V9">
        <v>0</v>
      </c>
      <c r="W9">
        <v>0</v>
      </c>
      <c r="X9">
        <v>0</v>
      </c>
      <c r="Y9">
        <v>0</v>
      </c>
      <c r="Z9">
        <v>0</v>
      </c>
      <c r="AA9">
        <v>0</v>
      </c>
      <c r="AB9">
        <v>0</v>
      </c>
      <c r="AC9">
        <v>0</v>
      </c>
      <c r="AD9">
        <v>0</v>
      </c>
      <c r="AE9">
        <v>0</v>
      </c>
      <c r="AF9">
        <v>0</v>
      </c>
      <c r="AG9">
        <v>0</v>
      </c>
      <c r="AH9">
        <v>2</v>
      </c>
      <c r="AI9">
        <v>5</v>
      </c>
      <c r="AJ9" t="s">
        <v>2291</v>
      </c>
      <c r="AK9" s="2" t="s">
        <v>2292</v>
      </c>
      <c r="AL9">
        <v>20.065000000000001</v>
      </c>
      <c r="AM9" t="s">
        <v>213</v>
      </c>
      <c r="AR9" t="s">
        <v>308</v>
      </c>
      <c r="EI9" t="s">
        <v>194</v>
      </c>
      <c r="EJ9" t="s">
        <v>194</v>
      </c>
      <c r="EK9" t="s">
        <v>194</v>
      </c>
      <c r="EL9" t="s">
        <v>194</v>
      </c>
      <c r="EM9" t="s">
        <v>194</v>
      </c>
      <c r="EN9" t="s">
        <v>309</v>
      </c>
      <c r="EO9" t="s">
        <v>2293</v>
      </c>
      <c r="EP9" s="2" t="s">
        <v>2294</v>
      </c>
      <c r="EQ9" t="s">
        <v>2252</v>
      </c>
      <c r="ET9">
        <v>186787268</v>
      </c>
      <c r="EU9" t="s">
        <v>2295</v>
      </c>
      <c r="EV9" s="1">
        <v>44826.409456018519</v>
      </c>
      <c r="EY9" t="s">
        <v>221</v>
      </c>
      <c r="EZ9" t="s">
        <v>222</v>
      </c>
      <c r="FB9">
        <v>8</v>
      </c>
    </row>
    <row r="10" spans="1:158" x14ac:dyDescent="0.35">
      <c r="A10" s="1">
        <v>44826.40143460648</v>
      </c>
      <c r="B10" s="1">
        <v>44826.491438229168</v>
      </c>
      <c r="C10" s="1">
        <v>44826</v>
      </c>
      <c r="D10" t="s">
        <v>294</v>
      </c>
      <c r="H10" t="s">
        <v>327</v>
      </c>
      <c r="I10" s="1">
        <v>44826</v>
      </c>
      <c r="J10" t="s">
        <v>399</v>
      </c>
      <c r="K10" t="s">
        <v>197</v>
      </c>
      <c r="L10" t="s">
        <v>329</v>
      </c>
      <c r="M10" t="s">
        <v>330</v>
      </c>
      <c r="N10" t="s">
        <v>331</v>
      </c>
      <c r="O10" t="s">
        <v>201</v>
      </c>
      <c r="P10" t="s">
        <v>202</v>
      </c>
      <c r="Q10" t="s">
        <v>300</v>
      </c>
      <c r="R10" t="s">
        <v>301</v>
      </c>
      <c r="S10" t="s">
        <v>302</v>
      </c>
      <c r="T10" t="s">
        <v>210</v>
      </c>
      <c r="U10">
        <v>1</v>
      </c>
      <c r="V10">
        <v>0</v>
      </c>
      <c r="W10">
        <v>0</v>
      </c>
      <c r="X10">
        <v>0</v>
      </c>
      <c r="Y10">
        <v>0</v>
      </c>
      <c r="Z10">
        <v>0</v>
      </c>
      <c r="AA10">
        <v>0</v>
      </c>
      <c r="AB10">
        <v>0</v>
      </c>
      <c r="AC10">
        <v>0</v>
      </c>
      <c r="AD10">
        <v>0</v>
      </c>
      <c r="AE10">
        <v>0</v>
      </c>
      <c r="AF10">
        <v>0</v>
      </c>
      <c r="AG10">
        <v>0</v>
      </c>
      <c r="AH10">
        <v>3</v>
      </c>
      <c r="AI10">
        <v>6</v>
      </c>
      <c r="AJ10" t="s">
        <v>2296</v>
      </c>
      <c r="AK10" s="2" t="s">
        <v>2297</v>
      </c>
      <c r="AL10">
        <v>23.36</v>
      </c>
      <c r="AM10" t="s">
        <v>213</v>
      </c>
      <c r="AR10" t="s">
        <v>308</v>
      </c>
      <c r="EI10" t="s">
        <v>194</v>
      </c>
      <c r="EJ10" t="s">
        <v>194</v>
      </c>
      <c r="EK10" t="s">
        <v>194</v>
      </c>
      <c r="EL10" t="s">
        <v>194</v>
      </c>
      <c r="EM10" t="s">
        <v>194</v>
      </c>
      <c r="EN10" t="s">
        <v>309</v>
      </c>
      <c r="EO10" t="s">
        <v>2298</v>
      </c>
      <c r="EP10" s="2" t="s">
        <v>2299</v>
      </c>
      <c r="EQ10" t="s">
        <v>2252</v>
      </c>
      <c r="ET10">
        <v>186787443</v>
      </c>
      <c r="EU10" t="s">
        <v>2300</v>
      </c>
      <c r="EV10" s="1">
        <v>44826.409803240742</v>
      </c>
      <c r="EY10" t="s">
        <v>221</v>
      </c>
      <c r="EZ10" t="s">
        <v>222</v>
      </c>
      <c r="FB10">
        <v>9</v>
      </c>
    </row>
    <row r="11" spans="1:158" x14ac:dyDescent="0.35">
      <c r="A11" s="1">
        <v>44826.42039392361</v>
      </c>
      <c r="B11" s="1">
        <v>44826.49113412037</v>
      </c>
      <c r="C11" s="1">
        <v>44826</v>
      </c>
      <c r="D11" t="s">
        <v>294</v>
      </c>
      <c r="H11" t="s">
        <v>366</v>
      </c>
      <c r="I11" s="1">
        <v>44826</v>
      </c>
      <c r="J11" t="s">
        <v>2301</v>
      </c>
      <c r="K11" t="s">
        <v>197</v>
      </c>
      <c r="L11" t="s">
        <v>369</v>
      </c>
      <c r="M11" t="s">
        <v>370</v>
      </c>
      <c r="N11" t="s">
        <v>371</v>
      </c>
      <c r="O11" t="s">
        <v>201</v>
      </c>
      <c r="P11" t="s">
        <v>202</v>
      </c>
      <c r="Q11" t="s">
        <v>300</v>
      </c>
      <c r="R11" t="s">
        <v>301</v>
      </c>
      <c r="S11" t="s">
        <v>302</v>
      </c>
      <c r="T11" t="s">
        <v>210</v>
      </c>
      <c r="U11">
        <v>1</v>
      </c>
      <c r="V11">
        <v>0</v>
      </c>
      <c r="W11">
        <v>0</v>
      </c>
      <c r="X11">
        <v>0</v>
      </c>
      <c r="Y11">
        <v>0</v>
      </c>
      <c r="Z11">
        <v>0</v>
      </c>
      <c r="AA11">
        <v>0</v>
      </c>
      <c r="AB11">
        <v>0</v>
      </c>
      <c r="AC11">
        <v>0</v>
      </c>
      <c r="AD11">
        <v>0</v>
      </c>
      <c r="AE11">
        <v>0</v>
      </c>
      <c r="AF11">
        <v>0</v>
      </c>
      <c r="AG11">
        <v>0</v>
      </c>
      <c r="AH11">
        <v>2</v>
      </c>
      <c r="AI11">
        <v>4</v>
      </c>
      <c r="AJ11" t="s">
        <v>2302</v>
      </c>
      <c r="AK11" s="2" t="s">
        <v>2303</v>
      </c>
      <c r="AL11">
        <v>21.65</v>
      </c>
      <c r="AM11" t="s">
        <v>213</v>
      </c>
      <c r="AR11" t="s">
        <v>308</v>
      </c>
      <c r="EI11" t="s">
        <v>194</v>
      </c>
      <c r="EJ11" t="s">
        <v>194</v>
      </c>
      <c r="EK11" t="s">
        <v>194</v>
      </c>
      <c r="EL11" t="s">
        <v>194</v>
      </c>
      <c r="EM11" t="s">
        <v>194</v>
      </c>
      <c r="EN11" t="s">
        <v>309</v>
      </c>
      <c r="EO11" t="s">
        <v>2304</v>
      </c>
      <c r="EP11" s="2" t="s">
        <v>2305</v>
      </c>
      <c r="EQ11" t="s">
        <v>2252</v>
      </c>
      <c r="ET11">
        <v>186787673</v>
      </c>
      <c r="EU11" t="s">
        <v>2306</v>
      </c>
      <c r="EV11" s="1">
        <v>44826.410219907397</v>
      </c>
      <c r="EY11" t="s">
        <v>221</v>
      </c>
      <c r="EZ11" t="s">
        <v>222</v>
      </c>
      <c r="FB11">
        <v>10</v>
      </c>
    </row>
    <row r="12" spans="1:158" x14ac:dyDescent="0.35">
      <c r="A12" s="1">
        <v>44826.439385243058</v>
      </c>
      <c r="B12" s="1">
        <v>44826.491835590277</v>
      </c>
      <c r="C12" s="1">
        <v>44826</v>
      </c>
      <c r="D12" t="s">
        <v>294</v>
      </c>
      <c r="H12" t="s">
        <v>340</v>
      </c>
      <c r="I12" s="1">
        <v>44826</v>
      </c>
      <c r="J12" t="s">
        <v>2307</v>
      </c>
      <c r="K12" t="s">
        <v>197</v>
      </c>
      <c r="L12" t="s">
        <v>1748</v>
      </c>
      <c r="M12" t="s">
        <v>343</v>
      </c>
      <c r="N12" t="s">
        <v>344</v>
      </c>
      <c r="O12" t="s">
        <v>201</v>
      </c>
      <c r="P12" t="s">
        <v>202</v>
      </c>
      <c r="Q12" t="s">
        <v>300</v>
      </c>
      <c r="R12" t="s">
        <v>301</v>
      </c>
      <c r="S12" t="s">
        <v>302</v>
      </c>
      <c r="T12" t="s">
        <v>210</v>
      </c>
      <c r="U12">
        <v>1</v>
      </c>
      <c r="V12">
        <v>0</v>
      </c>
      <c r="W12">
        <v>0</v>
      </c>
      <c r="X12">
        <v>0</v>
      </c>
      <c r="Y12">
        <v>0</v>
      </c>
      <c r="Z12">
        <v>0</v>
      </c>
      <c r="AA12">
        <v>0</v>
      </c>
      <c r="AB12">
        <v>0</v>
      </c>
      <c r="AC12">
        <v>0</v>
      </c>
      <c r="AD12">
        <v>0</v>
      </c>
      <c r="AE12">
        <v>0</v>
      </c>
      <c r="AF12">
        <v>0</v>
      </c>
      <c r="AG12">
        <v>0</v>
      </c>
      <c r="AH12">
        <v>2</v>
      </c>
      <c r="AI12">
        <v>9</v>
      </c>
      <c r="AJ12" t="s">
        <v>2308</v>
      </c>
      <c r="AK12" s="2" t="s">
        <v>2309</v>
      </c>
      <c r="AL12">
        <v>18.77</v>
      </c>
      <c r="AM12" t="s">
        <v>213</v>
      </c>
      <c r="AR12" t="s">
        <v>308</v>
      </c>
      <c r="EI12" t="s">
        <v>194</v>
      </c>
      <c r="EJ12" t="s">
        <v>194</v>
      </c>
      <c r="EK12" t="s">
        <v>194</v>
      </c>
      <c r="EL12" t="s">
        <v>194</v>
      </c>
      <c r="EM12" t="s">
        <v>194</v>
      </c>
      <c r="EN12" t="s">
        <v>309</v>
      </c>
      <c r="EO12" t="s">
        <v>2310</v>
      </c>
      <c r="EP12" s="2" t="s">
        <v>2311</v>
      </c>
      <c r="EQ12" t="s">
        <v>2252</v>
      </c>
      <c r="ET12">
        <v>186787937</v>
      </c>
      <c r="EU12" t="s">
        <v>2312</v>
      </c>
      <c r="EV12" s="1">
        <v>44826.41064814815</v>
      </c>
      <c r="EY12" t="s">
        <v>221</v>
      </c>
      <c r="EZ12" t="s">
        <v>222</v>
      </c>
      <c r="FB12">
        <v>11</v>
      </c>
    </row>
    <row r="13" spans="1:158" x14ac:dyDescent="0.35">
      <c r="A13" s="1">
        <v>44826.452264814812</v>
      </c>
      <c r="B13" s="1">
        <v>44826.491309745368</v>
      </c>
      <c r="C13" s="1">
        <v>44826</v>
      </c>
      <c r="D13" t="s">
        <v>294</v>
      </c>
      <c r="H13" t="s">
        <v>353</v>
      </c>
      <c r="I13" s="1">
        <v>44826</v>
      </c>
      <c r="J13" t="s">
        <v>2313</v>
      </c>
      <c r="K13" t="s">
        <v>197</v>
      </c>
      <c r="L13" t="s">
        <v>355</v>
      </c>
      <c r="M13" t="s">
        <v>1754</v>
      </c>
      <c r="N13" t="s">
        <v>357</v>
      </c>
      <c r="O13" t="s">
        <v>201</v>
      </c>
      <c r="P13" t="s">
        <v>202</v>
      </c>
      <c r="Q13" t="s">
        <v>300</v>
      </c>
      <c r="R13" t="s">
        <v>301</v>
      </c>
      <c r="S13" t="s">
        <v>302</v>
      </c>
      <c r="T13" t="s">
        <v>210</v>
      </c>
      <c r="U13">
        <v>1</v>
      </c>
      <c r="V13">
        <v>0</v>
      </c>
      <c r="W13">
        <v>0</v>
      </c>
      <c r="X13">
        <v>0</v>
      </c>
      <c r="Y13">
        <v>0</v>
      </c>
      <c r="Z13">
        <v>0</v>
      </c>
      <c r="AA13">
        <v>0</v>
      </c>
      <c r="AB13">
        <v>0</v>
      </c>
      <c r="AC13">
        <v>0</v>
      </c>
      <c r="AD13">
        <v>0</v>
      </c>
      <c r="AE13">
        <v>0</v>
      </c>
      <c r="AF13">
        <v>0</v>
      </c>
      <c r="AG13">
        <v>0</v>
      </c>
      <c r="AH13">
        <v>3</v>
      </c>
      <c r="AI13">
        <v>9</v>
      </c>
      <c r="AJ13" t="s">
        <v>2314</v>
      </c>
      <c r="AK13" s="2" t="s">
        <v>2315</v>
      </c>
      <c r="AL13">
        <v>13.78</v>
      </c>
      <c r="AM13" t="s">
        <v>213</v>
      </c>
      <c r="AR13" t="s">
        <v>308</v>
      </c>
      <c r="EI13" t="s">
        <v>194</v>
      </c>
      <c r="EJ13" t="s">
        <v>194</v>
      </c>
      <c r="EK13" t="s">
        <v>194</v>
      </c>
      <c r="EL13" t="s">
        <v>194</v>
      </c>
      <c r="EM13" t="s">
        <v>194</v>
      </c>
      <c r="EN13" t="s">
        <v>309</v>
      </c>
      <c r="EO13" t="s">
        <v>2316</v>
      </c>
      <c r="EP13" s="2" t="s">
        <v>2317</v>
      </c>
      <c r="EQ13" t="s">
        <v>2252</v>
      </c>
      <c r="ET13">
        <v>186788261</v>
      </c>
      <c r="EU13" t="s">
        <v>2318</v>
      </c>
      <c r="EV13" s="1">
        <v>44826.411215277767</v>
      </c>
      <c r="EY13" t="s">
        <v>221</v>
      </c>
      <c r="EZ13" t="s">
        <v>222</v>
      </c>
      <c r="FB13">
        <v>12</v>
      </c>
    </row>
    <row r="14" spans="1:158" x14ac:dyDescent="0.35">
      <c r="A14" s="1">
        <v>44825.781963865738</v>
      </c>
      <c r="B14" s="1">
        <v>44826.387968657407</v>
      </c>
      <c r="C14" s="1">
        <v>44825</v>
      </c>
      <c r="D14" t="s">
        <v>467</v>
      </c>
      <c r="H14" t="s">
        <v>638</v>
      </c>
      <c r="I14" s="1">
        <v>44826</v>
      </c>
      <c r="J14" t="s">
        <v>639</v>
      </c>
      <c r="K14" t="s">
        <v>470</v>
      </c>
      <c r="L14" t="s">
        <v>640</v>
      </c>
      <c r="M14" t="s">
        <v>640</v>
      </c>
      <c r="N14" t="s">
        <v>641</v>
      </c>
      <c r="O14" t="s">
        <v>201</v>
      </c>
      <c r="P14" t="s">
        <v>202</v>
      </c>
      <c r="Q14" t="s">
        <v>473</v>
      </c>
      <c r="R14" t="s">
        <v>474</v>
      </c>
      <c r="S14" t="s">
        <v>475</v>
      </c>
      <c r="T14" t="s">
        <v>210</v>
      </c>
      <c r="U14">
        <v>1</v>
      </c>
      <c r="V14">
        <v>0</v>
      </c>
      <c r="W14">
        <v>0</v>
      </c>
      <c r="X14">
        <v>0</v>
      </c>
      <c r="Y14">
        <v>0</v>
      </c>
      <c r="Z14">
        <v>0</v>
      </c>
      <c r="AA14">
        <v>0</v>
      </c>
      <c r="AB14">
        <v>0</v>
      </c>
      <c r="AC14">
        <v>0</v>
      </c>
      <c r="AD14">
        <v>0</v>
      </c>
      <c r="AE14">
        <v>0</v>
      </c>
      <c r="AF14">
        <v>0</v>
      </c>
      <c r="AG14">
        <v>0</v>
      </c>
      <c r="AH14">
        <v>3</v>
      </c>
      <c r="AI14">
        <v>3</v>
      </c>
      <c r="AJ14" t="s">
        <v>2319</v>
      </c>
      <c r="AK14" s="2" t="s">
        <v>2320</v>
      </c>
      <c r="AL14">
        <v>17.73</v>
      </c>
      <c r="AM14" t="s">
        <v>213</v>
      </c>
      <c r="AR14" t="s">
        <v>2321</v>
      </c>
      <c r="EI14" t="s">
        <v>194</v>
      </c>
      <c r="EJ14" t="s">
        <v>194</v>
      </c>
      <c r="EK14" t="s">
        <v>194</v>
      </c>
      <c r="EL14" t="s">
        <v>194</v>
      </c>
      <c r="EM14" t="s">
        <v>194</v>
      </c>
      <c r="EN14" t="s">
        <v>482</v>
      </c>
      <c r="EO14" t="s">
        <v>2322</v>
      </c>
      <c r="EP14" s="2" t="s">
        <v>2323</v>
      </c>
      <c r="EQ14" t="s">
        <v>2252</v>
      </c>
      <c r="ET14">
        <v>186800100</v>
      </c>
      <c r="EU14" t="s">
        <v>2324</v>
      </c>
      <c r="EV14" s="1">
        <v>44826.433738425927</v>
      </c>
      <c r="EY14" t="s">
        <v>221</v>
      </c>
      <c r="EZ14" t="s">
        <v>222</v>
      </c>
      <c r="FB14">
        <v>13</v>
      </c>
    </row>
    <row r="15" spans="1:158" x14ac:dyDescent="0.35">
      <c r="A15" s="1">
        <v>44825.790850451391</v>
      </c>
      <c r="B15" s="1">
        <v>44826.413883738423</v>
      </c>
      <c r="C15" s="1">
        <v>44825</v>
      </c>
      <c r="D15" t="s">
        <v>467</v>
      </c>
      <c r="H15" t="s">
        <v>529</v>
      </c>
      <c r="I15" s="1">
        <v>44826</v>
      </c>
      <c r="J15" t="s">
        <v>530</v>
      </c>
      <c r="K15" t="s">
        <v>470</v>
      </c>
      <c r="L15" t="s">
        <v>2325</v>
      </c>
      <c r="M15" t="s">
        <v>532</v>
      </c>
      <c r="N15" t="s">
        <v>533</v>
      </c>
      <c r="O15" t="s">
        <v>201</v>
      </c>
      <c r="P15" t="s">
        <v>202</v>
      </c>
      <c r="Q15" t="s">
        <v>473</v>
      </c>
      <c r="R15" t="s">
        <v>474</v>
      </c>
      <c r="S15" t="s">
        <v>475</v>
      </c>
      <c r="T15" t="s">
        <v>210</v>
      </c>
      <c r="U15">
        <v>1</v>
      </c>
      <c r="V15">
        <v>0</v>
      </c>
      <c r="W15">
        <v>0</v>
      </c>
      <c r="X15">
        <v>0</v>
      </c>
      <c r="Y15">
        <v>0</v>
      </c>
      <c r="Z15">
        <v>0</v>
      </c>
      <c r="AA15">
        <v>0</v>
      </c>
      <c r="AB15">
        <v>0</v>
      </c>
      <c r="AC15">
        <v>0</v>
      </c>
      <c r="AD15">
        <v>0</v>
      </c>
      <c r="AE15">
        <v>0</v>
      </c>
      <c r="AF15">
        <v>0</v>
      </c>
      <c r="AG15">
        <v>0</v>
      </c>
      <c r="AH15">
        <v>4</v>
      </c>
      <c r="AI15">
        <v>4</v>
      </c>
      <c r="AJ15" t="s">
        <v>2326</v>
      </c>
      <c r="AK15" s="2" t="s">
        <v>2327</v>
      </c>
      <c r="AL15">
        <v>11.62</v>
      </c>
      <c r="AM15" t="s">
        <v>213</v>
      </c>
      <c r="AR15" t="s">
        <v>2328</v>
      </c>
      <c r="EI15" t="s">
        <v>194</v>
      </c>
      <c r="EJ15" t="s">
        <v>194</v>
      </c>
      <c r="EK15" t="s">
        <v>194</v>
      </c>
      <c r="EL15" t="s">
        <v>194</v>
      </c>
      <c r="EM15" t="s">
        <v>194</v>
      </c>
      <c r="EN15" t="s">
        <v>482</v>
      </c>
      <c r="EO15" t="s">
        <v>2329</v>
      </c>
      <c r="EP15" s="2" t="s">
        <v>2330</v>
      </c>
      <c r="EQ15" t="s">
        <v>2252</v>
      </c>
      <c r="ET15">
        <v>186800136</v>
      </c>
      <c r="EU15" t="s">
        <v>2331</v>
      </c>
      <c r="EV15" s="1">
        <v>44826.433865740742</v>
      </c>
      <c r="EY15" t="s">
        <v>221</v>
      </c>
      <c r="EZ15" t="s">
        <v>222</v>
      </c>
      <c r="FB15">
        <v>14</v>
      </c>
    </row>
    <row r="16" spans="1:158" x14ac:dyDescent="0.35">
      <c r="A16" s="1">
        <v>44825.795411597217</v>
      </c>
      <c r="B16" s="1">
        <v>44826.438828796287</v>
      </c>
      <c r="C16" s="1">
        <v>44825</v>
      </c>
      <c r="D16" t="s">
        <v>467</v>
      </c>
      <c r="H16" t="s">
        <v>468</v>
      </c>
      <c r="I16" s="1">
        <v>44826</v>
      </c>
      <c r="J16" t="s">
        <v>469</v>
      </c>
      <c r="K16" t="s">
        <v>470</v>
      </c>
      <c r="L16" t="s">
        <v>471</v>
      </c>
      <c r="M16" t="s">
        <v>471</v>
      </c>
      <c r="N16" t="s">
        <v>472</v>
      </c>
      <c r="O16" t="s">
        <v>201</v>
      </c>
      <c r="P16" t="s">
        <v>202</v>
      </c>
      <c r="Q16" t="s">
        <v>473</v>
      </c>
      <c r="R16" t="s">
        <v>474</v>
      </c>
      <c r="S16" t="s">
        <v>475</v>
      </c>
      <c r="T16" t="s">
        <v>210</v>
      </c>
      <c r="U16">
        <v>1</v>
      </c>
      <c r="V16">
        <v>0</v>
      </c>
      <c r="W16">
        <v>0</v>
      </c>
      <c r="X16">
        <v>0</v>
      </c>
      <c r="Y16">
        <v>0</v>
      </c>
      <c r="Z16">
        <v>0</v>
      </c>
      <c r="AA16">
        <v>0</v>
      </c>
      <c r="AB16">
        <v>0</v>
      </c>
      <c r="AC16">
        <v>0</v>
      </c>
      <c r="AD16">
        <v>0</v>
      </c>
      <c r="AE16">
        <v>0</v>
      </c>
      <c r="AF16">
        <v>0</v>
      </c>
      <c r="AG16">
        <v>0</v>
      </c>
      <c r="AH16">
        <v>3</v>
      </c>
      <c r="AI16">
        <v>6</v>
      </c>
      <c r="AJ16" t="s">
        <v>2332</v>
      </c>
      <c r="AK16" s="2" t="s">
        <v>2333</v>
      </c>
      <c r="AL16">
        <v>29.4</v>
      </c>
      <c r="AM16" t="s">
        <v>213</v>
      </c>
      <c r="AR16" t="s">
        <v>2334</v>
      </c>
      <c r="EI16" t="s">
        <v>194</v>
      </c>
      <c r="EJ16" t="s">
        <v>194</v>
      </c>
      <c r="EK16" t="s">
        <v>194</v>
      </c>
      <c r="EL16" t="s">
        <v>194</v>
      </c>
      <c r="EM16" t="s">
        <v>194</v>
      </c>
      <c r="EN16" t="s">
        <v>482</v>
      </c>
      <c r="EO16" t="s">
        <v>2335</v>
      </c>
      <c r="EP16" s="2" t="s">
        <v>2336</v>
      </c>
      <c r="EQ16" t="s">
        <v>2252</v>
      </c>
      <c r="ET16">
        <v>186800180</v>
      </c>
      <c r="EU16" t="s">
        <v>2337</v>
      </c>
      <c r="EV16" s="1">
        <v>44826.434004629627</v>
      </c>
      <c r="EY16" t="s">
        <v>221</v>
      </c>
      <c r="EZ16" t="s">
        <v>222</v>
      </c>
      <c r="FB16">
        <v>15</v>
      </c>
    </row>
    <row r="17" spans="1:158" x14ac:dyDescent="0.35">
      <c r="A17" s="1">
        <v>44825.800201863429</v>
      </c>
      <c r="B17" s="1">
        <v>44826.515952974543</v>
      </c>
      <c r="C17" s="1">
        <v>44825</v>
      </c>
      <c r="D17" t="s">
        <v>467</v>
      </c>
      <c r="H17" t="s">
        <v>517</v>
      </c>
      <c r="I17" s="1">
        <v>44826</v>
      </c>
      <c r="J17" t="s">
        <v>240</v>
      </c>
      <c r="K17" t="s">
        <v>470</v>
      </c>
      <c r="L17" t="s">
        <v>518</v>
      </c>
      <c r="M17" t="s">
        <v>518</v>
      </c>
      <c r="N17" t="s">
        <v>519</v>
      </c>
      <c r="O17" t="s">
        <v>201</v>
      </c>
      <c r="P17" t="s">
        <v>202</v>
      </c>
      <c r="Q17" t="s">
        <v>473</v>
      </c>
      <c r="R17" t="s">
        <v>474</v>
      </c>
      <c r="S17" t="s">
        <v>475</v>
      </c>
      <c r="T17" t="s">
        <v>210</v>
      </c>
      <c r="U17">
        <v>1</v>
      </c>
      <c r="V17">
        <v>0</v>
      </c>
      <c r="W17">
        <v>0</v>
      </c>
      <c r="X17">
        <v>0</v>
      </c>
      <c r="Y17">
        <v>0</v>
      </c>
      <c r="Z17">
        <v>0</v>
      </c>
      <c r="AA17">
        <v>0</v>
      </c>
      <c r="AB17">
        <v>0</v>
      </c>
      <c r="AC17">
        <v>0</v>
      </c>
      <c r="AD17">
        <v>0</v>
      </c>
      <c r="AE17">
        <v>0</v>
      </c>
      <c r="AF17">
        <v>0</v>
      </c>
      <c r="AG17">
        <v>0</v>
      </c>
      <c r="AH17">
        <v>1</v>
      </c>
      <c r="AI17">
        <v>3</v>
      </c>
      <c r="AJ17" t="s">
        <v>2338</v>
      </c>
      <c r="AK17" s="2" t="s">
        <v>2339</v>
      </c>
      <c r="AL17">
        <v>19.82</v>
      </c>
      <c r="AM17" t="s">
        <v>195</v>
      </c>
      <c r="AN17" t="s">
        <v>2340</v>
      </c>
      <c r="AO17" s="2" t="s">
        <v>2341</v>
      </c>
      <c r="AP17">
        <v>34.01</v>
      </c>
      <c r="AQ17" t="s">
        <v>194</v>
      </c>
      <c r="AR17" t="s">
        <v>2342</v>
      </c>
      <c r="EI17" t="s">
        <v>194</v>
      </c>
      <c r="EJ17" t="s">
        <v>194</v>
      </c>
      <c r="EK17" t="s">
        <v>194</v>
      </c>
      <c r="EL17" t="s">
        <v>194</v>
      </c>
      <c r="EM17" t="s">
        <v>194</v>
      </c>
      <c r="EN17" t="s">
        <v>648</v>
      </c>
      <c r="EO17" t="s">
        <v>2343</v>
      </c>
      <c r="EP17" s="2" t="s">
        <v>2344</v>
      </c>
      <c r="EQ17" t="s">
        <v>2252</v>
      </c>
      <c r="ET17">
        <v>186800297</v>
      </c>
      <c r="EU17" t="s">
        <v>2345</v>
      </c>
      <c r="EV17" s="1">
        <v>44826.434305555558</v>
      </c>
      <c r="EY17" t="s">
        <v>221</v>
      </c>
      <c r="EZ17" t="s">
        <v>222</v>
      </c>
      <c r="FB17">
        <v>16</v>
      </c>
    </row>
    <row r="18" spans="1:158" x14ac:dyDescent="0.35">
      <c r="A18" s="1">
        <v>44825.8198021875</v>
      </c>
      <c r="B18" s="1">
        <v>44826.487416990742</v>
      </c>
      <c r="C18" s="1">
        <v>44825</v>
      </c>
      <c r="D18" t="s">
        <v>467</v>
      </c>
      <c r="H18" t="s">
        <v>487</v>
      </c>
      <c r="I18" s="1">
        <v>44826</v>
      </c>
      <c r="J18" t="s">
        <v>488</v>
      </c>
      <c r="K18" t="s">
        <v>1648</v>
      </c>
      <c r="L18" t="s">
        <v>489</v>
      </c>
      <c r="M18" t="s">
        <v>489</v>
      </c>
      <c r="N18" t="s">
        <v>490</v>
      </c>
      <c r="O18" t="s">
        <v>201</v>
      </c>
      <c r="P18" t="s">
        <v>202</v>
      </c>
      <c r="Q18" t="s">
        <v>473</v>
      </c>
      <c r="R18" t="s">
        <v>474</v>
      </c>
      <c r="S18" t="s">
        <v>475</v>
      </c>
      <c r="T18" t="s">
        <v>210</v>
      </c>
      <c r="U18">
        <v>1</v>
      </c>
      <c r="V18">
        <v>0</v>
      </c>
      <c r="W18">
        <v>0</v>
      </c>
      <c r="X18">
        <v>0</v>
      </c>
      <c r="Y18">
        <v>0</v>
      </c>
      <c r="Z18">
        <v>0</v>
      </c>
      <c r="AA18">
        <v>0</v>
      </c>
      <c r="AB18">
        <v>0</v>
      </c>
      <c r="AC18">
        <v>0</v>
      </c>
      <c r="AD18">
        <v>0</v>
      </c>
      <c r="AE18">
        <v>0</v>
      </c>
      <c r="AF18">
        <v>0</v>
      </c>
      <c r="AG18">
        <v>0</v>
      </c>
      <c r="AH18">
        <v>3</v>
      </c>
      <c r="AI18">
        <v>5</v>
      </c>
      <c r="AJ18" t="s">
        <v>2346</v>
      </c>
      <c r="AK18" s="2" t="s">
        <v>2347</v>
      </c>
      <c r="AL18">
        <v>45.87</v>
      </c>
      <c r="AM18" t="s">
        <v>213</v>
      </c>
      <c r="AR18" t="s">
        <v>2348</v>
      </c>
      <c r="EI18" t="s">
        <v>194</v>
      </c>
      <c r="EJ18" t="s">
        <v>194</v>
      </c>
      <c r="EK18" t="s">
        <v>194</v>
      </c>
      <c r="EL18" t="s">
        <v>194</v>
      </c>
      <c r="EM18" t="s">
        <v>194</v>
      </c>
      <c r="EN18" t="s">
        <v>648</v>
      </c>
      <c r="EO18" t="s">
        <v>2349</v>
      </c>
      <c r="EP18" s="2" t="s">
        <v>2350</v>
      </c>
      <c r="EQ18" t="s">
        <v>2252</v>
      </c>
      <c r="ET18">
        <v>186800431</v>
      </c>
      <c r="EU18" t="s">
        <v>2351</v>
      </c>
      <c r="EV18" s="1">
        <v>44826.434571759259</v>
      </c>
      <c r="EY18" t="s">
        <v>221</v>
      </c>
      <c r="EZ18" t="s">
        <v>222</v>
      </c>
      <c r="FB18">
        <v>17</v>
      </c>
    </row>
    <row r="19" spans="1:158" x14ac:dyDescent="0.35">
      <c r="A19" s="1">
        <v>44825.823582268516</v>
      </c>
      <c r="B19" s="1">
        <v>44826.512815752307</v>
      </c>
      <c r="C19" s="1">
        <v>44825</v>
      </c>
      <c r="D19" t="s">
        <v>467</v>
      </c>
      <c r="H19" t="s">
        <v>500</v>
      </c>
      <c r="I19" s="1">
        <v>44826</v>
      </c>
      <c r="J19" t="s">
        <v>1667</v>
      </c>
      <c r="K19" t="s">
        <v>1648</v>
      </c>
      <c r="L19" t="s">
        <v>1668</v>
      </c>
      <c r="M19" t="s">
        <v>503</v>
      </c>
      <c r="N19" t="s">
        <v>504</v>
      </c>
      <c r="O19" t="s">
        <v>201</v>
      </c>
      <c r="P19" t="s">
        <v>202</v>
      </c>
      <c r="Q19" t="s">
        <v>473</v>
      </c>
      <c r="R19" t="s">
        <v>474</v>
      </c>
      <c r="S19" t="s">
        <v>475</v>
      </c>
      <c r="T19" t="s">
        <v>210</v>
      </c>
      <c r="U19">
        <v>1</v>
      </c>
      <c r="V19">
        <v>0</v>
      </c>
      <c r="W19">
        <v>0</v>
      </c>
      <c r="X19">
        <v>0</v>
      </c>
      <c r="Y19">
        <v>0</v>
      </c>
      <c r="Z19">
        <v>0</v>
      </c>
      <c r="AA19">
        <v>0</v>
      </c>
      <c r="AB19">
        <v>0</v>
      </c>
      <c r="AC19">
        <v>0</v>
      </c>
      <c r="AD19">
        <v>0</v>
      </c>
      <c r="AE19">
        <v>0</v>
      </c>
      <c r="AF19">
        <v>0</v>
      </c>
      <c r="AG19">
        <v>0</v>
      </c>
      <c r="AH19">
        <v>4</v>
      </c>
      <c r="AI19">
        <v>5</v>
      </c>
      <c r="AJ19" t="s">
        <v>2352</v>
      </c>
      <c r="AK19" s="2" t="s">
        <v>2353</v>
      </c>
      <c r="AL19">
        <v>180.398</v>
      </c>
      <c r="AM19" t="s">
        <v>213</v>
      </c>
      <c r="AR19" t="s">
        <v>2354</v>
      </c>
      <c r="EI19" t="s">
        <v>194</v>
      </c>
      <c r="EJ19" t="s">
        <v>194</v>
      </c>
      <c r="EK19" t="s">
        <v>194</v>
      </c>
      <c r="EL19" t="s">
        <v>194</v>
      </c>
      <c r="EM19" t="s">
        <v>194</v>
      </c>
      <c r="EN19" t="s">
        <v>482</v>
      </c>
      <c r="EO19" t="s">
        <v>2355</v>
      </c>
      <c r="EP19" s="2" t="s">
        <v>2356</v>
      </c>
      <c r="EQ19" t="s">
        <v>2252</v>
      </c>
      <c r="ET19">
        <v>186800517</v>
      </c>
      <c r="EU19" t="s">
        <v>2357</v>
      </c>
      <c r="EV19" s="1">
        <v>44826.43476851852</v>
      </c>
      <c r="EY19" t="s">
        <v>221</v>
      </c>
      <c r="EZ19" t="s">
        <v>222</v>
      </c>
      <c r="FB19">
        <v>18</v>
      </c>
    </row>
    <row r="20" spans="1:158" x14ac:dyDescent="0.35">
      <c r="A20" s="1">
        <v>44826.337330335649</v>
      </c>
      <c r="B20" s="1">
        <v>44826.354712534718</v>
      </c>
      <c r="C20" s="1">
        <v>44826</v>
      </c>
      <c r="D20" t="s">
        <v>1210</v>
      </c>
      <c r="H20" t="s">
        <v>1211</v>
      </c>
      <c r="I20" s="1">
        <v>44826</v>
      </c>
      <c r="J20" t="s">
        <v>2358</v>
      </c>
      <c r="K20" t="s">
        <v>2359</v>
      </c>
      <c r="L20" t="s">
        <v>1213</v>
      </c>
      <c r="M20" t="s">
        <v>1578</v>
      </c>
      <c r="N20" t="s">
        <v>1215</v>
      </c>
      <c r="O20" t="s">
        <v>855</v>
      </c>
      <c r="P20" t="s">
        <v>856</v>
      </c>
      <c r="Q20" t="s">
        <v>1216</v>
      </c>
      <c r="R20" t="s">
        <v>1217</v>
      </c>
      <c r="S20" t="s">
        <v>1217</v>
      </c>
      <c r="T20" t="s">
        <v>210</v>
      </c>
      <c r="U20">
        <v>1</v>
      </c>
      <c r="V20">
        <v>0</v>
      </c>
      <c r="W20">
        <v>0</v>
      </c>
      <c r="X20">
        <v>0</v>
      </c>
      <c r="Y20">
        <v>0</v>
      </c>
      <c r="Z20">
        <v>0</v>
      </c>
      <c r="AA20">
        <v>0</v>
      </c>
      <c r="AB20">
        <v>0</v>
      </c>
      <c r="AC20">
        <v>0</v>
      </c>
      <c r="AD20">
        <v>0</v>
      </c>
      <c r="AE20">
        <v>0</v>
      </c>
      <c r="AF20">
        <v>0</v>
      </c>
      <c r="AG20">
        <v>0</v>
      </c>
      <c r="AH20">
        <v>3</v>
      </c>
      <c r="AI20">
        <v>6</v>
      </c>
      <c r="AJ20" t="s">
        <v>2360</v>
      </c>
      <c r="AK20" s="2" t="s">
        <v>2361</v>
      </c>
      <c r="AL20">
        <v>10.68</v>
      </c>
      <c r="AM20" t="s">
        <v>195</v>
      </c>
      <c r="AN20" t="s">
        <v>2362</v>
      </c>
      <c r="AO20" s="2" t="s">
        <v>2363</v>
      </c>
      <c r="AP20">
        <v>6.65</v>
      </c>
      <c r="AQ20" t="s">
        <v>194</v>
      </c>
      <c r="AR20" t="s">
        <v>2364</v>
      </c>
      <c r="EI20" t="s">
        <v>194</v>
      </c>
      <c r="EJ20" t="s">
        <v>194</v>
      </c>
      <c r="EK20" t="s">
        <v>194</v>
      </c>
      <c r="EL20" t="s">
        <v>194</v>
      </c>
      <c r="EM20" t="s">
        <v>194</v>
      </c>
      <c r="EN20" t="s">
        <v>1226</v>
      </c>
      <c r="EO20" t="s">
        <v>2365</v>
      </c>
      <c r="EP20" s="2" t="s">
        <v>2366</v>
      </c>
      <c r="EQ20" t="s">
        <v>2252</v>
      </c>
      <c r="ET20">
        <v>186802280</v>
      </c>
      <c r="EU20" t="s">
        <v>2367</v>
      </c>
      <c r="EV20" s="1">
        <v>44826.43818287037</v>
      </c>
      <c r="EY20" t="s">
        <v>221</v>
      </c>
      <c r="EZ20" t="s">
        <v>222</v>
      </c>
      <c r="FB20">
        <v>19</v>
      </c>
    </row>
    <row r="21" spans="1:158" x14ac:dyDescent="0.35">
      <c r="A21" s="1">
        <v>44826.365446493059</v>
      </c>
      <c r="B21" s="1">
        <v>44826.378383194453</v>
      </c>
      <c r="C21" s="1">
        <v>44826</v>
      </c>
      <c r="D21" t="s">
        <v>1210</v>
      </c>
      <c r="H21" t="s">
        <v>1230</v>
      </c>
      <c r="I21" s="1">
        <v>44826</v>
      </c>
      <c r="J21" t="s">
        <v>1403</v>
      </c>
      <c r="K21" t="s">
        <v>2359</v>
      </c>
      <c r="L21" t="s">
        <v>1233</v>
      </c>
      <c r="M21" t="s">
        <v>1234</v>
      </c>
      <c r="N21" t="s">
        <v>1235</v>
      </c>
      <c r="O21" t="s">
        <v>855</v>
      </c>
      <c r="P21" t="s">
        <v>856</v>
      </c>
      <c r="Q21" t="s">
        <v>1216</v>
      </c>
      <c r="R21" t="s">
        <v>1217</v>
      </c>
      <c r="S21" t="s">
        <v>1217</v>
      </c>
      <c r="T21" t="s">
        <v>210</v>
      </c>
      <c r="U21">
        <v>1</v>
      </c>
      <c r="V21">
        <v>0</v>
      </c>
      <c r="W21">
        <v>0</v>
      </c>
      <c r="X21">
        <v>0</v>
      </c>
      <c r="Y21">
        <v>0</v>
      </c>
      <c r="Z21">
        <v>0</v>
      </c>
      <c r="AA21">
        <v>0</v>
      </c>
      <c r="AB21">
        <v>0</v>
      </c>
      <c r="AC21">
        <v>0</v>
      </c>
      <c r="AD21">
        <v>0</v>
      </c>
      <c r="AE21">
        <v>0</v>
      </c>
      <c r="AF21">
        <v>0</v>
      </c>
      <c r="AG21">
        <v>0</v>
      </c>
      <c r="AH21">
        <v>3</v>
      </c>
      <c r="AI21">
        <v>6</v>
      </c>
      <c r="AJ21" t="s">
        <v>2368</v>
      </c>
      <c r="AK21" s="2" t="s">
        <v>2369</v>
      </c>
      <c r="AL21">
        <v>4.8150000000000004</v>
      </c>
      <c r="AM21" t="s">
        <v>195</v>
      </c>
      <c r="AN21" t="s">
        <v>2370</v>
      </c>
      <c r="AO21" s="2" t="s">
        <v>2371</v>
      </c>
      <c r="AP21">
        <v>7.2450000000000001</v>
      </c>
      <c r="AQ21" t="s">
        <v>194</v>
      </c>
      <c r="AR21" t="s">
        <v>2372</v>
      </c>
      <c r="EI21" t="s">
        <v>194</v>
      </c>
      <c r="EJ21" t="s">
        <v>194</v>
      </c>
      <c r="EK21" t="s">
        <v>194</v>
      </c>
      <c r="EL21" t="s">
        <v>194</v>
      </c>
      <c r="EM21" t="s">
        <v>194</v>
      </c>
      <c r="EN21" t="s">
        <v>2373</v>
      </c>
      <c r="EO21" t="s">
        <v>2374</v>
      </c>
      <c r="EP21" s="2" t="s">
        <v>2375</v>
      </c>
      <c r="EQ21" t="s">
        <v>2252</v>
      </c>
      <c r="ET21">
        <v>186802309</v>
      </c>
      <c r="EU21" t="s">
        <v>2376</v>
      </c>
      <c r="EV21" s="1">
        <v>44826.438263888893</v>
      </c>
      <c r="EY21" t="s">
        <v>221</v>
      </c>
      <c r="EZ21" t="s">
        <v>222</v>
      </c>
      <c r="FB21">
        <v>20</v>
      </c>
    </row>
    <row r="22" spans="1:158" x14ac:dyDescent="0.35">
      <c r="A22" s="1">
        <v>44826.3859768287</v>
      </c>
      <c r="B22" s="1">
        <v>44826.402479039352</v>
      </c>
      <c r="C22" s="1">
        <v>44826</v>
      </c>
      <c r="D22" t="s">
        <v>1210</v>
      </c>
      <c r="H22" t="s">
        <v>1260</v>
      </c>
      <c r="I22" s="1">
        <v>44826</v>
      </c>
      <c r="J22" t="s">
        <v>2074</v>
      </c>
      <c r="K22" t="s">
        <v>2359</v>
      </c>
      <c r="L22" t="s">
        <v>1601</v>
      </c>
      <c r="M22" t="s">
        <v>1263</v>
      </c>
      <c r="N22" t="s">
        <v>1264</v>
      </c>
      <c r="O22" t="s">
        <v>855</v>
      </c>
      <c r="P22" t="s">
        <v>856</v>
      </c>
      <c r="Q22" t="s">
        <v>1216</v>
      </c>
      <c r="R22" t="s">
        <v>1217</v>
      </c>
      <c r="S22" t="s">
        <v>1217</v>
      </c>
      <c r="T22" t="s">
        <v>210</v>
      </c>
      <c r="U22">
        <v>1</v>
      </c>
      <c r="V22">
        <v>0</v>
      </c>
      <c r="W22">
        <v>0</v>
      </c>
      <c r="X22">
        <v>0</v>
      </c>
      <c r="Y22">
        <v>0</v>
      </c>
      <c r="Z22">
        <v>0</v>
      </c>
      <c r="AA22">
        <v>0</v>
      </c>
      <c r="AB22">
        <v>0</v>
      </c>
      <c r="AC22">
        <v>0</v>
      </c>
      <c r="AD22">
        <v>0</v>
      </c>
      <c r="AE22">
        <v>0</v>
      </c>
      <c r="AF22">
        <v>0</v>
      </c>
      <c r="AG22">
        <v>0</v>
      </c>
      <c r="AH22">
        <v>3</v>
      </c>
      <c r="AI22">
        <v>6</v>
      </c>
      <c r="AJ22" t="s">
        <v>2377</v>
      </c>
      <c r="AK22" s="2" t="s">
        <v>2378</v>
      </c>
      <c r="AL22">
        <v>17.375</v>
      </c>
      <c r="AM22" t="s">
        <v>195</v>
      </c>
      <c r="AN22" t="s">
        <v>2379</v>
      </c>
      <c r="AO22" s="2" t="s">
        <v>2380</v>
      </c>
      <c r="AP22">
        <v>6.9</v>
      </c>
      <c r="AQ22" t="s">
        <v>194</v>
      </c>
      <c r="AR22" t="s">
        <v>2381</v>
      </c>
      <c r="EI22" t="s">
        <v>194</v>
      </c>
      <c r="EJ22" t="s">
        <v>194</v>
      </c>
      <c r="EK22" t="s">
        <v>194</v>
      </c>
      <c r="EL22" t="s">
        <v>194</v>
      </c>
      <c r="EM22" t="s">
        <v>194</v>
      </c>
      <c r="EN22" t="s">
        <v>2373</v>
      </c>
      <c r="EO22" t="s">
        <v>2382</v>
      </c>
      <c r="EP22" s="2" t="s">
        <v>2383</v>
      </c>
      <c r="EQ22" t="s">
        <v>2252</v>
      </c>
      <c r="ET22">
        <v>186802325</v>
      </c>
      <c r="EU22" t="s">
        <v>2384</v>
      </c>
      <c r="EV22" s="1">
        <v>44826.438298611109</v>
      </c>
      <c r="EY22" t="s">
        <v>221</v>
      </c>
      <c r="EZ22" t="s">
        <v>222</v>
      </c>
      <c r="FB22">
        <v>21</v>
      </c>
    </row>
    <row r="23" spans="1:158" x14ac:dyDescent="0.35">
      <c r="A23" s="1">
        <v>44826.414617789349</v>
      </c>
      <c r="B23" s="1">
        <v>44826.421858310183</v>
      </c>
      <c r="C23" s="1">
        <v>44826</v>
      </c>
      <c r="D23" t="s">
        <v>1210</v>
      </c>
      <c r="H23" t="s">
        <v>1275</v>
      </c>
      <c r="I23" s="1">
        <v>44826</v>
      </c>
      <c r="J23" t="s">
        <v>2088</v>
      </c>
      <c r="K23" t="s">
        <v>2359</v>
      </c>
      <c r="L23" t="s">
        <v>1277</v>
      </c>
      <c r="M23" t="s">
        <v>2385</v>
      </c>
      <c r="N23" t="s">
        <v>1610</v>
      </c>
      <c r="O23" t="s">
        <v>855</v>
      </c>
      <c r="P23" t="s">
        <v>856</v>
      </c>
      <c r="Q23" t="s">
        <v>1216</v>
      </c>
      <c r="R23" t="s">
        <v>1217</v>
      </c>
      <c r="S23" t="s">
        <v>1217</v>
      </c>
      <c r="T23" t="s">
        <v>210</v>
      </c>
      <c r="U23">
        <v>1</v>
      </c>
      <c r="V23">
        <v>0</v>
      </c>
      <c r="W23">
        <v>0</v>
      </c>
      <c r="X23">
        <v>0</v>
      </c>
      <c r="Y23">
        <v>0</v>
      </c>
      <c r="Z23">
        <v>0</v>
      </c>
      <c r="AA23">
        <v>0</v>
      </c>
      <c r="AB23">
        <v>0</v>
      </c>
      <c r="AC23">
        <v>0</v>
      </c>
      <c r="AD23">
        <v>0</v>
      </c>
      <c r="AE23">
        <v>0</v>
      </c>
      <c r="AF23">
        <v>0</v>
      </c>
      <c r="AG23">
        <v>0</v>
      </c>
      <c r="AH23">
        <v>1</v>
      </c>
      <c r="AI23">
        <v>2</v>
      </c>
      <c r="AJ23" t="s">
        <v>2386</v>
      </c>
      <c r="AK23" s="2" t="s">
        <v>2387</v>
      </c>
      <c r="AL23">
        <v>6.2949999999999999</v>
      </c>
      <c r="AM23" t="s">
        <v>195</v>
      </c>
      <c r="AN23" t="s">
        <v>2388</v>
      </c>
      <c r="AO23" s="2" t="s">
        <v>2389</v>
      </c>
      <c r="AP23">
        <v>11.96</v>
      </c>
      <c r="AQ23" t="s">
        <v>194</v>
      </c>
      <c r="AR23" t="s">
        <v>2390</v>
      </c>
      <c r="EI23" t="s">
        <v>194</v>
      </c>
      <c r="EJ23" t="s">
        <v>194</v>
      </c>
      <c r="EK23" t="s">
        <v>194</v>
      </c>
      <c r="EL23" t="s">
        <v>194</v>
      </c>
      <c r="EM23" t="s">
        <v>194</v>
      </c>
      <c r="EN23" t="s">
        <v>1226</v>
      </c>
      <c r="EO23" t="s">
        <v>2391</v>
      </c>
      <c r="EP23" s="2" t="s">
        <v>2392</v>
      </c>
      <c r="EQ23" t="s">
        <v>2252</v>
      </c>
      <c r="ET23">
        <v>186802342</v>
      </c>
      <c r="EU23" t="s">
        <v>2393</v>
      </c>
      <c r="EV23" s="1">
        <v>44826.438344907408</v>
      </c>
      <c r="EY23" t="s">
        <v>221</v>
      </c>
      <c r="EZ23" t="s">
        <v>222</v>
      </c>
      <c r="FB23">
        <v>22</v>
      </c>
    </row>
    <row r="24" spans="1:158" x14ac:dyDescent="0.35">
      <c r="A24" s="1">
        <v>44826.463731446762</v>
      </c>
      <c r="B24" s="1">
        <v>44826.485431157409</v>
      </c>
      <c r="C24" s="1">
        <v>44826</v>
      </c>
      <c r="D24" t="s">
        <v>1210</v>
      </c>
      <c r="H24" t="s">
        <v>1245</v>
      </c>
      <c r="I24" s="1">
        <v>44826</v>
      </c>
      <c r="J24" t="s">
        <v>2394</v>
      </c>
      <c r="K24" t="s">
        <v>2359</v>
      </c>
      <c r="L24" t="s">
        <v>1247</v>
      </c>
      <c r="M24" t="s">
        <v>1248</v>
      </c>
      <c r="N24" t="s">
        <v>1249</v>
      </c>
      <c r="O24" t="s">
        <v>855</v>
      </c>
      <c r="P24" t="s">
        <v>856</v>
      </c>
      <c r="Q24" t="s">
        <v>1216</v>
      </c>
      <c r="R24" t="s">
        <v>1217</v>
      </c>
      <c r="S24" t="s">
        <v>1217</v>
      </c>
      <c r="T24" t="s">
        <v>210</v>
      </c>
      <c r="U24">
        <v>1</v>
      </c>
      <c r="V24">
        <v>0</v>
      </c>
      <c r="W24">
        <v>0</v>
      </c>
      <c r="X24">
        <v>0</v>
      </c>
      <c r="Y24">
        <v>0</v>
      </c>
      <c r="Z24">
        <v>0</v>
      </c>
      <c r="AA24">
        <v>0</v>
      </c>
      <c r="AB24">
        <v>0</v>
      </c>
      <c r="AC24">
        <v>0</v>
      </c>
      <c r="AD24">
        <v>0</v>
      </c>
      <c r="AE24">
        <v>0</v>
      </c>
      <c r="AF24">
        <v>0</v>
      </c>
      <c r="AG24">
        <v>0</v>
      </c>
      <c r="AH24">
        <v>3</v>
      </c>
      <c r="AI24">
        <v>2</v>
      </c>
      <c r="AJ24" t="s">
        <v>2395</v>
      </c>
      <c r="AK24" s="2" t="s">
        <v>2396</v>
      </c>
      <c r="AL24">
        <v>8.5850000000000009</v>
      </c>
      <c r="AM24" t="s">
        <v>195</v>
      </c>
      <c r="AN24" t="s">
        <v>2397</v>
      </c>
      <c r="AO24" s="2" t="s">
        <v>2398</v>
      </c>
      <c r="AP24">
        <v>7.08</v>
      </c>
      <c r="AQ24" t="s">
        <v>194</v>
      </c>
      <c r="AR24" t="s">
        <v>2399</v>
      </c>
      <c r="EI24" t="s">
        <v>194</v>
      </c>
      <c r="EJ24" t="s">
        <v>194</v>
      </c>
      <c r="EK24" t="s">
        <v>194</v>
      </c>
      <c r="EL24" t="s">
        <v>194</v>
      </c>
      <c r="EM24" t="s">
        <v>194</v>
      </c>
      <c r="EN24" t="s">
        <v>1226</v>
      </c>
      <c r="EO24" t="s">
        <v>2400</v>
      </c>
      <c r="EP24" s="2" t="s">
        <v>2401</v>
      </c>
      <c r="EQ24" t="s">
        <v>2252</v>
      </c>
      <c r="ET24">
        <v>186802351</v>
      </c>
      <c r="EU24" t="s">
        <v>2402</v>
      </c>
      <c r="EV24" s="1">
        <v>44826.438368055547</v>
      </c>
      <c r="EY24" t="s">
        <v>221</v>
      </c>
      <c r="EZ24" t="s">
        <v>222</v>
      </c>
      <c r="FB24">
        <v>23</v>
      </c>
    </row>
    <row r="25" spans="1:158" x14ac:dyDescent="0.35">
      <c r="A25" s="1">
        <v>44826.429660208327</v>
      </c>
      <c r="B25" s="1">
        <v>44826.437116655092</v>
      </c>
      <c r="C25" s="1">
        <v>44826</v>
      </c>
      <c r="D25" t="s">
        <v>1210</v>
      </c>
      <c r="H25" t="s">
        <v>1289</v>
      </c>
      <c r="I25" s="1">
        <v>44826</v>
      </c>
      <c r="J25" t="s">
        <v>594</v>
      </c>
      <c r="K25" t="s">
        <v>2359</v>
      </c>
      <c r="L25" t="s">
        <v>1291</v>
      </c>
      <c r="M25" t="s">
        <v>1617</v>
      </c>
      <c r="N25" t="s">
        <v>1293</v>
      </c>
      <c r="O25" t="s">
        <v>855</v>
      </c>
      <c r="P25" t="s">
        <v>856</v>
      </c>
      <c r="Q25" t="s">
        <v>1216</v>
      </c>
      <c r="R25" t="s">
        <v>1217</v>
      </c>
      <c r="S25" t="s">
        <v>1217</v>
      </c>
      <c r="T25" t="s">
        <v>210</v>
      </c>
      <c r="U25">
        <v>1</v>
      </c>
      <c r="V25">
        <v>0</v>
      </c>
      <c r="W25">
        <v>0</v>
      </c>
      <c r="X25">
        <v>0</v>
      </c>
      <c r="Y25">
        <v>0</v>
      </c>
      <c r="Z25">
        <v>0</v>
      </c>
      <c r="AA25">
        <v>0</v>
      </c>
      <c r="AB25">
        <v>0</v>
      </c>
      <c r="AC25">
        <v>0</v>
      </c>
      <c r="AD25">
        <v>0</v>
      </c>
      <c r="AE25">
        <v>0</v>
      </c>
      <c r="AF25">
        <v>0</v>
      </c>
      <c r="AG25">
        <v>0</v>
      </c>
      <c r="AH25">
        <v>2</v>
      </c>
      <c r="AI25">
        <v>9</v>
      </c>
      <c r="AJ25" t="s">
        <v>2403</v>
      </c>
      <c r="AK25" s="2" t="s">
        <v>2404</v>
      </c>
      <c r="AL25">
        <v>8.5</v>
      </c>
      <c r="AM25" t="s">
        <v>195</v>
      </c>
      <c r="AN25" t="s">
        <v>2405</v>
      </c>
      <c r="AO25" s="2" t="s">
        <v>2406</v>
      </c>
      <c r="AP25">
        <v>8.3249999999999993</v>
      </c>
      <c r="AQ25" t="s">
        <v>194</v>
      </c>
      <c r="AR25" t="s">
        <v>2407</v>
      </c>
      <c r="EI25" t="s">
        <v>194</v>
      </c>
      <c r="EJ25" t="s">
        <v>194</v>
      </c>
      <c r="EK25" t="s">
        <v>194</v>
      </c>
      <c r="EL25" t="s">
        <v>194</v>
      </c>
      <c r="EM25" t="s">
        <v>194</v>
      </c>
      <c r="EN25" t="s">
        <v>1226</v>
      </c>
      <c r="EO25" t="s">
        <v>2408</v>
      </c>
      <c r="EP25" s="2" t="s">
        <v>2409</v>
      </c>
      <c r="EQ25" t="s">
        <v>2252</v>
      </c>
      <c r="ET25">
        <v>186802422</v>
      </c>
      <c r="EU25" t="s">
        <v>2410</v>
      </c>
      <c r="EV25" s="1">
        <v>44826.438518518517</v>
      </c>
      <c r="EY25" t="s">
        <v>221</v>
      </c>
      <c r="EZ25" t="s">
        <v>222</v>
      </c>
      <c r="FB25">
        <v>24</v>
      </c>
    </row>
    <row r="26" spans="1:158" x14ac:dyDescent="0.35">
      <c r="A26" s="1">
        <v>44826.406752511582</v>
      </c>
      <c r="B26" s="1">
        <v>44826.435010011577</v>
      </c>
      <c r="C26" s="1">
        <v>44826</v>
      </c>
      <c r="D26" t="s">
        <v>192</v>
      </c>
      <c r="H26" t="s">
        <v>193</v>
      </c>
      <c r="I26" s="1">
        <v>44826</v>
      </c>
      <c r="J26" t="s">
        <v>850</v>
      </c>
      <c r="K26" t="s">
        <v>197</v>
      </c>
      <c r="L26" t="s">
        <v>198</v>
      </c>
      <c r="M26" t="s">
        <v>199</v>
      </c>
      <c r="N26" t="s">
        <v>200</v>
      </c>
      <c r="O26" t="s">
        <v>201</v>
      </c>
      <c r="P26" t="s">
        <v>202</v>
      </c>
      <c r="Q26" t="s">
        <v>203</v>
      </c>
      <c r="R26" t="s">
        <v>204</v>
      </c>
      <c r="S26" t="s">
        <v>205</v>
      </c>
      <c r="T26" t="s">
        <v>210</v>
      </c>
      <c r="U26">
        <v>1</v>
      </c>
      <c r="V26">
        <v>0</v>
      </c>
      <c r="W26">
        <v>0</v>
      </c>
      <c r="X26">
        <v>0</v>
      </c>
      <c r="Y26">
        <v>0</v>
      </c>
      <c r="Z26">
        <v>0</v>
      </c>
      <c r="AA26">
        <v>0</v>
      </c>
      <c r="AB26">
        <v>0</v>
      </c>
      <c r="AC26">
        <v>0</v>
      </c>
      <c r="AD26">
        <v>0</v>
      </c>
      <c r="AE26">
        <v>0</v>
      </c>
      <c r="AF26">
        <v>0</v>
      </c>
      <c r="AG26">
        <v>0</v>
      </c>
      <c r="AH26">
        <v>1</v>
      </c>
      <c r="AI26">
        <v>6</v>
      </c>
      <c r="AJ26" t="s">
        <v>2411</v>
      </c>
      <c r="AK26" s="2" t="s">
        <v>2412</v>
      </c>
      <c r="AL26">
        <v>0</v>
      </c>
      <c r="AM26" t="s">
        <v>195</v>
      </c>
      <c r="AN26" t="s">
        <v>2413</v>
      </c>
      <c r="AO26" s="2" t="s">
        <v>2414</v>
      </c>
      <c r="AP26">
        <v>23.46</v>
      </c>
      <c r="AQ26" t="s">
        <v>194</v>
      </c>
      <c r="AR26" t="s">
        <v>2415</v>
      </c>
      <c r="EI26" t="s">
        <v>194</v>
      </c>
      <c r="EJ26" t="s">
        <v>194</v>
      </c>
      <c r="EK26" t="s">
        <v>194</v>
      </c>
      <c r="EL26" t="s">
        <v>194</v>
      </c>
      <c r="EM26" t="s">
        <v>194</v>
      </c>
      <c r="EN26" t="s">
        <v>192</v>
      </c>
      <c r="EO26" t="s">
        <v>2416</v>
      </c>
      <c r="EP26" s="2" t="s">
        <v>2417</v>
      </c>
      <c r="EQ26" t="s">
        <v>2252</v>
      </c>
      <c r="ET26">
        <v>186817427</v>
      </c>
      <c r="EU26" t="s">
        <v>2418</v>
      </c>
      <c r="EV26" s="1">
        <v>44826.466145833343</v>
      </c>
      <c r="EY26" t="s">
        <v>221</v>
      </c>
      <c r="EZ26" t="s">
        <v>222</v>
      </c>
      <c r="FB26">
        <v>25</v>
      </c>
    </row>
    <row r="27" spans="1:158" x14ac:dyDescent="0.35">
      <c r="A27" s="1">
        <v>44826.426883437503</v>
      </c>
      <c r="B27" s="1">
        <v>44826.436494351852</v>
      </c>
      <c r="C27" s="1">
        <v>44826</v>
      </c>
      <c r="D27" t="s">
        <v>192</v>
      </c>
      <c r="H27" t="s">
        <v>223</v>
      </c>
      <c r="I27" s="1">
        <v>44826</v>
      </c>
      <c r="J27" t="s">
        <v>1747</v>
      </c>
      <c r="K27" t="s">
        <v>197</v>
      </c>
      <c r="L27" t="s">
        <v>225</v>
      </c>
      <c r="M27" t="s">
        <v>226</v>
      </c>
      <c r="N27" t="s">
        <v>227</v>
      </c>
      <c r="O27" t="s">
        <v>201</v>
      </c>
      <c r="P27" t="s">
        <v>202</v>
      </c>
      <c r="Q27" t="s">
        <v>203</v>
      </c>
      <c r="R27" t="s">
        <v>204</v>
      </c>
      <c r="S27" t="s">
        <v>205</v>
      </c>
      <c r="T27" t="s">
        <v>232</v>
      </c>
      <c r="U27">
        <v>0</v>
      </c>
      <c r="V27">
        <v>1</v>
      </c>
      <c r="W27">
        <v>0</v>
      </c>
      <c r="X27">
        <v>0</v>
      </c>
      <c r="Y27">
        <v>0</v>
      </c>
      <c r="Z27">
        <v>0</v>
      </c>
      <c r="AA27">
        <v>0</v>
      </c>
      <c r="AB27">
        <v>0</v>
      </c>
      <c r="AC27">
        <v>0</v>
      </c>
      <c r="AD27">
        <v>0</v>
      </c>
      <c r="AE27">
        <v>0</v>
      </c>
      <c r="AF27">
        <v>0</v>
      </c>
      <c r="AG27">
        <v>0</v>
      </c>
      <c r="AH27">
        <v>2</v>
      </c>
      <c r="AI27">
        <v>9</v>
      </c>
      <c r="AS27" t="s">
        <v>2419</v>
      </c>
      <c r="AT27" s="2" t="s">
        <v>2420</v>
      </c>
      <c r="AU27">
        <v>13.73</v>
      </c>
      <c r="AV27" t="s">
        <v>213</v>
      </c>
      <c r="EI27" t="s">
        <v>194</v>
      </c>
      <c r="EJ27" t="s">
        <v>194</v>
      </c>
      <c r="EK27" t="s">
        <v>194</v>
      </c>
      <c r="EL27" t="s">
        <v>194</v>
      </c>
      <c r="EM27" t="s">
        <v>194</v>
      </c>
      <c r="EN27" t="s">
        <v>192</v>
      </c>
      <c r="EO27" t="s">
        <v>2421</v>
      </c>
      <c r="EP27" s="2" t="s">
        <v>2422</v>
      </c>
      <c r="EQ27" t="s">
        <v>2252</v>
      </c>
      <c r="ET27">
        <v>186817443</v>
      </c>
      <c r="EU27" t="s">
        <v>2423</v>
      </c>
      <c r="EV27" s="1">
        <v>44826.466180555559</v>
      </c>
      <c r="EY27" t="s">
        <v>221</v>
      </c>
      <c r="EZ27" t="s">
        <v>222</v>
      </c>
      <c r="FB27">
        <v>26</v>
      </c>
    </row>
    <row r="28" spans="1:158" x14ac:dyDescent="0.35">
      <c r="A28" s="1">
        <v>44826.444918854169</v>
      </c>
      <c r="B28" s="1">
        <v>44826.459634293977</v>
      </c>
      <c r="C28" s="1">
        <v>44826</v>
      </c>
      <c r="D28" t="s">
        <v>192</v>
      </c>
      <c r="H28" t="s">
        <v>239</v>
      </c>
      <c r="I28" s="1">
        <v>44826</v>
      </c>
      <c r="J28" t="s">
        <v>2424</v>
      </c>
      <c r="K28" t="s">
        <v>197</v>
      </c>
      <c r="L28" t="s">
        <v>241</v>
      </c>
      <c r="M28" t="s">
        <v>2425</v>
      </c>
      <c r="N28" t="s">
        <v>243</v>
      </c>
      <c r="O28" t="s">
        <v>201</v>
      </c>
      <c r="P28" t="s">
        <v>202</v>
      </c>
      <c r="Q28" t="s">
        <v>203</v>
      </c>
      <c r="R28" t="s">
        <v>204</v>
      </c>
      <c r="S28" t="s">
        <v>205</v>
      </c>
      <c r="T28" t="s">
        <v>210</v>
      </c>
      <c r="U28">
        <v>1</v>
      </c>
      <c r="V28">
        <v>0</v>
      </c>
      <c r="W28">
        <v>0</v>
      </c>
      <c r="X28">
        <v>0</v>
      </c>
      <c r="Y28">
        <v>0</v>
      </c>
      <c r="Z28">
        <v>0</v>
      </c>
      <c r="AA28">
        <v>0</v>
      </c>
      <c r="AB28">
        <v>0</v>
      </c>
      <c r="AC28">
        <v>0</v>
      </c>
      <c r="AD28">
        <v>0</v>
      </c>
      <c r="AE28">
        <v>0</v>
      </c>
      <c r="AF28">
        <v>0</v>
      </c>
      <c r="AG28">
        <v>0</v>
      </c>
      <c r="AH28">
        <v>3</v>
      </c>
      <c r="AI28">
        <v>5</v>
      </c>
      <c r="AJ28" t="s">
        <v>2426</v>
      </c>
      <c r="AK28" s="2" t="s">
        <v>2427</v>
      </c>
      <c r="AL28">
        <v>35.15</v>
      </c>
      <c r="AM28" t="s">
        <v>213</v>
      </c>
      <c r="EI28" t="s">
        <v>194</v>
      </c>
      <c r="EJ28" t="s">
        <v>194</v>
      </c>
      <c r="EK28" t="s">
        <v>194</v>
      </c>
      <c r="EL28" t="s">
        <v>194</v>
      </c>
      <c r="EM28" t="s">
        <v>194</v>
      </c>
      <c r="EN28" t="s">
        <v>192</v>
      </c>
      <c r="EO28" t="s">
        <v>2428</v>
      </c>
      <c r="EP28" s="2" t="s">
        <v>2429</v>
      </c>
      <c r="EQ28" t="s">
        <v>2252</v>
      </c>
      <c r="ET28">
        <v>186817460</v>
      </c>
      <c r="EU28" t="s">
        <v>2430</v>
      </c>
      <c r="EV28" s="1">
        <v>44826.466203703712</v>
      </c>
      <c r="EY28" t="s">
        <v>221</v>
      </c>
      <c r="EZ28" t="s">
        <v>222</v>
      </c>
      <c r="FB28">
        <v>27</v>
      </c>
    </row>
    <row r="29" spans="1:158" x14ac:dyDescent="0.35">
      <c r="A29" s="1">
        <v>44826.466129814813</v>
      </c>
      <c r="B29" s="1">
        <v>44826.549167407407</v>
      </c>
      <c r="C29" s="1">
        <v>44826</v>
      </c>
      <c r="D29" t="s">
        <v>192</v>
      </c>
      <c r="H29" t="s">
        <v>254</v>
      </c>
      <c r="I29" s="1">
        <v>44826</v>
      </c>
      <c r="J29" t="s">
        <v>2431</v>
      </c>
      <c r="K29" t="s">
        <v>2432</v>
      </c>
      <c r="L29" t="s">
        <v>2433</v>
      </c>
      <c r="M29" t="s">
        <v>257</v>
      </c>
      <c r="N29" t="s">
        <v>258</v>
      </c>
      <c r="O29" t="s">
        <v>201</v>
      </c>
      <c r="P29" t="s">
        <v>202</v>
      </c>
      <c r="Q29" t="s">
        <v>203</v>
      </c>
      <c r="R29" t="s">
        <v>204</v>
      </c>
      <c r="S29" t="s">
        <v>205</v>
      </c>
      <c r="T29" t="s">
        <v>232</v>
      </c>
      <c r="U29">
        <v>0</v>
      </c>
      <c r="V29">
        <v>1</v>
      </c>
      <c r="W29">
        <v>0</v>
      </c>
      <c r="X29">
        <v>0</v>
      </c>
      <c r="Y29">
        <v>0</v>
      </c>
      <c r="Z29">
        <v>0</v>
      </c>
      <c r="AA29">
        <v>0</v>
      </c>
      <c r="AB29">
        <v>0</v>
      </c>
      <c r="AC29">
        <v>0</v>
      </c>
      <c r="AD29">
        <v>0</v>
      </c>
      <c r="AE29">
        <v>0</v>
      </c>
      <c r="AF29">
        <v>0</v>
      </c>
      <c r="AG29">
        <v>0</v>
      </c>
      <c r="AH29">
        <v>2</v>
      </c>
      <c r="AI29">
        <v>9</v>
      </c>
      <c r="AS29" t="s">
        <v>2434</v>
      </c>
      <c r="AT29" s="2" t="s">
        <v>2435</v>
      </c>
      <c r="AU29">
        <v>47</v>
      </c>
      <c r="AV29" t="s">
        <v>213</v>
      </c>
      <c r="BA29" t="s">
        <v>2436</v>
      </c>
      <c r="EI29" t="s">
        <v>194</v>
      </c>
      <c r="EJ29" t="s">
        <v>194</v>
      </c>
      <c r="EK29" t="s">
        <v>194</v>
      </c>
      <c r="EL29" t="s">
        <v>194</v>
      </c>
      <c r="EM29" t="s">
        <v>194</v>
      </c>
      <c r="EN29" t="s">
        <v>192</v>
      </c>
      <c r="EO29" t="s">
        <v>2437</v>
      </c>
      <c r="EP29" s="2" t="s">
        <v>2438</v>
      </c>
      <c r="EQ29" t="s">
        <v>2252</v>
      </c>
      <c r="ET29">
        <v>186817477</v>
      </c>
      <c r="EU29" t="s">
        <v>2439</v>
      </c>
      <c r="EV29" s="1">
        <v>44826.466238425928</v>
      </c>
      <c r="EY29" t="s">
        <v>221</v>
      </c>
      <c r="EZ29" t="s">
        <v>222</v>
      </c>
      <c r="FB29">
        <v>28</v>
      </c>
    </row>
    <row r="30" spans="1:158" x14ac:dyDescent="0.35">
      <c r="A30" s="1">
        <v>44826.488645196761</v>
      </c>
      <c r="B30" s="1">
        <v>44826.500840300927</v>
      </c>
      <c r="C30" s="1">
        <v>44826</v>
      </c>
      <c r="D30" t="s">
        <v>192</v>
      </c>
      <c r="H30" t="s">
        <v>267</v>
      </c>
      <c r="I30" s="1">
        <v>44826</v>
      </c>
      <c r="J30" t="s">
        <v>1290</v>
      </c>
      <c r="K30" t="s">
        <v>2440</v>
      </c>
      <c r="L30" t="s">
        <v>1789</v>
      </c>
      <c r="M30" t="s">
        <v>1789</v>
      </c>
      <c r="N30" t="s">
        <v>270</v>
      </c>
      <c r="O30" t="s">
        <v>201</v>
      </c>
      <c r="P30" t="s">
        <v>202</v>
      </c>
      <c r="Q30" t="s">
        <v>203</v>
      </c>
      <c r="R30" t="s">
        <v>204</v>
      </c>
      <c r="S30" t="s">
        <v>205</v>
      </c>
      <c r="T30" t="s">
        <v>210</v>
      </c>
      <c r="U30">
        <v>1</v>
      </c>
      <c r="V30">
        <v>0</v>
      </c>
      <c r="W30">
        <v>0</v>
      </c>
      <c r="X30">
        <v>0</v>
      </c>
      <c r="Y30">
        <v>0</v>
      </c>
      <c r="Z30">
        <v>0</v>
      </c>
      <c r="AA30">
        <v>0</v>
      </c>
      <c r="AB30">
        <v>0</v>
      </c>
      <c r="AC30">
        <v>0</v>
      </c>
      <c r="AD30">
        <v>0</v>
      </c>
      <c r="AE30">
        <v>0</v>
      </c>
      <c r="AF30">
        <v>0</v>
      </c>
      <c r="AG30">
        <v>0</v>
      </c>
      <c r="AH30">
        <v>1</v>
      </c>
      <c r="AI30">
        <v>3</v>
      </c>
      <c r="AJ30" t="s">
        <v>2441</v>
      </c>
      <c r="AK30" s="2" t="s">
        <v>2442</v>
      </c>
      <c r="AL30">
        <v>20.66</v>
      </c>
      <c r="AM30" t="s">
        <v>195</v>
      </c>
      <c r="AN30" t="s">
        <v>2443</v>
      </c>
      <c r="AO30" s="2" t="s">
        <v>2444</v>
      </c>
      <c r="AP30">
        <v>2.79</v>
      </c>
      <c r="AQ30" t="s">
        <v>194</v>
      </c>
      <c r="AR30" t="s">
        <v>2445</v>
      </c>
      <c r="EI30" t="s">
        <v>194</v>
      </c>
      <c r="EJ30" t="s">
        <v>194</v>
      </c>
      <c r="EK30" t="s">
        <v>194</v>
      </c>
      <c r="EL30" t="s">
        <v>194</v>
      </c>
      <c r="EM30" t="s">
        <v>194</v>
      </c>
      <c r="EN30" t="s">
        <v>192</v>
      </c>
      <c r="EO30" t="s">
        <v>2446</v>
      </c>
      <c r="EP30" s="2" t="s">
        <v>2447</v>
      </c>
      <c r="EQ30" t="s">
        <v>2252</v>
      </c>
      <c r="ET30">
        <v>186817502</v>
      </c>
      <c r="EU30" t="s">
        <v>2448</v>
      </c>
      <c r="EV30" s="1">
        <v>44826.466284722221</v>
      </c>
      <c r="EY30" t="s">
        <v>221</v>
      </c>
      <c r="EZ30" t="s">
        <v>222</v>
      </c>
      <c r="FB30">
        <v>29</v>
      </c>
    </row>
    <row r="31" spans="1:158" x14ac:dyDescent="0.35">
      <c r="A31" s="1">
        <v>44826.513086620369</v>
      </c>
      <c r="B31" s="1">
        <v>44826.548762500002</v>
      </c>
      <c r="C31" s="1">
        <v>44826</v>
      </c>
      <c r="D31" t="s">
        <v>192</v>
      </c>
      <c r="H31" t="s">
        <v>280</v>
      </c>
      <c r="I31" s="1">
        <v>44826</v>
      </c>
      <c r="J31" t="s">
        <v>2449</v>
      </c>
      <c r="K31" t="s">
        <v>2450</v>
      </c>
      <c r="L31" t="s">
        <v>282</v>
      </c>
      <c r="M31" t="s">
        <v>283</v>
      </c>
      <c r="N31" t="s">
        <v>284</v>
      </c>
      <c r="O31" t="s">
        <v>201</v>
      </c>
      <c r="P31" t="s">
        <v>202</v>
      </c>
      <c r="Q31" t="s">
        <v>203</v>
      </c>
      <c r="R31" t="s">
        <v>204</v>
      </c>
      <c r="S31" t="s">
        <v>205</v>
      </c>
      <c r="T31" t="s">
        <v>232</v>
      </c>
      <c r="U31">
        <v>0</v>
      </c>
      <c r="V31">
        <v>1</v>
      </c>
      <c r="W31">
        <v>0</v>
      </c>
      <c r="X31">
        <v>0</v>
      </c>
      <c r="Y31">
        <v>0</v>
      </c>
      <c r="Z31">
        <v>0</v>
      </c>
      <c r="AA31">
        <v>0</v>
      </c>
      <c r="AB31">
        <v>0</v>
      </c>
      <c r="AC31">
        <v>0</v>
      </c>
      <c r="AD31">
        <v>0</v>
      </c>
      <c r="AE31">
        <v>0</v>
      </c>
      <c r="AF31">
        <v>0</v>
      </c>
      <c r="AG31">
        <v>0</v>
      </c>
      <c r="AH31">
        <v>2</v>
      </c>
      <c r="AI31">
        <v>6</v>
      </c>
      <c r="AS31" t="s">
        <v>2451</v>
      </c>
      <c r="AT31" s="2" t="s">
        <v>2452</v>
      </c>
      <c r="AU31">
        <v>24.46</v>
      </c>
      <c r="AV31" t="s">
        <v>213</v>
      </c>
      <c r="EI31" t="s">
        <v>194</v>
      </c>
      <c r="EJ31" t="s">
        <v>194</v>
      </c>
      <c r="EK31" t="s">
        <v>194</v>
      </c>
      <c r="EL31" t="s">
        <v>194</v>
      </c>
      <c r="EM31" t="s">
        <v>194</v>
      </c>
      <c r="EN31" t="s">
        <v>192</v>
      </c>
      <c r="EO31" t="s">
        <v>2453</v>
      </c>
      <c r="EP31" s="2" t="s">
        <v>2454</v>
      </c>
      <c r="EQ31" t="s">
        <v>2252</v>
      </c>
      <c r="ET31">
        <v>186817516</v>
      </c>
      <c r="EU31" t="s">
        <v>2455</v>
      </c>
      <c r="EV31" s="1">
        <v>44826.466307870367</v>
      </c>
      <c r="EY31" t="s">
        <v>221</v>
      </c>
      <c r="EZ31" t="s">
        <v>222</v>
      </c>
      <c r="FB31">
        <v>30</v>
      </c>
    </row>
    <row r="32" spans="1:158" x14ac:dyDescent="0.35">
      <c r="A32" s="1">
        <v>44826.349875624997</v>
      </c>
      <c r="B32" s="1">
        <v>44826.361821782397</v>
      </c>
      <c r="C32" s="1">
        <v>44826</v>
      </c>
      <c r="D32" t="s">
        <v>380</v>
      </c>
      <c r="H32" t="s">
        <v>381</v>
      </c>
      <c r="I32" s="1">
        <v>44826</v>
      </c>
      <c r="J32" t="s">
        <v>2456</v>
      </c>
      <c r="K32" t="s">
        <v>2457</v>
      </c>
      <c r="L32" t="s">
        <v>2458</v>
      </c>
      <c r="M32" t="s">
        <v>2459</v>
      </c>
      <c r="N32" t="s">
        <v>1805</v>
      </c>
      <c r="O32" t="s">
        <v>201</v>
      </c>
      <c r="P32" t="s">
        <v>202</v>
      </c>
      <c r="Q32" t="s">
        <v>386</v>
      </c>
      <c r="R32" t="s">
        <v>387</v>
      </c>
      <c r="S32" t="s">
        <v>388</v>
      </c>
      <c r="T32" t="s">
        <v>210</v>
      </c>
      <c r="U32">
        <v>1</v>
      </c>
      <c r="V32">
        <v>0</v>
      </c>
      <c r="W32">
        <v>0</v>
      </c>
      <c r="X32">
        <v>0</v>
      </c>
      <c r="Y32">
        <v>0</v>
      </c>
      <c r="Z32">
        <v>0</v>
      </c>
      <c r="AA32">
        <v>0</v>
      </c>
      <c r="AB32">
        <v>0</v>
      </c>
      <c r="AC32">
        <v>0</v>
      </c>
      <c r="AD32">
        <v>0</v>
      </c>
      <c r="AE32">
        <v>0</v>
      </c>
      <c r="AF32">
        <v>0</v>
      </c>
      <c r="AG32">
        <v>0</v>
      </c>
      <c r="AH32">
        <v>1</v>
      </c>
      <c r="AI32">
        <v>7</v>
      </c>
      <c r="AJ32" t="s">
        <v>2460</v>
      </c>
      <c r="AK32" s="2" t="s">
        <v>2461</v>
      </c>
      <c r="AL32">
        <v>18.23</v>
      </c>
      <c r="AM32" t="s">
        <v>213</v>
      </c>
      <c r="AR32" t="s">
        <v>308</v>
      </c>
      <c r="EI32" t="s">
        <v>194</v>
      </c>
      <c r="EJ32" t="s">
        <v>194</v>
      </c>
      <c r="EK32" t="s">
        <v>194</v>
      </c>
      <c r="EL32" t="s">
        <v>194</v>
      </c>
      <c r="EM32" t="s">
        <v>194</v>
      </c>
      <c r="EN32" t="s">
        <v>394</v>
      </c>
      <c r="EO32" t="s">
        <v>2462</v>
      </c>
      <c r="EP32" s="2" t="s">
        <v>2463</v>
      </c>
      <c r="EQ32" t="s">
        <v>2252</v>
      </c>
      <c r="ET32">
        <v>186842462</v>
      </c>
      <c r="EU32" t="s">
        <v>2464</v>
      </c>
      <c r="EV32" s="1">
        <v>44826.501273148147</v>
      </c>
      <c r="EY32" t="s">
        <v>221</v>
      </c>
      <c r="EZ32" t="s">
        <v>222</v>
      </c>
      <c r="FB32">
        <v>31</v>
      </c>
    </row>
    <row r="33" spans="1:158" x14ac:dyDescent="0.35">
      <c r="A33" s="1">
        <v>44826.369902569437</v>
      </c>
      <c r="B33" s="1">
        <v>44826.383927037037</v>
      </c>
      <c r="C33" s="1">
        <v>44826</v>
      </c>
      <c r="D33" t="s">
        <v>380</v>
      </c>
      <c r="H33" t="s">
        <v>398</v>
      </c>
      <c r="I33" s="1">
        <v>44826</v>
      </c>
      <c r="J33" t="s">
        <v>639</v>
      </c>
      <c r="K33" t="s">
        <v>2457</v>
      </c>
      <c r="L33" t="s">
        <v>2465</v>
      </c>
      <c r="M33" t="s">
        <v>2466</v>
      </c>
      <c r="N33" t="s">
        <v>402</v>
      </c>
      <c r="O33" t="s">
        <v>201</v>
      </c>
      <c r="P33" t="s">
        <v>202</v>
      </c>
      <c r="Q33" t="s">
        <v>386</v>
      </c>
      <c r="R33" t="s">
        <v>387</v>
      </c>
      <c r="S33" t="s">
        <v>388</v>
      </c>
      <c r="T33" t="s">
        <v>210</v>
      </c>
      <c r="U33">
        <v>1</v>
      </c>
      <c r="V33">
        <v>0</v>
      </c>
      <c r="W33">
        <v>0</v>
      </c>
      <c r="X33">
        <v>0</v>
      </c>
      <c r="Y33">
        <v>0</v>
      </c>
      <c r="Z33">
        <v>0</v>
      </c>
      <c r="AA33">
        <v>0</v>
      </c>
      <c r="AB33">
        <v>0</v>
      </c>
      <c r="AC33">
        <v>0</v>
      </c>
      <c r="AD33">
        <v>0</v>
      </c>
      <c r="AE33">
        <v>0</v>
      </c>
      <c r="AF33">
        <v>0</v>
      </c>
      <c r="AG33">
        <v>0</v>
      </c>
      <c r="AH33">
        <v>2</v>
      </c>
      <c r="AI33">
        <v>5</v>
      </c>
      <c r="AJ33" t="s">
        <v>2467</v>
      </c>
      <c r="AK33" s="2" t="s">
        <v>2468</v>
      </c>
      <c r="AL33">
        <v>40.74</v>
      </c>
      <c r="AM33" t="s">
        <v>213</v>
      </c>
      <c r="AR33" t="s">
        <v>308</v>
      </c>
      <c r="EI33" t="s">
        <v>194</v>
      </c>
      <c r="EJ33" t="s">
        <v>194</v>
      </c>
      <c r="EK33" t="s">
        <v>194</v>
      </c>
      <c r="EL33" t="s">
        <v>194</v>
      </c>
      <c r="EM33" t="s">
        <v>194</v>
      </c>
      <c r="EN33" t="s">
        <v>394</v>
      </c>
      <c r="EO33" t="s">
        <v>2469</v>
      </c>
      <c r="EP33" s="2" t="s">
        <v>2470</v>
      </c>
      <c r="EQ33" t="s">
        <v>2252</v>
      </c>
      <c r="ET33">
        <v>186842482</v>
      </c>
      <c r="EU33" t="s">
        <v>2471</v>
      </c>
      <c r="EV33" s="1">
        <v>44826.501284722217</v>
      </c>
      <c r="EY33" t="s">
        <v>221</v>
      </c>
      <c r="EZ33" t="s">
        <v>222</v>
      </c>
      <c r="FB33">
        <v>32</v>
      </c>
    </row>
    <row r="34" spans="1:158" x14ac:dyDescent="0.35">
      <c r="A34" s="1">
        <v>44826.393977430547</v>
      </c>
      <c r="B34" s="1">
        <v>44826.40065758102</v>
      </c>
      <c r="C34" s="1">
        <v>44826</v>
      </c>
      <c r="D34" t="s">
        <v>380</v>
      </c>
      <c r="H34" t="s">
        <v>411</v>
      </c>
      <c r="I34" s="1">
        <v>44826</v>
      </c>
      <c r="J34" t="s">
        <v>1875</v>
      </c>
      <c r="K34" t="s">
        <v>2457</v>
      </c>
      <c r="L34" t="s">
        <v>2472</v>
      </c>
      <c r="M34" t="s">
        <v>2473</v>
      </c>
      <c r="N34" t="s">
        <v>1821</v>
      </c>
      <c r="O34" t="s">
        <v>201</v>
      </c>
      <c r="P34" t="s">
        <v>202</v>
      </c>
      <c r="Q34" t="s">
        <v>386</v>
      </c>
      <c r="R34" t="s">
        <v>387</v>
      </c>
      <c r="S34" t="s">
        <v>388</v>
      </c>
      <c r="T34" t="s">
        <v>422</v>
      </c>
      <c r="U34">
        <v>1</v>
      </c>
      <c r="V34">
        <v>1</v>
      </c>
      <c r="W34">
        <v>0</v>
      </c>
      <c r="X34">
        <v>0</v>
      </c>
      <c r="Y34">
        <v>0</v>
      </c>
      <c r="Z34">
        <v>0</v>
      </c>
      <c r="AA34">
        <v>0</v>
      </c>
      <c r="AB34">
        <v>0</v>
      </c>
      <c r="AC34">
        <v>0</v>
      </c>
      <c r="AD34">
        <v>0</v>
      </c>
      <c r="AE34">
        <v>0</v>
      </c>
      <c r="AF34">
        <v>0</v>
      </c>
      <c r="AG34">
        <v>0</v>
      </c>
      <c r="AH34">
        <v>2</v>
      </c>
      <c r="AI34">
        <v>9</v>
      </c>
      <c r="AJ34" t="s">
        <v>2474</v>
      </c>
      <c r="AK34" s="2" t="s">
        <v>2475</v>
      </c>
      <c r="AL34">
        <v>1.57</v>
      </c>
      <c r="AM34" t="s">
        <v>213</v>
      </c>
      <c r="AR34" t="s">
        <v>308</v>
      </c>
      <c r="AS34" t="s">
        <v>2476</v>
      </c>
      <c r="AT34" s="2" t="s">
        <v>2477</v>
      </c>
      <c r="AU34">
        <v>17.68</v>
      </c>
      <c r="AV34" t="s">
        <v>213</v>
      </c>
      <c r="BA34" t="s">
        <v>308</v>
      </c>
      <c r="EI34" t="s">
        <v>194</v>
      </c>
      <c r="EJ34" t="s">
        <v>194</v>
      </c>
      <c r="EK34" t="s">
        <v>194</v>
      </c>
      <c r="EL34" t="s">
        <v>194</v>
      </c>
      <c r="EM34" t="s">
        <v>194</v>
      </c>
      <c r="EN34" t="s">
        <v>394</v>
      </c>
      <c r="EO34" t="s">
        <v>2478</v>
      </c>
      <c r="EP34" s="2" t="s">
        <v>2479</v>
      </c>
      <c r="EQ34" t="s">
        <v>2252</v>
      </c>
      <c r="ET34">
        <v>186842507</v>
      </c>
      <c r="EU34" t="s">
        <v>2480</v>
      </c>
      <c r="EV34" s="1">
        <v>44826.501319444447</v>
      </c>
      <c r="EY34" t="s">
        <v>221</v>
      </c>
      <c r="EZ34" t="s">
        <v>222</v>
      </c>
      <c r="FB34">
        <v>33</v>
      </c>
    </row>
    <row r="35" spans="1:158" x14ac:dyDescent="0.35">
      <c r="A35" s="1">
        <v>44826.421863020827</v>
      </c>
      <c r="B35" s="1">
        <v>44826.427876875001</v>
      </c>
      <c r="C35" s="1">
        <v>44826</v>
      </c>
      <c r="D35" t="s">
        <v>380</v>
      </c>
      <c r="H35" t="s">
        <v>430</v>
      </c>
      <c r="I35" s="1">
        <v>44826</v>
      </c>
      <c r="J35" t="s">
        <v>1882</v>
      </c>
      <c r="K35" t="s">
        <v>2457</v>
      </c>
      <c r="L35" t="s">
        <v>2481</v>
      </c>
      <c r="M35" t="s">
        <v>2482</v>
      </c>
      <c r="N35" t="s">
        <v>1830</v>
      </c>
      <c r="O35" t="s">
        <v>201</v>
      </c>
      <c r="P35" t="s">
        <v>202</v>
      </c>
      <c r="Q35" t="s">
        <v>386</v>
      </c>
      <c r="R35" t="s">
        <v>387</v>
      </c>
      <c r="S35" t="s">
        <v>388</v>
      </c>
      <c r="T35" t="s">
        <v>210</v>
      </c>
      <c r="U35">
        <v>1</v>
      </c>
      <c r="V35">
        <v>0</v>
      </c>
      <c r="W35">
        <v>0</v>
      </c>
      <c r="X35">
        <v>0</v>
      </c>
      <c r="Y35">
        <v>0</v>
      </c>
      <c r="Z35">
        <v>0</v>
      </c>
      <c r="AA35">
        <v>0</v>
      </c>
      <c r="AB35">
        <v>0</v>
      </c>
      <c r="AC35">
        <v>0</v>
      </c>
      <c r="AD35">
        <v>0</v>
      </c>
      <c r="AE35">
        <v>0</v>
      </c>
      <c r="AF35">
        <v>0</v>
      </c>
      <c r="AG35">
        <v>0</v>
      </c>
      <c r="AH35">
        <v>2</v>
      </c>
      <c r="AI35">
        <v>6</v>
      </c>
      <c r="AJ35" t="s">
        <v>2483</v>
      </c>
      <c r="AK35" s="2" t="s">
        <v>2484</v>
      </c>
      <c r="AL35">
        <v>8.56</v>
      </c>
      <c r="AM35" t="s">
        <v>195</v>
      </c>
      <c r="AN35" t="s">
        <v>2485</v>
      </c>
      <c r="AO35" s="2" t="s">
        <v>2486</v>
      </c>
      <c r="AP35">
        <v>7.35</v>
      </c>
      <c r="AQ35" t="s">
        <v>194</v>
      </c>
      <c r="AR35" t="s">
        <v>308</v>
      </c>
      <c r="EI35" t="s">
        <v>194</v>
      </c>
      <c r="EJ35" t="s">
        <v>194</v>
      </c>
      <c r="EK35" t="s">
        <v>194</v>
      </c>
      <c r="EL35" t="s">
        <v>194</v>
      </c>
      <c r="EM35" t="s">
        <v>194</v>
      </c>
      <c r="EN35" t="s">
        <v>394</v>
      </c>
      <c r="EO35" t="s">
        <v>2487</v>
      </c>
      <c r="EP35" s="2" t="s">
        <v>2488</v>
      </c>
      <c r="EQ35" t="s">
        <v>2252</v>
      </c>
      <c r="ET35">
        <v>186842551</v>
      </c>
      <c r="EU35" t="s">
        <v>2489</v>
      </c>
      <c r="EV35" s="1">
        <v>44826.501377314817</v>
      </c>
      <c r="EY35" t="s">
        <v>221</v>
      </c>
      <c r="EZ35" t="s">
        <v>222</v>
      </c>
      <c r="FB35">
        <v>34</v>
      </c>
    </row>
    <row r="36" spans="1:158" x14ac:dyDescent="0.35">
      <c r="A36" s="1">
        <v>44826.483094502313</v>
      </c>
      <c r="B36" s="1">
        <v>44826.485397314813</v>
      </c>
      <c r="C36" s="1">
        <v>44826</v>
      </c>
      <c r="D36" t="s">
        <v>380</v>
      </c>
      <c r="H36" t="s">
        <v>442</v>
      </c>
      <c r="I36" s="1">
        <v>44826</v>
      </c>
      <c r="J36" t="s">
        <v>2490</v>
      </c>
      <c r="K36" t="s">
        <v>2491</v>
      </c>
      <c r="L36" t="s">
        <v>2492</v>
      </c>
      <c r="M36" t="s">
        <v>2493</v>
      </c>
      <c r="N36" t="s">
        <v>446</v>
      </c>
      <c r="O36" t="s">
        <v>201</v>
      </c>
      <c r="P36" t="s">
        <v>202</v>
      </c>
      <c r="Q36" t="s">
        <v>386</v>
      </c>
      <c r="R36" t="s">
        <v>387</v>
      </c>
      <c r="S36" t="s">
        <v>388</v>
      </c>
      <c r="T36" t="s">
        <v>210</v>
      </c>
      <c r="U36">
        <v>1</v>
      </c>
      <c r="V36">
        <v>0</v>
      </c>
      <c r="W36">
        <v>0</v>
      </c>
      <c r="X36">
        <v>0</v>
      </c>
      <c r="Y36">
        <v>0</v>
      </c>
      <c r="Z36">
        <v>0</v>
      </c>
      <c r="AA36">
        <v>0</v>
      </c>
      <c r="AB36">
        <v>0</v>
      </c>
      <c r="AC36">
        <v>0</v>
      </c>
      <c r="AD36">
        <v>0</v>
      </c>
      <c r="AE36">
        <v>0</v>
      </c>
      <c r="AF36">
        <v>0</v>
      </c>
      <c r="AG36">
        <v>0</v>
      </c>
      <c r="AH36">
        <v>1</v>
      </c>
      <c r="AI36">
        <v>8</v>
      </c>
      <c r="AJ36" t="s">
        <v>2494</v>
      </c>
      <c r="AK36" s="2" t="s">
        <v>2495</v>
      </c>
      <c r="AL36">
        <v>5.72</v>
      </c>
      <c r="AM36" t="s">
        <v>195</v>
      </c>
      <c r="AN36" t="s">
        <v>2496</v>
      </c>
      <c r="AO36" s="2" t="s">
        <v>2497</v>
      </c>
      <c r="AP36">
        <v>15.56</v>
      </c>
      <c r="AQ36" t="s">
        <v>194</v>
      </c>
      <c r="AR36" t="s">
        <v>588</v>
      </c>
      <c r="EI36" t="s">
        <v>194</v>
      </c>
      <c r="EJ36" t="s">
        <v>194</v>
      </c>
      <c r="EK36" t="s">
        <v>194</v>
      </c>
      <c r="EL36" t="s">
        <v>194</v>
      </c>
      <c r="EM36" t="s">
        <v>194</v>
      </c>
      <c r="EN36" t="s">
        <v>394</v>
      </c>
      <c r="EO36" t="s">
        <v>2498</v>
      </c>
      <c r="EP36" s="2" t="s">
        <v>2499</v>
      </c>
      <c r="EQ36" t="s">
        <v>2252</v>
      </c>
      <c r="ET36">
        <v>186842583</v>
      </c>
      <c r="EU36" t="s">
        <v>2500</v>
      </c>
      <c r="EV36" s="1">
        <v>44826.50141203704</v>
      </c>
      <c r="EY36" t="s">
        <v>221</v>
      </c>
      <c r="EZ36" t="s">
        <v>222</v>
      </c>
      <c r="FB36">
        <v>35</v>
      </c>
    </row>
    <row r="37" spans="1:158" x14ac:dyDescent="0.35">
      <c r="A37" s="1">
        <v>44826.500233680563</v>
      </c>
      <c r="B37" s="1">
        <v>44826.584256932867</v>
      </c>
      <c r="C37" s="1">
        <v>44826</v>
      </c>
      <c r="D37" t="s">
        <v>380</v>
      </c>
      <c r="H37" t="s">
        <v>455</v>
      </c>
      <c r="I37" s="1">
        <v>44826</v>
      </c>
      <c r="J37" t="s">
        <v>1459</v>
      </c>
      <c r="K37" t="s">
        <v>1803</v>
      </c>
      <c r="L37" t="s">
        <v>2501</v>
      </c>
      <c r="M37" t="s">
        <v>2501</v>
      </c>
      <c r="N37" t="s">
        <v>1848</v>
      </c>
      <c r="O37" t="s">
        <v>201</v>
      </c>
      <c r="P37" t="s">
        <v>202</v>
      </c>
      <c r="Q37" t="s">
        <v>386</v>
      </c>
      <c r="R37" t="s">
        <v>387</v>
      </c>
      <c r="S37" t="s">
        <v>388</v>
      </c>
      <c r="T37" t="s">
        <v>210</v>
      </c>
      <c r="U37">
        <v>1</v>
      </c>
      <c r="V37">
        <v>0</v>
      </c>
      <c r="W37">
        <v>0</v>
      </c>
      <c r="X37">
        <v>0</v>
      </c>
      <c r="Y37">
        <v>0</v>
      </c>
      <c r="Z37">
        <v>0</v>
      </c>
      <c r="AA37">
        <v>0</v>
      </c>
      <c r="AB37">
        <v>0</v>
      </c>
      <c r="AC37">
        <v>0</v>
      </c>
      <c r="AD37">
        <v>0</v>
      </c>
      <c r="AE37">
        <v>0</v>
      </c>
      <c r="AF37">
        <v>0</v>
      </c>
      <c r="AG37">
        <v>0</v>
      </c>
      <c r="AH37">
        <v>2</v>
      </c>
      <c r="AI37">
        <v>4</v>
      </c>
      <c r="AJ37" t="s">
        <v>2502</v>
      </c>
      <c r="AK37" s="2" t="s">
        <v>2503</v>
      </c>
      <c r="AL37">
        <v>7.07</v>
      </c>
      <c r="AM37" t="s">
        <v>195</v>
      </c>
      <c r="AN37" t="s">
        <v>2504</v>
      </c>
      <c r="AO37" s="2" t="s">
        <v>2505</v>
      </c>
      <c r="AP37">
        <v>6.67</v>
      </c>
      <c r="AQ37" t="s">
        <v>194</v>
      </c>
      <c r="AR37" t="s">
        <v>308</v>
      </c>
      <c r="EI37" t="s">
        <v>194</v>
      </c>
      <c r="EJ37" t="s">
        <v>194</v>
      </c>
      <c r="EK37" t="s">
        <v>194</v>
      </c>
      <c r="EL37" t="s">
        <v>194</v>
      </c>
      <c r="EM37" t="s">
        <v>194</v>
      </c>
      <c r="EN37" t="s">
        <v>380</v>
      </c>
      <c r="EO37" t="s">
        <v>2506</v>
      </c>
      <c r="EP37" s="2" t="s">
        <v>2507</v>
      </c>
      <c r="EQ37" t="s">
        <v>2252</v>
      </c>
      <c r="ET37">
        <v>186842612</v>
      </c>
      <c r="EU37" t="s">
        <v>2508</v>
      </c>
      <c r="EV37" s="1">
        <v>44826.501446759263</v>
      </c>
      <c r="EY37" t="s">
        <v>221</v>
      </c>
      <c r="EZ37" t="s">
        <v>222</v>
      </c>
      <c r="FB37">
        <v>36</v>
      </c>
    </row>
    <row r="38" spans="1:158" x14ac:dyDescent="0.35">
      <c r="A38" s="1">
        <v>44826.360115393523</v>
      </c>
      <c r="B38" s="1">
        <v>44826.365031250003</v>
      </c>
      <c r="C38" s="1">
        <v>44826</v>
      </c>
      <c r="D38" t="s">
        <v>652</v>
      </c>
      <c r="H38" t="s">
        <v>653</v>
      </c>
      <c r="I38" s="1">
        <v>44826</v>
      </c>
      <c r="J38" t="s">
        <v>1077</v>
      </c>
      <c r="K38" t="s">
        <v>1907</v>
      </c>
      <c r="L38" t="s">
        <v>656</v>
      </c>
      <c r="M38" t="s">
        <v>657</v>
      </c>
      <c r="N38" t="s">
        <v>658</v>
      </c>
      <c r="O38" t="s">
        <v>201</v>
      </c>
      <c r="P38" t="s">
        <v>202</v>
      </c>
      <c r="Q38" t="s">
        <v>659</v>
      </c>
      <c r="R38" t="s">
        <v>660</v>
      </c>
      <c r="S38" t="s">
        <v>661</v>
      </c>
      <c r="T38" t="s">
        <v>210</v>
      </c>
      <c r="U38">
        <v>1</v>
      </c>
      <c r="V38">
        <v>0</v>
      </c>
      <c r="W38">
        <v>0</v>
      </c>
      <c r="X38">
        <v>0</v>
      </c>
      <c r="Y38">
        <v>0</v>
      </c>
      <c r="Z38">
        <v>0</v>
      </c>
      <c r="AA38">
        <v>0</v>
      </c>
      <c r="AB38">
        <v>0</v>
      </c>
      <c r="AC38">
        <v>0</v>
      </c>
      <c r="AD38">
        <v>0</v>
      </c>
      <c r="AE38">
        <v>0</v>
      </c>
      <c r="AF38">
        <v>0</v>
      </c>
      <c r="AG38">
        <v>0</v>
      </c>
      <c r="AH38">
        <v>1</v>
      </c>
      <c r="AI38">
        <v>2</v>
      </c>
      <c r="AJ38" t="s">
        <v>2509</v>
      </c>
      <c r="AK38" s="2" t="s">
        <v>2510</v>
      </c>
      <c r="AL38">
        <v>0.46</v>
      </c>
      <c r="AM38" t="s">
        <v>195</v>
      </c>
      <c r="AN38" t="s">
        <v>2511</v>
      </c>
      <c r="AO38" s="2" t="s">
        <v>2512</v>
      </c>
      <c r="AP38">
        <v>11.37</v>
      </c>
      <c r="AQ38" t="s">
        <v>194</v>
      </c>
      <c r="AR38" t="s">
        <v>1934</v>
      </c>
      <c r="EI38" t="s">
        <v>194</v>
      </c>
      <c r="EJ38" t="s">
        <v>194</v>
      </c>
      <c r="EK38" t="s">
        <v>194</v>
      </c>
      <c r="EL38" t="s">
        <v>194</v>
      </c>
      <c r="EM38" t="s">
        <v>194</v>
      </c>
      <c r="EN38" t="s">
        <v>670</v>
      </c>
      <c r="EO38" t="s">
        <v>2513</v>
      </c>
      <c r="EP38" s="2" t="s">
        <v>2514</v>
      </c>
      <c r="EQ38" t="s">
        <v>2252</v>
      </c>
      <c r="ET38">
        <v>186919270</v>
      </c>
      <c r="EU38" t="s">
        <v>2515</v>
      </c>
      <c r="EV38" s="1">
        <v>44826.607893518521</v>
      </c>
      <c r="EY38" t="s">
        <v>221</v>
      </c>
      <c r="EZ38" t="s">
        <v>222</v>
      </c>
      <c r="FB38">
        <v>37</v>
      </c>
    </row>
    <row r="39" spans="1:158" x14ac:dyDescent="0.35">
      <c r="A39" s="1">
        <v>44826.382704687501</v>
      </c>
      <c r="B39" s="1">
        <v>44826.391394976847</v>
      </c>
      <c r="C39" s="1">
        <v>44826</v>
      </c>
      <c r="D39" t="s">
        <v>652</v>
      </c>
      <c r="H39" t="s">
        <v>674</v>
      </c>
      <c r="I39" s="1">
        <v>44826</v>
      </c>
      <c r="J39" t="s">
        <v>2290</v>
      </c>
      <c r="K39" t="s">
        <v>2516</v>
      </c>
      <c r="L39" t="s">
        <v>677</v>
      </c>
      <c r="M39" t="s">
        <v>1917</v>
      </c>
      <c r="N39" t="s">
        <v>679</v>
      </c>
      <c r="O39" t="s">
        <v>201</v>
      </c>
      <c r="P39" t="s">
        <v>202</v>
      </c>
      <c r="Q39" t="s">
        <v>659</v>
      </c>
      <c r="R39" t="s">
        <v>660</v>
      </c>
      <c r="S39" t="s">
        <v>661</v>
      </c>
      <c r="T39" t="s">
        <v>210</v>
      </c>
      <c r="U39">
        <v>1</v>
      </c>
      <c r="V39">
        <v>0</v>
      </c>
      <c r="W39">
        <v>0</v>
      </c>
      <c r="X39">
        <v>0</v>
      </c>
      <c r="Y39">
        <v>0</v>
      </c>
      <c r="Z39">
        <v>0</v>
      </c>
      <c r="AA39">
        <v>0</v>
      </c>
      <c r="AB39">
        <v>0</v>
      </c>
      <c r="AC39">
        <v>0</v>
      </c>
      <c r="AD39">
        <v>0</v>
      </c>
      <c r="AE39">
        <v>0</v>
      </c>
      <c r="AF39">
        <v>0</v>
      </c>
      <c r="AG39">
        <v>0</v>
      </c>
      <c r="AH39">
        <v>2</v>
      </c>
      <c r="AI39">
        <v>9</v>
      </c>
      <c r="AJ39" t="s">
        <v>2517</v>
      </c>
      <c r="AK39" s="2" t="s">
        <v>2518</v>
      </c>
      <c r="AL39">
        <v>2.7549999999999999</v>
      </c>
      <c r="AM39" t="s">
        <v>195</v>
      </c>
      <c r="AN39" t="s">
        <v>2519</v>
      </c>
      <c r="AO39" s="2" t="s">
        <v>2520</v>
      </c>
      <c r="AP39">
        <v>13.78</v>
      </c>
      <c r="AQ39" t="s">
        <v>194</v>
      </c>
      <c r="AR39" t="s">
        <v>2521</v>
      </c>
      <c r="EI39" t="s">
        <v>194</v>
      </c>
      <c r="EJ39" t="s">
        <v>194</v>
      </c>
      <c r="EK39" t="s">
        <v>194</v>
      </c>
      <c r="EL39" t="s">
        <v>194</v>
      </c>
      <c r="EM39" t="s">
        <v>194</v>
      </c>
      <c r="EN39" t="s">
        <v>670</v>
      </c>
      <c r="EO39" t="s">
        <v>2522</v>
      </c>
      <c r="EP39" s="2" t="s">
        <v>2523</v>
      </c>
      <c r="EQ39" t="s">
        <v>2252</v>
      </c>
      <c r="ET39">
        <v>186919295</v>
      </c>
      <c r="EU39" t="s">
        <v>2524</v>
      </c>
      <c r="EV39" s="1">
        <v>44826.607939814807</v>
      </c>
      <c r="EY39" t="s">
        <v>221</v>
      </c>
      <c r="EZ39" t="s">
        <v>222</v>
      </c>
      <c r="FB39">
        <v>38</v>
      </c>
    </row>
    <row r="40" spans="1:158" x14ac:dyDescent="0.35">
      <c r="A40" s="1">
        <v>44826.40433902778</v>
      </c>
      <c r="B40" s="1">
        <v>44826.407760289352</v>
      </c>
      <c r="C40" s="1">
        <v>44826</v>
      </c>
      <c r="D40" t="s">
        <v>652</v>
      </c>
      <c r="H40" t="s">
        <v>689</v>
      </c>
      <c r="I40" s="1">
        <v>44826</v>
      </c>
      <c r="J40" t="s">
        <v>2525</v>
      </c>
      <c r="K40" t="s">
        <v>2526</v>
      </c>
      <c r="L40" t="s">
        <v>1929</v>
      </c>
      <c r="M40" t="s">
        <v>1927</v>
      </c>
      <c r="N40" t="s">
        <v>693</v>
      </c>
      <c r="O40" t="s">
        <v>201</v>
      </c>
      <c r="P40" t="s">
        <v>202</v>
      </c>
      <c r="Q40" t="s">
        <v>659</v>
      </c>
      <c r="R40" t="s">
        <v>660</v>
      </c>
      <c r="S40" t="s">
        <v>661</v>
      </c>
      <c r="T40" t="s">
        <v>210</v>
      </c>
      <c r="U40">
        <v>1</v>
      </c>
      <c r="V40">
        <v>0</v>
      </c>
      <c r="W40">
        <v>0</v>
      </c>
      <c r="X40">
        <v>0</v>
      </c>
      <c r="Y40">
        <v>0</v>
      </c>
      <c r="Z40">
        <v>0</v>
      </c>
      <c r="AA40">
        <v>0</v>
      </c>
      <c r="AB40">
        <v>0</v>
      </c>
      <c r="AC40">
        <v>0</v>
      </c>
      <c r="AD40">
        <v>0</v>
      </c>
      <c r="AE40">
        <v>0</v>
      </c>
      <c r="AF40">
        <v>0</v>
      </c>
      <c r="AG40">
        <v>0</v>
      </c>
      <c r="AH40">
        <v>1</v>
      </c>
      <c r="AI40">
        <v>10</v>
      </c>
      <c r="AJ40" t="s">
        <v>2527</v>
      </c>
      <c r="AK40" s="2" t="s">
        <v>2528</v>
      </c>
      <c r="AL40">
        <v>6.1050000000000004</v>
      </c>
      <c r="AM40" t="s">
        <v>195</v>
      </c>
      <c r="AN40" t="s">
        <v>2529</v>
      </c>
      <c r="AO40" s="2" t="s">
        <v>2530</v>
      </c>
      <c r="AP40">
        <v>11.2</v>
      </c>
      <c r="AQ40" t="s">
        <v>194</v>
      </c>
      <c r="AR40" t="s">
        <v>2521</v>
      </c>
      <c r="EI40" t="s">
        <v>194</v>
      </c>
      <c r="EJ40" t="s">
        <v>194</v>
      </c>
      <c r="EK40" t="s">
        <v>194</v>
      </c>
      <c r="EL40" t="s">
        <v>194</v>
      </c>
      <c r="EM40" t="s">
        <v>194</v>
      </c>
      <c r="EN40" t="s">
        <v>670</v>
      </c>
      <c r="EO40" t="s">
        <v>2531</v>
      </c>
      <c r="EP40" s="2" t="s">
        <v>2532</v>
      </c>
      <c r="EQ40" t="s">
        <v>2252</v>
      </c>
      <c r="ET40">
        <v>186919319</v>
      </c>
      <c r="EU40" t="s">
        <v>2533</v>
      </c>
      <c r="EV40" s="1">
        <v>44826.607974537037</v>
      </c>
      <c r="EY40" t="s">
        <v>221</v>
      </c>
      <c r="EZ40" t="s">
        <v>222</v>
      </c>
      <c r="FB40">
        <v>39</v>
      </c>
    </row>
    <row r="41" spans="1:158" x14ac:dyDescent="0.35">
      <c r="A41" s="1">
        <v>44826.417774571761</v>
      </c>
      <c r="B41" s="1">
        <v>44826.427553993053</v>
      </c>
      <c r="C41" s="1">
        <v>44826</v>
      </c>
      <c r="D41" t="s">
        <v>652</v>
      </c>
      <c r="H41" t="s">
        <v>705</v>
      </c>
      <c r="I41" s="1">
        <v>44826</v>
      </c>
      <c r="J41" t="s">
        <v>1712</v>
      </c>
      <c r="K41" t="s">
        <v>2526</v>
      </c>
      <c r="L41" t="s">
        <v>1940</v>
      </c>
      <c r="M41" t="s">
        <v>1938</v>
      </c>
      <c r="N41" t="s">
        <v>710</v>
      </c>
      <c r="O41" t="s">
        <v>201</v>
      </c>
      <c r="P41" t="s">
        <v>202</v>
      </c>
      <c r="Q41" t="s">
        <v>659</v>
      </c>
      <c r="R41" t="s">
        <v>660</v>
      </c>
      <c r="S41" t="s">
        <v>661</v>
      </c>
      <c r="T41" t="s">
        <v>210</v>
      </c>
      <c r="U41">
        <v>1</v>
      </c>
      <c r="V41">
        <v>0</v>
      </c>
      <c r="W41">
        <v>0</v>
      </c>
      <c r="X41">
        <v>0</v>
      </c>
      <c r="Y41">
        <v>0</v>
      </c>
      <c r="Z41">
        <v>0</v>
      </c>
      <c r="AA41">
        <v>0</v>
      </c>
      <c r="AB41">
        <v>0</v>
      </c>
      <c r="AC41">
        <v>0</v>
      </c>
      <c r="AD41">
        <v>0</v>
      </c>
      <c r="AE41">
        <v>0</v>
      </c>
      <c r="AF41">
        <v>0</v>
      </c>
      <c r="AG41">
        <v>0</v>
      </c>
      <c r="AH41">
        <v>1</v>
      </c>
      <c r="AI41">
        <v>7</v>
      </c>
      <c r="AJ41" t="s">
        <v>2534</v>
      </c>
      <c r="AK41" s="2" t="s">
        <v>2535</v>
      </c>
      <c r="AL41">
        <v>5.5</v>
      </c>
      <c r="AM41" t="s">
        <v>195</v>
      </c>
      <c r="AN41" t="s">
        <v>2536</v>
      </c>
      <c r="AO41" s="2" t="s">
        <v>2537</v>
      </c>
      <c r="AP41">
        <v>14.448</v>
      </c>
      <c r="AQ41" t="s">
        <v>194</v>
      </c>
      <c r="AR41" t="s">
        <v>2521</v>
      </c>
      <c r="EI41" t="s">
        <v>194</v>
      </c>
      <c r="EJ41" t="s">
        <v>194</v>
      </c>
      <c r="EK41" t="s">
        <v>194</v>
      </c>
      <c r="EL41" t="s">
        <v>194</v>
      </c>
      <c r="EM41" t="s">
        <v>194</v>
      </c>
      <c r="EN41" t="s">
        <v>670</v>
      </c>
      <c r="EO41" t="s">
        <v>2538</v>
      </c>
      <c r="EP41" s="2" t="s">
        <v>2539</v>
      </c>
      <c r="EQ41" t="s">
        <v>2252</v>
      </c>
      <c r="ET41">
        <v>186919374</v>
      </c>
      <c r="EU41" t="s">
        <v>2540</v>
      </c>
      <c r="EV41" s="1">
        <v>44826.608078703714</v>
      </c>
      <c r="EY41" t="s">
        <v>221</v>
      </c>
      <c r="EZ41" t="s">
        <v>222</v>
      </c>
      <c r="FB41">
        <v>40</v>
      </c>
    </row>
    <row r="42" spans="1:158" x14ac:dyDescent="0.35">
      <c r="A42" s="1">
        <v>44826.450896458337</v>
      </c>
      <c r="B42" s="1">
        <v>44826.45482619213</v>
      </c>
      <c r="C42" s="1">
        <v>44826</v>
      </c>
      <c r="D42" t="s">
        <v>652</v>
      </c>
      <c r="H42" t="s">
        <v>722</v>
      </c>
      <c r="I42" s="1">
        <v>44826</v>
      </c>
      <c r="J42" t="s">
        <v>2541</v>
      </c>
      <c r="K42" t="s">
        <v>2526</v>
      </c>
      <c r="L42" t="s">
        <v>724</v>
      </c>
      <c r="M42" t="s">
        <v>1949</v>
      </c>
      <c r="N42" t="s">
        <v>726</v>
      </c>
      <c r="O42" t="s">
        <v>201</v>
      </c>
      <c r="P42" t="s">
        <v>202</v>
      </c>
      <c r="Q42" t="s">
        <v>659</v>
      </c>
      <c r="R42" t="s">
        <v>660</v>
      </c>
      <c r="S42" t="s">
        <v>661</v>
      </c>
      <c r="T42" t="s">
        <v>210</v>
      </c>
      <c r="U42">
        <v>1</v>
      </c>
      <c r="V42">
        <v>0</v>
      </c>
      <c r="W42">
        <v>0</v>
      </c>
      <c r="X42">
        <v>0</v>
      </c>
      <c r="Y42">
        <v>0</v>
      </c>
      <c r="Z42">
        <v>0</v>
      </c>
      <c r="AA42">
        <v>0</v>
      </c>
      <c r="AB42">
        <v>0</v>
      </c>
      <c r="AC42">
        <v>0</v>
      </c>
      <c r="AD42">
        <v>0</v>
      </c>
      <c r="AE42">
        <v>0</v>
      </c>
      <c r="AF42">
        <v>0</v>
      </c>
      <c r="AG42">
        <v>0</v>
      </c>
      <c r="AH42">
        <v>2</v>
      </c>
      <c r="AI42">
        <v>5</v>
      </c>
      <c r="AJ42" t="s">
        <v>2542</v>
      </c>
      <c r="AK42" s="2" t="s">
        <v>2543</v>
      </c>
      <c r="AL42">
        <v>4.21</v>
      </c>
      <c r="AM42" t="s">
        <v>195</v>
      </c>
      <c r="AN42" t="s">
        <v>2544</v>
      </c>
      <c r="AO42" s="2" t="s">
        <v>2545</v>
      </c>
      <c r="AP42">
        <v>8.7349999999999994</v>
      </c>
      <c r="AQ42" t="s">
        <v>194</v>
      </c>
      <c r="AR42" t="s">
        <v>2521</v>
      </c>
      <c r="EI42" t="s">
        <v>194</v>
      </c>
      <c r="EJ42" t="s">
        <v>194</v>
      </c>
      <c r="EK42" t="s">
        <v>194</v>
      </c>
      <c r="EL42" t="s">
        <v>194</v>
      </c>
      <c r="EM42" t="s">
        <v>194</v>
      </c>
      <c r="EN42" t="s">
        <v>670</v>
      </c>
      <c r="EO42" t="s">
        <v>2546</v>
      </c>
      <c r="EP42" s="2" t="s">
        <v>2547</v>
      </c>
      <c r="EQ42" t="s">
        <v>2252</v>
      </c>
      <c r="ET42">
        <v>186919399</v>
      </c>
      <c r="EU42" t="s">
        <v>2548</v>
      </c>
      <c r="EV42" s="1">
        <v>44826.608159722222</v>
      </c>
      <c r="EY42" t="s">
        <v>221</v>
      </c>
      <c r="EZ42" t="s">
        <v>222</v>
      </c>
      <c r="FB42">
        <v>41</v>
      </c>
    </row>
    <row r="43" spans="1:158" x14ac:dyDescent="0.35">
      <c r="A43" s="1">
        <v>44826.464789560188</v>
      </c>
      <c r="B43" s="1">
        <v>44826.468824629628</v>
      </c>
      <c r="C43" s="1">
        <v>44826</v>
      </c>
      <c r="D43" t="s">
        <v>652</v>
      </c>
      <c r="H43" t="s">
        <v>736</v>
      </c>
      <c r="I43" s="1">
        <v>44826</v>
      </c>
      <c r="J43" t="s">
        <v>2549</v>
      </c>
      <c r="K43" t="s">
        <v>2550</v>
      </c>
      <c r="L43" t="s">
        <v>1959</v>
      </c>
      <c r="M43" t="s">
        <v>739</v>
      </c>
      <c r="N43" t="s">
        <v>740</v>
      </c>
      <c r="O43" t="s">
        <v>201</v>
      </c>
      <c r="P43" t="s">
        <v>202</v>
      </c>
      <c r="Q43" t="s">
        <v>659</v>
      </c>
      <c r="R43" t="s">
        <v>660</v>
      </c>
      <c r="S43" t="s">
        <v>661</v>
      </c>
      <c r="T43" t="s">
        <v>210</v>
      </c>
      <c r="U43">
        <v>1</v>
      </c>
      <c r="V43">
        <v>0</v>
      </c>
      <c r="W43">
        <v>0</v>
      </c>
      <c r="X43">
        <v>0</v>
      </c>
      <c r="Y43">
        <v>0</v>
      </c>
      <c r="Z43">
        <v>0</v>
      </c>
      <c r="AA43">
        <v>0</v>
      </c>
      <c r="AB43">
        <v>0</v>
      </c>
      <c r="AC43">
        <v>0</v>
      </c>
      <c r="AD43">
        <v>0</v>
      </c>
      <c r="AE43">
        <v>0</v>
      </c>
      <c r="AF43">
        <v>0</v>
      </c>
      <c r="AG43">
        <v>0</v>
      </c>
      <c r="AH43">
        <v>1</v>
      </c>
      <c r="AI43">
        <v>2</v>
      </c>
      <c r="AJ43" t="s">
        <v>2551</v>
      </c>
      <c r="AK43" s="2" t="s">
        <v>2552</v>
      </c>
      <c r="AL43">
        <v>3.06</v>
      </c>
      <c r="AM43" t="s">
        <v>195</v>
      </c>
      <c r="AN43" t="s">
        <v>2553</v>
      </c>
      <c r="AO43" s="2" t="s">
        <v>2554</v>
      </c>
      <c r="AP43">
        <v>4.5</v>
      </c>
      <c r="AQ43" t="s">
        <v>194</v>
      </c>
      <c r="AR43" t="s">
        <v>2521</v>
      </c>
      <c r="EI43" t="s">
        <v>194</v>
      </c>
      <c r="EJ43" t="s">
        <v>194</v>
      </c>
      <c r="EK43" t="s">
        <v>194</v>
      </c>
      <c r="EL43" t="s">
        <v>194</v>
      </c>
      <c r="EM43" t="s">
        <v>194</v>
      </c>
      <c r="EN43" t="s">
        <v>670</v>
      </c>
      <c r="EO43" t="s">
        <v>2555</v>
      </c>
      <c r="EP43" s="2" t="s">
        <v>2556</v>
      </c>
      <c r="EQ43" t="s">
        <v>2252</v>
      </c>
      <c r="ET43">
        <v>186919409</v>
      </c>
      <c r="EU43" t="s">
        <v>2557</v>
      </c>
      <c r="EV43" s="1">
        <v>44826.608194444438</v>
      </c>
      <c r="EY43" t="s">
        <v>221</v>
      </c>
      <c r="EZ43" t="s">
        <v>222</v>
      </c>
      <c r="FB43">
        <v>42</v>
      </c>
    </row>
    <row r="44" spans="1:158" x14ac:dyDescent="0.35">
      <c r="A44" s="1">
        <v>44826.381465729173</v>
      </c>
      <c r="B44" s="1">
        <v>44826.385003391202</v>
      </c>
      <c r="C44" s="1">
        <v>44826</v>
      </c>
      <c r="D44" t="s">
        <v>848</v>
      </c>
      <c r="H44" t="s">
        <v>932</v>
      </c>
      <c r="I44" s="1">
        <v>44826</v>
      </c>
      <c r="J44" t="s">
        <v>1813</v>
      </c>
      <c r="K44" t="s">
        <v>851</v>
      </c>
      <c r="L44" t="s">
        <v>934</v>
      </c>
      <c r="M44" t="s">
        <v>935</v>
      </c>
      <c r="N44" t="s">
        <v>889</v>
      </c>
      <c r="O44" t="s">
        <v>855</v>
      </c>
      <c r="P44" t="s">
        <v>856</v>
      </c>
      <c r="Q44" t="s">
        <v>857</v>
      </c>
      <c r="R44" t="s">
        <v>858</v>
      </c>
      <c r="S44" t="s">
        <v>859</v>
      </c>
      <c r="T44" t="s">
        <v>210</v>
      </c>
      <c r="U44">
        <v>1</v>
      </c>
      <c r="V44">
        <v>0</v>
      </c>
      <c r="W44">
        <v>0</v>
      </c>
      <c r="X44">
        <v>0</v>
      </c>
      <c r="Y44">
        <v>0</v>
      </c>
      <c r="Z44">
        <v>0</v>
      </c>
      <c r="AA44">
        <v>0</v>
      </c>
      <c r="AB44">
        <v>0</v>
      </c>
      <c r="AC44">
        <v>0</v>
      </c>
      <c r="AD44">
        <v>0</v>
      </c>
      <c r="AE44">
        <v>0</v>
      </c>
      <c r="AF44">
        <v>0</v>
      </c>
      <c r="AG44">
        <v>0</v>
      </c>
      <c r="AH44">
        <v>3</v>
      </c>
      <c r="AI44">
        <v>9</v>
      </c>
      <c r="AJ44" t="s">
        <v>2558</v>
      </c>
      <c r="AK44" s="2" t="s">
        <v>2559</v>
      </c>
      <c r="AL44">
        <v>53</v>
      </c>
      <c r="AM44" t="s">
        <v>213</v>
      </c>
      <c r="AR44" t="s">
        <v>2560</v>
      </c>
      <c r="EI44" t="s">
        <v>194</v>
      </c>
      <c r="EJ44" t="s">
        <v>194</v>
      </c>
      <c r="EK44" t="s">
        <v>194</v>
      </c>
      <c r="EL44" t="s">
        <v>194</v>
      </c>
      <c r="EM44" t="s">
        <v>194</v>
      </c>
      <c r="EN44" t="s">
        <v>865</v>
      </c>
      <c r="EO44" t="s">
        <v>2561</v>
      </c>
      <c r="EP44" s="2" t="s">
        <v>2562</v>
      </c>
      <c r="EQ44" t="s">
        <v>2252</v>
      </c>
      <c r="ET44">
        <v>186927024</v>
      </c>
      <c r="EU44" t="s">
        <v>2563</v>
      </c>
      <c r="EV44" s="1">
        <v>44826.620891203696</v>
      </c>
      <c r="EY44" t="s">
        <v>221</v>
      </c>
      <c r="EZ44" t="s">
        <v>222</v>
      </c>
      <c r="FB44">
        <v>43</v>
      </c>
    </row>
    <row r="45" spans="1:158" x14ac:dyDescent="0.35">
      <c r="A45" s="1">
        <v>44826.44895474537</v>
      </c>
      <c r="B45" s="1">
        <v>44826.45476119213</v>
      </c>
      <c r="C45" s="1">
        <v>44826</v>
      </c>
      <c r="D45" t="s">
        <v>848</v>
      </c>
      <c r="H45" t="s">
        <v>902</v>
      </c>
      <c r="I45" s="1">
        <v>44826</v>
      </c>
      <c r="J45" t="s">
        <v>1719</v>
      </c>
      <c r="K45" t="s">
        <v>870</v>
      </c>
      <c r="L45" t="s">
        <v>904</v>
      </c>
      <c r="M45" t="s">
        <v>905</v>
      </c>
      <c r="N45" t="s">
        <v>906</v>
      </c>
      <c r="O45" t="s">
        <v>855</v>
      </c>
      <c r="P45" t="s">
        <v>856</v>
      </c>
      <c r="Q45" t="s">
        <v>857</v>
      </c>
      <c r="R45" t="s">
        <v>858</v>
      </c>
      <c r="S45" t="s">
        <v>859</v>
      </c>
      <c r="T45" t="s">
        <v>210</v>
      </c>
      <c r="U45">
        <v>1</v>
      </c>
      <c r="V45">
        <v>0</v>
      </c>
      <c r="W45">
        <v>0</v>
      </c>
      <c r="X45">
        <v>0</v>
      </c>
      <c r="Y45">
        <v>0</v>
      </c>
      <c r="Z45">
        <v>0</v>
      </c>
      <c r="AA45">
        <v>0</v>
      </c>
      <c r="AB45">
        <v>0</v>
      </c>
      <c r="AC45">
        <v>0</v>
      </c>
      <c r="AD45">
        <v>0</v>
      </c>
      <c r="AE45">
        <v>0</v>
      </c>
      <c r="AF45">
        <v>0</v>
      </c>
      <c r="AG45">
        <v>0</v>
      </c>
      <c r="AH45">
        <v>3</v>
      </c>
      <c r="AI45">
        <v>6</v>
      </c>
      <c r="AJ45" t="s">
        <v>2564</v>
      </c>
      <c r="AK45" s="2" t="s">
        <v>2565</v>
      </c>
      <c r="AL45">
        <v>48.7</v>
      </c>
      <c r="AM45" t="s">
        <v>195</v>
      </c>
      <c r="AN45" t="s">
        <v>2566</v>
      </c>
      <c r="AO45" s="2" t="s">
        <v>2567</v>
      </c>
      <c r="AP45">
        <v>68.8</v>
      </c>
      <c r="AQ45" t="s">
        <v>194</v>
      </c>
      <c r="AR45" t="s">
        <v>1981</v>
      </c>
      <c r="EI45" t="s">
        <v>194</v>
      </c>
      <c r="EJ45" t="s">
        <v>194</v>
      </c>
      <c r="EK45" t="s">
        <v>194</v>
      </c>
      <c r="EL45" t="s">
        <v>194</v>
      </c>
      <c r="EM45" t="s">
        <v>194</v>
      </c>
      <c r="EN45" t="s">
        <v>865</v>
      </c>
      <c r="EO45" t="s">
        <v>2568</v>
      </c>
      <c r="EP45" s="2" t="s">
        <v>2569</v>
      </c>
      <c r="EQ45" t="s">
        <v>2252</v>
      </c>
      <c r="ET45">
        <v>186928083</v>
      </c>
      <c r="EU45" t="s">
        <v>2570</v>
      </c>
      <c r="EV45" s="1">
        <v>44826.622303240743</v>
      </c>
      <c r="EY45" t="s">
        <v>221</v>
      </c>
      <c r="EZ45" t="s">
        <v>222</v>
      </c>
      <c r="FB45">
        <v>44</v>
      </c>
    </row>
    <row r="46" spans="1:158" x14ac:dyDescent="0.35">
      <c r="A46" s="1">
        <v>44826.400085138892</v>
      </c>
      <c r="B46" s="1">
        <v>44826.40401327546</v>
      </c>
      <c r="C46" s="1">
        <v>44826</v>
      </c>
      <c r="D46" t="s">
        <v>848</v>
      </c>
      <c r="H46" t="s">
        <v>849</v>
      </c>
      <c r="I46" s="1">
        <v>44826</v>
      </c>
      <c r="J46" t="s">
        <v>399</v>
      </c>
      <c r="K46" t="s">
        <v>851</v>
      </c>
      <c r="L46" t="s">
        <v>852</v>
      </c>
      <c r="M46" t="s">
        <v>853</v>
      </c>
      <c r="N46" t="s">
        <v>854</v>
      </c>
      <c r="O46" t="s">
        <v>855</v>
      </c>
      <c r="P46" t="s">
        <v>856</v>
      </c>
      <c r="Q46" t="s">
        <v>857</v>
      </c>
      <c r="R46" t="s">
        <v>858</v>
      </c>
      <c r="S46" t="s">
        <v>859</v>
      </c>
      <c r="T46" t="s">
        <v>210</v>
      </c>
      <c r="U46">
        <v>1</v>
      </c>
      <c r="V46">
        <v>0</v>
      </c>
      <c r="W46">
        <v>0</v>
      </c>
      <c r="X46">
        <v>0</v>
      </c>
      <c r="Y46">
        <v>0</v>
      </c>
      <c r="Z46">
        <v>0</v>
      </c>
      <c r="AA46">
        <v>0</v>
      </c>
      <c r="AB46">
        <v>0</v>
      </c>
      <c r="AC46">
        <v>0</v>
      </c>
      <c r="AD46">
        <v>0</v>
      </c>
      <c r="AE46">
        <v>0</v>
      </c>
      <c r="AF46">
        <v>0</v>
      </c>
      <c r="AG46">
        <v>0</v>
      </c>
      <c r="AH46">
        <v>72</v>
      </c>
      <c r="AI46">
        <v>2</v>
      </c>
      <c r="AJ46" t="s">
        <v>2571</v>
      </c>
      <c r="AK46" s="2" t="s">
        <v>2572</v>
      </c>
      <c r="AL46">
        <v>72</v>
      </c>
      <c r="AM46" t="s">
        <v>213</v>
      </c>
      <c r="AR46" t="s">
        <v>1981</v>
      </c>
      <c r="EI46" t="s">
        <v>194</v>
      </c>
      <c r="EJ46" t="s">
        <v>194</v>
      </c>
      <c r="EK46" t="s">
        <v>194</v>
      </c>
      <c r="EL46" t="s">
        <v>194</v>
      </c>
      <c r="EM46" t="s">
        <v>194</v>
      </c>
      <c r="EN46" t="s">
        <v>865</v>
      </c>
      <c r="EO46" t="s">
        <v>2573</v>
      </c>
      <c r="EP46" s="2" t="s">
        <v>2574</v>
      </c>
      <c r="EQ46" t="s">
        <v>2252</v>
      </c>
      <c r="ET46">
        <v>186928414</v>
      </c>
      <c r="EU46" t="s">
        <v>2575</v>
      </c>
      <c r="EV46" s="1">
        <v>44826.62295138889</v>
      </c>
      <c r="EY46" t="s">
        <v>221</v>
      </c>
      <c r="EZ46" t="s">
        <v>222</v>
      </c>
      <c r="FB46">
        <v>45</v>
      </c>
    </row>
    <row r="47" spans="1:158" x14ac:dyDescent="0.35">
      <c r="A47" s="1">
        <v>44826.416658865739</v>
      </c>
      <c r="B47" s="1">
        <v>44826.41868505787</v>
      </c>
      <c r="C47" s="1">
        <v>44826</v>
      </c>
      <c r="D47" t="s">
        <v>848</v>
      </c>
      <c r="H47" t="s">
        <v>869</v>
      </c>
      <c r="I47" s="1">
        <v>44826</v>
      </c>
      <c r="J47" t="s">
        <v>850</v>
      </c>
      <c r="K47" t="s">
        <v>851</v>
      </c>
      <c r="L47" t="s">
        <v>871</v>
      </c>
      <c r="M47" t="s">
        <v>872</v>
      </c>
      <c r="N47" t="s">
        <v>873</v>
      </c>
      <c r="O47" t="s">
        <v>855</v>
      </c>
      <c r="P47" t="s">
        <v>856</v>
      </c>
      <c r="Q47" t="s">
        <v>857</v>
      </c>
      <c r="R47" t="s">
        <v>858</v>
      </c>
      <c r="S47" t="s">
        <v>859</v>
      </c>
      <c r="T47" t="s">
        <v>210</v>
      </c>
      <c r="U47">
        <v>1</v>
      </c>
      <c r="V47">
        <v>0</v>
      </c>
      <c r="W47">
        <v>0</v>
      </c>
      <c r="X47">
        <v>0</v>
      </c>
      <c r="Y47">
        <v>0</v>
      </c>
      <c r="Z47">
        <v>0</v>
      </c>
      <c r="AA47">
        <v>0</v>
      </c>
      <c r="AB47">
        <v>0</v>
      </c>
      <c r="AC47">
        <v>0</v>
      </c>
      <c r="AD47">
        <v>0</v>
      </c>
      <c r="AE47">
        <v>0</v>
      </c>
      <c r="AF47">
        <v>0</v>
      </c>
      <c r="AG47">
        <v>0</v>
      </c>
      <c r="AH47">
        <v>2</v>
      </c>
      <c r="AI47">
        <v>7</v>
      </c>
      <c r="AJ47" t="s">
        <v>2576</v>
      </c>
      <c r="AK47" s="2" t="s">
        <v>2577</v>
      </c>
      <c r="AL47">
        <v>26</v>
      </c>
      <c r="AM47" t="s">
        <v>213</v>
      </c>
      <c r="AR47" t="s">
        <v>1981</v>
      </c>
      <c r="EI47" t="s">
        <v>194</v>
      </c>
      <c r="EJ47" t="s">
        <v>194</v>
      </c>
      <c r="EK47" t="s">
        <v>194</v>
      </c>
      <c r="EL47" t="s">
        <v>194</v>
      </c>
      <c r="EM47" t="s">
        <v>194</v>
      </c>
      <c r="EN47" t="s">
        <v>865</v>
      </c>
      <c r="EO47" t="s">
        <v>2578</v>
      </c>
      <c r="EP47" s="2" t="s">
        <v>2579</v>
      </c>
      <c r="EQ47" t="s">
        <v>2252</v>
      </c>
      <c r="ET47">
        <v>186928546</v>
      </c>
      <c r="EU47" t="s">
        <v>2580</v>
      </c>
      <c r="EV47" s="1">
        <v>44826.623136574082</v>
      </c>
      <c r="EY47" t="s">
        <v>221</v>
      </c>
      <c r="EZ47" t="s">
        <v>222</v>
      </c>
      <c r="FB47">
        <v>46</v>
      </c>
    </row>
    <row r="48" spans="1:158" x14ac:dyDescent="0.35">
      <c r="A48" s="1">
        <v>44826.367163750001</v>
      </c>
      <c r="B48" s="1">
        <v>44826.381372974538</v>
      </c>
      <c r="C48" s="1">
        <v>44826</v>
      </c>
      <c r="D48" t="s">
        <v>848</v>
      </c>
      <c r="H48" t="s">
        <v>917</v>
      </c>
      <c r="I48" s="1">
        <v>44826</v>
      </c>
      <c r="J48" t="s">
        <v>2581</v>
      </c>
      <c r="K48" t="s">
        <v>2582</v>
      </c>
      <c r="L48" t="s">
        <v>919</v>
      </c>
      <c r="M48" t="s">
        <v>2583</v>
      </c>
      <c r="N48" t="s">
        <v>921</v>
      </c>
      <c r="O48" t="s">
        <v>855</v>
      </c>
      <c r="P48" t="s">
        <v>856</v>
      </c>
      <c r="Q48" t="s">
        <v>857</v>
      </c>
      <c r="R48" t="s">
        <v>858</v>
      </c>
      <c r="S48" t="s">
        <v>859</v>
      </c>
      <c r="T48" t="s">
        <v>210</v>
      </c>
      <c r="U48">
        <v>1</v>
      </c>
      <c r="V48">
        <v>0</v>
      </c>
      <c r="W48">
        <v>0</v>
      </c>
      <c r="X48">
        <v>0</v>
      </c>
      <c r="Y48">
        <v>0</v>
      </c>
      <c r="Z48">
        <v>0</v>
      </c>
      <c r="AA48">
        <v>0</v>
      </c>
      <c r="AB48">
        <v>0</v>
      </c>
      <c r="AC48">
        <v>0</v>
      </c>
      <c r="AD48">
        <v>0</v>
      </c>
      <c r="AE48">
        <v>0</v>
      </c>
      <c r="AF48">
        <v>0</v>
      </c>
      <c r="AG48">
        <v>0</v>
      </c>
      <c r="AH48">
        <v>2</v>
      </c>
      <c r="AI48">
        <v>2</v>
      </c>
      <c r="AJ48" t="s">
        <v>2584</v>
      </c>
      <c r="AK48" s="2" t="s">
        <v>2585</v>
      </c>
      <c r="AL48">
        <v>38.299999999999997</v>
      </c>
      <c r="AM48" t="s">
        <v>213</v>
      </c>
      <c r="AR48" t="s">
        <v>1995</v>
      </c>
      <c r="EI48" t="s">
        <v>194</v>
      </c>
      <c r="EJ48" t="s">
        <v>194</v>
      </c>
      <c r="EK48" t="s">
        <v>194</v>
      </c>
      <c r="EL48" t="s">
        <v>194</v>
      </c>
      <c r="EM48" t="s">
        <v>194</v>
      </c>
      <c r="EN48" t="s">
        <v>2010</v>
      </c>
      <c r="EO48" t="s">
        <v>2586</v>
      </c>
      <c r="EP48" s="2" t="s">
        <v>2587</v>
      </c>
      <c r="EQ48" t="s">
        <v>2252</v>
      </c>
      <c r="ET48">
        <v>186928683</v>
      </c>
      <c r="EU48" t="s">
        <v>2588</v>
      </c>
      <c r="EV48" s="1">
        <v>44826.623333333337</v>
      </c>
      <c r="EY48" t="s">
        <v>221</v>
      </c>
      <c r="EZ48" t="s">
        <v>222</v>
      </c>
      <c r="FB48">
        <v>47</v>
      </c>
    </row>
    <row r="49" spans="1:158" x14ac:dyDescent="0.35">
      <c r="A49" s="1">
        <v>44826.428561840279</v>
      </c>
      <c r="B49" s="1">
        <v>44826.43091072917</v>
      </c>
      <c r="C49" s="1">
        <v>44826</v>
      </c>
      <c r="D49" t="s">
        <v>848</v>
      </c>
      <c r="H49" t="s">
        <v>884</v>
      </c>
      <c r="I49" s="1">
        <v>44826</v>
      </c>
      <c r="J49" t="s">
        <v>2589</v>
      </c>
      <c r="K49" t="s">
        <v>851</v>
      </c>
      <c r="L49" t="s">
        <v>887</v>
      </c>
      <c r="M49" t="s">
        <v>888</v>
      </c>
      <c r="N49" t="s">
        <v>889</v>
      </c>
      <c r="O49" t="s">
        <v>855</v>
      </c>
      <c r="P49" t="s">
        <v>856</v>
      </c>
      <c r="Q49" t="s">
        <v>857</v>
      </c>
      <c r="R49" t="s">
        <v>858</v>
      </c>
      <c r="S49" t="s">
        <v>859</v>
      </c>
      <c r="T49" t="s">
        <v>210</v>
      </c>
      <c r="U49">
        <v>1</v>
      </c>
      <c r="V49">
        <v>0</v>
      </c>
      <c r="W49">
        <v>0</v>
      </c>
      <c r="X49">
        <v>0</v>
      </c>
      <c r="Y49">
        <v>0</v>
      </c>
      <c r="Z49">
        <v>0</v>
      </c>
      <c r="AA49">
        <v>0</v>
      </c>
      <c r="AB49">
        <v>0</v>
      </c>
      <c r="AC49">
        <v>0</v>
      </c>
      <c r="AD49">
        <v>0</v>
      </c>
      <c r="AE49">
        <v>0</v>
      </c>
      <c r="AF49">
        <v>0</v>
      </c>
      <c r="AG49">
        <v>0</v>
      </c>
      <c r="AH49">
        <v>2</v>
      </c>
      <c r="AI49">
        <v>2</v>
      </c>
      <c r="AJ49" t="s">
        <v>2590</v>
      </c>
      <c r="AK49" s="2" t="s">
        <v>2591</v>
      </c>
      <c r="AL49">
        <v>6.3</v>
      </c>
      <c r="AM49" t="s">
        <v>213</v>
      </c>
      <c r="AR49" t="s">
        <v>1981</v>
      </c>
      <c r="EI49" t="s">
        <v>194</v>
      </c>
      <c r="EJ49" t="s">
        <v>194</v>
      </c>
      <c r="EK49" t="s">
        <v>194</v>
      </c>
      <c r="EL49" t="s">
        <v>194</v>
      </c>
      <c r="EM49" t="s">
        <v>194</v>
      </c>
      <c r="EN49" t="s">
        <v>865</v>
      </c>
      <c r="EO49" t="s">
        <v>2592</v>
      </c>
      <c r="EP49" s="2" t="s">
        <v>2593</v>
      </c>
      <c r="EQ49" t="s">
        <v>2252</v>
      </c>
      <c r="ET49">
        <v>186928948</v>
      </c>
      <c r="EU49" t="s">
        <v>2594</v>
      </c>
      <c r="EV49" s="1">
        <v>44826.623726851853</v>
      </c>
      <c r="EY49" t="s">
        <v>221</v>
      </c>
      <c r="EZ49" t="s">
        <v>222</v>
      </c>
      <c r="FB49">
        <v>48</v>
      </c>
    </row>
    <row r="50" spans="1:158" x14ac:dyDescent="0.35">
      <c r="A50" s="1">
        <v>44826.3481828125</v>
      </c>
      <c r="B50" s="1">
        <v>44826.741613287028</v>
      </c>
      <c r="C50" s="1">
        <v>44826</v>
      </c>
      <c r="D50" t="s">
        <v>1304</v>
      </c>
      <c r="H50" t="s">
        <v>1385</v>
      </c>
      <c r="I50" s="1">
        <v>44826</v>
      </c>
      <c r="J50" t="s">
        <v>2595</v>
      </c>
      <c r="K50" t="s">
        <v>2596</v>
      </c>
      <c r="L50" t="s">
        <v>1388</v>
      </c>
      <c r="M50" t="s">
        <v>1388</v>
      </c>
      <c r="N50" t="s">
        <v>1389</v>
      </c>
      <c r="O50" t="s">
        <v>855</v>
      </c>
      <c r="P50" t="s">
        <v>856</v>
      </c>
      <c r="Q50" t="s">
        <v>1094</v>
      </c>
      <c r="R50" t="s">
        <v>1310</v>
      </c>
      <c r="S50" t="s">
        <v>1311</v>
      </c>
      <c r="T50" t="s">
        <v>210</v>
      </c>
      <c r="U50">
        <v>1</v>
      </c>
      <c r="V50">
        <v>0</v>
      </c>
      <c r="W50">
        <v>0</v>
      </c>
      <c r="X50">
        <v>0</v>
      </c>
      <c r="Y50">
        <v>0</v>
      </c>
      <c r="Z50">
        <v>0</v>
      </c>
      <c r="AA50">
        <v>0</v>
      </c>
      <c r="AB50">
        <v>0</v>
      </c>
      <c r="AC50">
        <v>0</v>
      </c>
      <c r="AD50">
        <v>0</v>
      </c>
      <c r="AE50">
        <v>0</v>
      </c>
      <c r="AF50">
        <v>0</v>
      </c>
      <c r="AG50">
        <v>0</v>
      </c>
      <c r="AH50">
        <v>2</v>
      </c>
      <c r="AI50">
        <v>5</v>
      </c>
      <c r="AJ50" t="s">
        <v>2597</v>
      </c>
      <c r="AK50" s="2" t="s">
        <v>2598</v>
      </c>
      <c r="AL50">
        <v>34.76</v>
      </c>
      <c r="AM50" t="s">
        <v>213</v>
      </c>
      <c r="AR50" t="s">
        <v>2599</v>
      </c>
      <c r="EI50" t="s">
        <v>194</v>
      </c>
      <c r="EJ50" t="s">
        <v>194</v>
      </c>
      <c r="EK50" t="s">
        <v>194</v>
      </c>
      <c r="EL50" t="s">
        <v>194</v>
      </c>
      <c r="EM50" t="s">
        <v>194</v>
      </c>
      <c r="EN50" t="s">
        <v>2198</v>
      </c>
      <c r="EO50" t="s">
        <v>2600</v>
      </c>
      <c r="EP50" s="2" t="s">
        <v>2601</v>
      </c>
      <c r="EQ50" t="s">
        <v>2252</v>
      </c>
      <c r="ET50">
        <v>186948949</v>
      </c>
      <c r="EU50" t="s">
        <v>2602</v>
      </c>
      <c r="EV50" s="1">
        <v>44826.663043981483</v>
      </c>
      <c r="EY50" t="s">
        <v>221</v>
      </c>
      <c r="EZ50" t="s">
        <v>222</v>
      </c>
      <c r="FB50">
        <v>49</v>
      </c>
    </row>
    <row r="51" spans="1:158" x14ac:dyDescent="0.35">
      <c r="A51" s="1">
        <v>44826.369506678238</v>
      </c>
      <c r="B51" s="1">
        <v>44826.745460231483</v>
      </c>
      <c r="C51" s="1">
        <v>44826</v>
      </c>
      <c r="D51" t="s">
        <v>1304</v>
      </c>
      <c r="H51" t="s">
        <v>1305</v>
      </c>
      <c r="I51" s="1">
        <v>44826</v>
      </c>
      <c r="J51" t="s">
        <v>2033</v>
      </c>
      <c r="K51" t="s">
        <v>197</v>
      </c>
      <c r="L51" t="s">
        <v>1307</v>
      </c>
      <c r="M51" t="s">
        <v>2202</v>
      </c>
      <c r="N51" t="s">
        <v>1309</v>
      </c>
      <c r="O51" t="s">
        <v>855</v>
      </c>
      <c r="P51" t="s">
        <v>856</v>
      </c>
      <c r="Q51" t="s">
        <v>1094</v>
      </c>
      <c r="R51" t="s">
        <v>1310</v>
      </c>
      <c r="S51" t="s">
        <v>1311</v>
      </c>
      <c r="T51" t="s">
        <v>210</v>
      </c>
      <c r="U51">
        <v>1</v>
      </c>
      <c r="V51">
        <v>0</v>
      </c>
      <c r="W51">
        <v>0</v>
      </c>
      <c r="X51">
        <v>0</v>
      </c>
      <c r="Y51">
        <v>0</v>
      </c>
      <c r="Z51">
        <v>0</v>
      </c>
      <c r="AA51">
        <v>0</v>
      </c>
      <c r="AB51">
        <v>0</v>
      </c>
      <c r="AC51">
        <v>0</v>
      </c>
      <c r="AD51">
        <v>0</v>
      </c>
      <c r="AE51">
        <v>0</v>
      </c>
      <c r="AF51">
        <v>0</v>
      </c>
      <c r="AG51">
        <v>0</v>
      </c>
      <c r="AH51">
        <v>2</v>
      </c>
      <c r="AI51">
        <v>5</v>
      </c>
      <c r="AJ51" t="s">
        <v>2603</v>
      </c>
      <c r="AK51" s="2" t="s">
        <v>2604</v>
      </c>
      <c r="AL51">
        <v>58.094999999999999</v>
      </c>
      <c r="AM51" t="s">
        <v>213</v>
      </c>
      <c r="AR51" t="s">
        <v>2605</v>
      </c>
      <c r="EI51" t="s">
        <v>194</v>
      </c>
      <c r="EJ51" t="s">
        <v>194</v>
      </c>
      <c r="EK51" t="s">
        <v>194</v>
      </c>
      <c r="EL51" t="s">
        <v>194</v>
      </c>
      <c r="EM51" t="s">
        <v>194</v>
      </c>
      <c r="EN51" t="s">
        <v>2198</v>
      </c>
      <c r="EO51" t="s">
        <v>2606</v>
      </c>
      <c r="EP51" s="2" t="s">
        <v>2607</v>
      </c>
      <c r="EQ51" t="s">
        <v>2252</v>
      </c>
      <c r="ET51">
        <v>186948962</v>
      </c>
      <c r="EU51" t="s">
        <v>2608</v>
      </c>
      <c r="EV51" s="1">
        <v>44826.663078703707</v>
      </c>
      <c r="EY51" t="s">
        <v>221</v>
      </c>
      <c r="EZ51" t="s">
        <v>222</v>
      </c>
      <c r="FB51">
        <v>50</v>
      </c>
    </row>
    <row r="52" spans="1:158" x14ac:dyDescent="0.35">
      <c r="A52" s="1">
        <v>44826.397486203707</v>
      </c>
      <c r="B52" s="1">
        <v>44826.740640601849</v>
      </c>
      <c r="C52" s="1">
        <v>44826</v>
      </c>
      <c r="D52" t="s">
        <v>1304</v>
      </c>
      <c r="H52" t="s">
        <v>1323</v>
      </c>
      <c r="I52" s="1">
        <v>44826</v>
      </c>
      <c r="J52" t="s">
        <v>2609</v>
      </c>
      <c r="K52" t="s">
        <v>2227</v>
      </c>
      <c r="L52" t="s">
        <v>2211</v>
      </c>
      <c r="M52" t="s">
        <v>2212</v>
      </c>
      <c r="N52" t="s">
        <v>1327</v>
      </c>
      <c r="O52" t="s">
        <v>855</v>
      </c>
      <c r="P52" t="s">
        <v>856</v>
      </c>
      <c r="Q52" t="s">
        <v>1094</v>
      </c>
      <c r="R52" t="s">
        <v>1310</v>
      </c>
      <c r="S52" t="s">
        <v>1311</v>
      </c>
      <c r="T52" t="s">
        <v>210</v>
      </c>
      <c r="U52">
        <v>1</v>
      </c>
      <c r="V52">
        <v>0</v>
      </c>
      <c r="W52">
        <v>0</v>
      </c>
      <c r="X52">
        <v>0</v>
      </c>
      <c r="Y52">
        <v>0</v>
      </c>
      <c r="Z52">
        <v>0</v>
      </c>
      <c r="AA52">
        <v>0</v>
      </c>
      <c r="AB52">
        <v>0</v>
      </c>
      <c r="AC52">
        <v>0</v>
      </c>
      <c r="AD52">
        <v>0</v>
      </c>
      <c r="AE52">
        <v>0</v>
      </c>
      <c r="AF52">
        <v>0</v>
      </c>
      <c r="AG52">
        <v>0</v>
      </c>
      <c r="AH52">
        <v>2</v>
      </c>
      <c r="AI52">
        <v>7</v>
      </c>
      <c r="AJ52" t="s">
        <v>2610</v>
      </c>
      <c r="AK52" s="2" t="s">
        <v>2611</v>
      </c>
      <c r="AL52">
        <v>13.78</v>
      </c>
      <c r="AM52" t="s">
        <v>195</v>
      </c>
      <c r="AN52" t="s">
        <v>2612</v>
      </c>
      <c r="AO52" s="2" t="s">
        <v>2613</v>
      </c>
      <c r="AP52">
        <v>9.4749999999999996</v>
      </c>
      <c r="AQ52" t="s">
        <v>194</v>
      </c>
      <c r="AR52" t="s">
        <v>2614</v>
      </c>
      <c r="EI52" t="s">
        <v>194</v>
      </c>
      <c r="EJ52" t="s">
        <v>194</v>
      </c>
      <c r="EK52" t="s">
        <v>194</v>
      </c>
      <c r="EL52" t="s">
        <v>194</v>
      </c>
      <c r="EM52" t="s">
        <v>194</v>
      </c>
      <c r="EN52" t="s">
        <v>2198</v>
      </c>
      <c r="EO52" t="s">
        <v>2615</v>
      </c>
      <c r="EP52" s="2" t="s">
        <v>2616</v>
      </c>
      <c r="EQ52" t="s">
        <v>2252</v>
      </c>
      <c r="ET52">
        <v>186948975</v>
      </c>
      <c r="EU52" t="s">
        <v>2617</v>
      </c>
      <c r="EV52" s="1">
        <v>44826.663113425922</v>
      </c>
      <c r="EY52" t="s">
        <v>221</v>
      </c>
      <c r="EZ52" t="s">
        <v>222</v>
      </c>
      <c r="FB52">
        <v>51</v>
      </c>
    </row>
    <row r="53" spans="1:158" x14ac:dyDescent="0.35">
      <c r="A53" s="1">
        <v>44826.426393159723</v>
      </c>
      <c r="B53" s="1">
        <v>44826.744789733799</v>
      </c>
      <c r="C53" s="1">
        <v>44826</v>
      </c>
      <c r="D53" t="s">
        <v>1304</v>
      </c>
      <c r="H53" t="s">
        <v>1354</v>
      </c>
      <c r="I53" s="1">
        <v>44826</v>
      </c>
      <c r="J53" t="s">
        <v>2618</v>
      </c>
      <c r="K53" t="s">
        <v>2227</v>
      </c>
      <c r="L53" t="s">
        <v>2619</v>
      </c>
      <c r="M53" t="s">
        <v>1342</v>
      </c>
      <c r="N53" t="s">
        <v>1343</v>
      </c>
      <c r="O53" t="s">
        <v>855</v>
      </c>
      <c r="P53" t="s">
        <v>856</v>
      </c>
      <c r="Q53" t="s">
        <v>1094</v>
      </c>
      <c r="R53" t="s">
        <v>1310</v>
      </c>
      <c r="S53" t="s">
        <v>1311</v>
      </c>
      <c r="T53" t="s">
        <v>210</v>
      </c>
      <c r="U53">
        <v>1</v>
      </c>
      <c r="V53">
        <v>0</v>
      </c>
      <c r="W53">
        <v>0</v>
      </c>
      <c r="X53">
        <v>0</v>
      </c>
      <c r="Y53">
        <v>0</v>
      </c>
      <c r="Z53">
        <v>0</v>
      </c>
      <c r="AA53">
        <v>0</v>
      </c>
      <c r="AB53">
        <v>0</v>
      </c>
      <c r="AC53">
        <v>0</v>
      </c>
      <c r="AD53">
        <v>0</v>
      </c>
      <c r="AE53">
        <v>0</v>
      </c>
      <c r="AF53">
        <v>0</v>
      </c>
      <c r="AG53">
        <v>0</v>
      </c>
      <c r="AH53">
        <v>2</v>
      </c>
      <c r="AI53">
        <v>7</v>
      </c>
      <c r="AJ53" t="s">
        <v>2620</v>
      </c>
      <c r="AK53" s="2" t="s">
        <v>2621</v>
      </c>
      <c r="AL53">
        <v>26.3</v>
      </c>
      <c r="AM53" t="s">
        <v>213</v>
      </c>
      <c r="AR53" t="s">
        <v>2232</v>
      </c>
      <c r="EI53" t="s">
        <v>194</v>
      </c>
      <c r="EJ53" t="s">
        <v>194</v>
      </c>
      <c r="EK53" t="s">
        <v>194</v>
      </c>
      <c r="EL53" t="s">
        <v>194</v>
      </c>
      <c r="EM53" t="s">
        <v>194</v>
      </c>
      <c r="EN53" t="s">
        <v>2198</v>
      </c>
      <c r="EO53" t="s">
        <v>2622</v>
      </c>
      <c r="EP53" s="2" t="s">
        <v>2623</v>
      </c>
      <c r="EQ53" t="s">
        <v>2252</v>
      </c>
      <c r="ET53">
        <v>186948988</v>
      </c>
      <c r="EU53" t="s">
        <v>2624</v>
      </c>
      <c r="EV53" s="1">
        <v>44826.663148148153</v>
      </c>
      <c r="EY53" t="s">
        <v>221</v>
      </c>
      <c r="EZ53" t="s">
        <v>222</v>
      </c>
      <c r="FB53">
        <v>52</v>
      </c>
    </row>
    <row r="54" spans="1:158" x14ac:dyDescent="0.35">
      <c r="A54" s="1">
        <v>44826.456463275463</v>
      </c>
      <c r="B54" s="1">
        <v>44826.739492638888</v>
      </c>
      <c r="C54" s="1">
        <v>44826</v>
      </c>
      <c r="D54" t="s">
        <v>1304</v>
      </c>
      <c r="H54" t="s">
        <v>1354</v>
      </c>
      <c r="I54" s="1">
        <v>44826</v>
      </c>
      <c r="J54" t="s">
        <v>2625</v>
      </c>
      <c r="K54" t="s">
        <v>2626</v>
      </c>
      <c r="L54" t="s">
        <v>2228</v>
      </c>
      <c r="M54" t="s">
        <v>2229</v>
      </c>
      <c r="N54" t="s">
        <v>1359</v>
      </c>
      <c r="O54" t="s">
        <v>855</v>
      </c>
      <c r="P54" t="s">
        <v>856</v>
      </c>
      <c r="Q54" t="s">
        <v>1094</v>
      </c>
      <c r="R54" t="s">
        <v>1310</v>
      </c>
      <c r="S54" t="s">
        <v>1311</v>
      </c>
      <c r="T54" t="s">
        <v>210</v>
      </c>
      <c r="U54">
        <v>1</v>
      </c>
      <c r="V54">
        <v>0</v>
      </c>
      <c r="W54">
        <v>0</v>
      </c>
      <c r="X54">
        <v>0</v>
      </c>
      <c r="Y54">
        <v>0</v>
      </c>
      <c r="Z54">
        <v>0</v>
      </c>
      <c r="AA54">
        <v>0</v>
      </c>
      <c r="AB54">
        <v>0</v>
      </c>
      <c r="AC54">
        <v>0</v>
      </c>
      <c r="AD54">
        <v>0</v>
      </c>
      <c r="AE54">
        <v>0</v>
      </c>
      <c r="AF54">
        <v>0</v>
      </c>
      <c r="AG54">
        <v>0</v>
      </c>
      <c r="AH54">
        <v>2</v>
      </c>
      <c r="AI54">
        <v>9</v>
      </c>
      <c r="AJ54" t="s">
        <v>2627</v>
      </c>
      <c r="AK54" s="2" t="s">
        <v>2628</v>
      </c>
      <c r="AL54">
        <v>20.77</v>
      </c>
      <c r="AM54" t="s">
        <v>213</v>
      </c>
      <c r="AR54" t="s">
        <v>2232</v>
      </c>
      <c r="EI54" t="s">
        <v>194</v>
      </c>
      <c r="EJ54" t="s">
        <v>194</v>
      </c>
      <c r="EK54" t="s">
        <v>194</v>
      </c>
      <c r="EL54" t="s">
        <v>194</v>
      </c>
      <c r="EM54" t="s">
        <v>194</v>
      </c>
      <c r="EN54" t="s">
        <v>2198</v>
      </c>
      <c r="EO54" t="s">
        <v>2629</v>
      </c>
      <c r="EP54" s="2" t="s">
        <v>2630</v>
      </c>
      <c r="EQ54" t="s">
        <v>2252</v>
      </c>
      <c r="ET54">
        <v>186949008</v>
      </c>
      <c r="EU54" t="s">
        <v>2631</v>
      </c>
      <c r="EV54" s="1">
        <v>44826.663194444453</v>
      </c>
      <c r="EY54" t="s">
        <v>221</v>
      </c>
      <c r="EZ54" t="s">
        <v>222</v>
      </c>
      <c r="FB54">
        <v>53</v>
      </c>
    </row>
    <row r="55" spans="1:158" x14ac:dyDescent="0.35">
      <c r="A55" s="1">
        <v>44826.479416504633</v>
      </c>
      <c r="B55" s="1">
        <v>44826.743963055553</v>
      </c>
      <c r="C55" s="1">
        <v>44826</v>
      </c>
      <c r="D55" t="s">
        <v>1304</v>
      </c>
      <c r="H55" t="s">
        <v>1370</v>
      </c>
      <c r="I55" s="1">
        <v>44826</v>
      </c>
      <c r="J55" t="s">
        <v>2632</v>
      </c>
      <c r="K55" t="s">
        <v>2227</v>
      </c>
      <c r="L55" t="s">
        <v>2237</v>
      </c>
      <c r="M55" t="s">
        <v>2236</v>
      </c>
      <c r="N55" t="s">
        <v>1374</v>
      </c>
      <c r="O55" t="s">
        <v>855</v>
      </c>
      <c r="P55" t="s">
        <v>856</v>
      </c>
      <c r="Q55" t="s">
        <v>1094</v>
      </c>
      <c r="R55" t="s">
        <v>1310</v>
      </c>
      <c r="S55" t="s">
        <v>1311</v>
      </c>
      <c r="T55" t="s">
        <v>210</v>
      </c>
      <c r="U55">
        <v>1</v>
      </c>
      <c r="V55">
        <v>0</v>
      </c>
      <c r="W55">
        <v>0</v>
      </c>
      <c r="X55">
        <v>0</v>
      </c>
      <c r="Y55">
        <v>0</v>
      </c>
      <c r="Z55">
        <v>0</v>
      </c>
      <c r="AA55">
        <v>0</v>
      </c>
      <c r="AB55">
        <v>0</v>
      </c>
      <c r="AC55">
        <v>0</v>
      </c>
      <c r="AD55">
        <v>0</v>
      </c>
      <c r="AE55">
        <v>0</v>
      </c>
      <c r="AF55">
        <v>0</v>
      </c>
      <c r="AG55">
        <v>0</v>
      </c>
      <c r="AH55">
        <v>2</v>
      </c>
      <c r="AI55">
        <v>2</v>
      </c>
      <c r="AJ55" t="s">
        <v>2633</v>
      </c>
      <c r="AK55" s="2" t="s">
        <v>2634</v>
      </c>
      <c r="AL55">
        <v>52.14</v>
      </c>
      <c r="AM55" t="s">
        <v>213</v>
      </c>
      <c r="AR55" t="s">
        <v>2635</v>
      </c>
      <c r="EI55" t="s">
        <v>194</v>
      </c>
      <c r="EJ55" t="s">
        <v>194</v>
      </c>
      <c r="EK55" t="s">
        <v>194</v>
      </c>
      <c r="EL55" t="s">
        <v>194</v>
      </c>
      <c r="EM55" t="s">
        <v>194</v>
      </c>
      <c r="EN55" t="s">
        <v>2198</v>
      </c>
      <c r="EO55" t="s">
        <v>2636</v>
      </c>
      <c r="EP55" s="2" t="s">
        <v>2637</v>
      </c>
      <c r="EQ55" t="s">
        <v>2252</v>
      </c>
      <c r="ET55">
        <v>186949022</v>
      </c>
      <c r="EU55" t="s">
        <v>2638</v>
      </c>
      <c r="EV55" s="1">
        <v>44826.663217592592</v>
      </c>
      <c r="EY55" t="s">
        <v>221</v>
      </c>
      <c r="EZ55" t="s">
        <v>222</v>
      </c>
      <c r="FB55">
        <v>54</v>
      </c>
    </row>
    <row r="56" spans="1:158" x14ac:dyDescent="0.35">
      <c r="A56" s="1">
        <v>44826.352239641201</v>
      </c>
      <c r="B56" s="1">
        <v>44826.646423368053</v>
      </c>
      <c r="C56" s="1">
        <v>44826</v>
      </c>
      <c r="D56" t="s">
        <v>751</v>
      </c>
      <c r="H56" t="s">
        <v>752</v>
      </c>
      <c r="I56" s="1">
        <v>44826</v>
      </c>
      <c r="J56" t="s">
        <v>2639</v>
      </c>
      <c r="K56" t="s">
        <v>197</v>
      </c>
      <c r="L56" t="s">
        <v>754</v>
      </c>
      <c r="M56" t="s">
        <v>754</v>
      </c>
      <c r="N56" t="s">
        <v>755</v>
      </c>
      <c r="O56" t="s">
        <v>201</v>
      </c>
      <c r="P56" t="s">
        <v>202</v>
      </c>
      <c r="Q56" t="s">
        <v>756</v>
      </c>
      <c r="R56" t="s">
        <v>757</v>
      </c>
      <c r="S56" t="s">
        <v>758</v>
      </c>
      <c r="T56" t="s">
        <v>422</v>
      </c>
      <c r="U56">
        <v>1</v>
      </c>
      <c r="V56">
        <v>1</v>
      </c>
      <c r="W56">
        <v>0</v>
      </c>
      <c r="X56">
        <v>0</v>
      </c>
      <c r="Y56">
        <v>0</v>
      </c>
      <c r="Z56">
        <v>0</v>
      </c>
      <c r="AA56">
        <v>0</v>
      </c>
      <c r="AB56">
        <v>0</v>
      </c>
      <c r="AC56">
        <v>0</v>
      </c>
      <c r="AD56">
        <v>0</v>
      </c>
      <c r="AE56">
        <v>0</v>
      </c>
      <c r="AF56">
        <v>0</v>
      </c>
      <c r="AG56">
        <v>0</v>
      </c>
      <c r="AH56">
        <v>2</v>
      </c>
      <c r="AI56">
        <v>6</v>
      </c>
      <c r="AJ56" t="s">
        <v>2640</v>
      </c>
      <c r="AK56" s="2" t="s">
        <v>2641</v>
      </c>
      <c r="AL56">
        <v>3.294</v>
      </c>
      <c r="AM56" t="s">
        <v>213</v>
      </c>
      <c r="AR56" t="s">
        <v>2642</v>
      </c>
      <c r="AS56" t="s">
        <v>2643</v>
      </c>
      <c r="AT56" s="2" t="s">
        <v>2644</v>
      </c>
      <c r="AU56">
        <v>5.4080000000000004</v>
      </c>
      <c r="AV56" t="s">
        <v>213</v>
      </c>
      <c r="BA56" t="s">
        <v>2645</v>
      </c>
      <c r="EI56" t="s">
        <v>194</v>
      </c>
      <c r="EJ56" t="s">
        <v>194</v>
      </c>
      <c r="EK56" t="s">
        <v>194</v>
      </c>
      <c r="EL56" t="s">
        <v>194</v>
      </c>
      <c r="EM56" t="s">
        <v>194</v>
      </c>
      <c r="EN56" t="s">
        <v>751</v>
      </c>
      <c r="EO56" t="s">
        <v>2646</v>
      </c>
      <c r="EP56" s="2" t="s">
        <v>2647</v>
      </c>
      <c r="EQ56" t="s">
        <v>2252</v>
      </c>
      <c r="ET56">
        <v>186949609</v>
      </c>
      <c r="EU56" t="s">
        <v>2648</v>
      </c>
      <c r="EV56" s="1">
        <v>44826.664375</v>
      </c>
      <c r="EY56" t="s">
        <v>221</v>
      </c>
      <c r="EZ56" t="s">
        <v>222</v>
      </c>
      <c r="FB56">
        <v>55</v>
      </c>
    </row>
    <row r="57" spans="1:158" x14ac:dyDescent="0.35">
      <c r="A57" s="1">
        <v>44826.372452881937</v>
      </c>
      <c r="B57" s="1">
        <v>44826.568682337973</v>
      </c>
      <c r="C57" s="1">
        <v>44826</v>
      </c>
      <c r="D57" t="s">
        <v>751</v>
      </c>
      <c r="H57" t="s">
        <v>776</v>
      </c>
      <c r="I57" s="1">
        <v>44826</v>
      </c>
      <c r="J57" t="s">
        <v>777</v>
      </c>
      <c r="K57" t="s">
        <v>197</v>
      </c>
      <c r="L57" t="s">
        <v>778</v>
      </c>
      <c r="M57" t="s">
        <v>779</v>
      </c>
      <c r="N57" t="s">
        <v>780</v>
      </c>
      <c r="O57" t="s">
        <v>201</v>
      </c>
      <c r="P57" t="s">
        <v>202</v>
      </c>
      <c r="Q57" t="s">
        <v>756</v>
      </c>
      <c r="R57" t="s">
        <v>757</v>
      </c>
      <c r="S57" t="s">
        <v>758</v>
      </c>
      <c r="T57" t="s">
        <v>210</v>
      </c>
      <c r="U57">
        <v>1</v>
      </c>
      <c r="V57">
        <v>0</v>
      </c>
      <c r="W57">
        <v>0</v>
      </c>
      <c r="X57">
        <v>0</v>
      </c>
      <c r="Y57">
        <v>0</v>
      </c>
      <c r="Z57">
        <v>0</v>
      </c>
      <c r="AA57">
        <v>0</v>
      </c>
      <c r="AB57">
        <v>0</v>
      </c>
      <c r="AC57">
        <v>0</v>
      </c>
      <c r="AD57">
        <v>0</v>
      </c>
      <c r="AE57">
        <v>0</v>
      </c>
      <c r="AF57">
        <v>0</v>
      </c>
      <c r="AG57">
        <v>0</v>
      </c>
      <c r="AH57">
        <v>2</v>
      </c>
      <c r="AI57">
        <v>8</v>
      </c>
      <c r="AJ57" t="s">
        <v>2649</v>
      </c>
      <c r="AK57" s="2" t="s">
        <v>2650</v>
      </c>
      <c r="AL57">
        <v>8.4670000000000005</v>
      </c>
      <c r="AM57" t="s">
        <v>195</v>
      </c>
      <c r="AN57" t="s">
        <v>2651</v>
      </c>
      <c r="AO57" s="2" t="s">
        <v>2652</v>
      </c>
      <c r="AP57">
        <v>35.29</v>
      </c>
      <c r="AQ57" t="s">
        <v>194</v>
      </c>
      <c r="AR57" t="s">
        <v>2653</v>
      </c>
      <c r="EI57" t="s">
        <v>194</v>
      </c>
      <c r="EJ57" t="s">
        <v>194</v>
      </c>
      <c r="EK57" t="s">
        <v>194</v>
      </c>
      <c r="EL57" t="s">
        <v>194</v>
      </c>
      <c r="EM57" t="s">
        <v>194</v>
      </c>
      <c r="EN57" t="s">
        <v>751</v>
      </c>
      <c r="EO57" t="s">
        <v>2654</v>
      </c>
      <c r="EP57" s="2" t="s">
        <v>2655</v>
      </c>
      <c r="EQ57" t="s">
        <v>2252</v>
      </c>
      <c r="ET57">
        <v>186949659</v>
      </c>
      <c r="EU57" t="s">
        <v>2656</v>
      </c>
      <c r="EV57" s="1">
        <v>44826.664467592593</v>
      </c>
      <c r="EY57" t="s">
        <v>221</v>
      </c>
      <c r="EZ57" t="s">
        <v>222</v>
      </c>
      <c r="FB57">
        <v>56</v>
      </c>
    </row>
    <row r="58" spans="1:158" x14ac:dyDescent="0.35">
      <c r="A58" s="1">
        <v>44826.382707951387</v>
      </c>
      <c r="B58" s="1">
        <v>44826.569000428237</v>
      </c>
      <c r="C58" s="1">
        <v>44826</v>
      </c>
      <c r="D58" t="s">
        <v>751</v>
      </c>
      <c r="H58" t="s">
        <v>792</v>
      </c>
      <c r="I58" s="1">
        <v>44826</v>
      </c>
      <c r="J58" t="s">
        <v>2111</v>
      </c>
      <c r="K58" t="s">
        <v>197</v>
      </c>
      <c r="L58" t="s">
        <v>794</v>
      </c>
      <c r="M58" t="s">
        <v>795</v>
      </c>
      <c r="N58" t="s">
        <v>796</v>
      </c>
      <c r="O58" t="s">
        <v>201</v>
      </c>
      <c r="P58" t="s">
        <v>202</v>
      </c>
      <c r="Q58" t="s">
        <v>756</v>
      </c>
      <c r="R58" t="s">
        <v>757</v>
      </c>
      <c r="S58" t="s">
        <v>758</v>
      </c>
      <c r="T58" t="s">
        <v>210</v>
      </c>
      <c r="U58">
        <v>1</v>
      </c>
      <c r="V58">
        <v>0</v>
      </c>
      <c r="W58">
        <v>0</v>
      </c>
      <c r="X58">
        <v>0</v>
      </c>
      <c r="Y58">
        <v>0</v>
      </c>
      <c r="Z58">
        <v>0</v>
      </c>
      <c r="AA58">
        <v>0</v>
      </c>
      <c r="AB58">
        <v>0</v>
      </c>
      <c r="AC58">
        <v>0</v>
      </c>
      <c r="AD58">
        <v>0</v>
      </c>
      <c r="AE58">
        <v>0</v>
      </c>
      <c r="AF58">
        <v>0</v>
      </c>
      <c r="AG58">
        <v>0</v>
      </c>
      <c r="AH58">
        <v>2</v>
      </c>
      <c r="AI58">
        <v>4</v>
      </c>
      <c r="AJ58" t="s">
        <v>2657</v>
      </c>
      <c r="AK58" s="2" t="s">
        <v>2658</v>
      </c>
      <c r="AL58">
        <v>24.73</v>
      </c>
      <c r="AM58" t="s">
        <v>213</v>
      </c>
      <c r="AR58" t="s">
        <v>308</v>
      </c>
      <c r="EI58" t="s">
        <v>194</v>
      </c>
      <c r="EJ58" t="s">
        <v>194</v>
      </c>
      <c r="EK58" t="s">
        <v>194</v>
      </c>
      <c r="EL58" t="s">
        <v>194</v>
      </c>
      <c r="EM58" t="s">
        <v>194</v>
      </c>
      <c r="EN58" t="s">
        <v>751</v>
      </c>
      <c r="EO58" t="s">
        <v>2659</v>
      </c>
      <c r="EP58" s="2" t="s">
        <v>2660</v>
      </c>
      <c r="EQ58" t="s">
        <v>2252</v>
      </c>
      <c r="ET58">
        <v>186949682</v>
      </c>
      <c r="EU58" t="s">
        <v>2661</v>
      </c>
      <c r="EV58" s="1">
        <v>44826.664513888893</v>
      </c>
      <c r="EY58" t="s">
        <v>221</v>
      </c>
      <c r="EZ58" t="s">
        <v>222</v>
      </c>
      <c r="FB58">
        <v>57</v>
      </c>
    </row>
    <row r="59" spans="1:158" x14ac:dyDescent="0.35">
      <c r="A59" s="1">
        <v>44826.393187384259</v>
      </c>
      <c r="B59" s="1">
        <v>44826.56914162037</v>
      </c>
      <c r="C59" s="1">
        <v>44826</v>
      </c>
      <c r="D59" t="s">
        <v>751</v>
      </c>
      <c r="H59" t="s">
        <v>806</v>
      </c>
      <c r="I59" s="1">
        <v>44826</v>
      </c>
      <c r="J59" t="s">
        <v>2589</v>
      </c>
      <c r="K59" t="s">
        <v>197</v>
      </c>
      <c r="L59" t="s">
        <v>808</v>
      </c>
      <c r="M59" t="s">
        <v>808</v>
      </c>
      <c r="N59" t="s">
        <v>809</v>
      </c>
      <c r="O59" t="s">
        <v>201</v>
      </c>
      <c r="P59" t="s">
        <v>202</v>
      </c>
      <c r="Q59" t="s">
        <v>756</v>
      </c>
      <c r="R59" t="s">
        <v>757</v>
      </c>
      <c r="S59" t="s">
        <v>758</v>
      </c>
      <c r="T59" t="s">
        <v>210</v>
      </c>
      <c r="U59">
        <v>1</v>
      </c>
      <c r="V59">
        <v>0</v>
      </c>
      <c r="W59">
        <v>0</v>
      </c>
      <c r="X59">
        <v>0</v>
      </c>
      <c r="Y59">
        <v>0</v>
      </c>
      <c r="Z59">
        <v>0</v>
      </c>
      <c r="AA59">
        <v>0</v>
      </c>
      <c r="AB59">
        <v>0</v>
      </c>
      <c r="AC59">
        <v>0</v>
      </c>
      <c r="AD59">
        <v>0</v>
      </c>
      <c r="AE59">
        <v>0</v>
      </c>
      <c r="AF59">
        <v>0</v>
      </c>
      <c r="AG59">
        <v>0</v>
      </c>
      <c r="AH59">
        <v>2</v>
      </c>
      <c r="AI59">
        <v>6</v>
      </c>
      <c r="AJ59" t="s">
        <v>2662</v>
      </c>
      <c r="AK59" s="2" t="s">
        <v>2663</v>
      </c>
      <c r="AL59">
        <v>27.690999999999999</v>
      </c>
      <c r="AM59" t="s">
        <v>213</v>
      </c>
      <c r="AR59" t="s">
        <v>2664</v>
      </c>
      <c r="EI59" t="s">
        <v>194</v>
      </c>
      <c r="EJ59" t="s">
        <v>194</v>
      </c>
      <c r="EK59" t="s">
        <v>194</v>
      </c>
      <c r="EL59" t="s">
        <v>194</v>
      </c>
      <c r="EM59" t="s">
        <v>194</v>
      </c>
      <c r="EN59" t="s">
        <v>751</v>
      </c>
      <c r="EO59" t="s">
        <v>2665</v>
      </c>
      <c r="EP59" s="2" t="s">
        <v>2666</v>
      </c>
      <c r="EQ59" t="s">
        <v>2252</v>
      </c>
      <c r="ET59">
        <v>186949701</v>
      </c>
      <c r="EU59" t="s">
        <v>2667</v>
      </c>
      <c r="EV59" s="1">
        <v>44826.664560185192</v>
      </c>
      <c r="EY59" t="s">
        <v>221</v>
      </c>
      <c r="EZ59" t="s">
        <v>222</v>
      </c>
      <c r="FB59">
        <v>58</v>
      </c>
    </row>
    <row r="60" spans="1:158" x14ac:dyDescent="0.35">
      <c r="A60" s="1">
        <v>44826.408680381937</v>
      </c>
      <c r="B60" s="1">
        <v>44826.569810914349</v>
      </c>
      <c r="C60" s="1">
        <v>44826</v>
      </c>
      <c r="D60" t="s">
        <v>751</v>
      </c>
      <c r="H60" t="s">
        <v>819</v>
      </c>
      <c r="I60" s="1">
        <v>44826</v>
      </c>
      <c r="J60" t="s">
        <v>2668</v>
      </c>
      <c r="K60" t="s">
        <v>197</v>
      </c>
      <c r="L60" t="s">
        <v>821</v>
      </c>
      <c r="M60" t="s">
        <v>822</v>
      </c>
      <c r="N60" t="s">
        <v>823</v>
      </c>
      <c r="O60" t="s">
        <v>201</v>
      </c>
      <c r="P60" t="s">
        <v>202</v>
      </c>
      <c r="Q60" t="s">
        <v>756</v>
      </c>
      <c r="R60" t="s">
        <v>757</v>
      </c>
      <c r="S60" t="s">
        <v>758</v>
      </c>
      <c r="T60" t="s">
        <v>210</v>
      </c>
      <c r="U60">
        <v>1</v>
      </c>
      <c r="V60">
        <v>0</v>
      </c>
      <c r="W60">
        <v>0</v>
      </c>
      <c r="X60">
        <v>0</v>
      </c>
      <c r="Y60">
        <v>0</v>
      </c>
      <c r="Z60">
        <v>0</v>
      </c>
      <c r="AA60">
        <v>0</v>
      </c>
      <c r="AB60">
        <v>0</v>
      </c>
      <c r="AC60">
        <v>0</v>
      </c>
      <c r="AD60">
        <v>0</v>
      </c>
      <c r="AE60">
        <v>0</v>
      </c>
      <c r="AF60">
        <v>0</v>
      </c>
      <c r="AG60">
        <v>0</v>
      </c>
      <c r="AH60">
        <v>1</v>
      </c>
      <c r="AI60">
        <v>5</v>
      </c>
      <c r="AJ60" t="s">
        <v>2669</v>
      </c>
      <c r="AK60" s="2" t="s">
        <v>2670</v>
      </c>
      <c r="AL60">
        <v>17.806000000000001</v>
      </c>
      <c r="AM60" t="s">
        <v>195</v>
      </c>
      <c r="AN60" t="s">
        <v>2671</v>
      </c>
      <c r="AO60" s="2" t="s">
        <v>2672</v>
      </c>
      <c r="AP60">
        <v>39.101999999999997</v>
      </c>
      <c r="AQ60" t="s">
        <v>194</v>
      </c>
      <c r="AR60" t="s">
        <v>308</v>
      </c>
      <c r="EI60" t="s">
        <v>194</v>
      </c>
      <c r="EJ60" t="s">
        <v>194</v>
      </c>
      <c r="EK60" t="s">
        <v>194</v>
      </c>
      <c r="EL60" t="s">
        <v>194</v>
      </c>
      <c r="EM60" t="s">
        <v>194</v>
      </c>
      <c r="EN60" t="s">
        <v>751</v>
      </c>
      <c r="EO60" t="s">
        <v>2673</v>
      </c>
      <c r="EP60" s="2" t="s">
        <v>2674</v>
      </c>
      <c r="EQ60" t="s">
        <v>2252</v>
      </c>
      <c r="ET60">
        <v>186949742</v>
      </c>
      <c r="EU60" t="s">
        <v>2675</v>
      </c>
      <c r="EV60" s="1">
        <v>44826.664629629631</v>
      </c>
      <c r="EY60" t="s">
        <v>221</v>
      </c>
      <c r="EZ60" t="s">
        <v>222</v>
      </c>
      <c r="FB60">
        <v>59</v>
      </c>
    </row>
    <row r="61" spans="1:158" x14ac:dyDescent="0.35">
      <c r="A61" s="1">
        <v>44826.561322650457</v>
      </c>
      <c r="B61" s="1">
        <v>44826.646745601851</v>
      </c>
      <c r="C61" s="1">
        <v>44826</v>
      </c>
      <c r="D61" t="s">
        <v>751</v>
      </c>
      <c r="H61" t="s">
        <v>833</v>
      </c>
      <c r="I61" s="1">
        <v>44826</v>
      </c>
      <c r="J61" t="s">
        <v>2676</v>
      </c>
      <c r="K61" t="s">
        <v>197</v>
      </c>
      <c r="L61" t="s">
        <v>835</v>
      </c>
      <c r="M61" t="s">
        <v>2677</v>
      </c>
      <c r="N61" t="s">
        <v>837</v>
      </c>
      <c r="O61" t="s">
        <v>201</v>
      </c>
      <c r="P61" t="s">
        <v>202</v>
      </c>
      <c r="Q61" t="s">
        <v>756</v>
      </c>
      <c r="R61" t="s">
        <v>757</v>
      </c>
      <c r="S61" t="s">
        <v>758</v>
      </c>
      <c r="T61" t="s">
        <v>210</v>
      </c>
      <c r="U61">
        <v>1</v>
      </c>
      <c r="V61">
        <v>0</v>
      </c>
      <c r="W61">
        <v>0</v>
      </c>
      <c r="X61">
        <v>0</v>
      </c>
      <c r="Y61">
        <v>0</v>
      </c>
      <c r="Z61">
        <v>0</v>
      </c>
      <c r="AA61">
        <v>0</v>
      </c>
      <c r="AB61">
        <v>0</v>
      </c>
      <c r="AC61">
        <v>0</v>
      </c>
      <c r="AD61">
        <v>0</v>
      </c>
      <c r="AE61">
        <v>0</v>
      </c>
      <c r="AF61">
        <v>0</v>
      </c>
      <c r="AG61">
        <v>0</v>
      </c>
      <c r="AH61">
        <v>2</v>
      </c>
      <c r="AI61">
        <v>7</v>
      </c>
      <c r="AJ61" t="s">
        <v>2678</v>
      </c>
      <c r="AK61" s="2" t="s">
        <v>2679</v>
      </c>
      <c r="AL61">
        <v>13.28</v>
      </c>
      <c r="AM61" t="s">
        <v>195</v>
      </c>
      <c r="AN61" t="s">
        <v>2680</v>
      </c>
      <c r="AO61" s="2" t="s">
        <v>2681</v>
      </c>
      <c r="AP61">
        <v>29.347000000000001</v>
      </c>
      <c r="AQ61" t="s">
        <v>194</v>
      </c>
      <c r="AR61" t="s">
        <v>308</v>
      </c>
      <c r="EI61" t="s">
        <v>194</v>
      </c>
      <c r="EJ61" t="s">
        <v>194</v>
      </c>
      <c r="EK61" t="s">
        <v>194</v>
      </c>
      <c r="EL61" t="s">
        <v>194</v>
      </c>
      <c r="EM61" t="s">
        <v>194</v>
      </c>
      <c r="EN61" t="s">
        <v>751</v>
      </c>
      <c r="EO61" t="s">
        <v>2682</v>
      </c>
      <c r="EP61" s="2" t="s">
        <v>2683</v>
      </c>
      <c r="EQ61" t="s">
        <v>2252</v>
      </c>
      <c r="ET61">
        <v>186949791</v>
      </c>
      <c r="EU61" t="s">
        <v>2684</v>
      </c>
      <c r="EV61" s="1">
        <v>44826.664722222216</v>
      </c>
      <c r="EY61" t="s">
        <v>221</v>
      </c>
      <c r="EZ61" t="s">
        <v>222</v>
      </c>
      <c r="FB61">
        <v>60</v>
      </c>
    </row>
    <row r="62" spans="1:158" x14ac:dyDescent="0.35">
      <c r="A62" s="1">
        <v>44826.339226145843</v>
      </c>
      <c r="B62" s="1">
        <v>44826.346577164353</v>
      </c>
      <c r="C62" s="1">
        <v>44826</v>
      </c>
      <c r="D62" t="s">
        <v>1088</v>
      </c>
      <c r="H62" t="s">
        <v>1159</v>
      </c>
      <c r="I62" s="1">
        <v>44826</v>
      </c>
      <c r="J62" t="s">
        <v>2015</v>
      </c>
      <c r="K62" t="s">
        <v>870</v>
      </c>
      <c r="L62" t="s">
        <v>1161</v>
      </c>
      <c r="M62" t="s">
        <v>2014</v>
      </c>
      <c r="N62" t="s">
        <v>1163</v>
      </c>
      <c r="O62" t="s">
        <v>855</v>
      </c>
      <c r="P62" t="s">
        <v>856</v>
      </c>
      <c r="Q62" t="s">
        <v>1094</v>
      </c>
      <c r="R62" t="s">
        <v>1095</v>
      </c>
      <c r="S62" t="s">
        <v>1096</v>
      </c>
      <c r="T62" t="s">
        <v>210</v>
      </c>
      <c r="U62">
        <v>1</v>
      </c>
      <c r="V62">
        <v>0</v>
      </c>
      <c r="W62">
        <v>0</v>
      </c>
      <c r="X62">
        <v>0</v>
      </c>
      <c r="Y62">
        <v>0</v>
      </c>
      <c r="Z62">
        <v>0</v>
      </c>
      <c r="AA62">
        <v>0</v>
      </c>
      <c r="AB62">
        <v>0</v>
      </c>
      <c r="AC62">
        <v>0</v>
      </c>
      <c r="AD62">
        <v>0</v>
      </c>
      <c r="AE62">
        <v>0</v>
      </c>
      <c r="AF62">
        <v>0</v>
      </c>
      <c r="AG62">
        <v>0</v>
      </c>
      <c r="AH62">
        <v>3</v>
      </c>
      <c r="AI62">
        <v>8</v>
      </c>
      <c r="AJ62" t="s">
        <v>2685</v>
      </c>
      <c r="AK62" s="2" t="s">
        <v>2686</v>
      </c>
      <c r="AL62">
        <v>1.88</v>
      </c>
      <c r="AM62" t="s">
        <v>195</v>
      </c>
      <c r="AN62" t="s">
        <v>2687</v>
      </c>
      <c r="AO62" s="2" t="s">
        <v>2688</v>
      </c>
      <c r="AP62">
        <v>6.9779999999999998</v>
      </c>
      <c r="AQ62" t="s">
        <v>194</v>
      </c>
      <c r="AR62" t="s">
        <v>2689</v>
      </c>
      <c r="EI62" t="s">
        <v>194</v>
      </c>
      <c r="EJ62" t="s">
        <v>194</v>
      </c>
      <c r="EK62" t="s">
        <v>194</v>
      </c>
      <c r="EL62" t="s">
        <v>194</v>
      </c>
      <c r="EM62" t="s">
        <v>194</v>
      </c>
      <c r="EN62" t="s">
        <v>2020</v>
      </c>
      <c r="EO62" t="s">
        <v>2690</v>
      </c>
      <c r="EP62" s="2" t="s">
        <v>2691</v>
      </c>
      <c r="EQ62" t="s">
        <v>2252</v>
      </c>
      <c r="ET62">
        <v>186973624</v>
      </c>
      <c r="EU62" t="s">
        <v>2692</v>
      </c>
      <c r="EV62" s="1">
        <v>44826.713206018518</v>
      </c>
      <c r="EY62" t="s">
        <v>221</v>
      </c>
      <c r="EZ62" t="s">
        <v>222</v>
      </c>
      <c r="FB62">
        <v>61</v>
      </c>
    </row>
    <row r="63" spans="1:158" x14ac:dyDescent="0.35">
      <c r="A63" s="1">
        <v>44826.35382103009</v>
      </c>
      <c r="B63" s="1">
        <v>44826.35996065972</v>
      </c>
      <c r="C63" s="1">
        <v>44826</v>
      </c>
      <c r="D63" t="s">
        <v>1088</v>
      </c>
      <c r="H63" t="s">
        <v>1172</v>
      </c>
      <c r="I63" s="1">
        <v>44826</v>
      </c>
      <c r="J63" t="s">
        <v>296</v>
      </c>
      <c r="K63" t="s">
        <v>870</v>
      </c>
      <c r="L63" t="s">
        <v>2693</v>
      </c>
      <c r="M63" t="s">
        <v>2694</v>
      </c>
      <c r="N63" t="s">
        <v>1176</v>
      </c>
      <c r="O63" t="s">
        <v>855</v>
      </c>
      <c r="P63" t="s">
        <v>856</v>
      </c>
      <c r="Q63" t="s">
        <v>1094</v>
      </c>
      <c r="R63" t="s">
        <v>1095</v>
      </c>
      <c r="S63" t="s">
        <v>1096</v>
      </c>
      <c r="T63" t="s">
        <v>210</v>
      </c>
      <c r="U63">
        <v>1</v>
      </c>
      <c r="V63">
        <v>0</v>
      </c>
      <c r="W63">
        <v>0</v>
      </c>
      <c r="X63">
        <v>0</v>
      </c>
      <c r="Y63">
        <v>0</v>
      </c>
      <c r="Z63">
        <v>0</v>
      </c>
      <c r="AA63">
        <v>0</v>
      </c>
      <c r="AB63">
        <v>0</v>
      </c>
      <c r="AC63">
        <v>0</v>
      </c>
      <c r="AD63">
        <v>0</v>
      </c>
      <c r="AE63">
        <v>0</v>
      </c>
      <c r="AF63">
        <v>0</v>
      </c>
      <c r="AG63">
        <v>0</v>
      </c>
      <c r="AH63">
        <v>2</v>
      </c>
      <c r="AI63">
        <v>2</v>
      </c>
      <c r="AJ63" t="s">
        <v>2695</v>
      </c>
      <c r="AK63" s="2" t="s">
        <v>2696</v>
      </c>
      <c r="AL63">
        <v>1.45</v>
      </c>
      <c r="AM63" t="s">
        <v>195</v>
      </c>
      <c r="AN63" t="s">
        <v>2697</v>
      </c>
      <c r="AO63" s="2" t="s">
        <v>2698</v>
      </c>
      <c r="AP63">
        <v>4.75</v>
      </c>
      <c r="AQ63" t="s">
        <v>194</v>
      </c>
      <c r="AR63" t="s">
        <v>2699</v>
      </c>
      <c r="EI63" t="s">
        <v>194</v>
      </c>
      <c r="EJ63" t="s">
        <v>194</v>
      </c>
      <c r="EK63" t="s">
        <v>194</v>
      </c>
      <c r="EL63" t="s">
        <v>194</v>
      </c>
      <c r="EM63" t="s">
        <v>194</v>
      </c>
      <c r="EN63" t="s">
        <v>2020</v>
      </c>
      <c r="EO63" t="s">
        <v>2700</v>
      </c>
      <c r="EP63" s="2" t="s">
        <v>2701</v>
      </c>
      <c r="EQ63" t="s">
        <v>2252</v>
      </c>
      <c r="ET63">
        <v>186973641</v>
      </c>
      <c r="EU63" t="s">
        <v>2702</v>
      </c>
      <c r="EV63" s="1">
        <v>44826.713240740741</v>
      </c>
      <c r="EY63" t="s">
        <v>221</v>
      </c>
      <c r="EZ63" t="s">
        <v>222</v>
      </c>
      <c r="FB63">
        <v>62</v>
      </c>
    </row>
    <row r="64" spans="1:158" x14ac:dyDescent="0.35">
      <c r="A64" s="1">
        <v>44826.369887118053</v>
      </c>
      <c r="B64" s="1">
        <v>44826.373713379631</v>
      </c>
      <c r="C64" s="1">
        <v>44826</v>
      </c>
      <c r="D64" t="s">
        <v>1088</v>
      </c>
      <c r="H64" t="s">
        <v>1089</v>
      </c>
      <c r="I64" s="1">
        <v>44826</v>
      </c>
      <c r="J64" t="s">
        <v>382</v>
      </c>
      <c r="K64" t="s">
        <v>870</v>
      </c>
      <c r="L64" t="s">
        <v>1091</v>
      </c>
      <c r="M64" t="s">
        <v>1091</v>
      </c>
      <c r="N64" t="s">
        <v>1093</v>
      </c>
      <c r="O64" t="s">
        <v>855</v>
      </c>
      <c r="P64" t="s">
        <v>856</v>
      </c>
      <c r="Q64" t="s">
        <v>1094</v>
      </c>
      <c r="R64" t="s">
        <v>1095</v>
      </c>
      <c r="S64" t="s">
        <v>1096</v>
      </c>
      <c r="T64" t="s">
        <v>210</v>
      </c>
      <c r="U64">
        <v>1</v>
      </c>
      <c r="V64">
        <v>0</v>
      </c>
      <c r="W64">
        <v>0</v>
      </c>
      <c r="X64">
        <v>0</v>
      </c>
      <c r="Y64">
        <v>0</v>
      </c>
      <c r="Z64">
        <v>0</v>
      </c>
      <c r="AA64">
        <v>0</v>
      </c>
      <c r="AB64">
        <v>0</v>
      </c>
      <c r="AC64">
        <v>0</v>
      </c>
      <c r="AD64">
        <v>0</v>
      </c>
      <c r="AE64">
        <v>0</v>
      </c>
      <c r="AF64">
        <v>0</v>
      </c>
      <c r="AG64">
        <v>0</v>
      </c>
      <c r="AH64">
        <v>4</v>
      </c>
      <c r="AI64">
        <v>2</v>
      </c>
      <c r="AJ64" t="s">
        <v>2703</v>
      </c>
      <c r="AK64" s="2" t="s">
        <v>2704</v>
      </c>
      <c r="AL64">
        <v>2.335</v>
      </c>
      <c r="AM64" t="s">
        <v>213</v>
      </c>
      <c r="AR64" t="s">
        <v>323</v>
      </c>
      <c r="EI64" t="s">
        <v>194</v>
      </c>
      <c r="EJ64" t="s">
        <v>194</v>
      </c>
      <c r="EK64" t="s">
        <v>194</v>
      </c>
      <c r="EL64" t="s">
        <v>194</v>
      </c>
      <c r="EM64" t="s">
        <v>194</v>
      </c>
      <c r="EN64" t="s">
        <v>2020</v>
      </c>
      <c r="EO64" t="s">
        <v>2705</v>
      </c>
      <c r="EP64" s="2" t="s">
        <v>2706</v>
      </c>
      <c r="EQ64" t="s">
        <v>2252</v>
      </c>
      <c r="ET64">
        <v>186973655</v>
      </c>
      <c r="EU64" t="s">
        <v>2707</v>
      </c>
      <c r="EV64" s="1">
        <v>44826.713263888887</v>
      </c>
      <c r="EY64" t="s">
        <v>221</v>
      </c>
      <c r="EZ64" t="s">
        <v>222</v>
      </c>
      <c r="FB64">
        <v>63</v>
      </c>
    </row>
    <row r="65" spans="1:158" x14ac:dyDescent="0.35">
      <c r="A65" s="1">
        <v>44826.379318402767</v>
      </c>
      <c r="B65" s="1">
        <v>44826.384040868063</v>
      </c>
      <c r="C65" s="1">
        <v>44826</v>
      </c>
      <c r="D65" t="s">
        <v>1088</v>
      </c>
      <c r="H65" t="s">
        <v>1119</v>
      </c>
      <c r="I65" s="1">
        <v>44826</v>
      </c>
      <c r="J65" t="s">
        <v>2708</v>
      </c>
      <c r="K65" t="s">
        <v>870</v>
      </c>
      <c r="L65" t="s">
        <v>2709</v>
      </c>
      <c r="M65" t="s">
        <v>2042</v>
      </c>
      <c r="N65" t="s">
        <v>1123</v>
      </c>
      <c r="O65" t="s">
        <v>855</v>
      </c>
      <c r="P65" t="s">
        <v>856</v>
      </c>
      <c r="Q65" t="s">
        <v>1094</v>
      </c>
      <c r="R65" t="s">
        <v>1095</v>
      </c>
      <c r="S65" t="s">
        <v>1096</v>
      </c>
      <c r="T65" t="s">
        <v>210</v>
      </c>
      <c r="U65">
        <v>1</v>
      </c>
      <c r="V65">
        <v>0</v>
      </c>
      <c r="W65">
        <v>0</v>
      </c>
      <c r="X65">
        <v>0</v>
      </c>
      <c r="Y65">
        <v>0</v>
      </c>
      <c r="Z65">
        <v>0</v>
      </c>
      <c r="AA65">
        <v>0</v>
      </c>
      <c r="AB65">
        <v>0</v>
      </c>
      <c r="AC65">
        <v>0</v>
      </c>
      <c r="AD65">
        <v>0</v>
      </c>
      <c r="AE65">
        <v>0</v>
      </c>
      <c r="AF65">
        <v>0</v>
      </c>
      <c r="AG65">
        <v>0</v>
      </c>
      <c r="AH65">
        <v>1</v>
      </c>
      <c r="AI65">
        <v>2</v>
      </c>
      <c r="AJ65" t="s">
        <v>2710</v>
      </c>
      <c r="AK65" s="2" t="s">
        <v>2711</v>
      </c>
      <c r="AL65">
        <v>10.220000000000001</v>
      </c>
      <c r="AM65" t="s">
        <v>195</v>
      </c>
      <c r="AN65" t="s">
        <v>2712</v>
      </c>
      <c r="AO65" s="2" t="s">
        <v>2713</v>
      </c>
      <c r="AP65">
        <v>2.6</v>
      </c>
      <c r="AQ65" t="s">
        <v>194</v>
      </c>
      <c r="AR65" t="s">
        <v>2699</v>
      </c>
      <c r="EI65" t="s">
        <v>194</v>
      </c>
      <c r="EJ65" t="s">
        <v>194</v>
      </c>
      <c r="EK65" t="s">
        <v>194</v>
      </c>
      <c r="EL65" t="s">
        <v>194</v>
      </c>
      <c r="EM65" t="s">
        <v>194</v>
      </c>
      <c r="EN65" t="s">
        <v>2020</v>
      </c>
      <c r="EO65" t="s">
        <v>2714</v>
      </c>
      <c r="EP65" s="2" t="s">
        <v>2715</v>
      </c>
      <c r="EQ65" t="s">
        <v>2252</v>
      </c>
      <c r="ET65">
        <v>186973673</v>
      </c>
      <c r="EU65" t="s">
        <v>2716</v>
      </c>
      <c r="EV65" s="1">
        <v>44826.713287037041</v>
      </c>
      <c r="EY65" t="s">
        <v>221</v>
      </c>
      <c r="EZ65" t="s">
        <v>222</v>
      </c>
      <c r="FB65">
        <v>64</v>
      </c>
    </row>
    <row r="66" spans="1:158" x14ac:dyDescent="0.35">
      <c r="A66" s="1">
        <v>44826.387712546297</v>
      </c>
      <c r="B66" s="1">
        <v>44826.39225809028</v>
      </c>
      <c r="C66" s="1">
        <v>44826</v>
      </c>
      <c r="D66" t="s">
        <v>1088</v>
      </c>
      <c r="H66" t="s">
        <v>1106</v>
      </c>
      <c r="I66" s="1">
        <v>44826</v>
      </c>
      <c r="J66" t="s">
        <v>2717</v>
      </c>
      <c r="K66" t="s">
        <v>870</v>
      </c>
      <c r="L66" t="s">
        <v>2718</v>
      </c>
      <c r="M66" t="s">
        <v>2719</v>
      </c>
      <c r="N66" t="s">
        <v>1109</v>
      </c>
      <c r="O66" t="s">
        <v>855</v>
      </c>
      <c r="P66" t="s">
        <v>856</v>
      </c>
      <c r="Q66" t="s">
        <v>1094</v>
      </c>
      <c r="R66" t="s">
        <v>1095</v>
      </c>
      <c r="S66" t="s">
        <v>1096</v>
      </c>
      <c r="T66" t="s">
        <v>210</v>
      </c>
      <c r="U66">
        <v>1</v>
      </c>
      <c r="V66">
        <v>0</v>
      </c>
      <c r="W66">
        <v>0</v>
      </c>
      <c r="X66">
        <v>0</v>
      </c>
      <c r="Y66">
        <v>0</v>
      </c>
      <c r="Z66">
        <v>0</v>
      </c>
      <c r="AA66">
        <v>0</v>
      </c>
      <c r="AB66">
        <v>0</v>
      </c>
      <c r="AC66">
        <v>0</v>
      </c>
      <c r="AD66">
        <v>0</v>
      </c>
      <c r="AE66">
        <v>0</v>
      </c>
      <c r="AF66">
        <v>0</v>
      </c>
      <c r="AG66">
        <v>0</v>
      </c>
      <c r="AH66">
        <v>2</v>
      </c>
      <c r="AI66">
        <v>7</v>
      </c>
      <c r="AJ66" t="s">
        <v>2720</v>
      </c>
      <c r="AK66" s="2" t="s">
        <v>2721</v>
      </c>
      <c r="AL66">
        <v>13.55</v>
      </c>
      <c r="AM66" t="s">
        <v>195</v>
      </c>
      <c r="AN66" t="s">
        <v>2722</v>
      </c>
      <c r="AO66" s="2" t="s">
        <v>2723</v>
      </c>
      <c r="AP66">
        <v>3.7850000000000001</v>
      </c>
      <c r="AQ66" t="s">
        <v>194</v>
      </c>
      <c r="AR66" t="s">
        <v>2699</v>
      </c>
      <c r="EI66" t="s">
        <v>194</v>
      </c>
      <c r="EJ66" t="s">
        <v>194</v>
      </c>
      <c r="EK66" t="s">
        <v>194</v>
      </c>
      <c r="EL66" t="s">
        <v>194</v>
      </c>
      <c r="EM66" t="s">
        <v>194</v>
      </c>
      <c r="EN66" t="s">
        <v>2020</v>
      </c>
      <c r="EO66" t="s">
        <v>2724</v>
      </c>
      <c r="EP66" s="2" t="s">
        <v>2725</v>
      </c>
      <c r="EQ66" t="s">
        <v>2252</v>
      </c>
      <c r="ET66">
        <v>186973688</v>
      </c>
      <c r="EU66" t="s">
        <v>2726</v>
      </c>
      <c r="EV66" s="1">
        <v>44826.713310185187</v>
      </c>
      <c r="EY66" t="s">
        <v>221</v>
      </c>
      <c r="EZ66" t="s">
        <v>222</v>
      </c>
      <c r="FB66">
        <v>65</v>
      </c>
    </row>
    <row r="67" spans="1:158" x14ac:dyDescent="0.35">
      <c r="A67" s="1">
        <v>44826.398889988428</v>
      </c>
      <c r="B67" s="1">
        <v>44826.402385462963</v>
      </c>
      <c r="C67" s="1">
        <v>44826</v>
      </c>
      <c r="D67" t="s">
        <v>1088</v>
      </c>
      <c r="H67" t="s">
        <v>1132</v>
      </c>
      <c r="I67" s="1">
        <v>44826</v>
      </c>
      <c r="J67" t="s">
        <v>2609</v>
      </c>
      <c r="K67" t="s">
        <v>870</v>
      </c>
      <c r="L67" t="s">
        <v>2727</v>
      </c>
      <c r="M67" t="s">
        <v>1135</v>
      </c>
      <c r="N67" t="s">
        <v>2062</v>
      </c>
      <c r="O67" t="s">
        <v>855</v>
      </c>
      <c r="P67" t="s">
        <v>856</v>
      </c>
      <c r="Q67" t="s">
        <v>1094</v>
      </c>
      <c r="R67" t="s">
        <v>1095</v>
      </c>
      <c r="S67" t="s">
        <v>1096</v>
      </c>
      <c r="T67" t="s">
        <v>210</v>
      </c>
      <c r="U67">
        <v>1</v>
      </c>
      <c r="V67">
        <v>0</v>
      </c>
      <c r="W67">
        <v>0</v>
      </c>
      <c r="X67">
        <v>0</v>
      </c>
      <c r="Y67">
        <v>0</v>
      </c>
      <c r="Z67">
        <v>0</v>
      </c>
      <c r="AA67">
        <v>0</v>
      </c>
      <c r="AB67">
        <v>0</v>
      </c>
      <c r="AC67">
        <v>0</v>
      </c>
      <c r="AD67">
        <v>0</v>
      </c>
      <c r="AE67">
        <v>0</v>
      </c>
      <c r="AF67">
        <v>0</v>
      </c>
      <c r="AG67">
        <v>0</v>
      </c>
      <c r="AH67">
        <v>2</v>
      </c>
      <c r="AI67">
        <v>6</v>
      </c>
      <c r="AJ67" t="s">
        <v>2728</v>
      </c>
      <c r="AK67" s="2" t="s">
        <v>2729</v>
      </c>
      <c r="AL67">
        <v>6</v>
      </c>
      <c r="AM67" t="s">
        <v>195</v>
      </c>
      <c r="AN67" t="s">
        <v>2730</v>
      </c>
      <c r="AO67" s="2" t="s">
        <v>2731</v>
      </c>
      <c r="AP67">
        <v>3.355</v>
      </c>
      <c r="AQ67" t="s">
        <v>194</v>
      </c>
      <c r="AR67" t="s">
        <v>2699</v>
      </c>
      <c r="EI67" t="s">
        <v>194</v>
      </c>
      <c r="EJ67" t="s">
        <v>194</v>
      </c>
      <c r="EK67" t="s">
        <v>194</v>
      </c>
      <c r="EL67" t="s">
        <v>194</v>
      </c>
      <c r="EM67" t="s">
        <v>194</v>
      </c>
      <c r="EN67" t="s">
        <v>2020</v>
      </c>
      <c r="EO67" t="s">
        <v>2732</v>
      </c>
      <c r="EP67" s="2" t="s">
        <v>2733</v>
      </c>
      <c r="EQ67" t="s">
        <v>2252</v>
      </c>
      <c r="ET67">
        <v>186973699</v>
      </c>
      <c r="EU67" t="s">
        <v>2734</v>
      </c>
      <c r="EV67" s="1">
        <v>44826.71334490741</v>
      </c>
      <c r="EY67" t="s">
        <v>221</v>
      </c>
      <c r="EZ67" t="s">
        <v>222</v>
      </c>
      <c r="FB67">
        <v>66</v>
      </c>
    </row>
    <row r="68" spans="1:158" x14ac:dyDescent="0.35">
      <c r="A68" s="1">
        <v>44826.372059814807</v>
      </c>
      <c r="B68" s="1">
        <v>44826.379304594913</v>
      </c>
      <c r="C68" s="1">
        <v>44826</v>
      </c>
      <c r="D68" t="s">
        <v>1401</v>
      </c>
      <c r="H68" t="s">
        <v>1402</v>
      </c>
      <c r="I68" s="1">
        <v>44826</v>
      </c>
      <c r="J68" t="s">
        <v>2735</v>
      </c>
      <c r="K68" t="s">
        <v>197</v>
      </c>
      <c r="L68" t="s">
        <v>2736</v>
      </c>
      <c r="M68" t="s">
        <v>1405</v>
      </c>
      <c r="N68" t="s">
        <v>1406</v>
      </c>
      <c r="O68" t="s">
        <v>855</v>
      </c>
      <c r="P68" t="s">
        <v>856</v>
      </c>
      <c r="Q68" t="s">
        <v>857</v>
      </c>
      <c r="R68" t="s">
        <v>890</v>
      </c>
      <c r="S68" t="s">
        <v>891</v>
      </c>
      <c r="T68" t="s">
        <v>210</v>
      </c>
      <c r="U68">
        <v>1</v>
      </c>
      <c r="V68">
        <v>0</v>
      </c>
      <c r="W68">
        <v>0</v>
      </c>
      <c r="X68">
        <v>0</v>
      </c>
      <c r="Y68">
        <v>0</v>
      </c>
      <c r="Z68">
        <v>0</v>
      </c>
      <c r="AA68">
        <v>0</v>
      </c>
      <c r="AB68">
        <v>0</v>
      </c>
      <c r="AC68">
        <v>0</v>
      </c>
      <c r="AD68">
        <v>0</v>
      </c>
      <c r="AE68">
        <v>0</v>
      </c>
      <c r="AF68">
        <v>0</v>
      </c>
      <c r="AG68">
        <v>0</v>
      </c>
      <c r="AH68">
        <v>2</v>
      </c>
      <c r="AI68">
        <v>6</v>
      </c>
      <c r="AJ68" t="s">
        <v>2737</v>
      </c>
      <c r="AK68" s="2" t="s">
        <v>2738</v>
      </c>
      <c r="AL68">
        <v>26.74</v>
      </c>
      <c r="AM68" t="s">
        <v>195</v>
      </c>
      <c r="AN68" t="s">
        <v>2739</v>
      </c>
      <c r="AO68" s="2" t="s">
        <v>2740</v>
      </c>
      <c r="AP68">
        <v>31.3</v>
      </c>
      <c r="AQ68" t="s">
        <v>194</v>
      </c>
      <c r="AR68" t="s">
        <v>2741</v>
      </c>
      <c r="EI68" t="s">
        <v>194</v>
      </c>
      <c r="EJ68" t="s">
        <v>194</v>
      </c>
      <c r="EK68" t="s">
        <v>194</v>
      </c>
      <c r="EL68" t="s">
        <v>194</v>
      </c>
      <c r="EM68" t="s">
        <v>194</v>
      </c>
      <c r="EN68" t="s">
        <v>1413</v>
      </c>
      <c r="EO68" t="s">
        <v>2742</v>
      </c>
      <c r="EP68" s="2" t="s">
        <v>2743</v>
      </c>
      <c r="EQ68" t="s">
        <v>2252</v>
      </c>
      <c r="ET68">
        <v>187011485</v>
      </c>
      <c r="EU68" t="s">
        <v>2744</v>
      </c>
      <c r="EV68" s="1">
        <v>44826.817604166667</v>
      </c>
      <c r="EY68" t="s">
        <v>221</v>
      </c>
      <c r="EZ68" t="s">
        <v>222</v>
      </c>
      <c r="FB68">
        <v>67</v>
      </c>
    </row>
    <row r="69" spans="1:158" x14ac:dyDescent="0.35">
      <c r="A69" s="1">
        <v>44826.399429513891</v>
      </c>
      <c r="B69" s="1">
        <v>44826.403823715278</v>
      </c>
      <c r="C69" s="1">
        <v>44826</v>
      </c>
      <c r="D69" t="s">
        <v>1401</v>
      </c>
      <c r="H69" t="s">
        <v>1417</v>
      </c>
      <c r="I69" s="1">
        <v>44826</v>
      </c>
      <c r="J69" t="s">
        <v>2609</v>
      </c>
      <c r="K69" t="s">
        <v>197</v>
      </c>
      <c r="L69" t="s">
        <v>1419</v>
      </c>
      <c r="M69" t="s">
        <v>1419</v>
      </c>
      <c r="N69" t="s">
        <v>1420</v>
      </c>
      <c r="O69" t="s">
        <v>855</v>
      </c>
      <c r="P69" t="s">
        <v>856</v>
      </c>
      <c r="Q69" t="s">
        <v>857</v>
      </c>
      <c r="R69" t="s">
        <v>890</v>
      </c>
      <c r="S69" t="s">
        <v>891</v>
      </c>
      <c r="T69" t="s">
        <v>210</v>
      </c>
      <c r="U69">
        <v>1</v>
      </c>
      <c r="V69">
        <v>0</v>
      </c>
      <c r="W69">
        <v>0</v>
      </c>
      <c r="X69">
        <v>0</v>
      </c>
      <c r="Y69">
        <v>0</v>
      </c>
      <c r="Z69">
        <v>0</v>
      </c>
      <c r="AA69">
        <v>0</v>
      </c>
      <c r="AB69">
        <v>0</v>
      </c>
      <c r="AC69">
        <v>0</v>
      </c>
      <c r="AD69">
        <v>0</v>
      </c>
      <c r="AE69">
        <v>0</v>
      </c>
      <c r="AF69">
        <v>0</v>
      </c>
      <c r="AG69">
        <v>0</v>
      </c>
      <c r="AH69">
        <v>2</v>
      </c>
      <c r="AI69">
        <v>6</v>
      </c>
      <c r="AJ69" t="s">
        <v>2745</v>
      </c>
      <c r="AK69" s="2" t="s">
        <v>2746</v>
      </c>
      <c r="AL69">
        <v>36.92</v>
      </c>
      <c r="AM69" t="s">
        <v>213</v>
      </c>
      <c r="AR69" t="s">
        <v>2747</v>
      </c>
      <c r="EI69" t="s">
        <v>194</v>
      </c>
      <c r="EJ69" t="s">
        <v>194</v>
      </c>
      <c r="EK69" t="s">
        <v>194</v>
      </c>
      <c r="EL69" t="s">
        <v>194</v>
      </c>
      <c r="EM69" t="s">
        <v>194</v>
      </c>
      <c r="EN69" t="s">
        <v>1413</v>
      </c>
      <c r="EO69" t="s">
        <v>2748</v>
      </c>
      <c r="EP69" s="2" t="s">
        <v>2749</v>
      </c>
      <c r="EQ69" t="s">
        <v>2252</v>
      </c>
      <c r="ET69">
        <v>187011502</v>
      </c>
      <c r="EU69" t="s">
        <v>2750</v>
      </c>
      <c r="EV69" s="1">
        <v>44826.81763888889</v>
      </c>
      <c r="EY69" t="s">
        <v>221</v>
      </c>
      <c r="EZ69" t="s">
        <v>222</v>
      </c>
      <c r="FB69">
        <v>68</v>
      </c>
    </row>
    <row r="70" spans="1:158" x14ac:dyDescent="0.35">
      <c r="A70" s="1">
        <v>44826.418156412037</v>
      </c>
      <c r="B70" s="1">
        <v>44826.423599131936</v>
      </c>
      <c r="C70" s="1">
        <v>44826</v>
      </c>
      <c r="D70" t="s">
        <v>1401</v>
      </c>
      <c r="H70" t="s">
        <v>1430</v>
      </c>
      <c r="I70" s="1">
        <v>44826</v>
      </c>
      <c r="J70" t="s">
        <v>2751</v>
      </c>
      <c r="K70" t="s">
        <v>197</v>
      </c>
      <c r="L70" t="s">
        <v>1432</v>
      </c>
      <c r="M70" t="s">
        <v>1433</v>
      </c>
      <c r="N70" t="s">
        <v>1434</v>
      </c>
      <c r="O70" t="s">
        <v>855</v>
      </c>
      <c r="P70" t="s">
        <v>856</v>
      </c>
      <c r="Q70" t="s">
        <v>857</v>
      </c>
      <c r="R70" t="s">
        <v>890</v>
      </c>
      <c r="S70" t="s">
        <v>891</v>
      </c>
      <c r="T70" t="s">
        <v>210</v>
      </c>
      <c r="U70">
        <v>1</v>
      </c>
      <c r="V70">
        <v>0</v>
      </c>
      <c r="W70">
        <v>0</v>
      </c>
      <c r="X70">
        <v>0</v>
      </c>
      <c r="Y70">
        <v>0</v>
      </c>
      <c r="Z70">
        <v>0</v>
      </c>
      <c r="AA70">
        <v>0</v>
      </c>
      <c r="AB70">
        <v>0</v>
      </c>
      <c r="AC70">
        <v>0</v>
      </c>
      <c r="AD70">
        <v>0</v>
      </c>
      <c r="AE70">
        <v>0</v>
      </c>
      <c r="AF70">
        <v>0</v>
      </c>
      <c r="AG70">
        <v>0</v>
      </c>
      <c r="AH70">
        <v>3</v>
      </c>
      <c r="AI70">
        <v>3</v>
      </c>
      <c r="AJ70" t="s">
        <v>2752</v>
      </c>
      <c r="AK70" s="2" t="s">
        <v>2753</v>
      </c>
      <c r="AL70">
        <v>27.93</v>
      </c>
      <c r="AM70" t="s">
        <v>213</v>
      </c>
      <c r="AR70" t="s">
        <v>2754</v>
      </c>
      <c r="EI70" t="s">
        <v>194</v>
      </c>
      <c r="EJ70" t="s">
        <v>194</v>
      </c>
      <c r="EK70" t="s">
        <v>194</v>
      </c>
      <c r="EL70" t="s">
        <v>194</v>
      </c>
      <c r="EM70" t="s">
        <v>194</v>
      </c>
      <c r="EN70" t="s">
        <v>1413</v>
      </c>
      <c r="EO70" t="s">
        <v>2755</v>
      </c>
      <c r="EP70" s="2" t="s">
        <v>2756</v>
      </c>
      <c r="EQ70" t="s">
        <v>2252</v>
      </c>
      <c r="ET70">
        <v>187011515</v>
      </c>
      <c r="EU70" t="s">
        <v>2757</v>
      </c>
      <c r="EV70" s="1">
        <v>44826.817673611113</v>
      </c>
      <c r="EY70" t="s">
        <v>221</v>
      </c>
      <c r="EZ70" t="s">
        <v>222</v>
      </c>
      <c r="FB70">
        <v>69</v>
      </c>
    </row>
    <row r="71" spans="1:158" x14ac:dyDescent="0.35">
      <c r="A71" s="1">
        <v>44826.442030405087</v>
      </c>
      <c r="B71" s="1">
        <v>44826.446232407397</v>
      </c>
      <c r="C71" s="1">
        <v>44826</v>
      </c>
      <c r="D71" t="s">
        <v>1401</v>
      </c>
      <c r="H71" t="s">
        <v>1444</v>
      </c>
      <c r="I71" s="1">
        <v>44826</v>
      </c>
      <c r="J71" t="s">
        <v>1340</v>
      </c>
      <c r="K71" t="s">
        <v>197</v>
      </c>
      <c r="L71" t="s">
        <v>1446</v>
      </c>
      <c r="M71" t="s">
        <v>1447</v>
      </c>
      <c r="N71" t="s">
        <v>1448</v>
      </c>
      <c r="O71" t="s">
        <v>855</v>
      </c>
      <c r="P71" t="s">
        <v>856</v>
      </c>
      <c r="Q71" t="s">
        <v>857</v>
      </c>
      <c r="R71" t="s">
        <v>890</v>
      </c>
      <c r="S71" t="s">
        <v>891</v>
      </c>
      <c r="T71" t="s">
        <v>210</v>
      </c>
      <c r="U71">
        <v>1</v>
      </c>
      <c r="V71">
        <v>0</v>
      </c>
      <c r="W71">
        <v>0</v>
      </c>
      <c r="X71">
        <v>0</v>
      </c>
      <c r="Y71">
        <v>0</v>
      </c>
      <c r="Z71">
        <v>0</v>
      </c>
      <c r="AA71">
        <v>0</v>
      </c>
      <c r="AB71">
        <v>0</v>
      </c>
      <c r="AC71">
        <v>0</v>
      </c>
      <c r="AD71">
        <v>0</v>
      </c>
      <c r="AE71">
        <v>0</v>
      </c>
      <c r="AF71">
        <v>0</v>
      </c>
      <c r="AG71">
        <v>0</v>
      </c>
      <c r="AH71">
        <v>2</v>
      </c>
      <c r="AI71">
        <v>5</v>
      </c>
      <c r="AJ71" t="s">
        <v>2758</v>
      </c>
      <c r="AK71" s="2" t="s">
        <v>2759</v>
      </c>
      <c r="AL71">
        <v>97.97</v>
      </c>
      <c r="AM71" t="s">
        <v>213</v>
      </c>
      <c r="AR71" t="s">
        <v>2760</v>
      </c>
      <c r="EI71" t="s">
        <v>194</v>
      </c>
      <c r="EJ71" t="s">
        <v>194</v>
      </c>
      <c r="EK71" t="s">
        <v>194</v>
      </c>
      <c r="EL71" t="s">
        <v>194</v>
      </c>
      <c r="EM71" t="s">
        <v>194</v>
      </c>
      <c r="EN71" t="s">
        <v>1413</v>
      </c>
      <c r="EO71" t="s">
        <v>2761</v>
      </c>
      <c r="EP71" s="2" t="s">
        <v>2762</v>
      </c>
      <c r="EQ71" t="s">
        <v>2252</v>
      </c>
      <c r="ET71">
        <v>187011526</v>
      </c>
      <c r="EU71" t="s">
        <v>2763</v>
      </c>
      <c r="EV71" s="1">
        <v>44826.817708333343</v>
      </c>
      <c r="EY71" t="s">
        <v>221</v>
      </c>
      <c r="EZ71" t="s">
        <v>222</v>
      </c>
      <c r="FB71">
        <v>70</v>
      </c>
    </row>
    <row r="72" spans="1:158" x14ac:dyDescent="0.35">
      <c r="A72" s="1">
        <v>44826.459436840283</v>
      </c>
      <c r="B72" s="1">
        <v>44826.463549305547</v>
      </c>
      <c r="C72" s="1">
        <v>44826</v>
      </c>
      <c r="D72" t="s">
        <v>1401</v>
      </c>
      <c r="H72" t="s">
        <v>1458</v>
      </c>
      <c r="I72" s="1">
        <v>44826</v>
      </c>
      <c r="J72" t="s">
        <v>1976</v>
      </c>
      <c r="K72" t="s">
        <v>2764</v>
      </c>
      <c r="L72" t="s">
        <v>2135</v>
      </c>
      <c r="M72" t="s">
        <v>1461</v>
      </c>
      <c r="N72" t="s">
        <v>1462</v>
      </c>
      <c r="O72" t="s">
        <v>855</v>
      </c>
      <c r="P72" t="s">
        <v>856</v>
      </c>
      <c r="Q72" t="s">
        <v>857</v>
      </c>
      <c r="R72" t="s">
        <v>890</v>
      </c>
      <c r="S72" t="s">
        <v>891</v>
      </c>
      <c r="T72" t="s">
        <v>210</v>
      </c>
      <c r="U72">
        <v>1</v>
      </c>
      <c r="V72">
        <v>0</v>
      </c>
      <c r="W72">
        <v>0</v>
      </c>
      <c r="X72">
        <v>0</v>
      </c>
      <c r="Y72">
        <v>0</v>
      </c>
      <c r="Z72">
        <v>0</v>
      </c>
      <c r="AA72">
        <v>0</v>
      </c>
      <c r="AB72">
        <v>0</v>
      </c>
      <c r="AC72">
        <v>0</v>
      </c>
      <c r="AD72">
        <v>0</v>
      </c>
      <c r="AE72">
        <v>0</v>
      </c>
      <c r="AF72">
        <v>0</v>
      </c>
      <c r="AG72">
        <v>0</v>
      </c>
      <c r="AH72">
        <v>2</v>
      </c>
      <c r="AI72">
        <v>3</v>
      </c>
      <c r="AJ72" t="s">
        <v>2765</v>
      </c>
      <c r="AK72" s="2" t="s">
        <v>2766</v>
      </c>
      <c r="AL72">
        <v>51.18</v>
      </c>
      <c r="AM72" t="s">
        <v>213</v>
      </c>
      <c r="AR72" t="s">
        <v>2767</v>
      </c>
      <c r="EI72" t="s">
        <v>194</v>
      </c>
      <c r="EJ72" t="s">
        <v>194</v>
      </c>
      <c r="EK72" t="s">
        <v>194</v>
      </c>
      <c r="EL72" t="s">
        <v>194</v>
      </c>
      <c r="EM72" t="s">
        <v>194</v>
      </c>
      <c r="EN72" t="s">
        <v>1413</v>
      </c>
      <c r="EO72" t="s">
        <v>2768</v>
      </c>
      <c r="EP72" s="2" t="s">
        <v>2769</v>
      </c>
      <c r="EQ72" t="s">
        <v>2252</v>
      </c>
      <c r="ET72">
        <v>187011541</v>
      </c>
      <c r="EU72" t="s">
        <v>2770</v>
      </c>
      <c r="EV72" s="1">
        <v>44826.817731481482</v>
      </c>
      <c r="EY72" t="s">
        <v>221</v>
      </c>
      <c r="EZ72" t="s">
        <v>222</v>
      </c>
      <c r="FB72">
        <v>71</v>
      </c>
    </row>
    <row r="73" spans="1:158" x14ac:dyDescent="0.35">
      <c r="A73" s="1">
        <v>44826.475702361109</v>
      </c>
      <c r="B73" s="1">
        <v>44826.480280821757</v>
      </c>
      <c r="C73" s="1">
        <v>44826</v>
      </c>
      <c r="D73" t="s">
        <v>1401</v>
      </c>
      <c r="H73" t="s">
        <v>1475</v>
      </c>
      <c r="I73" s="1">
        <v>44826</v>
      </c>
      <c r="J73" t="s">
        <v>2431</v>
      </c>
      <c r="K73" t="s">
        <v>2771</v>
      </c>
      <c r="L73" t="s">
        <v>1476</v>
      </c>
      <c r="M73" t="s">
        <v>2772</v>
      </c>
      <c r="N73" t="s">
        <v>1478</v>
      </c>
      <c r="O73" t="s">
        <v>855</v>
      </c>
      <c r="P73" t="s">
        <v>856</v>
      </c>
      <c r="Q73" t="s">
        <v>857</v>
      </c>
      <c r="R73" t="s">
        <v>890</v>
      </c>
      <c r="S73" t="s">
        <v>891</v>
      </c>
      <c r="T73" t="s">
        <v>210</v>
      </c>
      <c r="U73">
        <v>1</v>
      </c>
      <c r="V73">
        <v>0</v>
      </c>
      <c r="W73">
        <v>0</v>
      </c>
      <c r="X73">
        <v>0</v>
      </c>
      <c r="Y73">
        <v>0</v>
      </c>
      <c r="Z73">
        <v>0</v>
      </c>
      <c r="AA73">
        <v>0</v>
      </c>
      <c r="AB73">
        <v>0</v>
      </c>
      <c r="AC73">
        <v>0</v>
      </c>
      <c r="AD73">
        <v>0</v>
      </c>
      <c r="AE73">
        <v>0</v>
      </c>
      <c r="AF73">
        <v>0</v>
      </c>
      <c r="AG73">
        <v>0</v>
      </c>
      <c r="AH73">
        <v>2</v>
      </c>
      <c r="AI73">
        <v>4</v>
      </c>
      <c r="AJ73" t="s">
        <v>2773</v>
      </c>
      <c r="AK73" s="2" t="s">
        <v>2774</v>
      </c>
      <c r="AL73">
        <v>48.5</v>
      </c>
      <c r="AM73" t="s">
        <v>213</v>
      </c>
      <c r="AR73" t="s">
        <v>2775</v>
      </c>
      <c r="EI73" t="s">
        <v>194</v>
      </c>
      <c r="EJ73" t="s">
        <v>194</v>
      </c>
      <c r="EK73" t="s">
        <v>194</v>
      </c>
      <c r="EL73" t="s">
        <v>194</v>
      </c>
      <c r="EM73" t="s">
        <v>194</v>
      </c>
      <c r="EN73" t="s">
        <v>1413</v>
      </c>
      <c r="EO73" t="s">
        <v>2776</v>
      </c>
      <c r="EP73" s="2" t="s">
        <v>2777</v>
      </c>
      <c r="EQ73" t="s">
        <v>2252</v>
      </c>
      <c r="ET73">
        <v>187011556</v>
      </c>
      <c r="EU73" t="s">
        <v>2778</v>
      </c>
      <c r="EV73" s="1">
        <v>44826.817766203712</v>
      </c>
      <c r="EY73" t="s">
        <v>221</v>
      </c>
      <c r="EZ73" t="s">
        <v>222</v>
      </c>
      <c r="FB73">
        <v>72</v>
      </c>
    </row>
    <row r="74" spans="1:158" x14ac:dyDescent="0.35">
      <c r="A74" s="1">
        <v>44826.398075358797</v>
      </c>
      <c r="B74" s="1">
        <v>44826.404373379628</v>
      </c>
      <c r="C74" s="1">
        <v>44826</v>
      </c>
      <c r="D74" t="s">
        <v>946</v>
      </c>
      <c r="H74" t="s">
        <v>997</v>
      </c>
      <c r="I74" s="1">
        <v>44826</v>
      </c>
      <c r="J74" t="s">
        <v>793</v>
      </c>
      <c r="K74" t="s">
        <v>968</v>
      </c>
      <c r="L74" t="s">
        <v>999</v>
      </c>
      <c r="M74" t="s">
        <v>2779</v>
      </c>
      <c r="N74" t="s">
        <v>1001</v>
      </c>
      <c r="O74" t="s">
        <v>855</v>
      </c>
      <c r="P74" t="s">
        <v>856</v>
      </c>
      <c r="Q74" t="s">
        <v>952</v>
      </c>
      <c r="R74" t="s">
        <v>953</v>
      </c>
      <c r="S74" t="s">
        <v>954</v>
      </c>
      <c r="T74" t="s">
        <v>210</v>
      </c>
      <c r="U74">
        <v>1</v>
      </c>
      <c r="V74">
        <v>0</v>
      </c>
      <c r="W74">
        <v>0</v>
      </c>
      <c r="X74">
        <v>0</v>
      </c>
      <c r="Y74">
        <v>0</v>
      </c>
      <c r="Z74">
        <v>0</v>
      </c>
      <c r="AA74">
        <v>0</v>
      </c>
      <c r="AB74">
        <v>0</v>
      </c>
      <c r="AC74">
        <v>0</v>
      </c>
      <c r="AD74">
        <v>0</v>
      </c>
      <c r="AE74">
        <v>0</v>
      </c>
      <c r="AF74">
        <v>0</v>
      </c>
      <c r="AG74">
        <v>0</v>
      </c>
      <c r="AH74">
        <v>2</v>
      </c>
      <c r="AI74">
        <v>6</v>
      </c>
      <c r="AJ74" t="s">
        <v>2780</v>
      </c>
      <c r="AK74" s="2" t="s">
        <v>2781</v>
      </c>
      <c r="AL74">
        <v>15</v>
      </c>
      <c r="AM74" t="s">
        <v>213</v>
      </c>
      <c r="AR74" t="s">
        <v>588</v>
      </c>
      <c r="EI74" t="s">
        <v>194</v>
      </c>
      <c r="EJ74" t="s">
        <v>194</v>
      </c>
      <c r="EK74" t="s">
        <v>194</v>
      </c>
      <c r="EL74" t="s">
        <v>194</v>
      </c>
      <c r="EM74" t="s">
        <v>194</v>
      </c>
      <c r="EN74" t="s">
        <v>962</v>
      </c>
      <c r="EO74" t="s">
        <v>2782</v>
      </c>
      <c r="EP74" s="2" t="s">
        <v>2783</v>
      </c>
      <c r="EQ74" t="s">
        <v>2252</v>
      </c>
      <c r="ET74">
        <v>187012206</v>
      </c>
      <c r="EU74" t="s">
        <v>2784</v>
      </c>
      <c r="EV74" s="1">
        <v>44826.819918981477</v>
      </c>
      <c r="EY74" t="s">
        <v>221</v>
      </c>
      <c r="EZ74" t="s">
        <v>222</v>
      </c>
      <c r="FB74">
        <v>73</v>
      </c>
    </row>
    <row r="75" spans="1:158" x14ac:dyDescent="0.35">
      <c r="A75" s="1">
        <v>44826.408284907397</v>
      </c>
      <c r="B75" s="1">
        <v>44826.414847199077</v>
      </c>
      <c r="C75" s="1">
        <v>44826</v>
      </c>
      <c r="D75" t="s">
        <v>946</v>
      </c>
      <c r="H75" t="s">
        <v>1012</v>
      </c>
      <c r="I75" s="1">
        <v>44826</v>
      </c>
      <c r="J75" t="s">
        <v>2785</v>
      </c>
      <c r="K75" t="s">
        <v>968</v>
      </c>
      <c r="L75" t="s">
        <v>1013</v>
      </c>
      <c r="M75" t="s">
        <v>1014</v>
      </c>
      <c r="N75" t="s">
        <v>1015</v>
      </c>
      <c r="O75" t="s">
        <v>855</v>
      </c>
      <c r="P75" t="s">
        <v>856</v>
      </c>
      <c r="Q75" t="s">
        <v>952</v>
      </c>
      <c r="R75" t="s">
        <v>953</v>
      </c>
      <c r="S75" t="s">
        <v>954</v>
      </c>
      <c r="T75" t="s">
        <v>210</v>
      </c>
      <c r="U75">
        <v>1</v>
      </c>
      <c r="V75">
        <v>0</v>
      </c>
      <c r="W75">
        <v>0</v>
      </c>
      <c r="X75">
        <v>0</v>
      </c>
      <c r="Y75">
        <v>0</v>
      </c>
      <c r="Z75">
        <v>0</v>
      </c>
      <c r="AA75">
        <v>0</v>
      </c>
      <c r="AB75">
        <v>0</v>
      </c>
      <c r="AC75">
        <v>0</v>
      </c>
      <c r="AD75">
        <v>0</v>
      </c>
      <c r="AE75">
        <v>0</v>
      </c>
      <c r="AF75">
        <v>0</v>
      </c>
      <c r="AG75">
        <v>0</v>
      </c>
      <c r="AH75">
        <v>3</v>
      </c>
      <c r="AI75">
        <v>6</v>
      </c>
      <c r="AJ75" t="s">
        <v>2786</v>
      </c>
      <c r="AK75" s="2" t="s">
        <v>2787</v>
      </c>
      <c r="AL75">
        <v>15.15</v>
      </c>
      <c r="AM75" t="s">
        <v>195</v>
      </c>
      <c r="AN75" t="s">
        <v>2788</v>
      </c>
      <c r="AO75" s="2" t="s">
        <v>2789</v>
      </c>
      <c r="AP75">
        <v>6.7</v>
      </c>
      <c r="AQ75" t="s">
        <v>194</v>
      </c>
      <c r="AR75" t="s">
        <v>588</v>
      </c>
      <c r="EI75" t="s">
        <v>194</v>
      </c>
      <c r="EJ75" t="s">
        <v>194</v>
      </c>
      <c r="EK75" t="s">
        <v>194</v>
      </c>
      <c r="EL75" t="s">
        <v>194</v>
      </c>
      <c r="EM75" t="s">
        <v>194</v>
      </c>
      <c r="EN75" t="s">
        <v>962</v>
      </c>
      <c r="EO75" t="s">
        <v>2790</v>
      </c>
      <c r="EP75" s="2" t="s">
        <v>2791</v>
      </c>
      <c r="EQ75" t="s">
        <v>2252</v>
      </c>
      <c r="ET75">
        <v>187012225</v>
      </c>
      <c r="EU75" t="s">
        <v>2792</v>
      </c>
      <c r="EV75" s="1">
        <v>44826.819953703707</v>
      </c>
      <c r="EY75" t="s">
        <v>221</v>
      </c>
      <c r="EZ75" t="s">
        <v>222</v>
      </c>
      <c r="FB75">
        <v>74</v>
      </c>
    </row>
    <row r="76" spans="1:158" x14ac:dyDescent="0.35">
      <c r="A76" s="1">
        <v>44826.418798784733</v>
      </c>
      <c r="B76" s="1">
        <v>44826.428868506948</v>
      </c>
      <c r="C76" s="1">
        <v>44826</v>
      </c>
      <c r="D76" t="s">
        <v>946</v>
      </c>
      <c r="H76" t="s">
        <v>1026</v>
      </c>
      <c r="I76" s="1">
        <v>44826</v>
      </c>
      <c r="J76" t="s">
        <v>1992</v>
      </c>
      <c r="K76" t="s">
        <v>968</v>
      </c>
      <c r="L76" t="s">
        <v>2793</v>
      </c>
      <c r="M76" t="s">
        <v>1029</v>
      </c>
      <c r="N76" t="s">
        <v>1030</v>
      </c>
      <c r="O76" t="s">
        <v>855</v>
      </c>
      <c r="P76" t="s">
        <v>856</v>
      </c>
      <c r="Q76" t="s">
        <v>952</v>
      </c>
      <c r="R76" t="s">
        <v>953</v>
      </c>
      <c r="S76" t="s">
        <v>954</v>
      </c>
      <c r="T76" t="s">
        <v>210</v>
      </c>
      <c r="U76">
        <v>1</v>
      </c>
      <c r="V76">
        <v>0</v>
      </c>
      <c r="W76">
        <v>0</v>
      </c>
      <c r="X76">
        <v>0</v>
      </c>
      <c r="Y76">
        <v>0</v>
      </c>
      <c r="Z76">
        <v>0</v>
      </c>
      <c r="AA76">
        <v>0</v>
      </c>
      <c r="AB76">
        <v>0</v>
      </c>
      <c r="AC76">
        <v>0</v>
      </c>
      <c r="AD76">
        <v>0</v>
      </c>
      <c r="AE76">
        <v>0</v>
      </c>
      <c r="AF76">
        <v>0</v>
      </c>
      <c r="AG76">
        <v>0</v>
      </c>
      <c r="AH76">
        <v>3</v>
      </c>
      <c r="AI76">
        <v>8</v>
      </c>
      <c r="AJ76" t="s">
        <v>2794</v>
      </c>
      <c r="AK76" s="2" t="s">
        <v>2795</v>
      </c>
      <c r="AL76">
        <v>15.42</v>
      </c>
      <c r="AM76" t="s">
        <v>195</v>
      </c>
      <c r="AN76" t="s">
        <v>2796</v>
      </c>
      <c r="AO76" s="2" t="s">
        <v>2797</v>
      </c>
      <c r="AP76">
        <v>9.82</v>
      </c>
      <c r="AQ76" t="s">
        <v>194</v>
      </c>
      <c r="AR76" t="s">
        <v>588</v>
      </c>
      <c r="EI76" t="s">
        <v>194</v>
      </c>
      <c r="EJ76" t="s">
        <v>194</v>
      </c>
      <c r="EK76" t="s">
        <v>194</v>
      </c>
      <c r="EL76" t="s">
        <v>194</v>
      </c>
      <c r="EM76" t="s">
        <v>194</v>
      </c>
      <c r="EN76" t="s">
        <v>962</v>
      </c>
      <c r="EO76" t="s">
        <v>2798</v>
      </c>
      <c r="EP76" s="2" t="s">
        <v>2799</v>
      </c>
      <c r="EQ76" t="s">
        <v>2252</v>
      </c>
      <c r="ET76">
        <v>187012236</v>
      </c>
      <c r="EU76" t="s">
        <v>2800</v>
      </c>
      <c r="EV76" s="1">
        <v>44826.819988425923</v>
      </c>
      <c r="EY76" t="s">
        <v>221</v>
      </c>
      <c r="EZ76" t="s">
        <v>222</v>
      </c>
      <c r="FB76">
        <v>75</v>
      </c>
    </row>
    <row r="77" spans="1:158" x14ac:dyDescent="0.35">
      <c r="A77" s="1">
        <v>44826.43923059028</v>
      </c>
      <c r="B77" s="1">
        <v>44826.444339120368</v>
      </c>
      <c r="C77" s="1">
        <v>44826</v>
      </c>
      <c r="D77" t="s">
        <v>946</v>
      </c>
      <c r="H77" t="s">
        <v>966</v>
      </c>
      <c r="I77" s="1">
        <v>44826</v>
      </c>
      <c r="J77" t="s">
        <v>2307</v>
      </c>
      <c r="K77" t="s">
        <v>968</v>
      </c>
      <c r="L77" t="s">
        <v>969</v>
      </c>
      <c r="M77" t="s">
        <v>970</v>
      </c>
      <c r="N77" t="s">
        <v>971</v>
      </c>
      <c r="O77" t="s">
        <v>855</v>
      </c>
      <c r="P77" t="s">
        <v>856</v>
      </c>
      <c r="Q77" t="s">
        <v>952</v>
      </c>
      <c r="R77" t="s">
        <v>953</v>
      </c>
      <c r="S77" t="s">
        <v>954</v>
      </c>
      <c r="T77" t="s">
        <v>210</v>
      </c>
      <c r="U77">
        <v>1</v>
      </c>
      <c r="V77">
        <v>0</v>
      </c>
      <c r="W77">
        <v>0</v>
      </c>
      <c r="X77">
        <v>0</v>
      </c>
      <c r="Y77">
        <v>0</v>
      </c>
      <c r="Z77">
        <v>0</v>
      </c>
      <c r="AA77">
        <v>0</v>
      </c>
      <c r="AB77">
        <v>0</v>
      </c>
      <c r="AC77">
        <v>0</v>
      </c>
      <c r="AD77">
        <v>0</v>
      </c>
      <c r="AE77">
        <v>0</v>
      </c>
      <c r="AF77">
        <v>0</v>
      </c>
      <c r="AG77">
        <v>0</v>
      </c>
      <c r="AH77">
        <v>2</v>
      </c>
      <c r="AI77">
        <v>6</v>
      </c>
      <c r="AJ77" t="s">
        <v>2801</v>
      </c>
      <c r="AK77" s="2" t="s">
        <v>2802</v>
      </c>
      <c r="AL77">
        <v>25.45</v>
      </c>
      <c r="AM77" t="s">
        <v>213</v>
      </c>
      <c r="AR77" t="s">
        <v>588</v>
      </c>
      <c r="EI77" t="s">
        <v>194</v>
      </c>
      <c r="EJ77" t="s">
        <v>194</v>
      </c>
      <c r="EK77" t="s">
        <v>194</v>
      </c>
      <c r="EL77" t="s">
        <v>194</v>
      </c>
      <c r="EM77" t="s">
        <v>194</v>
      </c>
      <c r="EN77" t="s">
        <v>2803</v>
      </c>
      <c r="EO77" t="s">
        <v>2804</v>
      </c>
      <c r="EP77" s="2" t="s">
        <v>2805</v>
      </c>
      <c r="EQ77" t="s">
        <v>2252</v>
      </c>
      <c r="ET77">
        <v>187012244</v>
      </c>
      <c r="EU77" t="s">
        <v>2806</v>
      </c>
      <c r="EV77" s="1">
        <v>44826.820011574076</v>
      </c>
      <c r="EY77" t="s">
        <v>221</v>
      </c>
      <c r="EZ77" t="s">
        <v>222</v>
      </c>
      <c r="FB77">
        <v>76</v>
      </c>
    </row>
    <row r="78" spans="1:158" x14ac:dyDescent="0.35">
      <c r="A78" s="1">
        <v>44826.348307083332</v>
      </c>
      <c r="B78" s="1">
        <v>44826.355733171287</v>
      </c>
      <c r="C78" s="1">
        <v>44826</v>
      </c>
      <c r="D78" t="s">
        <v>946</v>
      </c>
      <c r="H78" t="s">
        <v>947</v>
      </c>
      <c r="I78" s="1">
        <v>44826</v>
      </c>
      <c r="J78" t="s">
        <v>1684</v>
      </c>
      <c r="K78" t="s">
        <v>968</v>
      </c>
      <c r="L78" t="s">
        <v>949</v>
      </c>
      <c r="M78" t="s">
        <v>950</v>
      </c>
      <c r="N78" t="s">
        <v>2807</v>
      </c>
      <c r="O78" t="s">
        <v>855</v>
      </c>
      <c r="P78" t="s">
        <v>856</v>
      </c>
      <c r="Q78" t="s">
        <v>952</v>
      </c>
      <c r="R78" t="s">
        <v>953</v>
      </c>
      <c r="S78" t="s">
        <v>954</v>
      </c>
      <c r="T78" t="s">
        <v>210</v>
      </c>
      <c r="U78">
        <v>1</v>
      </c>
      <c r="V78">
        <v>0</v>
      </c>
      <c r="W78">
        <v>0</v>
      </c>
      <c r="X78">
        <v>0</v>
      </c>
      <c r="Y78">
        <v>0</v>
      </c>
      <c r="Z78">
        <v>0</v>
      </c>
      <c r="AA78">
        <v>0</v>
      </c>
      <c r="AB78">
        <v>0</v>
      </c>
      <c r="AC78">
        <v>0</v>
      </c>
      <c r="AD78">
        <v>0</v>
      </c>
      <c r="AE78">
        <v>0</v>
      </c>
      <c r="AF78">
        <v>0</v>
      </c>
      <c r="AG78">
        <v>0</v>
      </c>
      <c r="AH78">
        <v>2</v>
      </c>
      <c r="AI78">
        <v>5</v>
      </c>
      <c r="AJ78" t="s">
        <v>2808</v>
      </c>
      <c r="AK78" s="2" t="s">
        <v>2809</v>
      </c>
      <c r="AL78">
        <v>26.44</v>
      </c>
      <c r="AM78" t="s">
        <v>213</v>
      </c>
      <c r="AR78" t="s">
        <v>588</v>
      </c>
      <c r="EI78" t="s">
        <v>194</v>
      </c>
      <c r="EJ78" t="s">
        <v>194</v>
      </c>
      <c r="EK78" t="s">
        <v>194</v>
      </c>
      <c r="EL78" t="s">
        <v>194</v>
      </c>
      <c r="EM78" t="s">
        <v>194</v>
      </c>
      <c r="EN78" t="s">
        <v>962</v>
      </c>
      <c r="EO78" t="s">
        <v>2810</v>
      </c>
      <c r="EP78" s="2" t="s">
        <v>2811</v>
      </c>
      <c r="EQ78" t="s">
        <v>2252</v>
      </c>
      <c r="ET78">
        <v>187012337</v>
      </c>
      <c r="EU78" t="s">
        <v>2812</v>
      </c>
      <c r="EV78" s="1">
        <v>44826.820324074077</v>
      </c>
      <c r="EY78" t="s">
        <v>221</v>
      </c>
      <c r="EZ78" t="s">
        <v>222</v>
      </c>
      <c r="FB78">
        <v>77</v>
      </c>
    </row>
    <row r="79" spans="1:158" x14ac:dyDescent="0.35">
      <c r="A79" s="1">
        <v>44826.38876952546</v>
      </c>
      <c r="B79" s="1">
        <v>44826.393664270843</v>
      </c>
      <c r="C79" s="1">
        <v>44826</v>
      </c>
      <c r="D79" t="s">
        <v>946</v>
      </c>
      <c r="H79" t="s">
        <v>983</v>
      </c>
      <c r="I79" s="1">
        <v>44826</v>
      </c>
      <c r="J79" t="s">
        <v>675</v>
      </c>
      <c r="K79" t="s">
        <v>968</v>
      </c>
      <c r="L79" t="s">
        <v>985</v>
      </c>
      <c r="M79" t="s">
        <v>986</v>
      </c>
      <c r="N79" t="s">
        <v>987</v>
      </c>
      <c r="O79" t="s">
        <v>855</v>
      </c>
      <c r="P79" t="s">
        <v>856</v>
      </c>
      <c r="Q79" t="s">
        <v>952</v>
      </c>
      <c r="R79" t="s">
        <v>953</v>
      </c>
      <c r="S79" t="s">
        <v>954</v>
      </c>
      <c r="T79" t="s">
        <v>210</v>
      </c>
      <c r="U79">
        <v>1</v>
      </c>
      <c r="V79">
        <v>0</v>
      </c>
      <c r="W79">
        <v>0</v>
      </c>
      <c r="X79">
        <v>0</v>
      </c>
      <c r="Y79">
        <v>0</v>
      </c>
      <c r="Z79">
        <v>0</v>
      </c>
      <c r="AA79">
        <v>0</v>
      </c>
      <c r="AB79">
        <v>0</v>
      </c>
      <c r="AC79">
        <v>0</v>
      </c>
      <c r="AD79">
        <v>0</v>
      </c>
      <c r="AE79">
        <v>0</v>
      </c>
      <c r="AF79">
        <v>0</v>
      </c>
      <c r="AG79">
        <v>0</v>
      </c>
      <c r="AH79">
        <v>1</v>
      </c>
      <c r="AI79">
        <v>4</v>
      </c>
      <c r="AJ79" t="s">
        <v>2813</v>
      </c>
      <c r="AK79" s="2" t="s">
        <v>2814</v>
      </c>
      <c r="AL79">
        <v>8</v>
      </c>
      <c r="AM79" t="s">
        <v>213</v>
      </c>
      <c r="AR79" t="s">
        <v>588</v>
      </c>
      <c r="EI79" t="s">
        <v>194</v>
      </c>
      <c r="EJ79" t="s">
        <v>194</v>
      </c>
      <c r="EK79" t="s">
        <v>194</v>
      </c>
      <c r="EL79" t="s">
        <v>194</v>
      </c>
      <c r="EM79" t="s">
        <v>194</v>
      </c>
      <c r="EN79" t="s">
        <v>962</v>
      </c>
      <c r="EO79" t="s">
        <v>2815</v>
      </c>
      <c r="EP79" s="2" t="s">
        <v>2816</v>
      </c>
      <c r="EQ79" t="s">
        <v>2252</v>
      </c>
      <c r="ET79">
        <v>187012351</v>
      </c>
      <c r="EU79" t="s">
        <v>2817</v>
      </c>
      <c r="EV79" s="1">
        <v>44826.8203587963</v>
      </c>
      <c r="EY79" t="s">
        <v>221</v>
      </c>
      <c r="EZ79" t="s">
        <v>222</v>
      </c>
      <c r="FB79">
        <v>78</v>
      </c>
    </row>
    <row r="80" spans="1:158" x14ac:dyDescent="0.35">
      <c r="A80" s="1">
        <v>44826.359193738434</v>
      </c>
      <c r="B80" s="1">
        <v>44826.366195625</v>
      </c>
      <c r="C80" s="1">
        <v>44826</v>
      </c>
      <c r="D80" t="s">
        <v>592</v>
      </c>
      <c r="H80" t="s">
        <v>1041</v>
      </c>
      <c r="I80" s="1">
        <v>44826</v>
      </c>
      <c r="J80" t="s">
        <v>2254</v>
      </c>
      <c r="K80" t="s">
        <v>1043</v>
      </c>
      <c r="L80" t="s">
        <v>2150</v>
      </c>
      <c r="M80" t="s">
        <v>2150</v>
      </c>
      <c r="N80" t="s">
        <v>1045</v>
      </c>
      <c r="O80" t="s">
        <v>855</v>
      </c>
      <c r="P80" t="s">
        <v>856</v>
      </c>
      <c r="Q80" t="s">
        <v>857</v>
      </c>
      <c r="R80" t="s">
        <v>890</v>
      </c>
      <c r="S80" t="s">
        <v>1046</v>
      </c>
      <c r="T80" t="s">
        <v>210</v>
      </c>
      <c r="U80">
        <v>1</v>
      </c>
      <c r="V80">
        <v>0</v>
      </c>
      <c r="W80">
        <v>0</v>
      </c>
      <c r="X80">
        <v>0</v>
      </c>
      <c r="Y80">
        <v>0</v>
      </c>
      <c r="Z80">
        <v>0</v>
      </c>
      <c r="AA80">
        <v>0</v>
      </c>
      <c r="AB80">
        <v>0</v>
      </c>
      <c r="AC80">
        <v>0</v>
      </c>
      <c r="AD80">
        <v>0</v>
      </c>
      <c r="AE80">
        <v>0</v>
      </c>
      <c r="AF80">
        <v>0</v>
      </c>
      <c r="AG80">
        <v>0</v>
      </c>
      <c r="AH80">
        <v>2</v>
      </c>
      <c r="AI80">
        <v>8</v>
      </c>
      <c r="AJ80" t="s">
        <v>2818</v>
      </c>
      <c r="AK80" s="2" t="s">
        <v>2819</v>
      </c>
      <c r="AL80">
        <v>9.5399999999999991</v>
      </c>
      <c r="AM80" t="s">
        <v>213</v>
      </c>
      <c r="AR80" t="s">
        <v>2820</v>
      </c>
      <c r="EI80" t="s">
        <v>194</v>
      </c>
      <c r="EJ80" t="s">
        <v>194</v>
      </c>
      <c r="EK80" t="s">
        <v>194</v>
      </c>
      <c r="EL80" t="s">
        <v>194</v>
      </c>
      <c r="EM80" t="s">
        <v>194</v>
      </c>
      <c r="EN80" t="s">
        <v>1058</v>
      </c>
      <c r="EO80" t="s">
        <v>2821</v>
      </c>
      <c r="EP80" s="2" t="s">
        <v>2822</v>
      </c>
      <c r="EQ80" t="s">
        <v>2252</v>
      </c>
      <c r="ET80">
        <v>187068506</v>
      </c>
      <c r="EU80" t="s">
        <v>2823</v>
      </c>
      <c r="EV80" s="1">
        <v>44827.201261574082</v>
      </c>
      <c r="EY80" t="s">
        <v>221</v>
      </c>
      <c r="EZ80" t="s">
        <v>222</v>
      </c>
      <c r="FB80">
        <v>79</v>
      </c>
    </row>
    <row r="81" spans="1:158" x14ac:dyDescent="0.35">
      <c r="A81" s="1">
        <v>44826.378462106477</v>
      </c>
      <c r="B81" s="1">
        <v>44826.384352037043</v>
      </c>
      <c r="C81" s="1">
        <v>44826</v>
      </c>
      <c r="D81" t="s">
        <v>592</v>
      </c>
      <c r="H81" t="s">
        <v>1062</v>
      </c>
      <c r="I81" s="1">
        <v>44826</v>
      </c>
      <c r="J81" t="s">
        <v>2824</v>
      </c>
      <c r="K81" t="s">
        <v>1043</v>
      </c>
      <c r="L81" t="s">
        <v>2159</v>
      </c>
      <c r="M81" t="s">
        <v>2159</v>
      </c>
      <c r="N81" t="s">
        <v>1065</v>
      </c>
      <c r="O81" t="s">
        <v>855</v>
      </c>
      <c r="P81" t="s">
        <v>856</v>
      </c>
      <c r="Q81" t="s">
        <v>857</v>
      </c>
      <c r="R81" t="s">
        <v>890</v>
      </c>
      <c r="S81" t="s">
        <v>1046</v>
      </c>
      <c r="T81" t="s">
        <v>210</v>
      </c>
      <c r="U81">
        <v>1</v>
      </c>
      <c r="V81">
        <v>0</v>
      </c>
      <c r="W81">
        <v>0</v>
      </c>
      <c r="X81">
        <v>0</v>
      </c>
      <c r="Y81">
        <v>0</v>
      </c>
      <c r="Z81">
        <v>0</v>
      </c>
      <c r="AA81">
        <v>0</v>
      </c>
      <c r="AB81">
        <v>0</v>
      </c>
      <c r="AC81">
        <v>0</v>
      </c>
      <c r="AD81">
        <v>0</v>
      </c>
      <c r="AE81">
        <v>0</v>
      </c>
      <c r="AF81">
        <v>0</v>
      </c>
      <c r="AG81">
        <v>0</v>
      </c>
      <c r="AH81">
        <v>2</v>
      </c>
      <c r="AI81">
        <v>5</v>
      </c>
      <c r="AJ81" t="s">
        <v>2825</v>
      </c>
      <c r="AK81" s="2" t="s">
        <v>2826</v>
      </c>
      <c r="AL81">
        <v>11.83</v>
      </c>
      <c r="AM81" t="s">
        <v>213</v>
      </c>
      <c r="AR81" t="s">
        <v>2827</v>
      </c>
      <c r="EI81" t="s">
        <v>194</v>
      </c>
      <c r="EJ81" t="s">
        <v>194</v>
      </c>
      <c r="EK81" t="s">
        <v>194</v>
      </c>
      <c r="EL81" t="s">
        <v>194</v>
      </c>
      <c r="EM81" t="s">
        <v>194</v>
      </c>
      <c r="EN81" t="s">
        <v>1058</v>
      </c>
      <c r="EO81" t="s">
        <v>2828</v>
      </c>
      <c r="EP81" s="2" t="s">
        <v>2829</v>
      </c>
      <c r="EQ81" t="s">
        <v>2252</v>
      </c>
      <c r="ET81">
        <v>187068508</v>
      </c>
      <c r="EU81" t="s">
        <v>2830</v>
      </c>
      <c r="EV81" s="1">
        <v>44827.201284722221</v>
      </c>
      <c r="EY81" t="s">
        <v>221</v>
      </c>
      <c r="EZ81" t="s">
        <v>222</v>
      </c>
      <c r="FB81">
        <v>80</v>
      </c>
    </row>
    <row r="82" spans="1:158" x14ac:dyDescent="0.35">
      <c r="A82" s="1">
        <v>44826.393585972219</v>
      </c>
      <c r="B82" s="1">
        <v>44826.399702962961</v>
      </c>
      <c r="C82" s="1">
        <v>44826</v>
      </c>
      <c r="D82" t="s">
        <v>592</v>
      </c>
      <c r="H82" t="s">
        <v>1076</v>
      </c>
      <c r="I82" s="1">
        <v>44826</v>
      </c>
      <c r="J82" t="s">
        <v>1875</v>
      </c>
      <c r="K82" t="s">
        <v>1043</v>
      </c>
      <c r="L82" t="s">
        <v>2165</v>
      </c>
      <c r="M82" t="s">
        <v>2165</v>
      </c>
      <c r="N82" t="s">
        <v>1079</v>
      </c>
      <c r="O82" t="s">
        <v>855</v>
      </c>
      <c r="P82" t="s">
        <v>856</v>
      </c>
      <c r="Q82" t="s">
        <v>857</v>
      </c>
      <c r="R82" t="s">
        <v>890</v>
      </c>
      <c r="S82" t="s">
        <v>1046</v>
      </c>
      <c r="T82" t="s">
        <v>210</v>
      </c>
      <c r="U82">
        <v>1</v>
      </c>
      <c r="V82">
        <v>0</v>
      </c>
      <c r="W82">
        <v>0</v>
      </c>
      <c r="X82">
        <v>0</v>
      </c>
      <c r="Y82">
        <v>0</v>
      </c>
      <c r="Z82">
        <v>0</v>
      </c>
      <c r="AA82">
        <v>0</v>
      </c>
      <c r="AB82">
        <v>0</v>
      </c>
      <c r="AC82">
        <v>0</v>
      </c>
      <c r="AD82">
        <v>0</v>
      </c>
      <c r="AE82">
        <v>0</v>
      </c>
      <c r="AF82">
        <v>0</v>
      </c>
      <c r="AG82">
        <v>0</v>
      </c>
      <c r="AH82">
        <v>2</v>
      </c>
      <c r="AI82">
        <v>4</v>
      </c>
      <c r="AJ82" t="s">
        <v>2831</v>
      </c>
      <c r="AK82" s="2" t="s">
        <v>2832</v>
      </c>
      <c r="AL82">
        <v>14.23</v>
      </c>
      <c r="AM82" t="s">
        <v>213</v>
      </c>
      <c r="AR82" t="s">
        <v>2833</v>
      </c>
      <c r="EI82" t="s">
        <v>194</v>
      </c>
      <c r="EJ82" t="s">
        <v>194</v>
      </c>
      <c r="EK82" t="s">
        <v>194</v>
      </c>
      <c r="EL82" t="s">
        <v>194</v>
      </c>
      <c r="EM82" t="s">
        <v>194</v>
      </c>
      <c r="EN82" t="s">
        <v>1058</v>
      </c>
      <c r="EO82" t="s">
        <v>2834</v>
      </c>
      <c r="EP82" s="2" t="s">
        <v>2835</v>
      </c>
      <c r="EQ82" t="s">
        <v>2252</v>
      </c>
      <c r="ET82">
        <v>187068511</v>
      </c>
      <c r="EU82" t="s">
        <v>2836</v>
      </c>
      <c r="EV82" s="1">
        <v>44827.201307870368</v>
      </c>
      <c r="EY82" t="s">
        <v>221</v>
      </c>
      <c r="EZ82" t="s">
        <v>222</v>
      </c>
      <c r="FB82">
        <v>81</v>
      </c>
    </row>
    <row r="83" spans="1:158" x14ac:dyDescent="0.35">
      <c r="A83" s="1">
        <v>44826.403631203713</v>
      </c>
      <c r="B83" s="1">
        <v>44826.408843321762</v>
      </c>
      <c r="C83" s="1">
        <v>44826</v>
      </c>
      <c r="D83" t="s">
        <v>592</v>
      </c>
      <c r="H83" t="s">
        <v>1145</v>
      </c>
      <c r="I83" s="1">
        <v>44826</v>
      </c>
      <c r="J83" t="s">
        <v>2837</v>
      </c>
      <c r="K83" t="s">
        <v>1043</v>
      </c>
      <c r="L83" t="s">
        <v>2838</v>
      </c>
      <c r="M83" t="s">
        <v>2174</v>
      </c>
      <c r="N83" t="s">
        <v>1148</v>
      </c>
      <c r="O83" t="s">
        <v>855</v>
      </c>
      <c r="P83" t="s">
        <v>856</v>
      </c>
      <c r="Q83" t="s">
        <v>857</v>
      </c>
      <c r="R83" t="s">
        <v>890</v>
      </c>
      <c r="S83" t="s">
        <v>1046</v>
      </c>
      <c r="T83" t="s">
        <v>210</v>
      </c>
      <c r="U83">
        <v>1</v>
      </c>
      <c r="V83">
        <v>0</v>
      </c>
      <c r="W83">
        <v>0</v>
      </c>
      <c r="X83">
        <v>0</v>
      </c>
      <c r="Y83">
        <v>0</v>
      </c>
      <c r="Z83">
        <v>0</v>
      </c>
      <c r="AA83">
        <v>0</v>
      </c>
      <c r="AB83">
        <v>0</v>
      </c>
      <c r="AC83">
        <v>0</v>
      </c>
      <c r="AD83">
        <v>0</v>
      </c>
      <c r="AE83">
        <v>0</v>
      </c>
      <c r="AF83">
        <v>0</v>
      </c>
      <c r="AG83">
        <v>0</v>
      </c>
      <c r="AH83">
        <v>2</v>
      </c>
      <c r="AI83">
        <v>5</v>
      </c>
      <c r="AJ83" t="s">
        <v>2839</v>
      </c>
      <c r="AK83" s="2" t="s">
        <v>2840</v>
      </c>
      <c r="AL83">
        <v>22.25</v>
      </c>
      <c r="AM83" t="s">
        <v>213</v>
      </c>
      <c r="AR83" t="s">
        <v>308</v>
      </c>
      <c r="EI83" t="s">
        <v>194</v>
      </c>
      <c r="EJ83" t="s">
        <v>194</v>
      </c>
      <c r="EK83" t="s">
        <v>194</v>
      </c>
      <c r="EL83" t="s">
        <v>194</v>
      </c>
      <c r="EM83" t="s">
        <v>194</v>
      </c>
      <c r="EN83" t="s">
        <v>1058</v>
      </c>
      <c r="EO83" t="s">
        <v>2841</v>
      </c>
      <c r="EP83" s="2" t="s">
        <v>2842</v>
      </c>
      <c r="EQ83" t="s">
        <v>2252</v>
      </c>
      <c r="ET83">
        <v>187068512</v>
      </c>
      <c r="EU83" t="s">
        <v>2843</v>
      </c>
      <c r="EV83" s="1">
        <v>44827.201319444437</v>
      </c>
      <c r="EY83" t="s">
        <v>221</v>
      </c>
      <c r="EZ83" t="s">
        <v>222</v>
      </c>
      <c r="FB83">
        <v>82</v>
      </c>
    </row>
    <row r="84" spans="1:158" x14ac:dyDescent="0.35">
      <c r="A84" s="1">
        <v>44826.417515752313</v>
      </c>
      <c r="B84" s="1">
        <v>44826.429888171297</v>
      </c>
      <c r="C84" s="1">
        <v>44826</v>
      </c>
      <c r="D84" t="s">
        <v>592</v>
      </c>
      <c r="H84" t="s">
        <v>1185</v>
      </c>
      <c r="I84" s="1">
        <v>44826</v>
      </c>
      <c r="J84" t="s">
        <v>2751</v>
      </c>
      <c r="K84" t="s">
        <v>2172</v>
      </c>
      <c r="L84" t="s">
        <v>1187</v>
      </c>
      <c r="M84" t="s">
        <v>2181</v>
      </c>
      <c r="N84" t="s">
        <v>1188</v>
      </c>
      <c r="O84" t="s">
        <v>855</v>
      </c>
      <c r="P84" t="s">
        <v>856</v>
      </c>
      <c r="Q84" t="s">
        <v>857</v>
      </c>
      <c r="R84" t="s">
        <v>890</v>
      </c>
      <c r="S84" t="s">
        <v>1046</v>
      </c>
      <c r="T84" t="s">
        <v>210</v>
      </c>
      <c r="U84">
        <v>1</v>
      </c>
      <c r="V84">
        <v>0</v>
      </c>
      <c r="W84">
        <v>0</v>
      </c>
      <c r="X84">
        <v>0</v>
      </c>
      <c r="Y84">
        <v>0</v>
      </c>
      <c r="Z84">
        <v>0</v>
      </c>
      <c r="AA84">
        <v>0</v>
      </c>
      <c r="AB84">
        <v>0</v>
      </c>
      <c r="AC84">
        <v>0</v>
      </c>
      <c r="AD84">
        <v>0</v>
      </c>
      <c r="AE84">
        <v>0</v>
      </c>
      <c r="AF84">
        <v>0</v>
      </c>
      <c r="AG84">
        <v>0</v>
      </c>
      <c r="AH84">
        <v>2</v>
      </c>
      <c r="AI84">
        <v>6</v>
      </c>
      <c r="AJ84" t="s">
        <v>2844</v>
      </c>
      <c r="AK84" s="2" t="s">
        <v>2845</v>
      </c>
      <c r="AL84">
        <v>5.7</v>
      </c>
      <c r="AM84" t="s">
        <v>213</v>
      </c>
      <c r="AR84" t="s">
        <v>308</v>
      </c>
      <c r="EI84" t="s">
        <v>194</v>
      </c>
      <c r="EJ84" t="s">
        <v>194</v>
      </c>
      <c r="EK84" t="s">
        <v>194</v>
      </c>
      <c r="EL84" t="s">
        <v>194</v>
      </c>
      <c r="EM84" t="s">
        <v>194</v>
      </c>
      <c r="EN84" t="s">
        <v>1058</v>
      </c>
      <c r="EO84" t="s">
        <v>2846</v>
      </c>
      <c r="EP84" s="2" t="s">
        <v>2847</v>
      </c>
      <c r="EQ84" t="s">
        <v>2252</v>
      </c>
      <c r="ET84">
        <v>187068516</v>
      </c>
      <c r="EU84" t="s">
        <v>2848</v>
      </c>
      <c r="EV84" s="1">
        <v>44827.201331018521</v>
      </c>
      <c r="EY84" t="s">
        <v>221</v>
      </c>
      <c r="EZ84" t="s">
        <v>222</v>
      </c>
      <c r="FB84">
        <v>83</v>
      </c>
    </row>
    <row r="85" spans="1:158" x14ac:dyDescent="0.35">
      <c r="A85" s="1">
        <v>44826.42996277778</v>
      </c>
      <c r="B85" s="1">
        <v>44827.284494039362</v>
      </c>
      <c r="C85" s="1">
        <v>44826</v>
      </c>
      <c r="D85" t="s">
        <v>592</v>
      </c>
      <c r="H85" t="s">
        <v>1197</v>
      </c>
      <c r="I85" s="1">
        <v>44826</v>
      </c>
      <c r="J85" t="s">
        <v>2277</v>
      </c>
      <c r="K85" t="s">
        <v>1043</v>
      </c>
      <c r="L85" t="s">
        <v>1200</v>
      </c>
      <c r="M85" t="s">
        <v>1200</v>
      </c>
      <c r="N85" t="s">
        <v>1201</v>
      </c>
      <c r="O85" t="s">
        <v>855</v>
      </c>
      <c r="P85" t="s">
        <v>856</v>
      </c>
      <c r="Q85" t="s">
        <v>857</v>
      </c>
      <c r="R85" t="s">
        <v>890</v>
      </c>
      <c r="S85" t="s">
        <v>1046</v>
      </c>
      <c r="T85" t="s">
        <v>210</v>
      </c>
      <c r="U85">
        <v>1</v>
      </c>
      <c r="V85">
        <v>0</v>
      </c>
      <c r="W85">
        <v>0</v>
      </c>
      <c r="X85">
        <v>0</v>
      </c>
      <c r="Y85">
        <v>0</v>
      </c>
      <c r="Z85">
        <v>0</v>
      </c>
      <c r="AA85">
        <v>0</v>
      </c>
      <c r="AB85">
        <v>0</v>
      </c>
      <c r="AC85">
        <v>0</v>
      </c>
      <c r="AD85">
        <v>0</v>
      </c>
      <c r="AE85">
        <v>0</v>
      </c>
      <c r="AF85">
        <v>0</v>
      </c>
      <c r="AG85">
        <v>0</v>
      </c>
      <c r="AH85">
        <v>2</v>
      </c>
      <c r="AI85">
        <v>3</v>
      </c>
      <c r="AJ85" t="s">
        <v>2849</v>
      </c>
      <c r="AK85" s="2" t="s">
        <v>2850</v>
      </c>
      <c r="AL85">
        <v>2.3450000000000002</v>
      </c>
      <c r="AM85" t="s">
        <v>195</v>
      </c>
      <c r="AN85" t="s">
        <v>2851</v>
      </c>
      <c r="AO85" s="2" t="s">
        <v>2852</v>
      </c>
      <c r="AP85">
        <v>3.15</v>
      </c>
      <c r="AQ85" t="s">
        <v>194</v>
      </c>
      <c r="AR85" t="s">
        <v>2853</v>
      </c>
      <c r="EI85" t="s">
        <v>194</v>
      </c>
      <c r="EJ85" t="s">
        <v>194</v>
      </c>
      <c r="EK85" t="s">
        <v>194</v>
      </c>
      <c r="EL85" t="s">
        <v>194</v>
      </c>
      <c r="EM85" t="s">
        <v>194</v>
      </c>
      <c r="EN85" t="s">
        <v>2854</v>
      </c>
      <c r="EO85" t="s">
        <v>2855</v>
      </c>
      <c r="EP85" s="2" t="s">
        <v>2856</v>
      </c>
      <c r="EQ85" t="s">
        <v>2252</v>
      </c>
      <c r="ET85">
        <v>187068520</v>
      </c>
      <c r="EU85" t="s">
        <v>2857</v>
      </c>
      <c r="EV85" s="1">
        <v>44827.201354166667</v>
      </c>
      <c r="EY85" t="s">
        <v>221</v>
      </c>
      <c r="EZ85" t="s">
        <v>222</v>
      </c>
      <c r="FB85">
        <v>84</v>
      </c>
    </row>
  </sheetData>
  <hyperlinks>
    <hyperlink ref="AK2" r:id="rId1" xr:uid="{33784AAF-C94A-4971-90F6-7ECE79D0BC59}"/>
    <hyperlink ref="EP2" r:id="rId2" xr:uid="{D6D4F9AF-AD97-45E3-99E5-68580CA2367B}"/>
    <hyperlink ref="AK3" r:id="rId3" xr:uid="{69E2B2F5-B25B-49B0-AADB-953722C35E1E}"/>
    <hyperlink ref="EP3" r:id="rId4" xr:uid="{673C9B64-883F-4CC0-B8F9-DBE0602EB0FF}"/>
    <hyperlink ref="AK4" r:id="rId5" xr:uid="{2A6A396F-6487-4770-BAB6-24B4762C9756}"/>
    <hyperlink ref="EP4" r:id="rId6" xr:uid="{4DF9D769-8813-4650-8315-68BE1742F751}"/>
    <hyperlink ref="AK5" r:id="rId7" xr:uid="{4A3574ED-CAB9-43C5-923D-F81F3D976A54}"/>
    <hyperlink ref="EP5" r:id="rId8" xr:uid="{4B686296-D8D1-40AC-80DA-0C640197104A}"/>
    <hyperlink ref="AK6" r:id="rId9" xr:uid="{5E49247A-1813-49C9-8150-D8318EC5EFEB}"/>
    <hyperlink ref="EP6" r:id="rId10" xr:uid="{F01CFB90-A6C9-4606-B9E8-5E35E1050CC4}"/>
    <hyperlink ref="AK7" r:id="rId11" xr:uid="{723584BB-6DFF-49E7-BAE3-3ACCCA952592}"/>
    <hyperlink ref="EP7" r:id="rId12" xr:uid="{F07391A8-27A4-42EC-A594-D62DA92D42FE}"/>
    <hyperlink ref="AK8" r:id="rId13" xr:uid="{BC3B96E2-899D-43EF-B93C-7E4477623145}"/>
    <hyperlink ref="EP8" r:id="rId14" xr:uid="{CA60ED63-A534-41CB-A731-447FFDF6E346}"/>
    <hyperlink ref="AK9" r:id="rId15" xr:uid="{A4701CF6-6877-4659-9C9A-8AA0B227BFF4}"/>
    <hyperlink ref="EP9" r:id="rId16" xr:uid="{5775B7AB-BA7D-4A7D-9E51-409355A8A347}"/>
    <hyperlink ref="AK10" r:id="rId17" xr:uid="{FD9E8B45-7BA3-4E67-A3DD-A0933F0841C5}"/>
    <hyperlink ref="EP10" r:id="rId18" xr:uid="{795C7387-9D16-4B4C-B01E-0F1E0008AFAD}"/>
    <hyperlink ref="AK11" r:id="rId19" xr:uid="{B96DF303-176F-49A1-9D3D-A22DED9F0B9C}"/>
    <hyperlink ref="EP11" r:id="rId20" xr:uid="{D3634DC3-4E39-4CA0-A9D8-F07CCECD29CA}"/>
    <hyperlink ref="AK12" r:id="rId21" xr:uid="{6E08DFE0-BD4D-4C7E-A379-76A8950EBC86}"/>
    <hyperlink ref="EP12" r:id="rId22" xr:uid="{2AD97455-5CC1-46ED-9C49-30F48FDF8DA9}"/>
    <hyperlink ref="AK13" r:id="rId23" xr:uid="{5D101758-7F76-492A-A1B5-7A73E3826FF9}"/>
    <hyperlink ref="EP13" r:id="rId24" xr:uid="{7AFA848F-DE72-466C-8B20-7B3D5E14DA3D}"/>
    <hyperlink ref="AK14" r:id="rId25" xr:uid="{77DC0043-13BE-41B7-AB68-CEB62400587F}"/>
    <hyperlink ref="EP14" r:id="rId26" xr:uid="{159B33C0-E00A-4F66-A0F7-AD01D1F21AA8}"/>
    <hyperlink ref="AK15" r:id="rId27" xr:uid="{7F2877E0-C1BB-4DDC-8058-581F0B178005}"/>
    <hyperlink ref="EP15" r:id="rId28" xr:uid="{59C07394-F1B7-45DD-98E3-7C7360943094}"/>
    <hyperlink ref="AK16" r:id="rId29" xr:uid="{6E95AF6A-7A85-4BF9-A10A-B708DBCD7FAC}"/>
    <hyperlink ref="EP16" r:id="rId30" xr:uid="{728436E6-BE0B-4F49-B618-41E28D5D821D}"/>
    <hyperlink ref="AK17" r:id="rId31" xr:uid="{0D17E065-B86E-4A69-BBE7-C9FE6B5CBCBC}"/>
    <hyperlink ref="AO17" r:id="rId32" xr:uid="{14A089D0-2A05-47E7-BF26-D68658716D80}"/>
    <hyperlink ref="EP17" r:id="rId33" xr:uid="{28CD55A3-C27C-42C8-9944-CA1D73F2F199}"/>
    <hyperlink ref="AK18" r:id="rId34" xr:uid="{C7C9561D-F3A4-4FD1-82C7-C24A7F550EB1}"/>
    <hyperlink ref="EP18" r:id="rId35" xr:uid="{38D32E57-9943-4259-93F9-0855511F7E0C}"/>
    <hyperlink ref="AK19" r:id="rId36" xr:uid="{64EEF259-CF09-4293-B807-BD8E850B1ACD}"/>
    <hyperlink ref="EP19" r:id="rId37" xr:uid="{6C2333CC-8A64-4D57-81E0-2F4DF1D3F713}"/>
    <hyperlink ref="AK20" r:id="rId38" xr:uid="{BDB0C6AA-8E30-4EC5-93EB-DE791969B338}"/>
    <hyperlink ref="AO20" r:id="rId39" xr:uid="{2B29B5AC-5FF2-4040-87D7-61CE48869B65}"/>
    <hyperlink ref="EP20" r:id="rId40" xr:uid="{A197FE60-2A5C-4BD1-943C-2D1CF58C8E24}"/>
    <hyperlink ref="AK21" r:id="rId41" xr:uid="{01E45ABF-C641-4789-9991-BE1443DA1886}"/>
    <hyperlink ref="AO21" r:id="rId42" xr:uid="{BA994113-1C1D-4856-8A76-6DE24FA76532}"/>
    <hyperlink ref="EP21" r:id="rId43" xr:uid="{4D4050C9-AD7B-4C71-9726-6B382DE1B32B}"/>
    <hyperlink ref="AK22" r:id="rId44" xr:uid="{CD28613D-5828-4B4C-87A1-8D6EE90CCAB0}"/>
    <hyperlink ref="AO22" r:id="rId45" xr:uid="{CE1AAD14-DFFD-432D-84B5-1EB937EA74BC}"/>
    <hyperlink ref="EP22" r:id="rId46" xr:uid="{1D2F6403-F3F6-4246-A466-B2CC04199BF3}"/>
    <hyperlink ref="AK23" r:id="rId47" xr:uid="{5A88CD33-064C-4AFB-8C77-F424674C9EB6}"/>
    <hyperlink ref="AO23" r:id="rId48" xr:uid="{D5306D6B-8EAC-43F0-BE60-6AC95BAA16F1}"/>
    <hyperlink ref="EP23" r:id="rId49" xr:uid="{24B9E569-CA20-4DB1-B5B3-7F97B1D2C9FA}"/>
    <hyperlink ref="AK24" r:id="rId50" xr:uid="{89C70841-963F-49AD-8688-CA2827333BF3}"/>
    <hyperlink ref="AO24" r:id="rId51" xr:uid="{B5C199E1-ABD8-4150-AF31-63939A385520}"/>
    <hyperlink ref="EP24" r:id="rId52" xr:uid="{0F47DE12-BCCD-4A29-8C46-D1A35D0921A8}"/>
    <hyperlink ref="AK25" r:id="rId53" xr:uid="{9D26DB9B-251C-4269-82DC-DB986D6F0B9A}"/>
    <hyperlink ref="AO25" r:id="rId54" xr:uid="{EE727A8A-0E90-4265-A951-25B27D6EE257}"/>
    <hyperlink ref="EP25" r:id="rId55" xr:uid="{DD0C4FD2-D67F-4E7D-8409-CF604CC5ACBF}"/>
    <hyperlink ref="AK26" r:id="rId56" xr:uid="{BD68937E-21B1-4791-B47A-85DF36F29202}"/>
    <hyperlink ref="AO26" r:id="rId57" xr:uid="{7B2E6BA9-6842-45E2-AE0E-6E59198B8E29}"/>
    <hyperlink ref="EP26" r:id="rId58" xr:uid="{96A5D8F6-52A6-4BCD-970F-A1B41F3BDDE3}"/>
    <hyperlink ref="AT27" r:id="rId59" xr:uid="{27BF7784-F227-41F9-A8AD-50889D2D90C9}"/>
    <hyperlink ref="EP27" r:id="rId60" xr:uid="{34E1F433-157B-4965-9634-1A5C10A0A886}"/>
    <hyperlink ref="AK28" r:id="rId61" xr:uid="{1F262945-CE38-4AFC-9D52-551B166168BB}"/>
    <hyperlink ref="EP28" r:id="rId62" xr:uid="{036FBC74-10EF-46C3-AC15-281AB408887C}"/>
    <hyperlink ref="AT29" r:id="rId63" xr:uid="{EACFE9F4-47A6-4871-AE1B-C9B22CA61D52}"/>
    <hyperlink ref="EP29" r:id="rId64" xr:uid="{294BC2B2-C338-4966-B3B3-CDE8A6787976}"/>
    <hyperlink ref="AK30" r:id="rId65" xr:uid="{768CBB51-ED13-4516-B087-F497F0408B00}"/>
    <hyperlink ref="AO30" r:id="rId66" xr:uid="{98659A9F-06B4-488D-ABEA-B141EC05E90A}"/>
    <hyperlink ref="EP30" r:id="rId67" xr:uid="{ECDE3CFB-CB77-4121-B625-CE4950FC797C}"/>
    <hyperlink ref="AT31" r:id="rId68" xr:uid="{CFD23924-27BD-4512-89A7-0F0DA2E27BB9}"/>
    <hyperlink ref="EP31" r:id="rId69" xr:uid="{A6425A06-125B-4540-B750-58AB5EA82169}"/>
    <hyperlink ref="AK32" r:id="rId70" xr:uid="{A090FD84-F58B-4ECB-A037-BDFCD4432A40}"/>
    <hyperlink ref="EP32" r:id="rId71" xr:uid="{F13ADC88-4C9F-4598-872C-A1107404F76B}"/>
    <hyperlink ref="AK33" r:id="rId72" xr:uid="{E8F4D833-4C6E-4B98-AEB1-B85CCF828ECD}"/>
    <hyperlink ref="EP33" r:id="rId73" xr:uid="{B463428E-137E-4707-BC62-BDDB3A78778A}"/>
    <hyperlink ref="AK34" r:id="rId74" xr:uid="{F69420A2-769B-4FED-B326-38B66C979FAC}"/>
    <hyperlink ref="AT34" r:id="rId75" xr:uid="{59A0089D-3F52-4387-82AB-702F5568D831}"/>
    <hyperlink ref="EP34" r:id="rId76" xr:uid="{DAC79C68-D75E-4878-8CD4-EE8B2C361B78}"/>
    <hyperlink ref="AK35" r:id="rId77" xr:uid="{D461F857-7DB3-4FCD-B32D-B53B7170BB4E}"/>
    <hyperlink ref="AO35" r:id="rId78" xr:uid="{0B6CA8DD-E624-41DF-9262-A9B00A6104A4}"/>
    <hyperlink ref="EP35" r:id="rId79" xr:uid="{1E6A06BD-3BEE-4352-9A1D-C9B482AAE0A2}"/>
    <hyperlink ref="AK36" r:id="rId80" xr:uid="{17A511C8-89FC-4177-8A2C-7B7DA6DC12BA}"/>
    <hyperlink ref="AO36" r:id="rId81" xr:uid="{9FF19438-381F-4AB3-B493-68BEEDB39806}"/>
    <hyperlink ref="EP36" r:id="rId82" xr:uid="{0677BFBE-F63C-4EB8-87AF-71F3F5B5B8EC}"/>
    <hyperlink ref="AK37" r:id="rId83" xr:uid="{B4DCF39D-162B-4DEC-8836-6774A33FA693}"/>
    <hyperlink ref="AO37" r:id="rId84" xr:uid="{B0521852-923D-4686-8945-BC6AB8AD96C5}"/>
    <hyperlink ref="EP37" r:id="rId85" xr:uid="{68521367-76AC-416B-B159-C79B5E63849E}"/>
    <hyperlink ref="AK38" r:id="rId86" xr:uid="{243E9F87-EB0C-4258-B03F-B50E15B0C5B9}"/>
    <hyperlink ref="AO38" r:id="rId87" xr:uid="{E6347050-301C-4707-9A81-4FBACBC01696}"/>
    <hyperlink ref="EP38" r:id="rId88" xr:uid="{5027430D-68FD-4F0E-9EC2-BA0920406E2F}"/>
    <hyperlink ref="AK39" r:id="rId89" xr:uid="{ED0DD8A3-8BB7-4644-B9EC-B534DB97DA4A}"/>
    <hyperlink ref="AO39" r:id="rId90" xr:uid="{11916468-BE1D-4C5B-B2D2-194A3FD42F25}"/>
    <hyperlink ref="EP39" r:id="rId91" xr:uid="{1393BEA3-FD5E-42DA-8FCD-416094EE22E8}"/>
    <hyperlink ref="AK40" r:id="rId92" xr:uid="{626F8BD4-2633-42F8-995D-428CA49E8F8F}"/>
    <hyperlink ref="AO40" r:id="rId93" xr:uid="{F9D6A2BB-4651-4C3F-9EDC-CAEAAAF7BDE8}"/>
    <hyperlink ref="EP40" r:id="rId94" xr:uid="{B32417CA-304C-41EE-9761-650F2791ED30}"/>
    <hyperlink ref="AK41" r:id="rId95" xr:uid="{659BE075-8D16-41A6-964A-1EE1BDDAADEB}"/>
    <hyperlink ref="AO41" r:id="rId96" xr:uid="{D9A7481E-CA0D-416B-BB61-94D0362AB3E3}"/>
    <hyperlink ref="EP41" r:id="rId97" xr:uid="{C8ACA141-7E0B-4091-8C9F-EBE1086DE662}"/>
    <hyperlink ref="AK42" r:id="rId98" xr:uid="{75BFF398-4B9F-47E0-81D7-FEC6788C12A9}"/>
    <hyperlink ref="AO42" r:id="rId99" xr:uid="{24EB4638-C3BE-4191-B3D1-5920C960CA77}"/>
    <hyperlink ref="EP42" r:id="rId100" xr:uid="{18F19C49-CC33-468C-800A-FC4C770718A9}"/>
    <hyperlink ref="AK43" r:id="rId101" xr:uid="{9A3603F8-8FE5-4C10-861B-61AC988DA728}"/>
    <hyperlink ref="AO43" r:id="rId102" xr:uid="{17DF576C-C3AB-494C-A85A-635531BAEE48}"/>
    <hyperlink ref="EP43" r:id="rId103" xr:uid="{F4F4EEEE-FF33-4B49-A9EE-4A5CD71CDDAB}"/>
    <hyperlink ref="AK44" r:id="rId104" xr:uid="{66FBD519-A0AE-4DDA-8A71-51A9B049DBF2}"/>
    <hyperlink ref="EP44" r:id="rId105" xr:uid="{BBF1DC69-3D2C-4501-AD2D-12DE18B00EEA}"/>
    <hyperlink ref="AK45" r:id="rId106" xr:uid="{42899995-13F8-4456-AFBA-F79980AEFD6F}"/>
    <hyperlink ref="AO45" r:id="rId107" xr:uid="{5E20FE0F-530D-4E99-968E-1A8AA01B95AA}"/>
    <hyperlink ref="EP45" r:id="rId108" xr:uid="{F94A986B-81D8-4421-B5C8-DF8E65C54860}"/>
    <hyperlink ref="AK46" r:id="rId109" xr:uid="{6B0FE28B-7FF5-466A-8A43-0C273ABBAFD0}"/>
    <hyperlink ref="EP46" r:id="rId110" xr:uid="{8EF6E245-6BD7-403C-BAAF-F40505AAC854}"/>
    <hyperlink ref="AK47" r:id="rId111" xr:uid="{86B461C0-4354-475F-945C-F0C4A309566C}"/>
    <hyperlink ref="EP47" r:id="rId112" xr:uid="{701FD709-8AC1-4AFC-8960-02FC4107CB21}"/>
    <hyperlink ref="AK48" r:id="rId113" xr:uid="{68C15ACA-8DDB-4FA2-A35B-B327B1288A51}"/>
    <hyperlink ref="EP48" r:id="rId114" xr:uid="{58542ECB-255D-445F-87AF-D61DD229BBE1}"/>
    <hyperlink ref="AK49" r:id="rId115" xr:uid="{41EA10CC-0BC0-4112-8445-6E8E3A50A2B7}"/>
    <hyperlink ref="EP49" r:id="rId116" xr:uid="{BDE97160-8269-4B23-8346-4D15BA643797}"/>
    <hyperlink ref="AK50" r:id="rId117" xr:uid="{C063FBD7-5075-47F7-AA93-61317C821977}"/>
    <hyperlink ref="EP50" r:id="rId118" xr:uid="{BDFE6203-3EC8-45EC-B4AA-98CC553EF81C}"/>
    <hyperlink ref="AK51" r:id="rId119" xr:uid="{8F8BDCD5-8A12-455A-9D18-4FA01045E8A7}"/>
    <hyperlink ref="EP51" r:id="rId120" xr:uid="{8CCC4770-7682-47A0-AF37-A24406059DAA}"/>
    <hyperlink ref="AK52" r:id="rId121" xr:uid="{337222BC-DECE-4E31-9E1E-C346F090C451}"/>
    <hyperlink ref="AO52" r:id="rId122" xr:uid="{CCFC6A67-74F1-45DB-B5D7-98C59981DFD7}"/>
    <hyperlink ref="EP52" r:id="rId123" xr:uid="{403946D2-F6A4-4A12-8ACE-9F79D7F03163}"/>
    <hyperlink ref="AK53" r:id="rId124" xr:uid="{3C84F57A-6DA3-42EF-9FA8-A29AD57D14CB}"/>
    <hyperlink ref="EP53" r:id="rId125" xr:uid="{62FAD42F-5710-40A9-8201-F39F6BDD2E83}"/>
    <hyperlink ref="AK54" r:id="rId126" xr:uid="{7EF71216-7FDC-4808-97CD-CCD2A1E7ADC7}"/>
    <hyperlink ref="EP54" r:id="rId127" xr:uid="{5BAAF455-8DB0-4A98-9429-0C9D7517445C}"/>
    <hyperlink ref="AK55" r:id="rId128" xr:uid="{0C33FE34-EEBA-4626-B936-F427EE7388A9}"/>
    <hyperlink ref="EP55" r:id="rId129" xr:uid="{F45E7C63-42BE-4C47-B901-290556B38D79}"/>
    <hyperlink ref="AK56" r:id="rId130" xr:uid="{8D7B79C5-EFBE-4410-95C3-5B0C005AB54B}"/>
    <hyperlink ref="AT56" r:id="rId131" xr:uid="{A8C5448A-B641-4B82-887A-24931420F675}"/>
    <hyperlink ref="EP56" r:id="rId132" xr:uid="{EB3DAA28-CBF4-4A04-942B-306BD37441BE}"/>
    <hyperlink ref="AK57" r:id="rId133" xr:uid="{8F09E969-163F-454B-87B6-084177FE49CC}"/>
    <hyperlink ref="AO57" r:id="rId134" xr:uid="{95AC1EC0-7118-4AAB-9D6E-C081684C563C}"/>
    <hyperlink ref="EP57" r:id="rId135" xr:uid="{47DE7804-3F85-4C7F-AFE6-EEB389DE36F3}"/>
    <hyperlink ref="AK58" r:id="rId136" xr:uid="{0ED09EEA-C0C0-4C8D-8912-1461C1ED0207}"/>
    <hyperlink ref="EP58" r:id="rId137" xr:uid="{322FD767-662F-44A8-9B64-5F07181EBE2F}"/>
    <hyperlink ref="AK59" r:id="rId138" xr:uid="{F2FD4148-EFFB-43B1-8FAE-B8801E89D475}"/>
    <hyperlink ref="EP59" r:id="rId139" xr:uid="{46330CE3-9FF5-4FB9-8D7B-D1F587E95578}"/>
    <hyperlink ref="AK60" r:id="rId140" xr:uid="{2CDBFEE9-9A92-4FFC-85DE-45F066E5B821}"/>
    <hyperlink ref="AO60" r:id="rId141" xr:uid="{B234EEC3-E184-46A7-8944-E994B953B400}"/>
    <hyperlink ref="EP60" r:id="rId142" xr:uid="{4196077F-8867-4C01-9A41-26D57B2FE23A}"/>
    <hyperlink ref="AK61" r:id="rId143" xr:uid="{5F0B52BE-BBF6-41D9-8B77-0E6919140465}"/>
    <hyperlink ref="AO61" r:id="rId144" xr:uid="{E71DBE50-D60F-4607-B5C6-791254445146}"/>
    <hyperlink ref="EP61" r:id="rId145" xr:uid="{E9FF916E-BC98-478E-AC6E-205A4ACB1594}"/>
    <hyperlink ref="AK62" r:id="rId146" xr:uid="{92A28633-40D7-4A76-9E61-1A6664741BAE}"/>
    <hyperlink ref="AO62" r:id="rId147" xr:uid="{33AB2829-1CB0-4436-BC71-336C581E94C2}"/>
    <hyperlink ref="EP62" r:id="rId148" xr:uid="{DE0BD5A4-120E-4AAC-B254-E58A81E629F3}"/>
    <hyperlink ref="AK63" r:id="rId149" xr:uid="{29815C50-2D9B-4BA0-A3FE-47D3057AE6D6}"/>
    <hyperlink ref="AO63" r:id="rId150" xr:uid="{4425D1E9-6744-4055-98CC-E49F25DFEC76}"/>
    <hyperlink ref="EP63" r:id="rId151" xr:uid="{0C3B26C6-EE23-41B0-81A2-87F0DE518F81}"/>
    <hyperlink ref="AK64" r:id="rId152" xr:uid="{03BE8000-11A8-42B7-A1F4-F632242B3071}"/>
    <hyperlink ref="EP64" r:id="rId153" xr:uid="{9A18255D-9A11-4482-8139-015E939D4CC4}"/>
    <hyperlink ref="AK65" r:id="rId154" xr:uid="{2A9AB2F0-E5F3-41B8-87E0-260BA8DE22EB}"/>
    <hyperlink ref="AO65" r:id="rId155" xr:uid="{7BE977FF-BEF9-411F-82B6-A99ED50AC92F}"/>
    <hyperlink ref="EP65" r:id="rId156" xr:uid="{4C9AFC51-5D47-4100-ADB5-8B7B0CABD9AF}"/>
    <hyperlink ref="AK66" r:id="rId157" xr:uid="{9868A37D-A374-4022-9C51-F74AA122BE69}"/>
    <hyperlink ref="AO66" r:id="rId158" xr:uid="{936F5A16-8E7A-44AD-B62D-8FD3FB66C684}"/>
    <hyperlink ref="EP66" r:id="rId159" xr:uid="{AD078B57-D8FE-4BBD-B291-AEEAB4BC6764}"/>
    <hyperlink ref="AK67" r:id="rId160" xr:uid="{75A4E43B-5CC0-4FDF-B971-684679E35422}"/>
    <hyperlink ref="AO67" r:id="rId161" xr:uid="{04C1A4C6-E1BB-425E-AFA1-F6805C9BD05A}"/>
    <hyperlink ref="EP67" r:id="rId162" xr:uid="{CCBFBC37-3C9A-4BAC-A9CE-5E6DB895BDD7}"/>
    <hyperlink ref="AK68" r:id="rId163" xr:uid="{C8F105C2-EC09-4321-94A9-D5138FF17CB1}"/>
    <hyperlink ref="AO68" r:id="rId164" xr:uid="{6723DE09-BAE2-45ED-B4DA-FA800C465428}"/>
    <hyperlink ref="EP68" r:id="rId165" xr:uid="{D14D9E28-0F08-4BEB-BCDF-0759A92A9C5C}"/>
    <hyperlink ref="AK69" r:id="rId166" xr:uid="{228C1AAD-24B6-4348-BE25-F888C38016C9}"/>
    <hyperlink ref="EP69" r:id="rId167" xr:uid="{FB7D96D9-4B7E-4AAE-BF9A-C63CB558E62A}"/>
    <hyperlink ref="AK70" r:id="rId168" xr:uid="{80E4D401-0E59-478C-92AC-0C83FF64C99E}"/>
    <hyperlink ref="EP70" r:id="rId169" xr:uid="{F88B474A-6101-41FC-8FAF-C1F6264F9094}"/>
    <hyperlink ref="AK71" r:id="rId170" xr:uid="{1DB31935-7F82-4F0B-9FF9-15C9595B86E4}"/>
    <hyperlink ref="EP71" r:id="rId171" xr:uid="{6290D03C-F68D-486B-9639-ABD2F2C81BBD}"/>
    <hyperlink ref="AK72" r:id="rId172" xr:uid="{120700FE-167A-4820-A964-E6DC12B2443B}"/>
    <hyperlink ref="EP72" r:id="rId173" xr:uid="{866F0110-F0F9-4AA4-BB57-118CC5A018CE}"/>
    <hyperlink ref="AK73" r:id="rId174" xr:uid="{3BFA522A-376E-469B-B216-6F1DB565944E}"/>
    <hyperlink ref="EP73" r:id="rId175" xr:uid="{06DD6200-7D91-4767-899E-433D7C090FC7}"/>
    <hyperlink ref="AK74" r:id="rId176" xr:uid="{A2737ADD-B91C-41D8-9A01-F83B6FAF5D05}"/>
    <hyperlink ref="EP74" r:id="rId177" xr:uid="{4459D2F2-6EF3-43F9-A9E2-0F34A5CAE667}"/>
    <hyperlink ref="AK75" r:id="rId178" xr:uid="{9EBC6232-FE81-41B9-9259-EF02F0687F4A}"/>
    <hyperlink ref="AO75" r:id="rId179" xr:uid="{57DE74CB-6775-4F24-975B-DADDD0B5A06A}"/>
    <hyperlink ref="EP75" r:id="rId180" xr:uid="{1B400BDF-1A2A-4D6D-B14C-9696AD65DF09}"/>
    <hyperlink ref="AK76" r:id="rId181" xr:uid="{D0B631FE-D563-4492-89A3-6AAA7B1026C7}"/>
    <hyperlink ref="AO76" r:id="rId182" xr:uid="{37927257-245F-457D-B84E-43564509B4F4}"/>
    <hyperlink ref="EP76" r:id="rId183" xr:uid="{F6FA88A3-9073-4FEE-8FD6-A8CDBFAF7468}"/>
    <hyperlink ref="AK77" r:id="rId184" xr:uid="{33AF321E-11E9-4F89-B216-25A3809C9CEF}"/>
    <hyperlink ref="EP77" r:id="rId185" xr:uid="{8AF1EAB0-6F8D-4514-A7CD-FCAADF912325}"/>
    <hyperlink ref="AK78" r:id="rId186" xr:uid="{E62D23A1-453B-4E0F-89E5-BB6C0F6F23D5}"/>
    <hyperlink ref="EP78" r:id="rId187" xr:uid="{7E420E72-B6DF-445F-B552-AA9C904DE6D4}"/>
    <hyperlink ref="AK79" r:id="rId188" xr:uid="{6B895AE3-4ADE-4ABE-9D5F-A1BDA87B22D7}"/>
    <hyperlink ref="EP79" r:id="rId189" xr:uid="{18F00286-151F-4DF1-83A6-FF70583B4184}"/>
    <hyperlink ref="AK80" r:id="rId190" xr:uid="{2EAEAD45-E127-437E-9B17-DCAF696DC756}"/>
    <hyperlink ref="EP80" r:id="rId191" xr:uid="{30229E9E-09B7-4CDE-AA0B-212B2534CBCF}"/>
    <hyperlink ref="AK81" r:id="rId192" xr:uid="{5C699244-5E05-4201-A7E0-C1F4B845A912}"/>
    <hyperlink ref="EP81" r:id="rId193" xr:uid="{5DFC2C65-4AA8-4C7D-8DA0-3D2B20917DEA}"/>
    <hyperlink ref="AK82" r:id="rId194" xr:uid="{8EBE1174-4682-4BE3-8E02-74B0F093B7E2}"/>
    <hyperlink ref="EP82" r:id="rId195" xr:uid="{6F28EE84-7169-4C4E-B926-5ECC3EE1B8E1}"/>
    <hyperlink ref="AK83" r:id="rId196" xr:uid="{17428973-2870-4A00-AC6C-361932549B6B}"/>
    <hyperlink ref="EP83" r:id="rId197" xr:uid="{9E5A68E3-0049-4720-980B-F19C2DFF5D0F}"/>
    <hyperlink ref="AK84" r:id="rId198" xr:uid="{722C6271-1772-458C-9785-0820ADADB6C9}"/>
    <hyperlink ref="EP84" r:id="rId199" xr:uid="{1C454581-096B-4688-8128-7AA35C565B76}"/>
    <hyperlink ref="AK85" r:id="rId200" xr:uid="{ABF7F363-F48D-4228-88AB-CC210507C3B2}"/>
    <hyperlink ref="AO85" r:id="rId201" xr:uid="{CD500443-771F-4A7A-B5CF-E4D7D8A9E7BF}"/>
    <hyperlink ref="EP85" r:id="rId202" xr:uid="{E9C9F6A9-73B4-4F1B-BBD0-C4A2B78BDCC2}"/>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B2AB42-9124-4B3F-B662-44BDE9AF66D1}">
  <dimension ref="A1:FC85"/>
  <sheetViews>
    <sheetView workbookViewId="0"/>
  </sheetViews>
  <sheetFormatPr defaultRowHeight="14.5" x14ac:dyDescent="0.35"/>
  <sheetData>
    <row r="1" spans="1:159" x14ac:dyDescent="0.35">
      <c r="A1" t="s">
        <v>0</v>
      </c>
      <c r="B1" t="s">
        <v>1</v>
      </c>
      <c r="C1" t="s">
        <v>2</v>
      </c>
      <c r="D1" t="s">
        <v>1488</v>
      </c>
      <c r="E1" t="s">
        <v>1490</v>
      </c>
      <c r="F1" t="s">
        <v>1491</v>
      </c>
      <c r="G1" t="s">
        <v>1492</v>
      </c>
      <c r="H1" t="s">
        <v>7</v>
      </c>
      <c r="I1" t="s">
        <v>16</v>
      </c>
      <c r="J1" t="s">
        <v>17</v>
      </c>
      <c r="K1" t="s">
        <v>18</v>
      </c>
      <c r="L1" t="s">
        <v>1493</v>
      </c>
      <c r="M1" t="s">
        <v>21</v>
      </c>
      <c r="N1" t="s">
        <v>22</v>
      </c>
      <c r="O1" t="s">
        <v>23</v>
      </c>
      <c r="P1" t="s">
        <v>24</v>
      </c>
      <c r="Q1" t="s">
        <v>25</v>
      </c>
      <c r="R1" t="s">
        <v>26</v>
      </c>
      <c r="S1" t="s">
        <v>27</v>
      </c>
      <c r="T1" t="s">
        <v>1494</v>
      </c>
      <c r="U1" t="s">
        <v>1495</v>
      </c>
      <c r="V1" t="s">
        <v>1496</v>
      </c>
      <c r="W1" t="s">
        <v>1497</v>
      </c>
      <c r="X1" t="s">
        <v>1498</v>
      </c>
      <c r="Y1" t="s">
        <v>1499</v>
      </c>
      <c r="Z1" t="s">
        <v>1500</v>
      </c>
      <c r="AA1" t="s">
        <v>1501</v>
      </c>
      <c r="AB1" t="s">
        <v>1502</v>
      </c>
      <c r="AC1" t="s">
        <v>1503</v>
      </c>
      <c r="AD1" t="s">
        <v>1504</v>
      </c>
      <c r="AE1" t="s">
        <v>1505</v>
      </c>
      <c r="AF1" t="s">
        <v>1506</v>
      </c>
      <c r="AG1" t="s">
        <v>1507</v>
      </c>
      <c r="AH1" t="s">
        <v>1508</v>
      </c>
      <c r="AI1" t="s">
        <v>1509</v>
      </c>
      <c r="AJ1" t="s">
        <v>81</v>
      </c>
      <c r="AK1" t="s">
        <v>82</v>
      </c>
      <c r="AL1" t="s">
        <v>1510</v>
      </c>
      <c r="AM1" t="s">
        <v>83</v>
      </c>
      <c r="AN1" t="s">
        <v>1511</v>
      </c>
      <c r="AO1" t="s">
        <v>1512</v>
      </c>
      <c r="AP1" t="s">
        <v>1513</v>
      </c>
      <c r="AQ1" t="s">
        <v>1514</v>
      </c>
      <c r="AR1" t="s">
        <v>86</v>
      </c>
      <c r="AS1" t="s">
        <v>91</v>
      </c>
      <c r="AT1" t="s">
        <v>92</v>
      </c>
      <c r="AU1" t="s">
        <v>1515</v>
      </c>
      <c r="AV1" t="s">
        <v>83</v>
      </c>
      <c r="AW1" t="s">
        <v>1516</v>
      </c>
      <c r="AX1" t="s">
        <v>1517</v>
      </c>
      <c r="AY1" t="s">
        <v>1518</v>
      </c>
      <c r="AZ1" t="s">
        <v>1519</v>
      </c>
      <c r="BA1" t="s">
        <v>86</v>
      </c>
      <c r="BB1" t="s">
        <v>1520</v>
      </c>
      <c r="BC1" t="s">
        <v>1521</v>
      </c>
      <c r="BD1" t="s">
        <v>1524</v>
      </c>
      <c r="BE1" t="s">
        <v>83</v>
      </c>
      <c r="BF1" t="s">
        <v>1522</v>
      </c>
      <c r="BG1" t="s">
        <v>1523</v>
      </c>
      <c r="BH1" t="s">
        <v>1525</v>
      </c>
      <c r="BI1" t="s">
        <v>1526</v>
      </c>
      <c r="BJ1" t="s">
        <v>86</v>
      </c>
      <c r="BK1" t="s">
        <v>1527</v>
      </c>
      <c r="BL1" t="s">
        <v>1528</v>
      </c>
      <c r="BM1" t="s">
        <v>1529</v>
      </c>
      <c r="BN1" t="s">
        <v>83</v>
      </c>
      <c r="BO1" t="s">
        <v>1530</v>
      </c>
      <c r="BP1" t="s">
        <v>1531</v>
      </c>
      <c r="BQ1" t="s">
        <v>1532</v>
      </c>
      <c r="BR1" t="s">
        <v>1533</v>
      </c>
      <c r="BS1" t="s">
        <v>86</v>
      </c>
      <c r="BT1" t="s">
        <v>1534</v>
      </c>
      <c r="BU1" t="s">
        <v>1535</v>
      </c>
      <c r="BV1" t="s">
        <v>1536</v>
      </c>
      <c r="BW1" t="s">
        <v>83</v>
      </c>
      <c r="BX1" t="s">
        <v>1537</v>
      </c>
      <c r="BY1" t="s">
        <v>1538</v>
      </c>
      <c r="BZ1" t="s">
        <v>1539</v>
      </c>
      <c r="CA1" t="s">
        <v>1540</v>
      </c>
      <c r="CB1" t="s">
        <v>86</v>
      </c>
      <c r="CC1" t="s">
        <v>121</v>
      </c>
      <c r="CD1" t="s">
        <v>122</v>
      </c>
      <c r="CE1" t="s">
        <v>1541</v>
      </c>
      <c r="CF1" t="s">
        <v>83</v>
      </c>
      <c r="CG1" t="s">
        <v>1542</v>
      </c>
      <c r="CH1" t="s">
        <v>1543</v>
      </c>
      <c r="CI1" t="s">
        <v>1544</v>
      </c>
      <c r="CJ1" t="s">
        <v>1545</v>
      </c>
      <c r="CK1" t="s">
        <v>86</v>
      </c>
      <c r="CL1" t="s">
        <v>129</v>
      </c>
      <c r="CM1" t="s">
        <v>130</v>
      </c>
      <c r="CN1" t="s">
        <v>1546</v>
      </c>
      <c r="CO1" t="s">
        <v>83</v>
      </c>
      <c r="CP1" t="s">
        <v>1547</v>
      </c>
      <c r="CQ1" t="s">
        <v>1548</v>
      </c>
      <c r="CR1" t="s">
        <v>1549</v>
      </c>
      <c r="CS1" t="s">
        <v>1550</v>
      </c>
      <c r="CT1" t="s">
        <v>86</v>
      </c>
      <c r="CU1" t="s">
        <v>137</v>
      </c>
      <c r="CV1" t="s">
        <v>138</v>
      </c>
      <c r="CW1" t="s">
        <v>1551</v>
      </c>
      <c r="CX1" t="s">
        <v>83</v>
      </c>
      <c r="CY1" t="s">
        <v>1552</v>
      </c>
      <c r="CZ1" t="s">
        <v>1553</v>
      </c>
      <c r="DA1" t="s">
        <v>1554</v>
      </c>
      <c r="DB1" t="s">
        <v>1555</v>
      </c>
      <c r="DC1" t="s">
        <v>86</v>
      </c>
      <c r="DD1" t="s">
        <v>145</v>
      </c>
      <c r="DE1" t="s">
        <v>146</v>
      </c>
      <c r="DF1" t="s">
        <v>1556</v>
      </c>
      <c r="DG1" t="s">
        <v>83</v>
      </c>
      <c r="DH1" t="s">
        <v>1557</v>
      </c>
      <c r="DI1" t="s">
        <v>1558</v>
      </c>
      <c r="DJ1" t="s">
        <v>1559</v>
      </c>
      <c r="DK1" t="s">
        <v>1560</v>
      </c>
      <c r="DL1" t="s">
        <v>86</v>
      </c>
      <c r="DM1" t="s">
        <v>153</v>
      </c>
      <c r="DN1" t="s">
        <v>154</v>
      </c>
      <c r="DO1" t="s">
        <v>1561</v>
      </c>
      <c r="DP1" t="s">
        <v>83</v>
      </c>
      <c r="DQ1" t="s">
        <v>1562</v>
      </c>
      <c r="DR1" t="s">
        <v>1563</v>
      </c>
      <c r="DS1" t="s">
        <v>1564</v>
      </c>
      <c r="DT1" t="s">
        <v>1565</v>
      </c>
      <c r="DU1" t="s">
        <v>86</v>
      </c>
      <c r="DV1" t="s">
        <v>157</v>
      </c>
      <c r="DW1" t="s">
        <v>158</v>
      </c>
      <c r="DX1" t="s">
        <v>1566</v>
      </c>
      <c r="DY1" t="s">
        <v>1567</v>
      </c>
      <c r="DZ1" t="s">
        <v>162</v>
      </c>
      <c r="EA1" t="s">
        <v>167</v>
      </c>
      <c r="EB1" t="s">
        <v>168</v>
      </c>
      <c r="EC1" t="s">
        <v>1568</v>
      </c>
      <c r="ED1" t="s">
        <v>83</v>
      </c>
      <c r="EE1" t="s">
        <v>1569</v>
      </c>
      <c r="EF1" t="s">
        <v>1570</v>
      </c>
      <c r="EG1" t="s">
        <v>1571</v>
      </c>
      <c r="EH1" t="s">
        <v>1572</v>
      </c>
      <c r="EI1" t="s">
        <v>86</v>
      </c>
      <c r="EJ1" t="s">
        <v>1573</v>
      </c>
      <c r="EK1" t="s">
        <v>1574</v>
      </c>
      <c r="EL1" t="s">
        <v>1575</v>
      </c>
      <c r="EM1" t="s">
        <v>1576</v>
      </c>
      <c r="EN1" t="s">
        <v>1577</v>
      </c>
      <c r="EO1" t="s">
        <v>173</v>
      </c>
      <c r="EP1" t="s">
        <v>174</v>
      </c>
      <c r="EQ1" t="s">
        <v>175</v>
      </c>
      <c r="ER1" t="s">
        <v>176</v>
      </c>
      <c r="ES1" t="s">
        <v>177</v>
      </c>
      <c r="ET1" t="s">
        <v>179</v>
      </c>
      <c r="EU1" t="s">
        <v>183</v>
      </c>
      <c r="EV1" t="s">
        <v>184</v>
      </c>
      <c r="EW1" t="s">
        <v>185</v>
      </c>
      <c r="EX1" t="s">
        <v>186</v>
      </c>
      <c r="EY1" t="s">
        <v>187</v>
      </c>
      <c r="EZ1" t="s">
        <v>188</v>
      </c>
      <c r="FA1" t="s">
        <v>189</v>
      </c>
      <c r="FB1" t="s">
        <v>190</v>
      </c>
      <c r="FC1" t="s">
        <v>191</v>
      </c>
    </row>
    <row r="2" spans="1:159" x14ac:dyDescent="0.35">
      <c r="A2" s="1">
        <v>44827.433707060183</v>
      </c>
      <c r="B2" s="1">
        <v>44827.440239502313</v>
      </c>
      <c r="C2" s="1">
        <v>44827</v>
      </c>
      <c r="D2" t="s">
        <v>486</v>
      </c>
      <c r="H2" t="s">
        <v>608</v>
      </c>
      <c r="I2" s="1">
        <v>44827</v>
      </c>
      <c r="J2" t="s">
        <v>2858</v>
      </c>
      <c r="K2" t="s">
        <v>197</v>
      </c>
      <c r="L2" t="s">
        <v>2859</v>
      </c>
      <c r="M2" t="s">
        <v>611</v>
      </c>
      <c r="N2" t="s">
        <v>612</v>
      </c>
      <c r="O2" t="s">
        <v>201</v>
      </c>
      <c r="P2" t="s">
        <v>202</v>
      </c>
      <c r="Q2" t="s">
        <v>300</v>
      </c>
      <c r="R2" t="s">
        <v>548</v>
      </c>
      <c r="S2" t="s">
        <v>549</v>
      </c>
      <c r="T2" t="s">
        <v>210</v>
      </c>
      <c r="U2">
        <v>1</v>
      </c>
      <c r="V2">
        <v>0</v>
      </c>
      <c r="W2">
        <v>0</v>
      </c>
      <c r="X2">
        <v>0</v>
      </c>
      <c r="Y2">
        <v>0</v>
      </c>
      <c r="Z2">
        <v>0</v>
      </c>
      <c r="AA2">
        <v>0</v>
      </c>
      <c r="AB2">
        <v>0</v>
      </c>
      <c r="AC2">
        <v>0</v>
      </c>
      <c r="AD2">
        <v>0</v>
      </c>
      <c r="AE2">
        <v>0</v>
      </c>
      <c r="AF2">
        <v>0</v>
      </c>
      <c r="AG2">
        <v>0</v>
      </c>
      <c r="AH2">
        <v>1</v>
      </c>
      <c r="AI2">
        <v>9</v>
      </c>
      <c r="AJ2" t="s">
        <v>2860</v>
      </c>
      <c r="AK2" s="2" t="s">
        <v>2861</v>
      </c>
      <c r="AL2">
        <v>23.28</v>
      </c>
      <c r="AM2" t="s">
        <v>213</v>
      </c>
      <c r="AR2" t="s">
        <v>588</v>
      </c>
      <c r="EJ2" t="s">
        <v>194</v>
      </c>
      <c r="EK2" t="s">
        <v>194</v>
      </c>
      <c r="EL2" t="s">
        <v>194</v>
      </c>
      <c r="EM2" t="s">
        <v>194</v>
      </c>
      <c r="EN2" t="s">
        <v>194</v>
      </c>
      <c r="EO2" t="s">
        <v>557</v>
      </c>
      <c r="EP2" t="s">
        <v>2862</v>
      </c>
      <c r="EQ2" s="2" t="s">
        <v>2863</v>
      </c>
      <c r="ER2" t="s">
        <v>2864</v>
      </c>
      <c r="ES2" t="s">
        <v>2865</v>
      </c>
      <c r="EU2">
        <v>187115532</v>
      </c>
      <c r="EV2" t="s">
        <v>2866</v>
      </c>
      <c r="EW2" s="1">
        <v>44827.388032407413</v>
      </c>
      <c r="EZ2" t="s">
        <v>221</v>
      </c>
      <c r="FA2" t="s">
        <v>222</v>
      </c>
      <c r="FC2">
        <v>1</v>
      </c>
    </row>
    <row r="3" spans="1:159" x14ac:dyDescent="0.35">
      <c r="A3" s="1">
        <v>44827.446234976851</v>
      </c>
      <c r="B3" s="1">
        <v>44827.451484340279</v>
      </c>
      <c r="C3" s="1">
        <v>44827</v>
      </c>
      <c r="D3" t="s">
        <v>486</v>
      </c>
      <c r="H3" t="s">
        <v>621</v>
      </c>
      <c r="I3" s="1">
        <v>44827</v>
      </c>
      <c r="J3" t="s">
        <v>2867</v>
      </c>
      <c r="K3" t="s">
        <v>968</v>
      </c>
      <c r="L3" t="s">
        <v>2868</v>
      </c>
      <c r="M3" t="s">
        <v>624</v>
      </c>
      <c r="N3" t="s">
        <v>625</v>
      </c>
      <c r="O3" t="s">
        <v>201</v>
      </c>
      <c r="P3" t="s">
        <v>202</v>
      </c>
      <c r="Q3" t="s">
        <v>300</v>
      </c>
      <c r="R3" t="s">
        <v>548</v>
      </c>
      <c r="S3" t="s">
        <v>549</v>
      </c>
      <c r="T3" t="s">
        <v>210</v>
      </c>
      <c r="U3">
        <v>1</v>
      </c>
      <c r="V3">
        <v>0</v>
      </c>
      <c r="W3">
        <v>0</v>
      </c>
      <c r="X3">
        <v>0</v>
      </c>
      <c r="Y3">
        <v>0</v>
      </c>
      <c r="Z3">
        <v>0</v>
      </c>
      <c r="AA3">
        <v>0</v>
      </c>
      <c r="AB3">
        <v>0</v>
      </c>
      <c r="AC3">
        <v>0</v>
      </c>
      <c r="AD3">
        <v>0</v>
      </c>
      <c r="AE3">
        <v>0</v>
      </c>
      <c r="AF3">
        <v>0</v>
      </c>
      <c r="AG3">
        <v>0</v>
      </c>
      <c r="AH3">
        <v>2</v>
      </c>
      <c r="AI3">
        <v>5</v>
      </c>
      <c r="AJ3" t="s">
        <v>2869</v>
      </c>
      <c r="AK3" s="2" t="s">
        <v>2870</v>
      </c>
      <c r="AL3">
        <v>9.2750000000000004</v>
      </c>
      <c r="AM3" t="s">
        <v>213</v>
      </c>
      <c r="AR3" t="s">
        <v>308</v>
      </c>
      <c r="EJ3" t="s">
        <v>194</v>
      </c>
      <c r="EK3" t="s">
        <v>194</v>
      </c>
      <c r="EL3" t="s">
        <v>194</v>
      </c>
      <c r="EM3" t="s">
        <v>194</v>
      </c>
      <c r="EN3" t="s">
        <v>194</v>
      </c>
      <c r="EO3" t="s">
        <v>557</v>
      </c>
      <c r="EP3" t="s">
        <v>2871</v>
      </c>
      <c r="EQ3" s="2" t="s">
        <v>2872</v>
      </c>
      <c r="ER3" t="s">
        <v>2864</v>
      </c>
      <c r="ES3" t="s">
        <v>2865</v>
      </c>
      <c r="EU3">
        <v>187115545</v>
      </c>
      <c r="EV3" t="s">
        <v>2873</v>
      </c>
      <c r="EW3" s="1">
        <v>44827.388067129628</v>
      </c>
      <c r="EZ3" t="s">
        <v>221</v>
      </c>
      <c r="FA3" t="s">
        <v>222</v>
      </c>
      <c r="FC3">
        <v>2</v>
      </c>
    </row>
    <row r="4" spans="1:159" x14ac:dyDescent="0.35">
      <c r="A4" s="1">
        <v>44827.362161574078</v>
      </c>
      <c r="B4" s="1">
        <v>44827.369110648149</v>
      </c>
      <c r="C4" s="1">
        <v>44827</v>
      </c>
      <c r="D4" t="s">
        <v>486</v>
      </c>
      <c r="H4" t="s">
        <v>543</v>
      </c>
      <c r="I4" s="1">
        <v>44827</v>
      </c>
      <c r="J4" t="s">
        <v>2874</v>
      </c>
      <c r="K4" t="s">
        <v>197</v>
      </c>
      <c r="L4" t="s">
        <v>2247</v>
      </c>
      <c r="M4" t="s">
        <v>2875</v>
      </c>
      <c r="N4" t="s">
        <v>547</v>
      </c>
      <c r="O4" t="s">
        <v>201</v>
      </c>
      <c r="P4" t="s">
        <v>202</v>
      </c>
      <c r="Q4" t="s">
        <v>300</v>
      </c>
      <c r="R4" t="s">
        <v>548</v>
      </c>
      <c r="S4" t="s">
        <v>549</v>
      </c>
      <c r="T4" t="s">
        <v>210</v>
      </c>
      <c r="U4">
        <v>1</v>
      </c>
      <c r="V4">
        <v>0</v>
      </c>
      <c r="W4">
        <v>0</v>
      </c>
      <c r="X4">
        <v>0</v>
      </c>
      <c r="Y4">
        <v>0</v>
      </c>
      <c r="Z4">
        <v>0</v>
      </c>
      <c r="AA4">
        <v>0</v>
      </c>
      <c r="AB4">
        <v>0</v>
      </c>
      <c r="AC4">
        <v>0</v>
      </c>
      <c r="AD4">
        <v>0</v>
      </c>
      <c r="AE4">
        <v>0</v>
      </c>
      <c r="AF4">
        <v>0</v>
      </c>
      <c r="AG4">
        <v>0</v>
      </c>
      <c r="AH4">
        <v>1</v>
      </c>
      <c r="AI4">
        <v>5</v>
      </c>
      <c r="AJ4" t="s">
        <v>2876</v>
      </c>
      <c r="AK4" s="2" t="s">
        <v>2877</v>
      </c>
      <c r="AL4">
        <v>15.744999999999999</v>
      </c>
      <c r="AM4" t="s">
        <v>213</v>
      </c>
      <c r="AR4" t="s">
        <v>308</v>
      </c>
      <c r="EJ4" t="s">
        <v>194</v>
      </c>
      <c r="EK4" t="s">
        <v>194</v>
      </c>
      <c r="EL4" t="s">
        <v>194</v>
      </c>
      <c r="EM4" t="s">
        <v>194</v>
      </c>
      <c r="EN4" t="s">
        <v>194</v>
      </c>
      <c r="EO4" t="s">
        <v>557</v>
      </c>
      <c r="EP4" t="s">
        <v>2878</v>
      </c>
      <c r="EQ4" s="2" t="s">
        <v>2879</v>
      </c>
      <c r="ER4" t="s">
        <v>2864</v>
      </c>
      <c r="ES4" t="s">
        <v>2865</v>
      </c>
      <c r="EU4">
        <v>187115720</v>
      </c>
      <c r="EV4" t="s">
        <v>2880</v>
      </c>
      <c r="EW4" s="1">
        <v>44827.388506944437</v>
      </c>
      <c r="EZ4" t="s">
        <v>221</v>
      </c>
      <c r="FA4" t="s">
        <v>222</v>
      </c>
      <c r="FC4">
        <v>3</v>
      </c>
    </row>
    <row r="5" spans="1:159" x14ac:dyDescent="0.35">
      <c r="A5" s="1">
        <v>44827.375688182867</v>
      </c>
      <c r="B5" s="1">
        <v>44827.38066815972</v>
      </c>
      <c r="C5" s="1">
        <v>44827</v>
      </c>
      <c r="D5" t="s">
        <v>486</v>
      </c>
      <c r="H5" t="s">
        <v>561</v>
      </c>
      <c r="I5" s="1">
        <v>44827</v>
      </c>
      <c r="J5" t="s">
        <v>2881</v>
      </c>
      <c r="K5" t="s">
        <v>968</v>
      </c>
      <c r="L5" t="s">
        <v>563</v>
      </c>
      <c r="M5" t="s">
        <v>1691</v>
      </c>
      <c r="N5" t="s">
        <v>565</v>
      </c>
      <c r="O5" t="s">
        <v>201</v>
      </c>
      <c r="P5" t="s">
        <v>202</v>
      </c>
      <c r="Q5" t="s">
        <v>300</v>
      </c>
      <c r="R5" t="s">
        <v>548</v>
      </c>
      <c r="S5" t="s">
        <v>549</v>
      </c>
      <c r="T5" t="s">
        <v>210</v>
      </c>
      <c r="U5">
        <v>1</v>
      </c>
      <c r="V5">
        <v>0</v>
      </c>
      <c r="W5">
        <v>0</v>
      </c>
      <c r="X5">
        <v>0</v>
      </c>
      <c r="Y5">
        <v>0</v>
      </c>
      <c r="Z5">
        <v>0</v>
      </c>
      <c r="AA5">
        <v>0</v>
      </c>
      <c r="AB5">
        <v>0</v>
      </c>
      <c r="AC5">
        <v>0</v>
      </c>
      <c r="AD5">
        <v>0</v>
      </c>
      <c r="AE5">
        <v>0</v>
      </c>
      <c r="AF5">
        <v>0</v>
      </c>
      <c r="AG5">
        <v>0</v>
      </c>
      <c r="AH5">
        <v>2</v>
      </c>
      <c r="AI5">
        <v>4</v>
      </c>
      <c r="AJ5" t="s">
        <v>2882</v>
      </c>
      <c r="AK5" s="2" t="s">
        <v>2883</v>
      </c>
      <c r="AL5">
        <v>19.814</v>
      </c>
      <c r="AM5" t="s">
        <v>213</v>
      </c>
      <c r="AR5" t="s">
        <v>588</v>
      </c>
      <c r="EJ5" t="s">
        <v>194</v>
      </c>
      <c r="EK5" t="s">
        <v>194</v>
      </c>
      <c r="EL5" t="s">
        <v>194</v>
      </c>
      <c r="EM5" t="s">
        <v>194</v>
      </c>
      <c r="EN5" t="s">
        <v>194</v>
      </c>
      <c r="EO5" t="s">
        <v>557</v>
      </c>
      <c r="EP5" t="s">
        <v>2884</v>
      </c>
      <c r="EQ5" s="2" t="s">
        <v>2885</v>
      </c>
      <c r="ER5" t="s">
        <v>2864</v>
      </c>
      <c r="ES5" t="s">
        <v>2865</v>
      </c>
      <c r="EU5">
        <v>187115759</v>
      </c>
      <c r="EV5" t="s">
        <v>2886</v>
      </c>
      <c r="EW5" s="1">
        <v>44827.38857638889</v>
      </c>
      <c r="EZ5" t="s">
        <v>221</v>
      </c>
      <c r="FA5" t="s">
        <v>222</v>
      </c>
      <c r="FC5">
        <v>4</v>
      </c>
    </row>
    <row r="6" spans="1:159" x14ac:dyDescent="0.35">
      <c r="A6" s="1">
        <v>44827.391541157413</v>
      </c>
      <c r="B6" s="1">
        <v>44827.398036145831</v>
      </c>
      <c r="C6" s="1">
        <v>44827</v>
      </c>
      <c r="D6" t="s">
        <v>486</v>
      </c>
      <c r="H6" t="s">
        <v>576</v>
      </c>
      <c r="I6" s="1">
        <v>44827</v>
      </c>
      <c r="J6" t="s">
        <v>2051</v>
      </c>
      <c r="K6" t="s">
        <v>968</v>
      </c>
      <c r="L6" t="s">
        <v>2260</v>
      </c>
      <c r="M6" t="s">
        <v>579</v>
      </c>
      <c r="N6" t="s">
        <v>580</v>
      </c>
      <c r="O6" t="s">
        <v>201</v>
      </c>
      <c r="P6" t="s">
        <v>202</v>
      </c>
      <c r="Q6" t="s">
        <v>300</v>
      </c>
      <c r="R6" t="s">
        <v>548</v>
      </c>
      <c r="S6" t="s">
        <v>549</v>
      </c>
      <c r="T6" t="s">
        <v>210</v>
      </c>
      <c r="U6">
        <v>1</v>
      </c>
      <c r="V6">
        <v>0</v>
      </c>
      <c r="W6">
        <v>0</v>
      </c>
      <c r="X6">
        <v>0</v>
      </c>
      <c r="Y6">
        <v>0</v>
      </c>
      <c r="Z6">
        <v>0</v>
      </c>
      <c r="AA6">
        <v>0</v>
      </c>
      <c r="AB6">
        <v>0</v>
      </c>
      <c r="AC6">
        <v>0</v>
      </c>
      <c r="AD6">
        <v>0</v>
      </c>
      <c r="AE6">
        <v>0</v>
      </c>
      <c r="AF6">
        <v>0</v>
      </c>
      <c r="AG6">
        <v>0</v>
      </c>
      <c r="AH6">
        <v>2</v>
      </c>
      <c r="AI6">
        <v>5</v>
      </c>
      <c r="AJ6" t="s">
        <v>2887</v>
      </c>
      <c r="AK6" s="2" t="s">
        <v>2888</v>
      </c>
      <c r="AL6">
        <v>18.420000000000002</v>
      </c>
      <c r="AM6" t="s">
        <v>213</v>
      </c>
      <c r="AR6" t="s">
        <v>588</v>
      </c>
      <c r="EJ6" t="s">
        <v>194</v>
      </c>
      <c r="EK6" t="s">
        <v>194</v>
      </c>
      <c r="EL6" t="s">
        <v>194</v>
      </c>
      <c r="EM6" t="s">
        <v>194</v>
      </c>
      <c r="EN6" t="s">
        <v>194</v>
      </c>
      <c r="EO6" t="s">
        <v>557</v>
      </c>
      <c r="EP6" t="s">
        <v>2889</v>
      </c>
      <c r="EQ6" s="2" t="s">
        <v>2890</v>
      </c>
      <c r="ER6" t="s">
        <v>2864</v>
      </c>
      <c r="ES6" t="s">
        <v>2865</v>
      </c>
      <c r="EU6">
        <v>187115775</v>
      </c>
      <c r="EV6" t="s">
        <v>2891</v>
      </c>
      <c r="EW6" s="1">
        <v>44827.388611111113</v>
      </c>
      <c r="EZ6" t="s">
        <v>221</v>
      </c>
      <c r="FA6" t="s">
        <v>222</v>
      </c>
      <c r="FC6">
        <v>5</v>
      </c>
    </row>
    <row r="7" spans="1:159" x14ac:dyDescent="0.35">
      <c r="A7" s="1">
        <v>44827.408486412038</v>
      </c>
      <c r="B7" s="1">
        <v>44827.417621990739</v>
      </c>
      <c r="C7" s="1">
        <v>44827</v>
      </c>
      <c r="D7" t="s">
        <v>486</v>
      </c>
      <c r="H7" t="s">
        <v>593</v>
      </c>
      <c r="I7" s="1">
        <v>44827</v>
      </c>
      <c r="J7" t="s">
        <v>2892</v>
      </c>
      <c r="K7" t="s">
        <v>968</v>
      </c>
      <c r="L7" t="s">
        <v>595</v>
      </c>
      <c r="M7" t="s">
        <v>596</v>
      </c>
      <c r="N7" t="s">
        <v>597</v>
      </c>
      <c r="O7" t="s">
        <v>201</v>
      </c>
      <c r="P7" t="s">
        <v>202</v>
      </c>
      <c r="Q7" t="s">
        <v>300</v>
      </c>
      <c r="R7" t="s">
        <v>548</v>
      </c>
      <c r="S7" t="s">
        <v>549</v>
      </c>
      <c r="T7" t="s">
        <v>210</v>
      </c>
      <c r="U7">
        <v>1</v>
      </c>
      <c r="V7">
        <v>0</v>
      </c>
      <c r="W7">
        <v>0</v>
      </c>
      <c r="X7">
        <v>0</v>
      </c>
      <c r="Y7">
        <v>0</v>
      </c>
      <c r="Z7">
        <v>0</v>
      </c>
      <c r="AA7">
        <v>0</v>
      </c>
      <c r="AB7">
        <v>0</v>
      </c>
      <c r="AC7">
        <v>0</v>
      </c>
      <c r="AD7">
        <v>0</v>
      </c>
      <c r="AE7">
        <v>0</v>
      </c>
      <c r="AF7">
        <v>0</v>
      </c>
      <c r="AG7">
        <v>0</v>
      </c>
      <c r="AH7">
        <v>2</v>
      </c>
      <c r="AI7">
        <v>5</v>
      </c>
      <c r="AJ7" t="s">
        <v>2893</v>
      </c>
      <c r="AK7" s="2" t="s">
        <v>2894</v>
      </c>
      <c r="AL7">
        <v>20.85</v>
      </c>
      <c r="AM7" t="s">
        <v>213</v>
      </c>
      <c r="AR7" t="s">
        <v>588</v>
      </c>
      <c r="EJ7" t="s">
        <v>194</v>
      </c>
      <c r="EK7" t="s">
        <v>194</v>
      </c>
      <c r="EL7" t="s">
        <v>194</v>
      </c>
      <c r="EM7" t="s">
        <v>194</v>
      </c>
      <c r="EN7" t="s">
        <v>194</v>
      </c>
      <c r="EO7" t="s">
        <v>557</v>
      </c>
      <c r="EP7" t="s">
        <v>2895</v>
      </c>
      <c r="EQ7" s="2" t="s">
        <v>2896</v>
      </c>
      <c r="ER7" t="s">
        <v>2864</v>
      </c>
      <c r="ES7" t="s">
        <v>2865</v>
      </c>
      <c r="EU7">
        <v>187115841</v>
      </c>
      <c r="EV7" t="s">
        <v>2897</v>
      </c>
      <c r="EW7" s="1">
        <v>44827.388692129629</v>
      </c>
      <c r="EZ7" t="s">
        <v>221</v>
      </c>
      <c r="FA7" t="s">
        <v>222</v>
      </c>
      <c r="FC7">
        <v>6</v>
      </c>
    </row>
    <row r="8" spans="1:159" x14ac:dyDescent="0.35">
      <c r="A8" s="1">
        <v>44826.520600925927</v>
      </c>
      <c r="B8" s="1">
        <v>44827.379499953713</v>
      </c>
      <c r="C8" s="1">
        <v>44826</v>
      </c>
      <c r="D8" t="s">
        <v>467</v>
      </c>
      <c r="H8" t="s">
        <v>638</v>
      </c>
      <c r="I8" s="1">
        <v>44827</v>
      </c>
      <c r="J8" t="s">
        <v>639</v>
      </c>
      <c r="K8" t="s">
        <v>470</v>
      </c>
      <c r="L8" t="s">
        <v>640</v>
      </c>
      <c r="M8" t="s">
        <v>640</v>
      </c>
      <c r="N8" t="s">
        <v>641</v>
      </c>
      <c r="O8" t="s">
        <v>201</v>
      </c>
      <c r="P8" t="s">
        <v>202</v>
      </c>
      <c r="Q8" t="s">
        <v>473</v>
      </c>
      <c r="R8" t="s">
        <v>474</v>
      </c>
      <c r="S8" t="s">
        <v>475</v>
      </c>
      <c r="T8" t="s">
        <v>210</v>
      </c>
      <c r="U8">
        <v>1</v>
      </c>
      <c r="V8">
        <v>0</v>
      </c>
      <c r="W8">
        <v>0</v>
      </c>
      <c r="X8">
        <v>0</v>
      </c>
      <c r="Y8">
        <v>0</v>
      </c>
      <c r="Z8">
        <v>0</v>
      </c>
      <c r="AA8">
        <v>0</v>
      </c>
      <c r="AB8">
        <v>0</v>
      </c>
      <c r="AC8">
        <v>0</v>
      </c>
      <c r="AD8">
        <v>0</v>
      </c>
      <c r="AE8">
        <v>0</v>
      </c>
      <c r="AF8">
        <v>0</v>
      </c>
      <c r="AG8">
        <v>0</v>
      </c>
      <c r="AH8">
        <v>2</v>
      </c>
      <c r="AI8">
        <v>3</v>
      </c>
      <c r="AJ8" t="s">
        <v>2898</v>
      </c>
      <c r="AK8" s="2" t="s">
        <v>2899</v>
      </c>
      <c r="AL8">
        <v>4.3250000000000002</v>
      </c>
      <c r="AM8" t="s">
        <v>195</v>
      </c>
      <c r="AN8" t="s">
        <v>2900</v>
      </c>
      <c r="AO8" s="2" t="s">
        <v>2901</v>
      </c>
      <c r="AP8">
        <v>7.27</v>
      </c>
      <c r="AQ8" t="s">
        <v>194</v>
      </c>
      <c r="AR8" t="s">
        <v>2902</v>
      </c>
      <c r="EJ8" t="s">
        <v>194</v>
      </c>
      <c r="EK8" t="s">
        <v>194</v>
      </c>
      <c r="EL8" t="s">
        <v>194</v>
      </c>
      <c r="EM8" t="s">
        <v>194</v>
      </c>
      <c r="EN8" t="s">
        <v>194</v>
      </c>
      <c r="EO8" t="s">
        <v>482</v>
      </c>
      <c r="EP8" t="s">
        <v>2903</v>
      </c>
      <c r="EQ8" s="2" t="s">
        <v>2904</v>
      </c>
      <c r="ER8" t="s">
        <v>2864</v>
      </c>
      <c r="ES8" t="s">
        <v>2865</v>
      </c>
      <c r="EU8">
        <v>187136928</v>
      </c>
      <c r="EV8" t="s">
        <v>2905</v>
      </c>
      <c r="EW8" s="1">
        <v>44827.432673611111</v>
      </c>
      <c r="EZ8" t="s">
        <v>221</v>
      </c>
      <c r="FA8" t="s">
        <v>222</v>
      </c>
      <c r="FC8">
        <v>7</v>
      </c>
    </row>
    <row r="9" spans="1:159" x14ac:dyDescent="0.35">
      <c r="A9" s="1">
        <v>44826.524119745372</v>
      </c>
      <c r="B9" s="1">
        <v>44827.409905173612</v>
      </c>
      <c r="C9" s="1">
        <v>44826</v>
      </c>
      <c r="D9" t="s">
        <v>467</v>
      </c>
      <c r="H9" t="s">
        <v>529</v>
      </c>
      <c r="I9" s="1">
        <v>44827</v>
      </c>
      <c r="J9" t="s">
        <v>530</v>
      </c>
      <c r="K9" t="s">
        <v>470</v>
      </c>
      <c r="L9" t="s">
        <v>2906</v>
      </c>
      <c r="M9" t="s">
        <v>532</v>
      </c>
      <c r="N9" t="s">
        <v>533</v>
      </c>
      <c r="O9" t="s">
        <v>201</v>
      </c>
      <c r="P9" t="s">
        <v>202</v>
      </c>
      <c r="Q9" t="s">
        <v>473</v>
      </c>
      <c r="R9" t="s">
        <v>474</v>
      </c>
      <c r="S9" t="s">
        <v>475</v>
      </c>
      <c r="T9" t="s">
        <v>210</v>
      </c>
      <c r="U9">
        <v>1</v>
      </c>
      <c r="V9">
        <v>0</v>
      </c>
      <c r="W9">
        <v>0</v>
      </c>
      <c r="X9">
        <v>0</v>
      </c>
      <c r="Y9">
        <v>0</v>
      </c>
      <c r="Z9">
        <v>0</v>
      </c>
      <c r="AA9">
        <v>0</v>
      </c>
      <c r="AB9">
        <v>0</v>
      </c>
      <c r="AC9">
        <v>0</v>
      </c>
      <c r="AD9">
        <v>0</v>
      </c>
      <c r="AE9">
        <v>0</v>
      </c>
      <c r="AF9">
        <v>0</v>
      </c>
      <c r="AG9">
        <v>0</v>
      </c>
      <c r="AH9">
        <v>3</v>
      </c>
      <c r="AI9">
        <v>4</v>
      </c>
      <c r="AJ9" t="s">
        <v>2907</v>
      </c>
      <c r="AK9" s="2" t="s">
        <v>2908</v>
      </c>
      <c r="AL9">
        <v>5.41</v>
      </c>
      <c r="AM9" t="s">
        <v>213</v>
      </c>
      <c r="AR9" t="s">
        <v>2909</v>
      </c>
      <c r="EJ9" t="s">
        <v>194</v>
      </c>
      <c r="EK9" t="s">
        <v>194</v>
      </c>
      <c r="EL9" t="s">
        <v>194</v>
      </c>
      <c r="EM9" t="s">
        <v>194</v>
      </c>
      <c r="EN9" t="s">
        <v>194</v>
      </c>
      <c r="EO9" t="s">
        <v>482</v>
      </c>
      <c r="EP9" t="s">
        <v>2910</v>
      </c>
      <c r="EQ9" s="2" t="s">
        <v>2911</v>
      </c>
      <c r="ER9" t="s">
        <v>2864</v>
      </c>
      <c r="ES9" t="s">
        <v>2865</v>
      </c>
      <c r="EU9">
        <v>187137136</v>
      </c>
      <c r="EV9" t="s">
        <v>2912</v>
      </c>
      <c r="EW9" s="1">
        <v>44827.432939814818</v>
      </c>
      <c r="EZ9" t="s">
        <v>221</v>
      </c>
      <c r="FA9" t="s">
        <v>222</v>
      </c>
      <c r="FC9">
        <v>8</v>
      </c>
    </row>
    <row r="10" spans="1:159" x14ac:dyDescent="0.35">
      <c r="A10" s="1">
        <v>44826.52601559028</v>
      </c>
      <c r="B10" s="1">
        <v>44827.444944328701</v>
      </c>
      <c r="C10" s="1">
        <v>44826</v>
      </c>
      <c r="D10" t="s">
        <v>467</v>
      </c>
      <c r="H10" t="s">
        <v>468</v>
      </c>
      <c r="I10" s="1">
        <v>44827</v>
      </c>
      <c r="J10" t="s">
        <v>469</v>
      </c>
      <c r="K10" t="s">
        <v>470</v>
      </c>
      <c r="L10" t="s">
        <v>471</v>
      </c>
      <c r="M10" t="s">
        <v>471</v>
      </c>
      <c r="N10" t="s">
        <v>472</v>
      </c>
      <c r="O10" t="s">
        <v>201</v>
      </c>
      <c r="P10" t="s">
        <v>202</v>
      </c>
      <c r="Q10" t="s">
        <v>473</v>
      </c>
      <c r="R10" t="s">
        <v>474</v>
      </c>
      <c r="S10" t="s">
        <v>475</v>
      </c>
      <c r="T10" t="s">
        <v>210</v>
      </c>
      <c r="U10">
        <v>1</v>
      </c>
      <c r="V10">
        <v>0</v>
      </c>
      <c r="W10">
        <v>0</v>
      </c>
      <c r="X10">
        <v>0</v>
      </c>
      <c r="Y10">
        <v>0</v>
      </c>
      <c r="Z10">
        <v>0</v>
      </c>
      <c r="AA10">
        <v>0</v>
      </c>
      <c r="AB10">
        <v>0</v>
      </c>
      <c r="AC10">
        <v>0</v>
      </c>
      <c r="AD10">
        <v>0</v>
      </c>
      <c r="AE10">
        <v>0</v>
      </c>
      <c r="AF10">
        <v>0</v>
      </c>
      <c r="AG10">
        <v>0</v>
      </c>
      <c r="AH10">
        <v>2</v>
      </c>
      <c r="AI10">
        <v>6</v>
      </c>
      <c r="AJ10" t="s">
        <v>2913</v>
      </c>
      <c r="AK10" s="2" t="s">
        <v>2914</v>
      </c>
      <c r="AL10">
        <v>21.87</v>
      </c>
      <c r="AM10" t="s">
        <v>213</v>
      </c>
      <c r="AR10" t="s">
        <v>2915</v>
      </c>
      <c r="EJ10" t="s">
        <v>194</v>
      </c>
      <c r="EK10" t="s">
        <v>194</v>
      </c>
      <c r="EL10" t="s">
        <v>194</v>
      </c>
      <c r="EM10" t="s">
        <v>194</v>
      </c>
      <c r="EN10" t="s">
        <v>194</v>
      </c>
      <c r="EO10" t="s">
        <v>482</v>
      </c>
      <c r="EP10" t="s">
        <v>2916</v>
      </c>
      <c r="EQ10" s="2" t="s">
        <v>2917</v>
      </c>
      <c r="ER10" t="s">
        <v>2864</v>
      </c>
      <c r="ES10" t="s">
        <v>2865</v>
      </c>
      <c r="EU10">
        <v>187137223</v>
      </c>
      <c r="EV10" t="s">
        <v>2918</v>
      </c>
      <c r="EW10" s="1">
        <v>44827.43304398148</v>
      </c>
      <c r="EZ10" t="s">
        <v>221</v>
      </c>
      <c r="FA10" t="s">
        <v>222</v>
      </c>
      <c r="FC10">
        <v>9</v>
      </c>
    </row>
    <row r="11" spans="1:159" x14ac:dyDescent="0.35">
      <c r="A11" s="1">
        <v>44826.531252673609</v>
      </c>
      <c r="B11" s="1">
        <v>44827.472062523149</v>
      </c>
      <c r="C11" s="1">
        <v>44826</v>
      </c>
      <c r="D11" t="s">
        <v>467</v>
      </c>
      <c r="H11" t="s">
        <v>517</v>
      </c>
      <c r="I11" s="1">
        <v>44827</v>
      </c>
      <c r="J11" t="s">
        <v>240</v>
      </c>
      <c r="K11" t="s">
        <v>470</v>
      </c>
      <c r="L11" t="s">
        <v>518</v>
      </c>
      <c r="M11" t="s">
        <v>518</v>
      </c>
      <c r="N11" t="s">
        <v>519</v>
      </c>
      <c r="O11" t="s">
        <v>201</v>
      </c>
      <c r="P11" t="s">
        <v>202</v>
      </c>
      <c r="Q11" t="s">
        <v>473</v>
      </c>
      <c r="R11" t="s">
        <v>474</v>
      </c>
      <c r="S11" t="s">
        <v>475</v>
      </c>
      <c r="T11" t="s">
        <v>210</v>
      </c>
      <c r="U11">
        <v>1</v>
      </c>
      <c r="V11">
        <v>0</v>
      </c>
      <c r="W11">
        <v>0</v>
      </c>
      <c r="X11">
        <v>0</v>
      </c>
      <c r="Y11">
        <v>0</v>
      </c>
      <c r="Z11">
        <v>0</v>
      </c>
      <c r="AA11">
        <v>0</v>
      </c>
      <c r="AB11">
        <v>0</v>
      </c>
      <c r="AC11">
        <v>0</v>
      </c>
      <c r="AD11">
        <v>0</v>
      </c>
      <c r="AE11">
        <v>0</v>
      </c>
      <c r="AF11">
        <v>0</v>
      </c>
      <c r="AG11">
        <v>0</v>
      </c>
      <c r="AH11">
        <v>3</v>
      </c>
      <c r="AI11">
        <v>3</v>
      </c>
      <c r="AJ11" t="s">
        <v>2919</v>
      </c>
      <c r="AK11" s="2" t="s">
        <v>2920</v>
      </c>
      <c r="AL11">
        <v>42.31</v>
      </c>
      <c r="AM11" t="s">
        <v>213</v>
      </c>
      <c r="AR11" t="s">
        <v>2921</v>
      </c>
      <c r="EJ11" t="s">
        <v>194</v>
      </c>
      <c r="EK11" t="s">
        <v>194</v>
      </c>
      <c r="EL11" t="s">
        <v>194</v>
      </c>
      <c r="EM11" t="s">
        <v>194</v>
      </c>
      <c r="EN11" t="s">
        <v>194</v>
      </c>
      <c r="EO11" t="s">
        <v>648</v>
      </c>
      <c r="EP11" t="s">
        <v>2922</v>
      </c>
      <c r="EQ11" s="2" t="s">
        <v>2923</v>
      </c>
      <c r="ER11" t="s">
        <v>2864</v>
      </c>
      <c r="ES11" t="s">
        <v>2865</v>
      </c>
      <c r="EU11">
        <v>187137295</v>
      </c>
      <c r="EV11" t="s">
        <v>2924</v>
      </c>
      <c r="EW11" s="1">
        <v>44827.433148148149</v>
      </c>
      <c r="EZ11" t="s">
        <v>221</v>
      </c>
      <c r="FA11" t="s">
        <v>222</v>
      </c>
      <c r="FC11">
        <v>10</v>
      </c>
    </row>
    <row r="12" spans="1:159" x14ac:dyDescent="0.35">
      <c r="A12" s="1">
        <v>44826.532888819442</v>
      </c>
      <c r="B12" s="1">
        <v>44827.487786064812</v>
      </c>
      <c r="C12" s="1">
        <v>44826</v>
      </c>
      <c r="D12" t="s">
        <v>467</v>
      </c>
      <c r="H12" t="s">
        <v>487</v>
      </c>
      <c r="I12" s="1">
        <v>44827</v>
      </c>
      <c r="J12" t="s">
        <v>488</v>
      </c>
      <c r="K12" t="s">
        <v>470</v>
      </c>
      <c r="L12" t="s">
        <v>489</v>
      </c>
      <c r="M12" t="s">
        <v>489</v>
      </c>
      <c r="N12" t="s">
        <v>490</v>
      </c>
      <c r="O12" t="s">
        <v>201</v>
      </c>
      <c r="P12" t="s">
        <v>202</v>
      </c>
      <c r="Q12" t="s">
        <v>473</v>
      </c>
      <c r="R12" t="s">
        <v>474</v>
      </c>
      <c r="S12" t="s">
        <v>475</v>
      </c>
      <c r="T12" t="s">
        <v>210</v>
      </c>
      <c r="U12">
        <v>1</v>
      </c>
      <c r="V12">
        <v>0</v>
      </c>
      <c r="W12">
        <v>0</v>
      </c>
      <c r="X12">
        <v>0</v>
      </c>
      <c r="Y12">
        <v>0</v>
      </c>
      <c r="Z12">
        <v>0</v>
      </c>
      <c r="AA12">
        <v>0</v>
      </c>
      <c r="AB12">
        <v>0</v>
      </c>
      <c r="AC12">
        <v>0</v>
      </c>
      <c r="AD12">
        <v>0</v>
      </c>
      <c r="AE12">
        <v>0</v>
      </c>
      <c r="AF12">
        <v>0</v>
      </c>
      <c r="AG12">
        <v>0</v>
      </c>
      <c r="AH12">
        <v>4</v>
      </c>
      <c r="AI12">
        <v>5</v>
      </c>
      <c r="AJ12" t="s">
        <v>2925</v>
      </c>
      <c r="AK12" s="2" t="s">
        <v>2926</v>
      </c>
      <c r="AL12">
        <v>25.664999999999999</v>
      </c>
      <c r="AM12" t="s">
        <v>213</v>
      </c>
      <c r="AR12" t="s">
        <v>2927</v>
      </c>
      <c r="EJ12" t="s">
        <v>194</v>
      </c>
      <c r="EK12" t="s">
        <v>194</v>
      </c>
      <c r="EL12" t="s">
        <v>194</v>
      </c>
      <c r="EM12" t="s">
        <v>194</v>
      </c>
      <c r="EN12" t="s">
        <v>194</v>
      </c>
      <c r="EO12" t="s">
        <v>482</v>
      </c>
      <c r="EP12" t="s">
        <v>2928</v>
      </c>
      <c r="EQ12" s="2" t="s">
        <v>2929</v>
      </c>
      <c r="ER12" t="s">
        <v>2864</v>
      </c>
      <c r="ES12" t="s">
        <v>2865</v>
      </c>
      <c r="EU12">
        <v>187137338</v>
      </c>
      <c r="EV12" t="s">
        <v>2930</v>
      </c>
      <c r="EW12" s="1">
        <v>44827.433240740742</v>
      </c>
      <c r="EZ12" t="s">
        <v>221</v>
      </c>
      <c r="FA12" t="s">
        <v>222</v>
      </c>
      <c r="FC12">
        <v>11</v>
      </c>
    </row>
    <row r="13" spans="1:159" x14ac:dyDescent="0.35">
      <c r="A13" s="1">
        <v>44826.534538645843</v>
      </c>
      <c r="B13" s="1">
        <v>44827.515118611111</v>
      </c>
      <c r="C13" s="1">
        <v>44826</v>
      </c>
      <c r="D13" t="s">
        <v>467</v>
      </c>
      <c r="H13" t="s">
        <v>500</v>
      </c>
      <c r="I13" s="1">
        <v>44827</v>
      </c>
      <c r="J13" t="s">
        <v>1667</v>
      </c>
      <c r="K13" t="s">
        <v>470</v>
      </c>
      <c r="L13" t="s">
        <v>1668</v>
      </c>
      <c r="M13" t="s">
        <v>503</v>
      </c>
      <c r="N13" t="s">
        <v>504</v>
      </c>
      <c r="O13" t="s">
        <v>201</v>
      </c>
      <c r="P13" t="s">
        <v>202</v>
      </c>
      <c r="Q13" t="s">
        <v>473</v>
      </c>
      <c r="R13" t="s">
        <v>474</v>
      </c>
      <c r="S13" t="s">
        <v>475</v>
      </c>
      <c r="T13" t="s">
        <v>210</v>
      </c>
      <c r="U13">
        <v>1</v>
      </c>
      <c r="V13">
        <v>0</v>
      </c>
      <c r="W13">
        <v>0</v>
      </c>
      <c r="X13">
        <v>0</v>
      </c>
      <c r="Y13">
        <v>0</v>
      </c>
      <c r="Z13">
        <v>0</v>
      </c>
      <c r="AA13">
        <v>0</v>
      </c>
      <c r="AB13">
        <v>0</v>
      </c>
      <c r="AC13">
        <v>0</v>
      </c>
      <c r="AD13">
        <v>0</v>
      </c>
      <c r="AE13">
        <v>0</v>
      </c>
      <c r="AF13">
        <v>0</v>
      </c>
      <c r="AG13">
        <v>0</v>
      </c>
      <c r="AH13">
        <v>5</v>
      </c>
      <c r="AI13">
        <v>8</v>
      </c>
      <c r="AJ13" t="s">
        <v>2931</v>
      </c>
      <c r="AK13" s="2" t="s">
        <v>2932</v>
      </c>
      <c r="AL13">
        <v>156.09299999999999</v>
      </c>
      <c r="AM13" t="s">
        <v>213</v>
      </c>
      <c r="AR13" t="s">
        <v>2933</v>
      </c>
      <c r="EJ13" t="s">
        <v>194</v>
      </c>
      <c r="EK13" t="s">
        <v>194</v>
      </c>
      <c r="EL13" t="s">
        <v>194</v>
      </c>
      <c r="EM13" t="s">
        <v>194</v>
      </c>
      <c r="EN13" t="s">
        <v>194</v>
      </c>
      <c r="EO13" t="s">
        <v>482</v>
      </c>
      <c r="EP13" t="s">
        <v>2934</v>
      </c>
      <c r="EQ13" s="2" t="s">
        <v>2935</v>
      </c>
      <c r="ER13" t="s">
        <v>2864</v>
      </c>
      <c r="ES13" t="s">
        <v>2865</v>
      </c>
      <c r="EU13">
        <v>187137368</v>
      </c>
      <c r="EV13" t="s">
        <v>2936</v>
      </c>
      <c r="EW13" s="1">
        <v>44827.433333333327</v>
      </c>
      <c r="EZ13" t="s">
        <v>221</v>
      </c>
      <c r="FA13" t="s">
        <v>222</v>
      </c>
      <c r="FC13">
        <v>12</v>
      </c>
    </row>
    <row r="14" spans="1:159" x14ac:dyDescent="0.35">
      <c r="A14" s="1">
        <v>44827.350645104169</v>
      </c>
      <c r="B14" s="1">
        <v>44827.590065949073</v>
      </c>
      <c r="C14" s="1">
        <v>44827</v>
      </c>
      <c r="D14" t="s">
        <v>380</v>
      </c>
      <c r="H14" t="s">
        <v>381</v>
      </c>
      <c r="I14" s="1">
        <v>44827</v>
      </c>
      <c r="J14" t="s">
        <v>2024</v>
      </c>
      <c r="K14" t="s">
        <v>2937</v>
      </c>
      <c r="L14" t="s">
        <v>2458</v>
      </c>
      <c r="M14" t="s">
        <v>385</v>
      </c>
      <c r="N14" t="s">
        <v>1805</v>
      </c>
      <c r="O14" t="s">
        <v>201</v>
      </c>
      <c r="P14" t="s">
        <v>202</v>
      </c>
      <c r="Q14" t="s">
        <v>386</v>
      </c>
      <c r="R14" t="s">
        <v>387</v>
      </c>
      <c r="S14" t="s">
        <v>388</v>
      </c>
      <c r="T14" t="s">
        <v>210</v>
      </c>
      <c r="U14">
        <v>1</v>
      </c>
      <c r="V14">
        <v>0</v>
      </c>
      <c r="W14">
        <v>0</v>
      </c>
      <c r="X14">
        <v>0</v>
      </c>
      <c r="Y14">
        <v>0</v>
      </c>
      <c r="Z14">
        <v>0</v>
      </c>
      <c r="AA14">
        <v>0</v>
      </c>
      <c r="AB14">
        <v>0</v>
      </c>
      <c r="AC14">
        <v>0</v>
      </c>
      <c r="AD14">
        <v>0</v>
      </c>
      <c r="AE14">
        <v>0</v>
      </c>
      <c r="AF14">
        <v>0</v>
      </c>
      <c r="AG14">
        <v>0</v>
      </c>
      <c r="AH14">
        <v>1</v>
      </c>
      <c r="AI14">
        <v>7</v>
      </c>
      <c r="AJ14" t="s">
        <v>2938</v>
      </c>
      <c r="AK14" s="2" t="s">
        <v>2939</v>
      </c>
      <c r="AL14">
        <v>10.8</v>
      </c>
      <c r="AM14" t="s">
        <v>195</v>
      </c>
      <c r="AN14" t="s">
        <v>2940</v>
      </c>
      <c r="AO14" s="2" t="s">
        <v>2941</v>
      </c>
      <c r="AP14">
        <v>8.09</v>
      </c>
      <c r="AQ14" t="s">
        <v>194</v>
      </c>
      <c r="AR14" t="s">
        <v>308</v>
      </c>
      <c r="EJ14" t="s">
        <v>194</v>
      </c>
      <c r="EK14" t="s">
        <v>194</v>
      </c>
      <c r="EL14" t="s">
        <v>194</v>
      </c>
      <c r="EM14" t="s">
        <v>194</v>
      </c>
      <c r="EN14" t="s">
        <v>194</v>
      </c>
      <c r="EO14" t="s">
        <v>380</v>
      </c>
      <c r="EP14" t="s">
        <v>2942</v>
      </c>
      <c r="EQ14" s="2" t="s">
        <v>2943</v>
      </c>
      <c r="ER14" t="s">
        <v>2864</v>
      </c>
      <c r="ES14" t="s">
        <v>2865</v>
      </c>
      <c r="EU14">
        <v>187183487</v>
      </c>
      <c r="EV14" t="s">
        <v>2944</v>
      </c>
      <c r="EW14" s="1">
        <v>44827.511481481481</v>
      </c>
      <c r="EZ14" t="s">
        <v>221</v>
      </c>
      <c r="FA14" t="s">
        <v>222</v>
      </c>
      <c r="FC14">
        <v>13</v>
      </c>
    </row>
    <row r="15" spans="1:159" x14ac:dyDescent="0.35">
      <c r="A15" s="1">
        <v>44827.369945659717</v>
      </c>
      <c r="B15" s="1">
        <v>44827.592276701391</v>
      </c>
      <c r="C15" s="1">
        <v>44827</v>
      </c>
      <c r="D15" t="s">
        <v>380</v>
      </c>
      <c r="H15" t="s">
        <v>398</v>
      </c>
      <c r="I15" s="1">
        <v>44827</v>
      </c>
      <c r="J15" t="s">
        <v>382</v>
      </c>
      <c r="K15" t="s">
        <v>2937</v>
      </c>
      <c r="L15" t="s">
        <v>400</v>
      </c>
      <c r="M15" t="s">
        <v>401</v>
      </c>
      <c r="N15" t="s">
        <v>402</v>
      </c>
      <c r="O15" t="s">
        <v>201</v>
      </c>
      <c r="P15" t="s">
        <v>202</v>
      </c>
      <c r="Q15" t="s">
        <v>386</v>
      </c>
      <c r="R15" t="s">
        <v>387</v>
      </c>
      <c r="S15" t="s">
        <v>388</v>
      </c>
      <c r="T15" t="s">
        <v>210</v>
      </c>
      <c r="U15">
        <v>1</v>
      </c>
      <c r="V15">
        <v>0</v>
      </c>
      <c r="W15">
        <v>0</v>
      </c>
      <c r="X15">
        <v>0</v>
      </c>
      <c r="Y15">
        <v>0</v>
      </c>
      <c r="Z15">
        <v>0</v>
      </c>
      <c r="AA15">
        <v>0</v>
      </c>
      <c r="AB15">
        <v>0</v>
      </c>
      <c r="AC15">
        <v>0</v>
      </c>
      <c r="AD15">
        <v>0</v>
      </c>
      <c r="AE15">
        <v>0</v>
      </c>
      <c r="AF15">
        <v>0</v>
      </c>
      <c r="AG15">
        <v>0</v>
      </c>
      <c r="AH15">
        <v>2</v>
      </c>
      <c r="AI15">
        <v>5</v>
      </c>
      <c r="AJ15" t="s">
        <v>2945</v>
      </c>
      <c r="AK15" s="2" t="s">
        <v>2946</v>
      </c>
      <c r="AL15">
        <v>35.17</v>
      </c>
      <c r="AM15" t="s">
        <v>213</v>
      </c>
      <c r="AR15" t="s">
        <v>308</v>
      </c>
      <c r="EJ15" t="s">
        <v>194</v>
      </c>
      <c r="EK15" t="s">
        <v>194</v>
      </c>
      <c r="EL15" t="s">
        <v>194</v>
      </c>
      <c r="EM15" t="s">
        <v>194</v>
      </c>
      <c r="EN15" t="s">
        <v>194</v>
      </c>
      <c r="EO15" t="s">
        <v>380</v>
      </c>
      <c r="EP15" t="s">
        <v>2947</v>
      </c>
      <c r="EQ15" s="2" t="s">
        <v>2948</v>
      </c>
      <c r="ER15" t="s">
        <v>2864</v>
      </c>
      <c r="ES15" t="s">
        <v>2865</v>
      </c>
      <c r="EU15">
        <v>187183523</v>
      </c>
      <c r="EV15" t="s">
        <v>2949</v>
      </c>
      <c r="EW15" s="1">
        <v>44827.51152777778</v>
      </c>
      <c r="EZ15" t="s">
        <v>221</v>
      </c>
      <c r="FA15" t="s">
        <v>222</v>
      </c>
      <c r="FC15">
        <v>14</v>
      </c>
    </row>
    <row r="16" spans="1:159" x14ac:dyDescent="0.35">
      <c r="A16" s="1">
        <v>44827.393887175916</v>
      </c>
      <c r="B16" s="1">
        <v>44827.594178159721</v>
      </c>
      <c r="C16" s="1">
        <v>44827</v>
      </c>
      <c r="D16" t="s">
        <v>380</v>
      </c>
      <c r="H16" t="s">
        <v>411</v>
      </c>
      <c r="I16" s="1">
        <v>44827</v>
      </c>
      <c r="J16" t="s">
        <v>1875</v>
      </c>
      <c r="K16" t="s">
        <v>2937</v>
      </c>
      <c r="L16" t="s">
        <v>414</v>
      </c>
      <c r="M16" t="s">
        <v>1819</v>
      </c>
      <c r="N16" t="s">
        <v>1821</v>
      </c>
      <c r="O16" t="s">
        <v>201</v>
      </c>
      <c r="P16" t="s">
        <v>202</v>
      </c>
      <c r="Q16" t="s">
        <v>386</v>
      </c>
      <c r="R16" t="s">
        <v>387</v>
      </c>
      <c r="S16" t="s">
        <v>388</v>
      </c>
      <c r="T16" t="s">
        <v>422</v>
      </c>
      <c r="U16">
        <v>1</v>
      </c>
      <c r="V16">
        <v>1</v>
      </c>
      <c r="W16">
        <v>0</v>
      </c>
      <c r="X16">
        <v>0</v>
      </c>
      <c r="Y16">
        <v>0</v>
      </c>
      <c r="Z16">
        <v>0</v>
      </c>
      <c r="AA16">
        <v>0</v>
      </c>
      <c r="AB16">
        <v>0</v>
      </c>
      <c r="AC16">
        <v>0</v>
      </c>
      <c r="AD16">
        <v>0</v>
      </c>
      <c r="AE16">
        <v>0</v>
      </c>
      <c r="AF16">
        <v>0</v>
      </c>
      <c r="AG16">
        <v>0</v>
      </c>
      <c r="AH16">
        <v>2</v>
      </c>
      <c r="AI16">
        <v>9</v>
      </c>
      <c r="AJ16" t="s">
        <v>2950</v>
      </c>
      <c r="AK16" s="2" t="s">
        <v>2951</v>
      </c>
      <c r="AL16">
        <v>1.57</v>
      </c>
      <c r="AM16" t="s">
        <v>213</v>
      </c>
      <c r="AR16" t="s">
        <v>2952</v>
      </c>
      <c r="AS16" t="s">
        <v>2953</v>
      </c>
      <c r="AT16" s="2" t="s">
        <v>2954</v>
      </c>
      <c r="AU16">
        <v>15.46</v>
      </c>
      <c r="AV16" t="s">
        <v>213</v>
      </c>
      <c r="BA16" t="s">
        <v>308</v>
      </c>
      <c r="EJ16" t="s">
        <v>194</v>
      </c>
      <c r="EK16" t="s">
        <v>194</v>
      </c>
      <c r="EL16" t="s">
        <v>194</v>
      </c>
      <c r="EM16" t="s">
        <v>194</v>
      </c>
      <c r="EN16" t="s">
        <v>194</v>
      </c>
      <c r="EO16" t="s">
        <v>380</v>
      </c>
      <c r="EP16" t="s">
        <v>2955</v>
      </c>
      <c r="EQ16" s="2" t="s">
        <v>2956</v>
      </c>
      <c r="ER16" t="s">
        <v>2864</v>
      </c>
      <c r="ES16" t="s">
        <v>2865</v>
      </c>
      <c r="EU16">
        <v>187183728</v>
      </c>
      <c r="EV16" t="s">
        <v>2957</v>
      </c>
      <c r="EW16" s="1">
        <v>44827.511863425927</v>
      </c>
      <c r="EZ16" t="s">
        <v>221</v>
      </c>
      <c r="FA16" t="s">
        <v>222</v>
      </c>
      <c r="FC16">
        <v>15</v>
      </c>
    </row>
    <row r="17" spans="1:159" x14ac:dyDescent="0.35">
      <c r="A17" s="1">
        <v>44827.406766238433</v>
      </c>
      <c r="B17" s="1">
        <v>44827.590972754631</v>
      </c>
      <c r="C17" s="1">
        <v>44827</v>
      </c>
      <c r="D17" t="s">
        <v>380</v>
      </c>
      <c r="H17" t="s">
        <v>430</v>
      </c>
      <c r="I17" s="1">
        <v>44827</v>
      </c>
      <c r="J17" t="s">
        <v>2958</v>
      </c>
      <c r="K17" t="s">
        <v>2937</v>
      </c>
      <c r="L17" t="s">
        <v>432</v>
      </c>
      <c r="M17" t="s">
        <v>2959</v>
      </c>
      <c r="N17" t="s">
        <v>1830</v>
      </c>
      <c r="O17" t="s">
        <v>201</v>
      </c>
      <c r="P17" t="s">
        <v>202</v>
      </c>
      <c r="Q17" t="s">
        <v>386</v>
      </c>
      <c r="R17" t="s">
        <v>387</v>
      </c>
      <c r="S17" t="s">
        <v>388</v>
      </c>
      <c r="T17" t="s">
        <v>210</v>
      </c>
      <c r="U17">
        <v>1</v>
      </c>
      <c r="V17">
        <v>0</v>
      </c>
      <c r="W17">
        <v>0</v>
      </c>
      <c r="X17">
        <v>0</v>
      </c>
      <c r="Y17">
        <v>0</v>
      </c>
      <c r="Z17">
        <v>0</v>
      </c>
      <c r="AA17">
        <v>0</v>
      </c>
      <c r="AB17">
        <v>0</v>
      </c>
      <c r="AC17">
        <v>0</v>
      </c>
      <c r="AD17">
        <v>0</v>
      </c>
      <c r="AE17">
        <v>0</v>
      </c>
      <c r="AF17">
        <v>0</v>
      </c>
      <c r="AG17">
        <v>0</v>
      </c>
      <c r="AH17">
        <v>2</v>
      </c>
      <c r="AI17">
        <v>6</v>
      </c>
      <c r="AJ17" t="s">
        <v>2960</v>
      </c>
      <c r="AK17" s="2" t="s">
        <v>2961</v>
      </c>
      <c r="AL17">
        <v>0.14000000000000001</v>
      </c>
      <c r="AM17" t="s">
        <v>195</v>
      </c>
      <c r="AN17" t="s">
        <v>2962</v>
      </c>
      <c r="AO17" s="2" t="s">
        <v>2963</v>
      </c>
      <c r="AP17">
        <v>9.5</v>
      </c>
      <c r="AQ17" t="s">
        <v>194</v>
      </c>
      <c r="AR17" t="s">
        <v>308</v>
      </c>
      <c r="EJ17" t="s">
        <v>194</v>
      </c>
      <c r="EK17" t="s">
        <v>194</v>
      </c>
      <c r="EL17" t="s">
        <v>194</v>
      </c>
      <c r="EM17" t="s">
        <v>194</v>
      </c>
      <c r="EN17" t="s">
        <v>194</v>
      </c>
      <c r="EO17" t="s">
        <v>380</v>
      </c>
      <c r="EP17" t="s">
        <v>2964</v>
      </c>
      <c r="EQ17" s="2" t="s">
        <v>2965</v>
      </c>
      <c r="ER17" t="s">
        <v>2864</v>
      </c>
      <c r="ES17" t="s">
        <v>2865</v>
      </c>
      <c r="EU17">
        <v>187183763</v>
      </c>
      <c r="EV17" t="s">
        <v>2966</v>
      </c>
      <c r="EW17" s="1">
        <v>44827.511932870373</v>
      </c>
      <c r="EZ17" t="s">
        <v>221</v>
      </c>
      <c r="FA17" t="s">
        <v>222</v>
      </c>
      <c r="FC17">
        <v>16</v>
      </c>
    </row>
    <row r="18" spans="1:159" x14ac:dyDescent="0.35">
      <c r="A18" s="1">
        <v>44827.429875891197</v>
      </c>
      <c r="B18" s="1">
        <v>44827.591692442133</v>
      </c>
      <c r="C18" s="1">
        <v>44827</v>
      </c>
      <c r="D18" t="s">
        <v>380</v>
      </c>
      <c r="H18" t="s">
        <v>442</v>
      </c>
      <c r="I18" s="1">
        <v>44827</v>
      </c>
      <c r="J18" t="s">
        <v>594</v>
      </c>
      <c r="K18" t="s">
        <v>2937</v>
      </c>
      <c r="L18" t="s">
        <v>444</v>
      </c>
      <c r="M18" t="s">
        <v>445</v>
      </c>
      <c r="N18" t="s">
        <v>446</v>
      </c>
      <c r="O18" t="s">
        <v>201</v>
      </c>
      <c r="P18" t="s">
        <v>202</v>
      </c>
      <c r="Q18" t="s">
        <v>386</v>
      </c>
      <c r="R18" t="s">
        <v>387</v>
      </c>
      <c r="S18" t="s">
        <v>388</v>
      </c>
      <c r="T18" t="s">
        <v>210</v>
      </c>
      <c r="U18">
        <v>1</v>
      </c>
      <c r="V18">
        <v>0</v>
      </c>
      <c r="W18">
        <v>0</v>
      </c>
      <c r="X18">
        <v>0</v>
      </c>
      <c r="Y18">
        <v>0</v>
      </c>
      <c r="Z18">
        <v>0</v>
      </c>
      <c r="AA18">
        <v>0</v>
      </c>
      <c r="AB18">
        <v>0</v>
      </c>
      <c r="AC18">
        <v>0</v>
      </c>
      <c r="AD18">
        <v>0</v>
      </c>
      <c r="AE18">
        <v>0</v>
      </c>
      <c r="AF18">
        <v>0</v>
      </c>
      <c r="AG18">
        <v>0</v>
      </c>
      <c r="AH18">
        <v>1</v>
      </c>
      <c r="AI18">
        <v>8</v>
      </c>
      <c r="AJ18" t="s">
        <v>2967</v>
      </c>
      <c r="AK18" s="2" t="s">
        <v>2968</v>
      </c>
      <c r="AL18">
        <v>2.64</v>
      </c>
      <c r="AM18" t="s">
        <v>195</v>
      </c>
      <c r="AN18" t="s">
        <v>2969</v>
      </c>
      <c r="AO18" s="2" t="s">
        <v>2970</v>
      </c>
      <c r="AP18">
        <v>13.32</v>
      </c>
      <c r="AQ18" t="s">
        <v>194</v>
      </c>
      <c r="AR18" t="s">
        <v>308</v>
      </c>
      <c r="EJ18" t="s">
        <v>194</v>
      </c>
      <c r="EK18" t="s">
        <v>194</v>
      </c>
      <c r="EL18" t="s">
        <v>194</v>
      </c>
      <c r="EM18" t="s">
        <v>194</v>
      </c>
      <c r="EN18" t="s">
        <v>194</v>
      </c>
      <c r="EO18" t="s">
        <v>380</v>
      </c>
      <c r="EP18" t="s">
        <v>2971</v>
      </c>
      <c r="EQ18" s="2" t="s">
        <v>2972</v>
      </c>
      <c r="ER18" t="s">
        <v>2864</v>
      </c>
      <c r="ES18" t="s">
        <v>2865</v>
      </c>
      <c r="EU18">
        <v>187183777</v>
      </c>
      <c r="EV18" t="s">
        <v>2973</v>
      </c>
      <c r="EW18" s="1">
        <v>44827.511956018519</v>
      </c>
      <c r="EZ18" t="s">
        <v>221</v>
      </c>
      <c r="FA18" t="s">
        <v>222</v>
      </c>
      <c r="FC18">
        <v>17</v>
      </c>
    </row>
    <row r="19" spans="1:159" x14ac:dyDescent="0.35">
      <c r="A19" s="1">
        <v>44827.449592141202</v>
      </c>
      <c r="B19" s="1">
        <v>44827.592732083343</v>
      </c>
      <c r="C19" s="1">
        <v>44827</v>
      </c>
      <c r="D19" t="s">
        <v>380</v>
      </c>
      <c r="H19" t="s">
        <v>455</v>
      </c>
      <c r="I19" s="1">
        <v>44827</v>
      </c>
      <c r="J19" t="s">
        <v>1719</v>
      </c>
      <c r="K19" t="s">
        <v>2937</v>
      </c>
      <c r="L19" t="s">
        <v>1847</v>
      </c>
      <c r="M19" t="s">
        <v>2974</v>
      </c>
      <c r="N19" t="s">
        <v>2975</v>
      </c>
      <c r="O19" t="s">
        <v>201</v>
      </c>
      <c r="P19" t="s">
        <v>202</v>
      </c>
      <c r="Q19" t="s">
        <v>386</v>
      </c>
      <c r="R19" t="s">
        <v>387</v>
      </c>
      <c r="S19" t="s">
        <v>388</v>
      </c>
      <c r="T19" t="s">
        <v>210</v>
      </c>
      <c r="U19">
        <v>1</v>
      </c>
      <c r="V19">
        <v>0</v>
      </c>
      <c r="W19">
        <v>0</v>
      </c>
      <c r="X19">
        <v>0</v>
      </c>
      <c r="Y19">
        <v>0</v>
      </c>
      <c r="Z19">
        <v>0</v>
      </c>
      <c r="AA19">
        <v>0</v>
      </c>
      <c r="AB19">
        <v>0</v>
      </c>
      <c r="AC19">
        <v>0</v>
      </c>
      <c r="AD19">
        <v>0</v>
      </c>
      <c r="AE19">
        <v>0</v>
      </c>
      <c r="AF19">
        <v>0</v>
      </c>
      <c r="AG19">
        <v>0</v>
      </c>
      <c r="AH19">
        <v>2</v>
      </c>
      <c r="AI19">
        <v>4</v>
      </c>
      <c r="AJ19" t="s">
        <v>2976</v>
      </c>
      <c r="AK19" s="2" t="s">
        <v>2977</v>
      </c>
      <c r="AL19">
        <v>4.57</v>
      </c>
      <c r="AM19" t="s">
        <v>195</v>
      </c>
      <c r="AN19" t="s">
        <v>2978</v>
      </c>
      <c r="AO19" s="2" t="s">
        <v>2979</v>
      </c>
      <c r="AP19">
        <v>5.78</v>
      </c>
      <c r="AQ19" t="s">
        <v>194</v>
      </c>
      <c r="AR19" t="s">
        <v>308</v>
      </c>
      <c r="EJ19" t="s">
        <v>194</v>
      </c>
      <c r="EK19" t="s">
        <v>194</v>
      </c>
      <c r="EL19" t="s">
        <v>194</v>
      </c>
      <c r="EM19" t="s">
        <v>194</v>
      </c>
      <c r="EN19" t="s">
        <v>194</v>
      </c>
      <c r="EO19" t="s">
        <v>380</v>
      </c>
      <c r="EP19" t="s">
        <v>2980</v>
      </c>
      <c r="EQ19" s="2" t="s">
        <v>2981</v>
      </c>
      <c r="ER19" t="s">
        <v>2864</v>
      </c>
      <c r="ES19" t="s">
        <v>2865</v>
      </c>
      <c r="EU19">
        <v>187183787</v>
      </c>
      <c r="EV19" t="s">
        <v>2982</v>
      </c>
      <c r="EW19" s="1">
        <v>44827.511990740742</v>
      </c>
      <c r="EZ19" t="s">
        <v>221</v>
      </c>
      <c r="FA19" t="s">
        <v>222</v>
      </c>
      <c r="FC19">
        <v>18</v>
      </c>
    </row>
    <row r="20" spans="1:159" x14ac:dyDescent="0.35">
      <c r="A20" s="1">
        <v>44827.355493020827</v>
      </c>
      <c r="B20" s="1">
        <v>44827.360489861108</v>
      </c>
      <c r="C20" s="1">
        <v>44827</v>
      </c>
      <c r="D20" t="s">
        <v>652</v>
      </c>
      <c r="H20" t="s">
        <v>653</v>
      </c>
      <c r="I20" s="1">
        <v>44827</v>
      </c>
      <c r="J20" t="s">
        <v>2983</v>
      </c>
      <c r="K20" t="s">
        <v>2516</v>
      </c>
      <c r="L20" t="s">
        <v>1908</v>
      </c>
      <c r="M20" t="s">
        <v>1905</v>
      </c>
      <c r="N20" t="s">
        <v>658</v>
      </c>
      <c r="O20" t="s">
        <v>201</v>
      </c>
      <c r="P20" t="s">
        <v>202</v>
      </c>
      <c r="Q20" t="s">
        <v>659</v>
      </c>
      <c r="R20" t="s">
        <v>660</v>
      </c>
      <c r="S20" t="s">
        <v>661</v>
      </c>
      <c r="T20" t="s">
        <v>210</v>
      </c>
      <c r="U20">
        <v>1</v>
      </c>
      <c r="V20">
        <v>0</v>
      </c>
      <c r="W20">
        <v>0</v>
      </c>
      <c r="X20">
        <v>0</v>
      </c>
      <c r="Y20">
        <v>0</v>
      </c>
      <c r="Z20">
        <v>0</v>
      </c>
      <c r="AA20">
        <v>0</v>
      </c>
      <c r="AB20">
        <v>0</v>
      </c>
      <c r="AC20">
        <v>0</v>
      </c>
      <c r="AD20">
        <v>0</v>
      </c>
      <c r="AE20">
        <v>0</v>
      </c>
      <c r="AF20">
        <v>0</v>
      </c>
      <c r="AG20">
        <v>0</v>
      </c>
      <c r="AH20">
        <v>1</v>
      </c>
      <c r="AI20">
        <v>2</v>
      </c>
      <c r="AJ20" t="s">
        <v>2984</v>
      </c>
      <c r="AK20" s="2" t="s">
        <v>2985</v>
      </c>
      <c r="AL20">
        <v>3.3250000000000002</v>
      </c>
      <c r="AM20" t="s">
        <v>195</v>
      </c>
      <c r="AN20" t="s">
        <v>2986</v>
      </c>
      <c r="AO20" s="2" t="s">
        <v>2987</v>
      </c>
      <c r="AP20">
        <v>9.4649999999999999</v>
      </c>
      <c r="AQ20" t="s">
        <v>194</v>
      </c>
      <c r="AR20" t="s">
        <v>2521</v>
      </c>
      <c r="EJ20" t="s">
        <v>194</v>
      </c>
      <c r="EK20" t="s">
        <v>194</v>
      </c>
      <c r="EL20" t="s">
        <v>194</v>
      </c>
      <c r="EM20" t="s">
        <v>194</v>
      </c>
      <c r="EN20" t="s">
        <v>194</v>
      </c>
      <c r="EO20" t="s">
        <v>670</v>
      </c>
      <c r="EP20" t="s">
        <v>2988</v>
      </c>
      <c r="EQ20" s="2" t="s">
        <v>2989</v>
      </c>
      <c r="ER20" t="s">
        <v>2864</v>
      </c>
      <c r="ES20" t="s">
        <v>2865</v>
      </c>
      <c r="EU20">
        <v>187187865</v>
      </c>
      <c r="EV20" t="s">
        <v>2990</v>
      </c>
      <c r="EW20" s="1">
        <v>44827.517974537041</v>
      </c>
      <c r="EZ20" t="s">
        <v>221</v>
      </c>
      <c r="FA20" t="s">
        <v>222</v>
      </c>
      <c r="FC20">
        <v>19</v>
      </c>
    </row>
    <row r="21" spans="1:159" x14ac:dyDescent="0.35">
      <c r="A21" s="1">
        <v>44827.403263888889</v>
      </c>
      <c r="B21" s="1">
        <v>44827.412515057869</v>
      </c>
      <c r="C21" s="1">
        <v>44827</v>
      </c>
      <c r="D21" t="s">
        <v>652</v>
      </c>
      <c r="H21" t="s">
        <v>674</v>
      </c>
      <c r="I21" s="1">
        <v>44827</v>
      </c>
      <c r="J21" t="s">
        <v>2991</v>
      </c>
      <c r="K21" t="s">
        <v>2526</v>
      </c>
      <c r="L21" t="s">
        <v>677</v>
      </c>
      <c r="M21" t="s">
        <v>1917</v>
      </c>
      <c r="N21" t="s">
        <v>679</v>
      </c>
      <c r="O21" t="s">
        <v>201</v>
      </c>
      <c r="P21" t="s">
        <v>202</v>
      </c>
      <c r="Q21" t="s">
        <v>659</v>
      </c>
      <c r="R21" t="s">
        <v>660</v>
      </c>
      <c r="S21" t="s">
        <v>661</v>
      </c>
      <c r="T21" t="s">
        <v>210</v>
      </c>
      <c r="U21">
        <v>1</v>
      </c>
      <c r="V21">
        <v>0</v>
      </c>
      <c r="W21">
        <v>0</v>
      </c>
      <c r="X21">
        <v>0</v>
      </c>
      <c r="Y21">
        <v>0</v>
      </c>
      <c r="Z21">
        <v>0</v>
      </c>
      <c r="AA21">
        <v>0</v>
      </c>
      <c r="AB21">
        <v>0</v>
      </c>
      <c r="AC21">
        <v>0</v>
      </c>
      <c r="AD21">
        <v>0</v>
      </c>
      <c r="AE21">
        <v>0</v>
      </c>
      <c r="AF21">
        <v>0</v>
      </c>
      <c r="AG21">
        <v>0</v>
      </c>
      <c r="AH21">
        <v>2</v>
      </c>
      <c r="AI21">
        <v>8</v>
      </c>
      <c r="AJ21" t="s">
        <v>2992</v>
      </c>
      <c r="AK21" s="2" t="s">
        <v>2993</v>
      </c>
      <c r="AL21">
        <v>1.84</v>
      </c>
      <c r="AM21" t="s">
        <v>195</v>
      </c>
      <c r="AN21" t="s">
        <v>2994</v>
      </c>
      <c r="AO21" s="2" t="s">
        <v>2995</v>
      </c>
      <c r="AP21">
        <v>15.35</v>
      </c>
      <c r="AQ21" t="s">
        <v>194</v>
      </c>
      <c r="AR21" t="s">
        <v>2521</v>
      </c>
      <c r="EJ21" t="s">
        <v>194</v>
      </c>
      <c r="EK21" t="s">
        <v>194</v>
      </c>
      <c r="EL21" t="s">
        <v>194</v>
      </c>
      <c r="EM21" t="s">
        <v>194</v>
      </c>
      <c r="EN21" t="s">
        <v>194</v>
      </c>
      <c r="EO21" t="s">
        <v>670</v>
      </c>
      <c r="EP21" t="s">
        <v>2996</v>
      </c>
      <c r="EQ21" s="2" t="s">
        <v>2997</v>
      </c>
      <c r="ER21" t="s">
        <v>2864</v>
      </c>
      <c r="ES21" t="s">
        <v>2865</v>
      </c>
      <c r="EU21">
        <v>187187879</v>
      </c>
      <c r="EV21" t="s">
        <v>2998</v>
      </c>
      <c r="EW21" s="1">
        <v>44827.517997685187</v>
      </c>
      <c r="EZ21" t="s">
        <v>221</v>
      </c>
      <c r="FA21" t="s">
        <v>222</v>
      </c>
      <c r="FC21">
        <v>20</v>
      </c>
    </row>
    <row r="22" spans="1:159" x14ac:dyDescent="0.35">
      <c r="A22" s="1">
        <v>44827.423159965278</v>
      </c>
      <c r="B22" s="1">
        <v>44827.425858935188</v>
      </c>
      <c r="C22" s="1">
        <v>44827</v>
      </c>
      <c r="D22" t="s">
        <v>652</v>
      </c>
      <c r="H22" t="s">
        <v>689</v>
      </c>
      <c r="I22" s="1">
        <v>44827</v>
      </c>
      <c r="J22" t="s">
        <v>2999</v>
      </c>
      <c r="K22" t="s">
        <v>2526</v>
      </c>
      <c r="L22" t="s">
        <v>1929</v>
      </c>
      <c r="M22" t="s">
        <v>1927</v>
      </c>
      <c r="N22" t="s">
        <v>693</v>
      </c>
      <c r="O22" t="s">
        <v>201</v>
      </c>
      <c r="P22" t="s">
        <v>202</v>
      </c>
      <c r="Q22" t="s">
        <v>659</v>
      </c>
      <c r="R22" t="s">
        <v>660</v>
      </c>
      <c r="S22" t="s">
        <v>661</v>
      </c>
      <c r="T22" t="s">
        <v>210</v>
      </c>
      <c r="U22">
        <v>1</v>
      </c>
      <c r="V22">
        <v>0</v>
      </c>
      <c r="W22">
        <v>0</v>
      </c>
      <c r="X22">
        <v>0</v>
      </c>
      <c r="Y22">
        <v>0</v>
      </c>
      <c r="Z22">
        <v>0</v>
      </c>
      <c r="AA22">
        <v>0</v>
      </c>
      <c r="AB22">
        <v>0</v>
      </c>
      <c r="AC22">
        <v>0</v>
      </c>
      <c r="AD22">
        <v>0</v>
      </c>
      <c r="AE22">
        <v>0</v>
      </c>
      <c r="AF22">
        <v>0</v>
      </c>
      <c r="AG22">
        <v>0</v>
      </c>
      <c r="AH22">
        <v>1</v>
      </c>
      <c r="AI22">
        <v>10</v>
      </c>
      <c r="AJ22" t="s">
        <v>3000</v>
      </c>
      <c r="AK22" s="2" t="s">
        <v>3001</v>
      </c>
      <c r="AL22">
        <v>4.0949999999999998</v>
      </c>
      <c r="AM22" t="s">
        <v>195</v>
      </c>
      <c r="AN22" t="s">
        <v>3002</v>
      </c>
      <c r="AO22" s="2" t="s">
        <v>3003</v>
      </c>
      <c r="AP22">
        <v>10.58</v>
      </c>
      <c r="AQ22" t="s">
        <v>194</v>
      </c>
      <c r="AR22" t="s">
        <v>2521</v>
      </c>
      <c r="EJ22" t="s">
        <v>194</v>
      </c>
      <c r="EK22" t="s">
        <v>194</v>
      </c>
      <c r="EL22" t="s">
        <v>194</v>
      </c>
      <c r="EM22" t="s">
        <v>194</v>
      </c>
      <c r="EN22" t="s">
        <v>194</v>
      </c>
      <c r="EO22" t="s">
        <v>670</v>
      </c>
      <c r="EP22" t="s">
        <v>3004</v>
      </c>
      <c r="EQ22" s="2" t="s">
        <v>3005</v>
      </c>
      <c r="ER22" t="s">
        <v>2864</v>
      </c>
      <c r="ES22" t="s">
        <v>2865</v>
      </c>
      <c r="EU22">
        <v>187187895</v>
      </c>
      <c r="EV22" t="s">
        <v>3006</v>
      </c>
      <c r="EW22" s="1">
        <v>44827.518020833333</v>
      </c>
      <c r="EZ22" t="s">
        <v>221</v>
      </c>
      <c r="FA22" t="s">
        <v>222</v>
      </c>
      <c r="FC22">
        <v>21</v>
      </c>
    </row>
    <row r="23" spans="1:159" x14ac:dyDescent="0.35">
      <c r="A23" s="1">
        <v>44827.434803935183</v>
      </c>
      <c r="B23" s="1">
        <v>44827.440665127317</v>
      </c>
      <c r="C23" s="1">
        <v>44827</v>
      </c>
      <c r="D23" t="s">
        <v>652</v>
      </c>
      <c r="H23" t="s">
        <v>705</v>
      </c>
      <c r="I23" s="1">
        <v>44827</v>
      </c>
      <c r="J23" t="s">
        <v>224</v>
      </c>
      <c r="K23" t="s">
        <v>2526</v>
      </c>
      <c r="L23" t="s">
        <v>1940</v>
      </c>
      <c r="M23" t="s">
        <v>1938</v>
      </c>
      <c r="N23" t="s">
        <v>710</v>
      </c>
      <c r="O23" t="s">
        <v>201</v>
      </c>
      <c r="P23" t="s">
        <v>202</v>
      </c>
      <c r="Q23" t="s">
        <v>659</v>
      </c>
      <c r="R23" t="s">
        <v>660</v>
      </c>
      <c r="S23" t="s">
        <v>661</v>
      </c>
      <c r="T23" t="s">
        <v>210</v>
      </c>
      <c r="U23">
        <v>1</v>
      </c>
      <c r="V23">
        <v>0</v>
      </c>
      <c r="W23">
        <v>0</v>
      </c>
      <c r="X23">
        <v>0</v>
      </c>
      <c r="Y23">
        <v>0</v>
      </c>
      <c r="Z23">
        <v>0</v>
      </c>
      <c r="AA23">
        <v>0</v>
      </c>
      <c r="AB23">
        <v>0</v>
      </c>
      <c r="AC23">
        <v>0</v>
      </c>
      <c r="AD23">
        <v>0</v>
      </c>
      <c r="AE23">
        <v>0</v>
      </c>
      <c r="AF23">
        <v>0</v>
      </c>
      <c r="AG23">
        <v>0</v>
      </c>
      <c r="AH23">
        <v>1</v>
      </c>
      <c r="AI23">
        <v>7</v>
      </c>
      <c r="AJ23" t="s">
        <v>3007</v>
      </c>
      <c r="AK23" s="2" t="s">
        <v>3008</v>
      </c>
      <c r="AL23">
        <v>0.36499999999999999</v>
      </c>
      <c r="AM23" t="s">
        <v>195</v>
      </c>
      <c r="AN23" t="s">
        <v>3009</v>
      </c>
      <c r="AO23" s="2" t="s">
        <v>3010</v>
      </c>
      <c r="AP23">
        <v>11.08</v>
      </c>
      <c r="AQ23" t="s">
        <v>194</v>
      </c>
      <c r="AR23" t="s">
        <v>2521</v>
      </c>
      <c r="EJ23" t="s">
        <v>194</v>
      </c>
      <c r="EK23" t="s">
        <v>194</v>
      </c>
      <c r="EL23" t="s">
        <v>194</v>
      </c>
      <c r="EM23" t="s">
        <v>194</v>
      </c>
      <c r="EN23" t="s">
        <v>194</v>
      </c>
      <c r="EO23" t="s">
        <v>670</v>
      </c>
      <c r="EP23" t="s">
        <v>3011</v>
      </c>
      <c r="EQ23" s="2" t="s">
        <v>3012</v>
      </c>
      <c r="ER23" t="s">
        <v>2864</v>
      </c>
      <c r="ES23" t="s">
        <v>2865</v>
      </c>
      <c r="EU23">
        <v>187187915</v>
      </c>
      <c r="EV23" t="s">
        <v>3013</v>
      </c>
      <c r="EW23" s="1">
        <v>44827.518043981479</v>
      </c>
      <c r="EZ23" t="s">
        <v>221</v>
      </c>
      <c r="FA23" t="s">
        <v>222</v>
      </c>
      <c r="FC23">
        <v>22</v>
      </c>
    </row>
    <row r="24" spans="1:159" x14ac:dyDescent="0.35">
      <c r="A24" s="1">
        <v>44827.461237812502</v>
      </c>
      <c r="B24" s="1">
        <v>44827.464721944452</v>
      </c>
      <c r="C24" s="1">
        <v>44827</v>
      </c>
      <c r="D24" t="s">
        <v>652</v>
      </c>
      <c r="H24" t="s">
        <v>722</v>
      </c>
      <c r="I24" s="1">
        <v>44827</v>
      </c>
      <c r="J24" t="s">
        <v>609</v>
      </c>
      <c r="K24" t="s">
        <v>2526</v>
      </c>
      <c r="L24" t="s">
        <v>724</v>
      </c>
      <c r="M24" t="s">
        <v>1949</v>
      </c>
      <c r="N24" t="s">
        <v>726</v>
      </c>
      <c r="O24" t="s">
        <v>201</v>
      </c>
      <c r="P24" t="s">
        <v>202</v>
      </c>
      <c r="Q24" t="s">
        <v>659</v>
      </c>
      <c r="R24" t="s">
        <v>660</v>
      </c>
      <c r="S24" t="s">
        <v>661</v>
      </c>
      <c r="T24" t="s">
        <v>210</v>
      </c>
      <c r="U24">
        <v>1</v>
      </c>
      <c r="V24">
        <v>0</v>
      </c>
      <c r="W24">
        <v>0</v>
      </c>
      <c r="X24">
        <v>0</v>
      </c>
      <c r="Y24">
        <v>0</v>
      </c>
      <c r="Z24">
        <v>0</v>
      </c>
      <c r="AA24">
        <v>0</v>
      </c>
      <c r="AB24">
        <v>0</v>
      </c>
      <c r="AC24">
        <v>0</v>
      </c>
      <c r="AD24">
        <v>0</v>
      </c>
      <c r="AE24">
        <v>0</v>
      </c>
      <c r="AF24">
        <v>0</v>
      </c>
      <c r="AG24">
        <v>0</v>
      </c>
      <c r="AH24">
        <v>2</v>
      </c>
      <c r="AI24">
        <v>5</v>
      </c>
      <c r="AJ24" t="s">
        <v>3014</v>
      </c>
      <c r="AK24" s="2" t="s">
        <v>3015</v>
      </c>
      <c r="AL24">
        <v>3.4049999999999998</v>
      </c>
      <c r="AM24" t="s">
        <v>195</v>
      </c>
      <c r="AN24" t="s">
        <v>3016</v>
      </c>
      <c r="AO24" s="2" t="s">
        <v>3017</v>
      </c>
      <c r="AP24">
        <v>13</v>
      </c>
      <c r="AQ24" t="s">
        <v>194</v>
      </c>
      <c r="AR24" t="s">
        <v>2521</v>
      </c>
      <c r="EJ24" t="s">
        <v>194</v>
      </c>
      <c r="EK24" t="s">
        <v>194</v>
      </c>
      <c r="EL24" t="s">
        <v>194</v>
      </c>
      <c r="EM24" t="s">
        <v>194</v>
      </c>
      <c r="EN24" t="s">
        <v>194</v>
      </c>
      <c r="EO24" t="s">
        <v>670</v>
      </c>
      <c r="EP24" t="s">
        <v>3018</v>
      </c>
      <c r="EQ24" s="2" t="s">
        <v>3019</v>
      </c>
      <c r="ER24" t="s">
        <v>2864</v>
      </c>
      <c r="ES24" t="s">
        <v>2865</v>
      </c>
      <c r="EU24">
        <v>187187934</v>
      </c>
      <c r="EV24" t="s">
        <v>3020</v>
      </c>
      <c r="EW24" s="1">
        <v>44827.518067129633</v>
      </c>
      <c r="EZ24" t="s">
        <v>221</v>
      </c>
      <c r="FA24" t="s">
        <v>222</v>
      </c>
      <c r="FC24">
        <v>23</v>
      </c>
    </row>
    <row r="25" spans="1:159" x14ac:dyDescent="0.35">
      <c r="A25" s="1">
        <v>44827.47544065972</v>
      </c>
      <c r="B25" s="1">
        <v>44827.48228452546</v>
      </c>
      <c r="C25" s="1">
        <v>44827</v>
      </c>
      <c r="D25" t="s">
        <v>652</v>
      </c>
      <c r="H25" t="s">
        <v>736</v>
      </c>
      <c r="I25" s="1">
        <v>44827</v>
      </c>
      <c r="J25" t="s">
        <v>488</v>
      </c>
      <c r="K25" t="s">
        <v>2526</v>
      </c>
      <c r="L25" t="s">
        <v>1959</v>
      </c>
      <c r="M25" t="s">
        <v>739</v>
      </c>
      <c r="N25" t="s">
        <v>740</v>
      </c>
      <c r="O25" t="s">
        <v>201</v>
      </c>
      <c r="P25" t="s">
        <v>202</v>
      </c>
      <c r="Q25" t="s">
        <v>659</v>
      </c>
      <c r="R25" t="s">
        <v>660</v>
      </c>
      <c r="S25" t="s">
        <v>661</v>
      </c>
      <c r="T25" t="s">
        <v>210</v>
      </c>
      <c r="U25">
        <v>1</v>
      </c>
      <c r="V25">
        <v>0</v>
      </c>
      <c r="W25">
        <v>0</v>
      </c>
      <c r="X25">
        <v>0</v>
      </c>
      <c r="Y25">
        <v>0</v>
      </c>
      <c r="Z25">
        <v>0</v>
      </c>
      <c r="AA25">
        <v>0</v>
      </c>
      <c r="AB25">
        <v>0</v>
      </c>
      <c r="AC25">
        <v>0</v>
      </c>
      <c r="AD25">
        <v>0</v>
      </c>
      <c r="AE25">
        <v>0</v>
      </c>
      <c r="AF25">
        <v>0</v>
      </c>
      <c r="AG25">
        <v>0</v>
      </c>
      <c r="AH25">
        <v>1</v>
      </c>
      <c r="AI25">
        <v>2</v>
      </c>
      <c r="AJ25" t="s">
        <v>3021</v>
      </c>
      <c r="AK25" s="2" t="s">
        <v>3022</v>
      </c>
      <c r="AL25">
        <v>4.67</v>
      </c>
      <c r="AM25" t="s">
        <v>195</v>
      </c>
      <c r="AN25" t="s">
        <v>3023</v>
      </c>
      <c r="AO25" s="2" t="s">
        <v>3024</v>
      </c>
      <c r="AP25">
        <v>5.9450000000000003</v>
      </c>
      <c r="AQ25" t="s">
        <v>194</v>
      </c>
      <c r="AR25" t="s">
        <v>2521</v>
      </c>
      <c r="EJ25" t="s">
        <v>194</v>
      </c>
      <c r="EK25" t="s">
        <v>194</v>
      </c>
      <c r="EL25" t="s">
        <v>194</v>
      </c>
      <c r="EM25" t="s">
        <v>194</v>
      </c>
      <c r="EN25" t="s">
        <v>194</v>
      </c>
      <c r="EO25" t="s">
        <v>670</v>
      </c>
      <c r="EP25" t="s">
        <v>3025</v>
      </c>
      <c r="EQ25" s="2" t="s">
        <v>3026</v>
      </c>
      <c r="ER25" t="s">
        <v>2864</v>
      </c>
      <c r="ES25" t="s">
        <v>2865</v>
      </c>
      <c r="EU25">
        <v>187187950</v>
      </c>
      <c r="EV25" t="s">
        <v>3027</v>
      </c>
      <c r="EW25" s="1">
        <v>44827.518101851849</v>
      </c>
      <c r="EZ25" t="s">
        <v>221</v>
      </c>
      <c r="FA25" t="s">
        <v>222</v>
      </c>
      <c r="FC25">
        <v>24</v>
      </c>
    </row>
    <row r="26" spans="1:159" x14ac:dyDescent="0.35">
      <c r="A26" s="1">
        <v>44827.435622766207</v>
      </c>
      <c r="B26" s="1">
        <v>44827.439373229157</v>
      </c>
      <c r="C26" s="1">
        <v>44827</v>
      </c>
      <c r="D26" t="s">
        <v>192</v>
      </c>
      <c r="H26" t="s">
        <v>223</v>
      </c>
      <c r="I26" s="1">
        <v>44827</v>
      </c>
      <c r="J26" t="s">
        <v>3028</v>
      </c>
      <c r="K26" t="s">
        <v>3029</v>
      </c>
      <c r="L26" t="s">
        <v>225</v>
      </c>
      <c r="M26" t="s">
        <v>226</v>
      </c>
      <c r="N26" t="s">
        <v>227</v>
      </c>
      <c r="O26" t="s">
        <v>201</v>
      </c>
      <c r="P26" t="s">
        <v>202</v>
      </c>
      <c r="Q26" t="s">
        <v>203</v>
      </c>
      <c r="R26" t="s">
        <v>204</v>
      </c>
      <c r="S26" t="s">
        <v>205</v>
      </c>
      <c r="T26" t="s">
        <v>232</v>
      </c>
      <c r="U26">
        <v>0</v>
      </c>
      <c r="V26">
        <v>1</v>
      </c>
      <c r="W26">
        <v>0</v>
      </c>
      <c r="X26">
        <v>0</v>
      </c>
      <c r="Y26">
        <v>0</v>
      </c>
      <c r="Z26">
        <v>0</v>
      </c>
      <c r="AA26">
        <v>0</v>
      </c>
      <c r="AB26">
        <v>0</v>
      </c>
      <c r="AC26">
        <v>0</v>
      </c>
      <c r="AD26">
        <v>0</v>
      </c>
      <c r="AE26">
        <v>0</v>
      </c>
      <c r="AF26">
        <v>0</v>
      </c>
      <c r="AG26">
        <v>0</v>
      </c>
      <c r="AH26">
        <v>1</v>
      </c>
      <c r="AI26">
        <v>9</v>
      </c>
      <c r="AS26" t="s">
        <v>3030</v>
      </c>
      <c r="AT26" s="2" t="s">
        <v>3031</v>
      </c>
      <c r="AU26">
        <v>12.07</v>
      </c>
      <c r="AV26" t="s">
        <v>213</v>
      </c>
      <c r="EJ26" t="s">
        <v>194</v>
      </c>
      <c r="EK26" t="s">
        <v>194</v>
      </c>
      <c r="EL26" t="s">
        <v>194</v>
      </c>
      <c r="EM26" t="s">
        <v>194</v>
      </c>
      <c r="EN26" t="s">
        <v>194</v>
      </c>
      <c r="EO26" t="s">
        <v>192</v>
      </c>
      <c r="EP26" t="s">
        <v>3032</v>
      </c>
      <c r="EQ26" s="2" t="s">
        <v>3033</v>
      </c>
      <c r="ER26" t="s">
        <v>2864</v>
      </c>
      <c r="ES26" t="s">
        <v>2865</v>
      </c>
      <c r="EU26">
        <v>187188803</v>
      </c>
      <c r="EV26" t="s">
        <v>3034</v>
      </c>
      <c r="EW26" s="1">
        <v>44827.519641203697</v>
      </c>
      <c r="EZ26" t="s">
        <v>221</v>
      </c>
      <c r="FA26" t="s">
        <v>222</v>
      </c>
      <c r="FC26">
        <v>25</v>
      </c>
    </row>
    <row r="27" spans="1:159" x14ac:dyDescent="0.35">
      <c r="A27" s="1">
        <v>44827.457232280103</v>
      </c>
      <c r="B27" s="1">
        <v>44827.462587187503</v>
      </c>
      <c r="C27" s="1">
        <v>44827</v>
      </c>
      <c r="D27" t="s">
        <v>192</v>
      </c>
      <c r="H27" t="s">
        <v>239</v>
      </c>
      <c r="I27" s="1">
        <v>44827</v>
      </c>
      <c r="J27" t="s">
        <v>3035</v>
      </c>
      <c r="K27" t="s">
        <v>3036</v>
      </c>
      <c r="L27" t="s">
        <v>241</v>
      </c>
      <c r="M27" t="s">
        <v>242</v>
      </c>
      <c r="N27" t="s">
        <v>243</v>
      </c>
      <c r="O27" t="s">
        <v>201</v>
      </c>
      <c r="P27" t="s">
        <v>202</v>
      </c>
      <c r="Q27" t="s">
        <v>203</v>
      </c>
      <c r="R27" t="s">
        <v>204</v>
      </c>
      <c r="S27" t="s">
        <v>205</v>
      </c>
      <c r="T27" t="s">
        <v>210</v>
      </c>
      <c r="U27">
        <v>1</v>
      </c>
      <c r="V27">
        <v>0</v>
      </c>
      <c r="W27">
        <v>0</v>
      </c>
      <c r="X27">
        <v>0</v>
      </c>
      <c r="Y27">
        <v>0</v>
      </c>
      <c r="Z27">
        <v>0</v>
      </c>
      <c r="AA27">
        <v>0</v>
      </c>
      <c r="AB27">
        <v>0</v>
      </c>
      <c r="AC27">
        <v>0</v>
      </c>
      <c r="AD27">
        <v>0</v>
      </c>
      <c r="AE27">
        <v>0</v>
      </c>
      <c r="AF27">
        <v>0</v>
      </c>
      <c r="AG27">
        <v>0</v>
      </c>
      <c r="AH27">
        <v>2</v>
      </c>
      <c r="AI27">
        <v>5</v>
      </c>
      <c r="AJ27" t="s">
        <v>3037</v>
      </c>
      <c r="AK27" s="2" t="s">
        <v>3038</v>
      </c>
      <c r="AL27">
        <v>17.39</v>
      </c>
      <c r="AM27" t="s">
        <v>213</v>
      </c>
      <c r="AR27" t="s">
        <v>3039</v>
      </c>
      <c r="EJ27" t="s">
        <v>194</v>
      </c>
      <c r="EK27" t="s">
        <v>194</v>
      </c>
      <c r="EL27" t="s">
        <v>194</v>
      </c>
      <c r="EM27" t="s">
        <v>194</v>
      </c>
      <c r="EN27" t="s">
        <v>194</v>
      </c>
      <c r="EO27" t="s">
        <v>192</v>
      </c>
      <c r="EP27" t="s">
        <v>3040</v>
      </c>
      <c r="EQ27" s="2" t="s">
        <v>3041</v>
      </c>
      <c r="ER27" t="s">
        <v>2864</v>
      </c>
      <c r="ES27" t="s">
        <v>2865</v>
      </c>
      <c r="EU27">
        <v>187188883</v>
      </c>
      <c r="EV27" t="s">
        <v>3042</v>
      </c>
      <c r="EW27" s="1">
        <v>44827.519768518519</v>
      </c>
      <c r="EZ27" t="s">
        <v>221</v>
      </c>
      <c r="FA27" t="s">
        <v>222</v>
      </c>
      <c r="FC27">
        <v>26</v>
      </c>
    </row>
    <row r="28" spans="1:159" x14ac:dyDescent="0.35">
      <c r="A28" s="1">
        <v>44827.477277280093</v>
      </c>
      <c r="B28" s="1">
        <v>44827.481971620371</v>
      </c>
      <c r="C28" s="1">
        <v>44827</v>
      </c>
      <c r="D28" t="s">
        <v>192</v>
      </c>
      <c r="H28" t="s">
        <v>254</v>
      </c>
      <c r="I28" s="1">
        <v>44827</v>
      </c>
      <c r="J28" t="s">
        <v>1782</v>
      </c>
      <c r="K28" t="s">
        <v>3043</v>
      </c>
      <c r="L28" t="s">
        <v>3044</v>
      </c>
      <c r="M28" t="s">
        <v>257</v>
      </c>
      <c r="N28" t="s">
        <v>258</v>
      </c>
      <c r="O28" t="s">
        <v>201</v>
      </c>
      <c r="P28" t="s">
        <v>202</v>
      </c>
      <c r="Q28" t="s">
        <v>203</v>
      </c>
      <c r="R28" t="s">
        <v>204</v>
      </c>
      <c r="S28" t="s">
        <v>205</v>
      </c>
      <c r="T28" t="s">
        <v>232</v>
      </c>
      <c r="U28">
        <v>0</v>
      </c>
      <c r="V28">
        <v>1</v>
      </c>
      <c r="W28">
        <v>0</v>
      </c>
      <c r="X28">
        <v>0</v>
      </c>
      <c r="Y28">
        <v>0</v>
      </c>
      <c r="Z28">
        <v>0</v>
      </c>
      <c r="AA28">
        <v>0</v>
      </c>
      <c r="AB28">
        <v>0</v>
      </c>
      <c r="AC28">
        <v>0</v>
      </c>
      <c r="AD28">
        <v>0</v>
      </c>
      <c r="AE28">
        <v>0</v>
      </c>
      <c r="AF28">
        <v>0</v>
      </c>
      <c r="AG28">
        <v>0</v>
      </c>
      <c r="AH28">
        <v>2</v>
      </c>
      <c r="AI28">
        <v>9</v>
      </c>
      <c r="AS28" t="s">
        <v>3045</v>
      </c>
      <c r="AT28" s="2" t="s">
        <v>3046</v>
      </c>
      <c r="AU28">
        <v>43.59</v>
      </c>
      <c r="AV28" t="s">
        <v>213</v>
      </c>
      <c r="EJ28" t="s">
        <v>194</v>
      </c>
      <c r="EK28" t="s">
        <v>194</v>
      </c>
      <c r="EL28" t="s">
        <v>194</v>
      </c>
      <c r="EM28" t="s">
        <v>194</v>
      </c>
      <c r="EN28" t="s">
        <v>194</v>
      </c>
      <c r="EO28" t="s">
        <v>192</v>
      </c>
      <c r="EP28" t="s">
        <v>3047</v>
      </c>
      <c r="EQ28" s="2" t="s">
        <v>3048</v>
      </c>
      <c r="ER28" t="s">
        <v>2864</v>
      </c>
      <c r="ES28" t="s">
        <v>2865</v>
      </c>
      <c r="EU28">
        <v>187188996</v>
      </c>
      <c r="EV28" t="s">
        <v>3049</v>
      </c>
      <c r="EW28" s="1">
        <v>44827.519918981481</v>
      </c>
      <c r="EZ28" t="s">
        <v>221</v>
      </c>
      <c r="FA28" t="s">
        <v>222</v>
      </c>
      <c r="FC28">
        <v>27</v>
      </c>
    </row>
    <row r="29" spans="1:159" x14ac:dyDescent="0.35">
      <c r="A29" s="1">
        <v>44827.494994074077</v>
      </c>
      <c r="B29" s="1">
        <v>44827.497179803242</v>
      </c>
      <c r="C29" s="1">
        <v>44827</v>
      </c>
      <c r="D29" t="s">
        <v>192</v>
      </c>
      <c r="H29" t="s">
        <v>267</v>
      </c>
      <c r="I29" s="1">
        <v>44827</v>
      </c>
      <c r="J29" t="s">
        <v>3050</v>
      </c>
      <c r="K29" t="s">
        <v>3036</v>
      </c>
      <c r="L29" t="s">
        <v>3051</v>
      </c>
      <c r="M29" t="s">
        <v>1789</v>
      </c>
      <c r="N29" t="s">
        <v>270</v>
      </c>
      <c r="O29" t="s">
        <v>201</v>
      </c>
      <c r="P29" t="s">
        <v>202</v>
      </c>
      <c r="Q29" t="s">
        <v>203</v>
      </c>
      <c r="R29" t="s">
        <v>204</v>
      </c>
      <c r="S29" t="s">
        <v>205</v>
      </c>
      <c r="T29" t="s">
        <v>210</v>
      </c>
      <c r="U29">
        <v>1</v>
      </c>
      <c r="V29">
        <v>0</v>
      </c>
      <c r="W29">
        <v>0</v>
      </c>
      <c r="X29">
        <v>0</v>
      </c>
      <c r="Y29">
        <v>0</v>
      </c>
      <c r="Z29">
        <v>0</v>
      </c>
      <c r="AA29">
        <v>0</v>
      </c>
      <c r="AB29">
        <v>0</v>
      </c>
      <c r="AC29">
        <v>0</v>
      </c>
      <c r="AD29">
        <v>0</v>
      </c>
      <c r="AE29">
        <v>0</v>
      </c>
      <c r="AF29">
        <v>0</v>
      </c>
      <c r="AG29">
        <v>0</v>
      </c>
      <c r="AH29">
        <v>1</v>
      </c>
      <c r="AI29">
        <v>3</v>
      </c>
      <c r="AJ29" t="s">
        <v>3052</v>
      </c>
      <c r="AK29" s="2" t="s">
        <v>3053</v>
      </c>
      <c r="AL29">
        <v>15.78</v>
      </c>
      <c r="AM29" t="s">
        <v>213</v>
      </c>
      <c r="EJ29" t="s">
        <v>194</v>
      </c>
      <c r="EK29" t="s">
        <v>194</v>
      </c>
      <c r="EL29" t="s">
        <v>194</v>
      </c>
      <c r="EM29" t="s">
        <v>194</v>
      </c>
      <c r="EN29" t="s">
        <v>194</v>
      </c>
      <c r="EO29" t="s">
        <v>192</v>
      </c>
      <c r="EP29" t="s">
        <v>3054</v>
      </c>
      <c r="EQ29" s="2" t="s">
        <v>3055</v>
      </c>
      <c r="ER29" t="s">
        <v>2864</v>
      </c>
      <c r="ES29" t="s">
        <v>2865</v>
      </c>
      <c r="EU29">
        <v>187189269</v>
      </c>
      <c r="EV29" t="s">
        <v>3056</v>
      </c>
      <c r="EW29" s="1">
        <v>44827.520381944443</v>
      </c>
      <c r="EZ29" t="s">
        <v>221</v>
      </c>
      <c r="FA29" t="s">
        <v>222</v>
      </c>
      <c r="FC29">
        <v>28</v>
      </c>
    </row>
    <row r="30" spans="1:159" x14ac:dyDescent="0.35">
      <c r="A30" s="1">
        <v>44827.518322743053</v>
      </c>
      <c r="B30" s="1">
        <v>44827.522124537027</v>
      </c>
      <c r="C30" s="1">
        <v>44827</v>
      </c>
      <c r="D30" t="s">
        <v>192</v>
      </c>
      <c r="H30" t="s">
        <v>280</v>
      </c>
      <c r="I30" s="1">
        <v>44827</v>
      </c>
      <c r="J30" t="s">
        <v>3057</v>
      </c>
      <c r="K30" t="s">
        <v>3036</v>
      </c>
      <c r="L30" t="s">
        <v>282</v>
      </c>
      <c r="M30" t="s">
        <v>283</v>
      </c>
      <c r="N30" t="s">
        <v>284</v>
      </c>
      <c r="O30" t="s">
        <v>201</v>
      </c>
      <c r="P30" t="s">
        <v>202</v>
      </c>
      <c r="Q30" t="s">
        <v>203</v>
      </c>
      <c r="R30" t="s">
        <v>204</v>
      </c>
      <c r="S30" t="s">
        <v>205</v>
      </c>
      <c r="T30" t="s">
        <v>232</v>
      </c>
      <c r="U30">
        <v>0</v>
      </c>
      <c r="V30">
        <v>1</v>
      </c>
      <c r="W30">
        <v>0</v>
      </c>
      <c r="X30">
        <v>0</v>
      </c>
      <c r="Y30">
        <v>0</v>
      </c>
      <c r="Z30">
        <v>0</v>
      </c>
      <c r="AA30">
        <v>0</v>
      </c>
      <c r="AB30">
        <v>0</v>
      </c>
      <c r="AC30">
        <v>0</v>
      </c>
      <c r="AD30">
        <v>0</v>
      </c>
      <c r="AE30">
        <v>0</v>
      </c>
      <c r="AF30">
        <v>0</v>
      </c>
      <c r="AG30">
        <v>0</v>
      </c>
      <c r="AH30">
        <v>4</v>
      </c>
      <c r="AI30">
        <v>7</v>
      </c>
      <c r="AS30" t="s">
        <v>3058</v>
      </c>
      <c r="AT30" s="2" t="s">
        <v>3059</v>
      </c>
      <c r="AU30">
        <v>14.55</v>
      </c>
      <c r="AV30" t="s">
        <v>213</v>
      </c>
      <c r="BA30" t="s">
        <v>3060</v>
      </c>
      <c r="EJ30" t="s">
        <v>194</v>
      </c>
      <c r="EK30" t="s">
        <v>194</v>
      </c>
      <c r="EL30" t="s">
        <v>194</v>
      </c>
      <c r="EM30" t="s">
        <v>194</v>
      </c>
      <c r="EN30" t="s">
        <v>194</v>
      </c>
      <c r="EO30" t="s">
        <v>192</v>
      </c>
      <c r="EP30" t="s">
        <v>3061</v>
      </c>
      <c r="EQ30" s="2" t="s">
        <v>3062</v>
      </c>
      <c r="ER30" t="s">
        <v>2864</v>
      </c>
      <c r="ES30" t="s">
        <v>2865</v>
      </c>
      <c r="EU30">
        <v>187189392</v>
      </c>
      <c r="EV30" t="s">
        <v>3063</v>
      </c>
      <c r="EW30" s="1">
        <v>44827.520520833343</v>
      </c>
      <c r="EZ30" t="s">
        <v>221</v>
      </c>
      <c r="FA30" t="s">
        <v>222</v>
      </c>
      <c r="FC30">
        <v>29</v>
      </c>
    </row>
    <row r="31" spans="1:159" x14ac:dyDescent="0.35">
      <c r="A31" s="1">
        <v>44827.423154918979</v>
      </c>
      <c r="B31" s="1">
        <v>44827.428309039351</v>
      </c>
      <c r="C31" s="1">
        <v>44827</v>
      </c>
      <c r="D31" t="s">
        <v>192</v>
      </c>
      <c r="H31" t="s">
        <v>193</v>
      </c>
      <c r="I31" s="1">
        <v>44827</v>
      </c>
      <c r="J31" t="s">
        <v>2999</v>
      </c>
      <c r="K31" t="s">
        <v>197</v>
      </c>
      <c r="L31" t="s">
        <v>198</v>
      </c>
      <c r="M31" t="s">
        <v>199</v>
      </c>
      <c r="N31" t="s">
        <v>200</v>
      </c>
      <c r="O31" t="s">
        <v>201</v>
      </c>
      <c r="P31" t="s">
        <v>202</v>
      </c>
      <c r="Q31" t="s">
        <v>203</v>
      </c>
      <c r="R31" t="s">
        <v>204</v>
      </c>
      <c r="S31" t="s">
        <v>205</v>
      </c>
      <c r="T31" t="s">
        <v>210</v>
      </c>
      <c r="U31">
        <v>1</v>
      </c>
      <c r="V31">
        <v>0</v>
      </c>
      <c r="W31">
        <v>0</v>
      </c>
      <c r="X31">
        <v>0</v>
      </c>
      <c r="Y31">
        <v>0</v>
      </c>
      <c r="Z31">
        <v>0</v>
      </c>
      <c r="AA31">
        <v>0</v>
      </c>
      <c r="AB31">
        <v>0</v>
      </c>
      <c r="AC31">
        <v>0</v>
      </c>
      <c r="AD31">
        <v>0</v>
      </c>
      <c r="AE31">
        <v>0</v>
      </c>
      <c r="AF31">
        <v>0</v>
      </c>
      <c r="AG31">
        <v>0</v>
      </c>
      <c r="AH31">
        <v>3</v>
      </c>
      <c r="AI31">
        <v>7</v>
      </c>
      <c r="AJ31" t="s">
        <v>3064</v>
      </c>
      <c r="AK31" s="2" t="s">
        <v>3065</v>
      </c>
      <c r="AL31">
        <v>9.1999999999999993</v>
      </c>
      <c r="AM31" t="s">
        <v>213</v>
      </c>
      <c r="AR31" t="s">
        <v>3066</v>
      </c>
      <c r="EJ31" t="s">
        <v>194</v>
      </c>
      <c r="EK31" t="s">
        <v>194</v>
      </c>
      <c r="EL31" t="s">
        <v>194</v>
      </c>
      <c r="EM31" t="s">
        <v>194</v>
      </c>
      <c r="EN31" t="s">
        <v>194</v>
      </c>
      <c r="EO31" t="s">
        <v>192</v>
      </c>
      <c r="EP31" t="s">
        <v>3067</v>
      </c>
      <c r="EQ31" s="2" t="s">
        <v>3068</v>
      </c>
      <c r="ER31" t="s">
        <v>2864</v>
      </c>
      <c r="ES31" t="s">
        <v>2865</v>
      </c>
      <c r="EU31">
        <v>187190456</v>
      </c>
      <c r="EV31" t="s">
        <v>3069</v>
      </c>
      <c r="EW31" s="1">
        <v>44827.522129629629</v>
      </c>
      <c r="EZ31" t="s">
        <v>221</v>
      </c>
      <c r="FA31" t="s">
        <v>222</v>
      </c>
      <c r="FC31">
        <v>30</v>
      </c>
    </row>
    <row r="32" spans="1:159" x14ac:dyDescent="0.35">
      <c r="A32" s="1">
        <v>44827.497350266203</v>
      </c>
      <c r="B32" s="1">
        <v>44827.565730844908</v>
      </c>
      <c r="C32" s="1">
        <v>44827</v>
      </c>
      <c r="D32" t="s">
        <v>294</v>
      </c>
      <c r="H32" t="s">
        <v>295</v>
      </c>
      <c r="I32" s="1">
        <v>44827</v>
      </c>
      <c r="J32" t="s">
        <v>3070</v>
      </c>
      <c r="K32" t="s">
        <v>197</v>
      </c>
      <c r="L32" t="s">
        <v>1677</v>
      </c>
      <c r="M32" t="s">
        <v>298</v>
      </c>
      <c r="N32" t="s">
        <v>299</v>
      </c>
      <c r="O32" t="s">
        <v>201</v>
      </c>
      <c r="P32" t="s">
        <v>202</v>
      </c>
      <c r="Q32" t="s">
        <v>300</v>
      </c>
      <c r="R32" t="s">
        <v>301</v>
      </c>
      <c r="S32" t="s">
        <v>302</v>
      </c>
      <c r="T32" t="s">
        <v>210</v>
      </c>
      <c r="U32">
        <v>1</v>
      </c>
      <c r="V32">
        <v>0</v>
      </c>
      <c r="W32">
        <v>0</v>
      </c>
      <c r="X32">
        <v>0</v>
      </c>
      <c r="Y32">
        <v>0</v>
      </c>
      <c r="Z32">
        <v>0</v>
      </c>
      <c r="AA32">
        <v>0</v>
      </c>
      <c r="AB32">
        <v>0</v>
      </c>
      <c r="AC32">
        <v>0</v>
      </c>
      <c r="AD32">
        <v>0</v>
      </c>
      <c r="AE32">
        <v>0</v>
      </c>
      <c r="AF32">
        <v>0</v>
      </c>
      <c r="AG32">
        <v>0</v>
      </c>
      <c r="AH32">
        <v>2</v>
      </c>
      <c r="AI32">
        <v>4</v>
      </c>
      <c r="AJ32" t="s">
        <v>3071</v>
      </c>
      <c r="AK32" s="2" t="s">
        <v>3072</v>
      </c>
      <c r="AL32">
        <v>7.085</v>
      </c>
      <c r="AM32" t="s">
        <v>213</v>
      </c>
      <c r="AR32" t="s">
        <v>308</v>
      </c>
      <c r="EJ32" t="s">
        <v>194</v>
      </c>
      <c r="EK32" t="s">
        <v>194</v>
      </c>
      <c r="EL32" t="s">
        <v>194</v>
      </c>
      <c r="EM32" t="s">
        <v>194</v>
      </c>
      <c r="EN32" t="s">
        <v>194</v>
      </c>
      <c r="EO32" t="s">
        <v>309</v>
      </c>
      <c r="EP32" t="s">
        <v>3073</v>
      </c>
      <c r="EQ32" s="2" t="s">
        <v>3074</v>
      </c>
      <c r="ER32" t="s">
        <v>2864</v>
      </c>
      <c r="ES32" t="s">
        <v>2865</v>
      </c>
      <c r="EU32">
        <v>187238503</v>
      </c>
      <c r="EV32" t="s">
        <v>3075</v>
      </c>
      <c r="EW32" s="1">
        <v>44827.601574074077</v>
      </c>
      <c r="EZ32" t="s">
        <v>221</v>
      </c>
      <c r="FA32" t="s">
        <v>222</v>
      </c>
      <c r="FC32">
        <v>31</v>
      </c>
    </row>
    <row r="33" spans="1:159" x14ac:dyDescent="0.35">
      <c r="A33" s="1">
        <v>44827.509363425917</v>
      </c>
      <c r="B33" s="1">
        <v>44827.565995543977</v>
      </c>
      <c r="C33" s="1">
        <v>44827</v>
      </c>
      <c r="D33" t="s">
        <v>294</v>
      </c>
      <c r="H33" t="s">
        <v>313</v>
      </c>
      <c r="I33" s="1">
        <v>44827</v>
      </c>
      <c r="J33" t="s">
        <v>3076</v>
      </c>
      <c r="K33" t="s">
        <v>197</v>
      </c>
      <c r="L33" t="s">
        <v>315</v>
      </c>
      <c r="M33" t="s">
        <v>316</v>
      </c>
      <c r="N33" t="s">
        <v>1698</v>
      </c>
      <c r="O33" t="s">
        <v>201</v>
      </c>
      <c r="P33" t="s">
        <v>202</v>
      </c>
      <c r="Q33" t="s">
        <v>300</v>
      </c>
      <c r="R33" t="s">
        <v>301</v>
      </c>
      <c r="S33" t="s">
        <v>302</v>
      </c>
      <c r="T33" t="s">
        <v>210</v>
      </c>
      <c r="U33">
        <v>1</v>
      </c>
      <c r="V33">
        <v>0</v>
      </c>
      <c r="W33">
        <v>0</v>
      </c>
      <c r="X33">
        <v>0</v>
      </c>
      <c r="Y33">
        <v>0</v>
      </c>
      <c r="Z33">
        <v>0</v>
      </c>
      <c r="AA33">
        <v>0</v>
      </c>
      <c r="AB33">
        <v>0</v>
      </c>
      <c r="AC33">
        <v>0</v>
      </c>
      <c r="AD33">
        <v>0</v>
      </c>
      <c r="AE33">
        <v>0</v>
      </c>
      <c r="AF33">
        <v>0</v>
      </c>
      <c r="AG33">
        <v>0</v>
      </c>
      <c r="AH33">
        <v>2</v>
      </c>
      <c r="AI33">
        <v>5</v>
      </c>
      <c r="AJ33" t="s">
        <v>3077</v>
      </c>
      <c r="AK33" s="2" t="s">
        <v>3078</v>
      </c>
      <c r="AL33">
        <v>1.68</v>
      </c>
      <c r="AM33" t="s">
        <v>213</v>
      </c>
      <c r="AR33" t="s">
        <v>3079</v>
      </c>
      <c r="EJ33" t="s">
        <v>194</v>
      </c>
      <c r="EK33" t="s">
        <v>194</v>
      </c>
      <c r="EL33" t="s">
        <v>194</v>
      </c>
      <c r="EM33" t="s">
        <v>194</v>
      </c>
      <c r="EN33" t="s">
        <v>194</v>
      </c>
      <c r="EO33" t="s">
        <v>309</v>
      </c>
      <c r="EP33" t="s">
        <v>3080</v>
      </c>
      <c r="EQ33" s="2" t="s">
        <v>3081</v>
      </c>
      <c r="ER33" t="s">
        <v>2864</v>
      </c>
      <c r="ES33" t="s">
        <v>2865</v>
      </c>
      <c r="EU33">
        <v>187238511</v>
      </c>
      <c r="EV33" t="s">
        <v>3082</v>
      </c>
      <c r="EW33" s="1">
        <v>44827.601597222223</v>
      </c>
      <c r="EZ33" t="s">
        <v>221</v>
      </c>
      <c r="FA33" t="s">
        <v>222</v>
      </c>
      <c r="FC33">
        <v>32</v>
      </c>
    </row>
    <row r="34" spans="1:159" x14ac:dyDescent="0.35">
      <c r="A34" s="1">
        <v>44827.521478472219</v>
      </c>
      <c r="B34" s="1">
        <v>44827.565895555563</v>
      </c>
      <c r="C34" s="1">
        <v>44827</v>
      </c>
      <c r="D34" t="s">
        <v>294</v>
      </c>
      <c r="H34" t="s">
        <v>327</v>
      </c>
      <c r="I34" s="1">
        <v>44827</v>
      </c>
      <c r="J34" t="s">
        <v>3083</v>
      </c>
      <c r="K34" t="s">
        <v>197</v>
      </c>
      <c r="L34" t="s">
        <v>329</v>
      </c>
      <c r="M34" t="s">
        <v>330</v>
      </c>
      <c r="N34" t="s">
        <v>3084</v>
      </c>
      <c r="O34" t="s">
        <v>201</v>
      </c>
      <c r="P34" t="s">
        <v>202</v>
      </c>
      <c r="Q34" t="s">
        <v>300</v>
      </c>
      <c r="R34" t="s">
        <v>301</v>
      </c>
      <c r="S34" t="s">
        <v>302</v>
      </c>
      <c r="T34" t="s">
        <v>210</v>
      </c>
      <c r="U34">
        <v>1</v>
      </c>
      <c r="V34">
        <v>0</v>
      </c>
      <c r="W34">
        <v>0</v>
      </c>
      <c r="X34">
        <v>0</v>
      </c>
      <c r="Y34">
        <v>0</v>
      </c>
      <c r="Z34">
        <v>0</v>
      </c>
      <c r="AA34">
        <v>0</v>
      </c>
      <c r="AB34">
        <v>0</v>
      </c>
      <c r="AC34">
        <v>0</v>
      </c>
      <c r="AD34">
        <v>0</v>
      </c>
      <c r="AE34">
        <v>0</v>
      </c>
      <c r="AF34">
        <v>0</v>
      </c>
      <c r="AG34">
        <v>0</v>
      </c>
      <c r="AH34">
        <v>2</v>
      </c>
      <c r="AI34">
        <v>6</v>
      </c>
      <c r="AJ34" t="s">
        <v>3085</v>
      </c>
      <c r="AK34" s="2" t="s">
        <v>3086</v>
      </c>
      <c r="AL34">
        <v>5.65</v>
      </c>
      <c r="AM34" t="s">
        <v>213</v>
      </c>
      <c r="AR34" t="s">
        <v>308</v>
      </c>
      <c r="EJ34" t="s">
        <v>194</v>
      </c>
      <c r="EK34" t="s">
        <v>194</v>
      </c>
      <c r="EL34" t="s">
        <v>194</v>
      </c>
      <c r="EM34" t="s">
        <v>194</v>
      </c>
      <c r="EN34" t="s">
        <v>194</v>
      </c>
      <c r="EO34" t="s">
        <v>309</v>
      </c>
      <c r="EP34" t="s">
        <v>3087</v>
      </c>
      <c r="EQ34" s="2" t="s">
        <v>3088</v>
      </c>
      <c r="ER34" t="s">
        <v>2864</v>
      </c>
      <c r="ES34" t="s">
        <v>2865</v>
      </c>
      <c r="EU34">
        <v>187238526</v>
      </c>
      <c r="EV34" t="s">
        <v>3089</v>
      </c>
      <c r="EW34" s="1">
        <v>44827.601620370369</v>
      </c>
      <c r="EZ34" t="s">
        <v>221</v>
      </c>
      <c r="FA34" t="s">
        <v>222</v>
      </c>
      <c r="FC34">
        <v>33</v>
      </c>
    </row>
    <row r="35" spans="1:159" x14ac:dyDescent="0.35">
      <c r="A35" s="1">
        <v>44827.535908368052</v>
      </c>
      <c r="B35" s="1">
        <v>44827.565671168981</v>
      </c>
      <c r="C35" s="1">
        <v>44827</v>
      </c>
      <c r="D35" t="s">
        <v>294</v>
      </c>
      <c r="H35" t="s">
        <v>366</v>
      </c>
      <c r="I35" s="1">
        <v>44827</v>
      </c>
      <c r="J35" t="s">
        <v>3090</v>
      </c>
      <c r="K35" t="s">
        <v>197</v>
      </c>
      <c r="L35" t="s">
        <v>369</v>
      </c>
      <c r="M35" t="s">
        <v>370</v>
      </c>
      <c r="N35" t="s">
        <v>371</v>
      </c>
      <c r="O35" t="s">
        <v>201</v>
      </c>
      <c r="P35" t="s">
        <v>202</v>
      </c>
      <c r="Q35" t="s">
        <v>300</v>
      </c>
      <c r="R35" t="s">
        <v>301</v>
      </c>
      <c r="S35" t="s">
        <v>302</v>
      </c>
      <c r="T35" t="s">
        <v>210</v>
      </c>
      <c r="U35">
        <v>1</v>
      </c>
      <c r="V35">
        <v>0</v>
      </c>
      <c r="W35">
        <v>0</v>
      </c>
      <c r="X35">
        <v>0</v>
      </c>
      <c r="Y35">
        <v>0</v>
      </c>
      <c r="Z35">
        <v>0</v>
      </c>
      <c r="AA35">
        <v>0</v>
      </c>
      <c r="AB35">
        <v>0</v>
      </c>
      <c r="AC35">
        <v>0</v>
      </c>
      <c r="AD35">
        <v>0</v>
      </c>
      <c r="AE35">
        <v>0</v>
      </c>
      <c r="AF35">
        <v>0</v>
      </c>
      <c r="AG35">
        <v>0</v>
      </c>
      <c r="AH35">
        <v>2</v>
      </c>
      <c r="AI35">
        <v>4</v>
      </c>
      <c r="AJ35" t="s">
        <v>3091</v>
      </c>
      <c r="AK35" s="2" t="s">
        <v>3092</v>
      </c>
      <c r="AL35">
        <v>7.5</v>
      </c>
      <c r="AM35" t="s">
        <v>213</v>
      </c>
      <c r="AR35" t="s">
        <v>308</v>
      </c>
      <c r="EJ35" t="s">
        <v>194</v>
      </c>
      <c r="EK35" t="s">
        <v>194</v>
      </c>
      <c r="EL35" t="s">
        <v>194</v>
      </c>
      <c r="EM35" t="s">
        <v>194</v>
      </c>
      <c r="EN35" t="s">
        <v>194</v>
      </c>
      <c r="EO35" t="s">
        <v>309</v>
      </c>
      <c r="EP35" t="s">
        <v>3093</v>
      </c>
      <c r="EQ35" s="2" t="s">
        <v>3094</v>
      </c>
      <c r="ER35" t="s">
        <v>2864</v>
      </c>
      <c r="ES35" t="s">
        <v>2865</v>
      </c>
      <c r="EU35">
        <v>187238537</v>
      </c>
      <c r="EV35" t="s">
        <v>3095</v>
      </c>
      <c r="EW35" s="1">
        <v>44827.601643518523</v>
      </c>
      <c r="EZ35" t="s">
        <v>221</v>
      </c>
      <c r="FA35" t="s">
        <v>222</v>
      </c>
      <c r="FC35">
        <v>34</v>
      </c>
    </row>
    <row r="36" spans="1:159" x14ac:dyDescent="0.35">
      <c r="A36" s="1">
        <v>44827.547720127317</v>
      </c>
      <c r="B36" s="1">
        <v>44827.566152071762</v>
      </c>
      <c r="C36" s="1">
        <v>44827</v>
      </c>
      <c r="D36" t="s">
        <v>294</v>
      </c>
      <c r="H36" t="s">
        <v>340</v>
      </c>
      <c r="I36" s="1">
        <v>44827</v>
      </c>
      <c r="J36" t="s">
        <v>3096</v>
      </c>
      <c r="K36" t="s">
        <v>197</v>
      </c>
      <c r="L36" t="s">
        <v>1748</v>
      </c>
      <c r="M36" t="s">
        <v>1746</v>
      </c>
      <c r="N36" t="s">
        <v>344</v>
      </c>
      <c r="O36" t="s">
        <v>201</v>
      </c>
      <c r="P36" t="s">
        <v>202</v>
      </c>
      <c r="Q36" t="s">
        <v>300</v>
      </c>
      <c r="R36" t="s">
        <v>301</v>
      </c>
      <c r="S36" t="s">
        <v>302</v>
      </c>
      <c r="T36" t="s">
        <v>210</v>
      </c>
      <c r="U36">
        <v>1</v>
      </c>
      <c r="V36">
        <v>0</v>
      </c>
      <c r="W36">
        <v>0</v>
      </c>
      <c r="X36">
        <v>0</v>
      </c>
      <c r="Y36">
        <v>0</v>
      </c>
      <c r="Z36">
        <v>0</v>
      </c>
      <c r="AA36">
        <v>0</v>
      </c>
      <c r="AB36">
        <v>0</v>
      </c>
      <c r="AC36">
        <v>0</v>
      </c>
      <c r="AD36">
        <v>0</v>
      </c>
      <c r="AE36">
        <v>0</v>
      </c>
      <c r="AF36">
        <v>0</v>
      </c>
      <c r="AG36">
        <v>0</v>
      </c>
      <c r="AH36">
        <v>2</v>
      </c>
      <c r="AI36">
        <v>9</v>
      </c>
      <c r="AJ36" t="s">
        <v>3097</v>
      </c>
      <c r="AK36" s="2" t="s">
        <v>3098</v>
      </c>
      <c r="AL36">
        <v>12.4</v>
      </c>
      <c r="AM36" t="s">
        <v>213</v>
      </c>
      <c r="AR36" t="s">
        <v>308</v>
      </c>
      <c r="EJ36" t="s">
        <v>194</v>
      </c>
      <c r="EK36" t="s">
        <v>194</v>
      </c>
      <c r="EL36" t="s">
        <v>194</v>
      </c>
      <c r="EM36" t="s">
        <v>194</v>
      </c>
      <c r="EN36" t="s">
        <v>194</v>
      </c>
      <c r="EO36" t="s">
        <v>309</v>
      </c>
      <c r="EP36" t="s">
        <v>3099</v>
      </c>
      <c r="EQ36" s="2" t="s">
        <v>3100</v>
      </c>
      <c r="ER36" t="s">
        <v>2864</v>
      </c>
      <c r="ES36" t="s">
        <v>2865</v>
      </c>
      <c r="EU36">
        <v>187238568</v>
      </c>
      <c r="EV36" t="s">
        <v>3101</v>
      </c>
      <c r="EW36" s="1">
        <v>44827.601678240739</v>
      </c>
      <c r="EZ36" t="s">
        <v>221</v>
      </c>
      <c r="FA36" t="s">
        <v>222</v>
      </c>
      <c r="FC36">
        <v>35</v>
      </c>
    </row>
    <row r="37" spans="1:159" x14ac:dyDescent="0.35">
      <c r="A37" s="1">
        <v>44827.556929930557</v>
      </c>
      <c r="B37" s="1">
        <v>44827.565807430547</v>
      </c>
      <c r="C37" s="1">
        <v>44827</v>
      </c>
      <c r="D37" t="s">
        <v>294</v>
      </c>
      <c r="H37" t="s">
        <v>353</v>
      </c>
      <c r="I37" s="1">
        <v>44827</v>
      </c>
      <c r="J37" t="s">
        <v>3102</v>
      </c>
      <c r="K37" t="s">
        <v>197</v>
      </c>
      <c r="L37" t="s">
        <v>355</v>
      </c>
      <c r="M37" t="s">
        <v>1754</v>
      </c>
      <c r="N37" t="s">
        <v>357</v>
      </c>
      <c r="O37" t="s">
        <v>201</v>
      </c>
      <c r="P37" t="s">
        <v>202</v>
      </c>
      <c r="Q37" t="s">
        <v>300</v>
      </c>
      <c r="R37" t="s">
        <v>301</v>
      </c>
      <c r="S37" t="s">
        <v>302</v>
      </c>
      <c r="T37" t="s">
        <v>210</v>
      </c>
      <c r="U37">
        <v>1</v>
      </c>
      <c r="V37">
        <v>0</v>
      </c>
      <c r="W37">
        <v>0</v>
      </c>
      <c r="X37">
        <v>0</v>
      </c>
      <c r="Y37">
        <v>0</v>
      </c>
      <c r="Z37">
        <v>0</v>
      </c>
      <c r="AA37">
        <v>0</v>
      </c>
      <c r="AB37">
        <v>0</v>
      </c>
      <c r="AC37">
        <v>0</v>
      </c>
      <c r="AD37">
        <v>0</v>
      </c>
      <c r="AE37">
        <v>0</v>
      </c>
      <c r="AF37">
        <v>0</v>
      </c>
      <c r="AG37">
        <v>0</v>
      </c>
      <c r="AH37">
        <v>2</v>
      </c>
      <c r="AI37">
        <v>8</v>
      </c>
      <c r="AJ37" t="s">
        <v>3103</v>
      </c>
      <c r="AK37" s="2" t="s">
        <v>3104</v>
      </c>
      <c r="AL37">
        <v>3.56</v>
      </c>
      <c r="AM37" t="s">
        <v>213</v>
      </c>
      <c r="AR37" t="s">
        <v>3105</v>
      </c>
      <c r="EJ37" t="s">
        <v>194</v>
      </c>
      <c r="EK37" t="s">
        <v>194</v>
      </c>
      <c r="EL37" t="s">
        <v>194</v>
      </c>
      <c r="EM37" t="s">
        <v>194</v>
      </c>
      <c r="EN37" t="s">
        <v>194</v>
      </c>
      <c r="EO37" t="s">
        <v>309</v>
      </c>
      <c r="EP37" t="s">
        <v>3106</v>
      </c>
      <c r="EQ37" s="2" t="s">
        <v>3107</v>
      </c>
      <c r="ER37" t="s">
        <v>2864</v>
      </c>
      <c r="ES37" t="s">
        <v>2865</v>
      </c>
      <c r="EU37">
        <v>187238581</v>
      </c>
      <c r="EV37" t="s">
        <v>3108</v>
      </c>
      <c r="EW37" s="1">
        <v>44827.601701388892</v>
      </c>
      <c r="EZ37" t="s">
        <v>221</v>
      </c>
      <c r="FA37" t="s">
        <v>222</v>
      </c>
      <c r="FC37">
        <v>36</v>
      </c>
    </row>
    <row r="38" spans="1:159" x14ac:dyDescent="0.35">
      <c r="A38" s="1">
        <v>44827.348915150462</v>
      </c>
      <c r="B38" s="1">
        <v>44827.363431620368</v>
      </c>
      <c r="C38" s="1">
        <v>44827</v>
      </c>
      <c r="D38" t="s">
        <v>592</v>
      </c>
      <c r="H38" t="s">
        <v>1041</v>
      </c>
      <c r="I38" s="1">
        <v>44827</v>
      </c>
      <c r="J38" t="s">
        <v>1684</v>
      </c>
      <c r="K38" t="s">
        <v>1043</v>
      </c>
      <c r="L38" t="s">
        <v>2150</v>
      </c>
      <c r="M38" t="s">
        <v>2151</v>
      </c>
      <c r="N38" t="s">
        <v>1045</v>
      </c>
      <c r="O38" t="s">
        <v>855</v>
      </c>
      <c r="P38" t="s">
        <v>856</v>
      </c>
      <c r="Q38" t="s">
        <v>857</v>
      </c>
      <c r="R38" t="s">
        <v>890</v>
      </c>
      <c r="S38" t="s">
        <v>1046</v>
      </c>
      <c r="T38" t="s">
        <v>210</v>
      </c>
      <c r="U38">
        <v>1</v>
      </c>
      <c r="V38">
        <v>0</v>
      </c>
      <c r="W38">
        <v>0</v>
      </c>
      <c r="X38">
        <v>0</v>
      </c>
      <c r="Y38">
        <v>0</v>
      </c>
      <c r="Z38">
        <v>0</v>
      </c>
      <c r="AA38">
        <v>0</v>
      </c>
      <c r="AB38">
        <v>0</v>
      </c>
      <c r="AC38">
        <v>0</v>
      </c>
      <c r="AD38">
        <v>0</v>
      </c>
      <c r="AE38">
        <v>0</v>
      </c>
      <c r="AF38">
        <v>0</v>
      </c>
      <c r="AG38">
        <v>0</v>
      </c>
      <c r="AH38">
        <v>1</v>
      </c>
      <c r="AI38">
        <v>7</v>
      </c>
      <c r="AJ38" t="s">
        <v>3109</v>
      </c>
      <c r="AK38" s="2" t="s">
        <v>3110</v>
      </c>
      <c r="AL38">
        <v>6.81</v>
      </c>
      <c r="AM38" t="s">
        <v>213</v>
      </c>
      <c r="AR38" t="s">
        <v>3111</v>
      </c>
      <c r="EJ38" t="s">
        <v>194</v>
      </c>
      <c r="EK38" t="s">
        <v>194</v>
      </c>
      <c r="EL38" t="s">
        <v>194</v>
      </c>
      <c r="EM38" t="s">
        <v>194</v>
      </c>
      <c r="EN38" t="s">
        <v>194</v>
      </c>
      <c r="EO38" t="s">
        <v>1058</v>
      </c>
      <c r="EP38" t="s">
        <v>3112</v>
      </c>
      <c r="EQ38" s="2" t="s">
        <v>3113</v>
      </c>
      <c r="ER38" t="s">
        <v>2864</v>
      </c>
      <c r="ES38" t="s">
        <v>2865</v>
      </c>
      <c r="EU38">
        <v>187242048</v>
      </c>
      <c r="EV38" t="s">
        <v>3114</v>
      </c>
      <c r="EW38" s="1">
        <v>44827.607187499998</v>
      </c>
      <c r="EZ38" t="s">
        <v>221</v>
      </c>
      <c r="FA38" t="s">
        <v>222</v>
      </c>
      <c r="FC38">
        <v>37</v>
      </c>
    </row>
    <row r="39" spans="1:159" x14ac:dyDescent="0.35">
      <c r="A39" s="1">
        <v>44827.377573449077</v>
      </c>
      <c r="B39" s="1">
        <v>44827.383244699071</v>
      </c>
      <c r="C39" s="1">
        <v>44827</v>
      </c>
      <c r="D39" t="s">
        <v>592</v>
      </c>
      <c r="H39" t="s">
        <v>3115</v>
      </c>
      <c r="I39" s="1">
        <v>44827</v>
      </c>
      <c r="J39" t="s">
        <v>3116</v>
      </c>
      <c r="K39" t="s">
        <v>1043</v>
      </c>
      <c r="L39" t="s">
        <v>2159</v>
      </c>
      <c r="M39" t="s">
        <v>2159</v>
      </c>
      <c r="N39" t="s">
        <v>1065</v>
      </c>
      <c r="O39" t="s">
        <v>855</v>
      </c>
      <c r="P39" t="s">
        <v>856</v>
      </c>
      <c r="Q39" t="s">
        <v>857</v>
      </c>
      <c r="R39" t="s">
        <v>890</v>
      </c>
      <c r="S39" t="s">
        <v>1046</v>
      </c>
      <c r="T39" t="s">
        <v>210</v>
      </c>
      <c r="U39">
        <v>1</v>
      </c>
      <c r="V39">
        <v>0</v>
      </c>
      <c r="W39">
        <v>0</v>
      </c>
      <c r="X39">
        <v>0</v>
      </c>
      <c r="Y39">
        <v>0</v>
      </c>
      <c r="Z39">
        <v>0</v>
      </c>
      <c r="AA39">
        <v>0</v>
      </c>
      <c r="AB39">
        <v>0</v>
      </c>
      <c r="AC39">
        <v>0</v>
      </c>
      <c r="AD39">
        <v>0</v>
      </c>
      <c r="AE39">
        <v>0</v>
      </c>
      <c r="AF39">
        <v>0</v>
      </c>
      <c r="AG39">
        <v>0</v>
      </c>
      <c r="AH39">
        <v>2</v>
      </c>
      <c r="AI39">
        <v>6</v>
      </c>
      <c r="AJ39" t="s">
        <v>3117</v>
      </c>
      <c r="AK39" s="2" t="s">
        <v>3118</v>
      </c>
      <c r="AL39">
        <v>3.2</v>
      </c>
      <c r="AM39" t="s">
        <v>213</v>
      </c>
      <c r="AR39" t="s">
        <v>1043</v>
      </c>
      <c r="EJ39" t="s">
        <v>194</v>
      </c>
      <c r="EK39" t="s">
        <v>194</v>
      </c>
      <c r="EL39" t="s">
        <v>194</v>
      </c>
      <c r="EM39" t="s">
        <v>194</v>
      </c>
      <c r="EN39" t="s">
        <v>194</v>
      </c>
      <c r="EO39" t="s">
        <v>1058</v>
      </c>
      <c r="EP39" t="s">
        <v>3119</v>
      </c>
      <c r="EQ39" s="2" t="s">
        <v>3120</v>
      </c>
      <c r="ER39" t="s">
        <v>2864</v>
      </c>
      <c r="ES39" t="s">
        <v>2865</v>
      </c>
      <c r="EU39">
        <v>187242076</v>
      </c>
      <c r="EV39" t="s">
        <v>3121</v>
      </c>
      <c r="EW39" s="1">
        <v>44827.607233796298</v>
      </c>
      <c r="EZ39" t="s">
        <v>221</v>
      </c>
      <c r="FA39" t="s">
        <v>222</v>
      </c>
      <c r="FC39">
        <v>38</v>
      </c>
    </row>
    <row r="40" spans="1:159" x14ac:dyDescent="0.35">
      <c r="A40" s="1">
        <v>44827.387458807869</v>
      </c>
      <c r="B40" s="1">
        <v>44827.392912743053</v>
      </c>
      <c r="C40" s="1">
        <v>44827</v>
      </c>
      <c r="D40" t="s">
        <v>592</v>
      </c>
      <c r="H40" t="s">
        <v>1076</v>
      </c>
      <c r="I40" s="1">
        <v>44827</v>
      </c>
      <c r="J40" t="s">
        <v>2717</v>
      </c>
      <c r="K40" t="s">
        <v>2172</v>
      </c>
      <c r="L40" t="s">
        <v>2165</v>
      </c>
      <c r="M40" t="s">
        <v>2165</v>
      </c>
      <c r="N40" t="s">
        <v>1079</v>
      </c>
      <c r="O40" t="s">
        <v>855</v>
      </c>
      <c r="P40" t="s">
        <v>856</v>
      </c>
      <c r="Q40" t="s">
        <v>857</v>
      </c>
      <c r="R40" t="s">
        <v>890</v>
      </c>
      <c r="S40" t="s">
        <v>1046</v>
      </c>
      <c r="T40" t="s">
        <v>210</v>
      </c>
      <c r="U40">
        <v>1</v>
      </c>
      <c r="V40">
        <v>0</v>
      </c>
      <c r="W40">
        <v>0</v>
      </c>
      <c r="X40">
        <v>0</v>
      </c>
      <c r="Y40">
        <v>0</v>
      </c>
      <c r="Z40">
        <v>0</v>
      </c>
      <c r="AA40">
        <v>0</v>
      </c>
      <c r="AB40">
        <v>0</v>
      </c>
      <c r="AC40">
        <v>0</v>
      </c>
      <c r="AD40">
        <v>0</v>
      </c>
      <c r="AE40">
        <v>0</v>
      </c>
      <c r="AF40">
        <v>0</v>
      </c>
      <c r="AG40">
        <v>0</v>
      </c>
      <c r="AH40">
        <v>2</v>
      </c>
      <c r="AI40">
        <v>4</v>
      </c>
      <c r="AJ40" t="s">
        <v>3122</v>
      </c>
      <c r="AK40" s="2" t="s">
        <v>3123</v>
      </c>
      <c r="AL40">
        <v>5.3449999999999998</v>
      </c>
      <c r="AM40" t="s">
        <v>213</v>
      </c>
      <c r="AR40" t="s">
        <v>588</v>
      </c>
      <c r="EJ40" t="s">
        <v>194</v>
      </c>
      <c r="EK40" t="s">
        <v>194</v>
      </c>
      <c r="EL40" t="s">
        <v>194</v>
      </c>
      <c r="EM40" t="s">
        <v>194</v>
      </c>
      <c r="EN40" t="s">
        <v>194</v>
      </c>
      <c r="EO40" t="s">
        <v>1058</v>
      </c>
      <c r="EP40" t="s">
        <v>3124</v>
      </c>
      <c r="EQ40" s="2" t="s">
        <v>3125</v>
      </c>
      <c r="ER40" t="s">
        <v>2864</v>
      </c>
      <c r="ES40" t="s">
        <v>2865</v>
      </c>
      <c r="EU40">
        <v>187242094</v>
      </c>
      <c r="EV40" t="s">
        <v>3126</v>
      </c>
      <c r="EW40" s="1">
        <v>44827.607268518521</v>
      </c>
      <c r="EZ40" t="s">
        <v>221</v>
      </c>
      <c r="FA40" t="s">
        <v>222</v>
      </c>
      <c r="FC40">
        <v>39</v>
      </c>
    </row>
    <row r="41" spans="1:159" x14ac:dyDescent="0.35">
      <c r="A41" s="1">
        <v>44827.398151805559</v>
      </c>
      <c r="B41" s="1">
        <v>44827.40301671296</v>
      </c>
      <c r="C41" s="1">
        <v>44827</v>
      </c>
      <c r="D41" t="s">
        <v>592</v>
      </c>
      <c r="H41" t="s">
        <v>1076</v>
      </c>
      <c r="I41" s="1">
        <v>44827</v>
      </c>
      <c r="J41" t="s">
        <v>793</v>
      </c>
      <c r="K41" t="s">
        <v>1043</v>
      </c>
      <c r="L41" t="s">
        <v>2173</v>
      </c>
      <c r="M41" t="s">
        <v>2174</v>
      </c>
      <c r="N41" t="s">
        <v>1148</v>
      </c>
      <c r="O41" t="s">
        <v>855</v>
      </c>
      <c r="P41" t="s">
        <v>856</v>
      </c>
      <c r="Q41" t="s">
        <v>857</v>
      </c>
      <c r="R41" t="s">
        <v>890</v>
      </c>
      <c r="S41" t="s">
        <v>1046</v>
      </c>
      <c r="T41" t="s">
        <v>210</v>
      </c>
      <c r="U41">
        <v>1</v>
      </c>
      <c r="V41">
        <v>0</v>
      </c>
      <c r="W41">
        <v>0</v>
      </c>
      <c r="X41">
        <v>0</v>
      </c>
      <c r="Y41">
        <v>0</v>
      </c>
      <c r="Z41">
        <v>0</v>
      </c>
      <c r="AA41">
        <v>0</v>
      </c>
      <c r="AB41">
        <v>0</v>
      </c>
      <c r="AC41">
        <v>0</v>
      </c>
      <c r="AD41">
        <v>0</v>
      </c>
      <c r="AE41">
        <v>0</v>
      </c>
      <c r="AF41">
        <v>0</v>
      </c>
      <c r="AG41">
        <v>0</v>
      </c>
      <c r="AH41">
        <v>2</v>
      </c>
      <c r="AI41">
        <v>5</v>
      </c>
      <c r="AJ41" t="s">
        <v>3127</v>
      </c>
      <c r="AK41" s="2" t="s">
        <v>3128</v>
      </c>
      <c r="AL41">
        <v>18.850000000000001</v>
      </c>
      <c r="AM41" t="s">
        <v>213</v>
      </c>
      <c r="AR41" t="s">
        <v>308</v>
      </c>
      <c r="EJ41" t="s">
        <v>194</v>
      </c>
      <c r="EK41" t="s">
        <v>194</v>
      </c>
      <c r="EL41" t="s">
        <v>194</v>
      </c>
      <c r="EM41" t="s">
        <v>194</v>
      </c>
      <c r="EN41" t="s">
        <v>194</v>
      </c>
      <c r="EO41" t="s">
        <v>1058</v>
      </c>
      <c r="EP41" t="s">
        <v>3129</v>
      </c>
      <c r="EQ41" s="2" t="s">
        <v>3130</v>
      </c>
      <c r="ER41" t="s">
        <v>2864</v>
      </c>
      <c r="ES41" t="s">
        <v>2865</v>
      </c>
      <c r="EU41">
        <v>187242125</v>
      </c>
      <c r="EV41" t="s">
        <v>3131</v>
      </c>
      <c r="EW41" s="1">
        <v>44827.60732638889</v>
      </c>
      <c r="EZ41" t="s">
        <v>221</v>
      </c>
      <c r="FA41" t="s">
        <v>222</v>
      </c>
      <c r="FC41">
        <v>40</v>
      </c>
    </row>
    <row r="42" spans="1:159" x14ac:dyDescent="0.35">
      <c r="A42" s="1">
        <v>44827.409139201387</v>
      </c>
      <c r="B42" s="1">
        <v>44827.414507893518</v>
      </c>
      <c r="C42" s="1">
        <v>44827</v>
      </c>
      <c r="D42" t="s">
        <v>592</v>
      </c>
      <c r="H42" t="s">
        <v>1185</v>
      </c>
      <c r="I42" s="1">
        <v>44827</v>
      </c>
      <c r="J42" t="s">
        <v>2892</v>
      </c>
      <c r="K42" t="s">
        <v>2172</v>
      </c>
      <c r="L42" t="s">
        <v>2181</v>
      </c>
      <c r="M42" t="s">
        <v>2181</v>
      </c>
      <c r="N42" t="s">
        <v>1188</v>
      </c>
      <c r="O42" t="s">
        <v>855</v>
      </c>
      <c r="P42" t="s">
        <v>856</v>
      </c>
      <c r="Q42" t="s">
        <v>857</v>
      </c>
      <c r="R42" t="s">
        <v>890</v>
      </c>
      <c r="S42" t="s">
        <v>1046</v>
      </c>
      <c r="T42" t="s">
        <v>210</v>
      </c>
      <c r="U42">
        <v>1</v>
      </c>
      <c r="V42">
        <v>0</v>
      </c>
      <c r="W42">
        <v>0</v>
      </c>
      <c r="X42">
        <v>0</v>
      </c>
      <c r="Y42">
        <v>0</v>
      </c>
      <c r="Z42">
        <v>0</v>
      </c>
      <c r="AA42">
        <v>0</v>
      </c>
      <c r="AB42">
        <v>0</v>
      </c>
      <c r="AC42">
        <v>0</v>
      </c>
      <c r="AD42">
        <v>0</v>
      </c>
      <c r="AE42">
        <v>0</v>
      </c>
      <c r="AF42">
        <v>0</v>
      </c>
      <c r="AG42">
        <v>0</v>
      </c>
      <c r="AH42">
        <v>2</v>
      </c>
      <c r="AI42">
        <v>6</v>
      </c>
      <c r="AJ42" t="s">
        <v>3132</v>
      </c>
      <c r="AK42" s="2" t="s">
        <v>3133</v>
      </c>
      <c r="AL42">
        <v>3.23</v>
      </c>
      <c r="AM42" t="s">
        <v>213</v>
      </c>
      <c r="AR42" t="s">
        <v>308</v>
      </c>
      <c r="EJ42" t="s">
        <v>194</v>
      </c>
      <c r="EK42" t="s">
        <v>194</v>
      </c>
      <c r="EL42" t="s">
        <v>194</v>
      </c>
      <c r="EM42" t="s">
        <v>194</v>
      </c>
      <c r="EN42" t="s">
        <v>194</v>
      </c>
      <c r="EO42" t="s">
        <v>1058</v>
      </c>
      <c r="EP42" t="s">
        <v>3134</v>
      </c>
      <c r="EQ42" s="2" t="s">
        <v>3135</v>
      </c>
      <c r="ER42" t="s">
        <v>2864</v>
      </c>
      <c r="ES42" t="s">
        <v>2865</v>
      </c>
      <c r="EU42">
        <v>187242147</v>
      </c>
      <c r="EV42" t="s">
        <v>3136</v>
      </c>
      <c r="EW42" s="1">
        <v>44827.60738425926</v>
      </c>
      <c r="EZ42" t="s">
        <v>221</v>
      </c>
      <c r="FA42" t="s">
        <v>222</v>
      </c>
      <c r="FC42">
        <v>41</v>
      </c>
    </row>
    <row r="43" spans="1:159" x14ac:dyDescent="0.35">
      <c r="A43" s="1">
        <v>44827.42268408565</v>
      </c>
      <c r="B43" s="1">
        <v>44827.432628344897</v>
      </c>
      <c r="C43" s="1">
        <v>44827</v>
      </c>
      <c r="D43" t="s">
        <v>592</v>
      </c>
      <c r="H43" t="s">
        <v>1197</v>
      </c>
      <c r="I43" s="1">
        <v>44827</v>
      </c>
      <c r="J43" t="s">
        <v>1882</v>
      </c>
      <c r="K43" t="s">
        <v>2172</v>
      </c>
      <c r="L43" t="s">
        <v>3137</v>
      </c>
      <c r="M43" t="s">
        <v>3138</v>
      </c>
      <c r="N43" t="s">
        <v>1201</v>
      </c>
      <c r="O43" t="s">
        <v>855</v>
      </c>
      <c r="P43" t="s">
        <v>856</v>
      </c>
      <c r="Q43" t="s">
        <v>857</v>
      </c>
      <c r="R43" t="s">
        <v>890</v>
      </c>
      <c r="S43" t="s">
        <v>1046</v>
      </c>
      <c r="T43" t="s">
        <v>210</v>
      </c>
      <c r="U43">
        <v>1</v>
      </c>
      <c r="V43">
        <v>0</v>
      </c>
      <c r="W43">
        <v>0</v>
      </c>
      <c r="X43">
        <v>0</v>
      </c>
      <c r="Y43">
        <v>0</v>
      </c>
      <c r="Z43">
        <v>0</v>
      </c>
      <c r="AA43">
        <v>0</v>
      </c>
      <c r="AB43">
        <v>0</v>
      </c>
      <c r="AC43">
        <v>0</v>
      </c>
      <c r="AD43">
        <v>0</v>
      </c>
      <c r="AE43">
        <v>0</v>
      </c>
      <c r="AF43">
        <v>0</v>
      </c>
      <c r="AG43">
        <v>0</v>
      </c>
      <c r="AH43">
        <v>2</v>
      </c>
      <c r="AI43">
        <v>3</v>
      </c>
      <c r="AJ43" t="s">
        <v>3139</v>
      </c>
      <c r="AK43" s="2" t="s">
        <v>3140</v>
      </c>
      <c r="AL43">
        <v>2.77</v>
      </c>
      <c r="AM43" t="s">
        <v>213</v>
      </c>
      <c r="AR43" t="s">
        <v>308</v>
      </c>
      <c r="EJ43" t="s">
        <v>194</v>
      </c>
      <c r="EK43" t="s">
        <v>194</v>
      </c>
      <c r="EL43" t="s">
        <v>194</v>
      </c>
      <c r="EM43" t="s">
        <v>194</v>
      </c>
      <c r="EN43" t="s">
        <v>194</v>
      </c>
      <c r="EO43" t="s">
        <v>1058</v>
      </c>
      <c r="EP43" t="s">
        <v>3141</v>
      </c>
      <c r="EQ43" s="2" t="s">
        <v>3142</v>
      </c>
      <c r="ER43" t="s">
        <v>2864</v>
      </c>
      <c r="ES43" t="s">
        <v>2865</v>
      </c>
      <c r="EU43">
        <v>187242180</v>
      </c>
      <c r="EV43" t="s">
        <v>3143</v>
      </c>
      <c r="EW43" s="1">
        <v>44827.607465277782</v>
      </c>
      <c r="EZ43" t="s">
        <v>221</v>
      </c>
      <c r="FA43" t="s">
        <v>222</v>
      </c>
      <c r="FC43">
        <v>42</v>
      </c>
    </row>
    <row r="44" spans="1:159" x14ac:dyDescent="0.35">
      <c r="A44" s="1">
        <v>44827.387559143521</v>
      </c>
      <c r="B44" s="1">
        <v>44827.389428993047</v>
      </c>
      <c r="C44" s="1">
        <v>44827</v>
      </c>
      <c r="D44" t="s">
        <v>848</v>
      </c>
      <c r="H44" t="s">
        <v>932</v>
      </c>
      <c r="I44" s="1">
        <v>44827</v>
      </c>
      <c r="J44" t="s">
        <v>2717</v>
      </c>
      <c r="K44" t="s">
        <v>851</v>
      </c>
      <c r="L44" t="s">
        <v>934</v>
      </c>
      <c r="M44" t="s">
        <v>935</v>
      </c>
      <c r="N44" t="s">
        <v>889</v>
      </c>
      <c r="O44" t="s">
        <v>855</v>
      </c>
      <c r="P44" t="s">
        <v>856</v>
      </c>
      <c r="Q44" t="s">
        <v>857</v>
      </c>
      <c r="R44" t="s">
        <v>858</v>
      </c>
      <c r="S44" t="s">
        <v>859</v>
      </c>
      <c r="T44" t="s">
        <v>210</v>
      </c>
      <c r="U44">
        <v>1</v>
      </c>
      <c r="V44">
        <v>0</v>
      </c>
      <c r="W44">
        <v>0</v>
      </c>
      <c r="X44">
        <v>0</v>
      </c>
      <c r="Y44">
        <v>0</v>
      </c>
      <c r="Z44">
        <v>0</v>
      </c>
      <c r="AA44">
        <v>0</v>
      </c>
      <c r="AB44">
        <v>0</v>
      </c>
      <c r="AC44">
        <v>0</v>
      </c>
      <c r="AD44">
        <v>0</v>
      </c>
      <c r="AE44">
        <v>0</v>
      </c>
      <c r="AF44">
        <v>0</v>
      </c>
      <c r="AG44">
        <v>0</v>
      </c>
      <c r="AH44">
        <v>3</v>
      </c>
      <c r="AI44">
        <v>9</v>
      </c>
      <c r="AJ44" t="s">
        <v>3144</v>
      </c>
      <c r="AK44" s="2" t="s">
        <v>3145</v>
      </c>
      <c r="AL44">
        <v>38</v>
      </c>
      <c r="AM44" t="s">
        <v>213</v>
      </c>
      <c r="AR44" t="s">
        <v>1981</v>
      </c>
      <c r="EJ44" t="s">
        <v>194</v>
      </c>
      <c r="EK44" t="s">
        <v>194</v>
      </c>
      <c r="EL44" t="s">
        <v>194</v>
      </c>
      <c r="EM44" t="s">
        <v>194</v>
      </c>
      <c r="EN44" t="s">
        <v>194</v>
      </c>
      <c r="EO44" t="s">
        <v>865</v>
      </c>
      <c r="EP44" t="s">
        <v>3146</v>
      </c>
      <c r="EQ44" s="2" t="s">
        <v>3147</v>
      </c>
      <c r="ER44" t="s">
        <v>2864</v>
      </c>
      <c r="ES44" t="s">
        <v>2865</v>
      </c>
      <c r="EU44">
        <v>187268832</v>
      </c>
      <c r="EV44" t="s">
        <v>3148</v>
      </c>
      <c r="EW44" s="1">
        <v>44827.65896990741</v>
      </c>
      <c r="EZ44" t="s">
        <v>221</v>
      </c>
      <c r="FA44" t="s">
        <v>222</v>
      </c>
      <c r="FC44">
        <v>43</v>
      </c>
    </row>
    <row r="45" spans="1:159" x14ac:dyDescent="0.35">
      <c r="A45" s="1">
        <v>44827.403251493059</v>
      </c>
      <c r="B45" s="1">
        <v>44827.40573622685</v>
      </c>
      <c r="C45" s="1">
        <v>44827</v>
      </c>
      <c r="D45" t="s">
        <v>848</v>
      </c>
      <c r="H45" t="s">
        <v>849</v>
      </c>
      <c r="I45" s="1">
        <v>44827</v>
      </c>
      <c r="J45" t="s">
        <v>2837</v>
      </c>
      <c r="K45" t="s">
        <v>851</v>
      </c>
      <c r="L45" t="s">
        <v>852</v>
      </c>
      <c r="M45" t="s">
        <v>853</v>
      </c>
      <c r="N45" t="s">
        <v>854</v>
      </c>
      <c r="O45" t="s">
        <v>855</v>
      </c>
      <c r="P45" t="s">
        <v>856</v>
      </c>
      <c r="Q45" t="s">
        <v>857</v>
      </c>
      <c r="R45" t="s">
        <v>858</v>
      </c>
      <c r="S45" t="s">
        <v>859</v>
      </c>
      <c r="T45" t="s">
        <v>210</v>
      </c>
      <c r="U45">
        <v>1</v>
      </c>
      <c r="V45">
        <v>0</v>
      </c>
      <c r="W45">
        <v>0</v>
      </c>
      <c r="X45">
        <v>0</v>
      </c>
      <c r="Y45">
        <v>0</v>
      </c>
      <c r="Z45">
        <v>0</v>
      </c>
      <c r="AA45">
        <v>0</v>
      </c>
      <c r="AB45">
        <v>0</v>
      </c>
      <c r="AC45">
        <v>0</v>
      </c>
      <c r="AD45">
        <v>0</v>
      </c>
      <c r="AE45">
        <v>0</v>
      </c>
      <c r="AF45">
        <v>0</v>
      </c>
      <c r="AG45">
        <v>0</v>
      </c>
      <c r="AH45">
        <v>2</v>
      </c>
      <c r="AI45">
        <v>2</v>
      </c>
      <c r="AJ45" t="s">
        <v>3149</v>
      </c>
      <c r="AK45" s="2" t="s">
        <v>3150</v>
      </c>
      <c r="AL45">
        <v>62</v>
      </c>
      <c r="AM45" t="s">
        <v>213</v>
      </c>
      <c r="AR45" t="s">
        <v>1981</v>
      </c>
      <c r="EJ45" t="s">
        <v>194</v>
      </c>
      <c r="EK45" t="s">
        <v>194</v>
      </c>
      <c r="EL45" t="s">
        <v>194</v>
      </c>
      <c r="EM45" t="s">
        <v>194</v>
      </c>
      <c r="EN45" t="s">
        <v>194</v>
      </c>
      <c r="EO45" t="s">
        <v>865</v>
      </c>
      <c r="EP45" t="s">
        <v>3151</v>
      </c>
      <c r="EQ45" s="2" t="s">
        <v>3152</v>
      </c>
      <c r="ER45" t="s">
        <v>2864</v>
      </c>
      <c r="ES45" t="s">
        <v>2865</v>
      </c>
      <c r="EU45">
        <v>187268846</v>
      </c>
      <c r="EV45" t="s">
        <v>3153</v>
      </c>
      <c r="EW45" s="1">
        <v>44827.659016203703</v>
      </c>
      <c r="EZ45" t="s">
        <v>221</v>
      </c>
      <c r="FA45" t="s">
        <v>222</v>
      </c>
      <c r="FC45">
        <v>44</v>
      </c>
    </row>
    <row r="46" spans="1:159" x14ac:dyDescent="0.35">
      <c r="A46" s="1">
        <v>44827.45850429398</v>
      </c>
      <c r="B46" s="1">
        <v>44827.461784675928</v>
      </c>
      <c r="C46" s="1">
        <v>44827</v>
      </c>
      <c r="D46" t="s">
        <v>848</v>
      </c>
      <c r="H46" t="s">
        <v>902</v>
      </c>
      <c r="I46" s="1">
        <v>44827</v>
      </c>
      <c r="J46" t="s">
        <v>2424</v>
      </c>
      <c r="K46" t="s">
        <v>3154</v>
      </c>
      <c r="L46" t="s">
        <v>904</v>
      </c>
      <c r="M46" t="s">
        <v>905</v>
      </c>
      <c r="N46" t="s">
        <v>906</v>
      </c>
      <c r="O46" t="s">
        <v>855</v>
      </c>
      <c r="P46" t="s">
        <v>856</v>
      </c>
      <c r="Q46" t="s">
        <v>857</v>
      </c>
      <c r="R46" t="s">
        <v>858</v>
      </c>
      <c r="S46" t="s">
        <v>859</v>
      </c>
      <c r="T46" t="s">
        <v>210</v>
      </c>
      <c r="U46">
        <v>1</v>
      </c>
      <c r="V46">
        <v>0</v>
      </c>
      <c r="W46">
        <v>0</v>
      </c>
      <c r="X46">
        <v>0</v>
      </c>
      <c r="Y46">
        <v>0</v>
      </c>
      <c r="Z46">
        <v>0</v>
      </c>
      <c r="AA46">
        <v>0</v>
      </c>
      <c r="AB46">
        <v>0</v>
      </c>
      <c r="AC46">
        <v>0</v>
      </c>
      <c r="AD46">
        <v>0</v>
      </c>
      <c r="AE46">
        <v>0</v>
      </c>
      <c r="AF46">
        <v>0</v>
      </c>
      <c r="AG46">
        <v>0</v>
      </c>
      <c r="AH46">
        <v>3</v>
      </c>
      <c r="AI46">
        <v>6</v>
      </c>
      <c r="AJ46" t="s">
        <v>3155</v>
      </c>
      <c r="AK46" s="2" t="s">
        <v>3156</v>
      </c>
      <c r="AL46">
        <v>56.8</v>
      </c>
      <c r="AM46" t="s">
        <v>213</v>
      </c>
      <c r="AR46" t="s">
        <v>1981</v>
      </c>
      <c r="EJ46" t="s">
        <v>194</v>
      </c>
      <c r="EK46" t="s">
        <v>194</v>
      </c>
      <c r="EL46" t="s">
        <v>194</v>
      </c>
      <c r="EM46" t="s">
        <v>194</v>
      </c>
      <c r="EN46" t="s">
        <v>194</v>
      </c>
      <c r="EO46" t="s">
        <v>865</v>
      </c>
      <c r="EP46" t="s">
        <v>3157</v>
      </c>
      <c r="EQ46" s="2" t="s">
        <v>3158</v>
      </c>
      <c r="ER46" t="s">
        <v>2864</v>
      </c>
      <c r="ES46" t="s">
        <v>2865</v>
      </c>
      <c r="EU46">
        <v>187268868</v>
      </c>
      <c r="EV46" t="s">
        <v>3159</v>
      </c>
      <c r="EW46" s="1">
        <v>44827.659062500003</v>
      </c>
      <c r="EZ46" t="s">
        <v>221</v>
      </c>
      <c r="FA46" t="s">
        <v>222</v>
      </c>
      <c r="FC46">
        <v>45</v>
      </c>
    </row>
    <row r="47" spans="1:159" x14ac:dyDescent="0.35">
      <c r="A47" s="1">
        <v>44827.323004768521</v>
      </c>
      <c r="B47" s="1">
        <v>44827.436299050933</v>
      </c>
      <c r="C47" s="1">
        <v>44827</v>
      </c>
      <c r="D47" t="s">
        <v>751</v>
      </c>
      <c r="H47" t="s">
        <v>752</v>
      </c>
      <c r="I47" s="1">
        <v>44827</v>
      </c>
      <c r="J47" t="s">
        <v>1063</v>
      </c>
      <c r="K47" t="s">
        <v>197</v>
      </c>
      <c r="L47" t="s">
        <v>754</v>
      </c>
      <c r="M47" t="s">
        <v>754</v>
      </c>
      <c r="N47" t="s">
        <v>755</v>
      </c>
      <c r="O47" t="s">
        <v>201</v>
      </c>
      <c r="P47" t="s">
        <v>202</v>
      </c>
      <c r="Q47" t="s">
        <v>756</v>
      </c>
      <c r="R47" t="s">
        <v>757</v>
      </c>
      <c r="S47" t="s">
        <v>758</v>
      </c>
      <c r="T47" t="s">
        <v>422</v>
      </c>
      <c r="U47">
        <v>1</v>
      </c>
      <c r="V47">
        <v>1</v>
      </c>
      <c r="W47">
        <v>0</v>
      </c>
      <c r="X47">
        <v>0</v>
      </c>
      <c r="Y47">
        <v>0</v>
      </c>
      <c r="Z47">
        <v>0</v>
      </c>
      <c r="AA47">
        <v>0</v>
      </c>
      <c r="AB47">
        <v>0</v>
      </c>
      <c r="AC47">
        <v>0</v>
      </c>
      <c r="AD47">
        <v>0</v>
      </c>
      <c r="AE47">
        <v>0</v>
      </c>
      <c r="AF47">
        <v>0</v>
      </c>
      <c r="AG47">
        <v>0</v>
      </c>
      <c r="AH47">
        <v>2</v>
      </c>
      <c r="AI47">
        <v>6</v>
      </c>
      <c r="AJ47" t="s">
        <v>3160</v>
      </c>
      <c r="AK47" s="2" t="s">
        <v>3161</v>
      </c>
      <c r="AL47">
        <v>0.23799999999999999</v>
      </c>
      <c r="AM47" t="s">
        <v>195</v>
      </c>
      <c r="AN47" t="s">
        <v>3162</v>
      </c>
      <c r="AO47" s="2" t="s">
        <v>3163</v>
      </c>
      <c r="AP47">
        <v>6.8120000000000003</v>
      </c>
      <c r="AQ47" t="s">
        <v>194</v>
      </c>
      <c r="AR47" t="s">
        <v>308</v>
      </c>
      <c r="AS47" t="s">
        <v>3164</v>
      </c>
      <c r="AT47" s="2" t="s">
        <v>3165</v>
      </c>
      <c r="AU47">
        <v>3.09</v>
      </c>
      <c r="AV47" t="s">
        <v>213</v>
      </c>
      <c r="BA47" t="s">
        <v>3166</v>
      </c>
      <c r="EJ47" t="s">
        <v>194</v>
      </c>
      <c r="EK47" t="s">
        <v>194</v>
      </c>
      <c r="EL47" t="s">
        <v>194</v>
      </c>
      <c r="EM47" t="s">
        <v>194</v>
      </c>
      <c r="EN47" t="s">
        <v>194</v>
      </c>
      <c r="EO47" t="s">
        <v>751</v>
      </c>
      <c r="EP47" t="s">
        <v>3167</v>
      </c>
      <c r="EQ47" s="2" t="s">
        <v>3168</v>
      </c>
      <c r="ER47" t="s">
        <v>2864</v>
      </c>
      <c r="ES47" t="s">
        <v>2865</v>
      </c>
      <c r="EU47">
        <v>187268930</v>
      </c>
      <c r="EV47" t="s">
        <v>3169</v>
      </c>
      <c r="EW47" s="1">
        <v>44827.659212962957</v>
      </c>
      <c r="EZ47" t="s">
        <v>221</v>
      </c>
      <c r="FA47" t="s">
        <v>222</v>
      </c>
      <c r="FC47">
        <v>46</v>
      </c>
    </row>
    <row r="48" spans="1:159" x14ac:dyDescent="0.35">
      <c r="A48" s="1">
        <v>44827.375740868047</v>
      </c>
      <c r="B48" s="1">
        <v>44827.378577268522</v>
      </c>
      <c r="C48" s="1">
        <v>44827</v>
      </c>
      <c r="D48" t="s">
        <v>848</v>
      </c>
      <c r="H48" t="s">
        <v>917</v>
      </c>
      <c r="I48" s="1">
        <v>44827</v>
      </c>
      <c r="J48" t="s">
        <v>2881</v>
      </c>
      <c r="K48" t="s">
        <v>851</v>
      </c>
      <c r="L48" t="s">
        <v>1999</v>
      </c>
      <c r="M48" t="s">
        <v>920</v>
      </c>
      <c r="N48" t="s">
        <v>921</v>
      </c>
      <c r="O48" t="s">
        <v>855</v>
      </c>
      <c r="P48" t="s">
        <v>856</v>
      </c>
      <c r="Q48" t="s">
        <v>857</v>
      </c>
      <c r="R48" t="s">
        <v>858</v>
      </c>
      <c r="S48" t="s">
        <v>859</v>
      </c>
      <c r="T48" t="s">
        <v>210</v>
      </c>
      <c r="U48">
        <v>1</v>
      </c>
      <c r="V48">
        <v>0</v>
      </c>
      <c r="W48">
        <v>0</v>
      </c>
      <c r="X48">
        <v>0</v>
      </c>
      <c r="Y48">
        <v>0</v>
      </c>
      <c r="Z48">
        <v>0</v>
      </c>
      <c r="AA48">
        <v>0</v>
      </c>
      <c r="AB48">
        <v>0</v>
      </c>
      <c r="AC48">
        <v>0</v>
      </c>
      <c r="AD48">
        <v>0</v>
      </c>
      <c r="AE48">
        <v>0</v>
      </c>
      <c r="AF48">
        <v>0</v>
      </c>
      <c r="AG48">
        <v>0</v>
      </c>
      <c r="AH48">
        <v>2</v>
      </c>
      <c r="AI48">
        <v>2</v>
      </c>
      <c r="AJ48" t="s">
        <v>3170</v>
      </c>
      <c r="AK48" s="2" t="s">
        <v>3171</v>
      </c>
      <c r="AL48">
        <v>17.8</v>
      </c>
      <c r="AM48" t="s">
        <v>213</v>
      </c>
      <c r="AR48" t="s">
        <v>1981</v>
      </c>
      <c r="EJ48" t="s">
        <v>194</v>
      </c>
      <c r="EK48" t="s">
        <v>194</v>
      </c>
      <c r="EL48" t="s">
        <v>194</v>
      </c>
      <c r="EM48" t="s">
        <v>194</v>
      </c>
      <c r="EN48" t="s">
        <v>194</v>
      </c>
      <c r="EO48" t="s">
        <v>865</v>
      </c>
      <c r="EP48" t="s">
        <v>3172</v>
      </c>
      <c r="EQ48" s="2" t="s">
        <v>3173</v>
      </c>
      <c r="ER48" t="s">
        <v>2864</v>
      </c>
      <c r="ES48" t="s">
        <v>2865</v>
      </c>
      <c r="EU48">
        <v>187268943</v>
      </c>
      <c r="EV48" t="s">
        <v>3174</v>
      </c>
      <c r="EW48" s="1">
        <v>44827.659259259257</v>
      </c>
      <c r="EZ48" t="s">
        <v>221</v>
      </c>
      <c r="FA48" t="s">
        <v>222</v>
      </c>
      <c r="FC48">
        <v>47</v>
      </c>
    </row>
    <row r="49" spans="1:159" x14ac:dyDescent="0.35">
      <c r="A49" s="1">
        <v>44827.341966180553</v>
      </c>
      <c r="B49" s="1">
        <v>44827.436443553241</v>
      </c>
      <c r="C49" s="1">
        <v>44827</v>
      </c>
      <c r="D49" t="s">
        <v>751</v>
      </c>
      <c r="H49" t="s">
        <v>776</v>
      </c>
      <c r="I49" s="1">
        <v>44827</v>
      </c>
      <c r="J49" t="s">
        <v>3175</v>
      </c>
      <c r="K49" t="s">
        <v>197</v>
      </c>
      <c r="L49" t="s">
        <v>778</v>
      </c>
      <c r="M49" t="s">
        <v>779</v>
      </c>
      <c r="N49" t="s">
        <v>780</v>
      </c>
      <c r="O49" t="s">
        <v>201</v>
      </c>
      <c r="P49" t="s">
        <v>202</v>
      </c>
      <c r="Q49" t="s">
        <v>756</v>
      </c>
      <c r="R49" t="s">
        <v>757</v>
      </c>
      <c r="S49" t="s">
        <v>758</v>
      </c>
      <c r="T49" t="s">
        <v>210</v>
      </c>
      <c r="U49">
        <v>1</v>
      </c>
      <c r="V49">
        <v>0</v>
      </c>
      <c r="W49">
        <v>0</v>
      </c>
      <c r="X49">
        <v>0</v>
      </c>
      <c r="Y49">
        <v>0</v>
      </c>
      <c r="Z49">
        <v>0</v>
      </c>
      <c r="AA49">
        <v>0</v>
      </c>
      <c r="AB49">
        <v>0</v>
      </c>
      <c r="AC49">
        <v>0</v>
      </c>
      <c r="AD49">
        <v>0</v>
      </c>
      <c r="AE49">
        <v>0</v>
      </c>
      <c r="AF49">
        <v>0</v>
      </c>
      <c r="AG49">
        <v>0</v>
      </c>
      <c r="AH49">
        <v>2</v>
      </c>
      <c r="AI49">
        <v>8</v>
      </c>
      <c r="AJ49" t="s">
        <v>3176</v>
      </c>
      <c r="AK49" s="2" t="s">
        <v>3177</v>
      </c>
      <c r="AL49">
        <v>4.391</v>
      </c>
      <c r="AM49" t="s">
        <v>195</v>
      </c>
      <c r="AN49" t="s">
        <v>3178</v>
      </c>
      <c r="AO49" s="2" t="s">
        <v>3179</v>
      </c>
      <c r="AP49">
        <v>26.117000000000001</v>
      </c>
      <c r="AQ49" t="s">
        <v>194</v>
      </c>
      <c r="AR49" t="s">
        <v>308</v>
      </c>
      <c r="EJ49" t="s">
        <v>194</v>
      </c>
      <c r="EK49" t="s">
        <v>194</v>
      </c>
      <c r="EL49" t="s">
        <v>194</v>
      </c>
      <c r="EM49" t="s">
        <v>194</v>
      </c>
      <c r="EN49" t="s">
        <v>194</v>
      </c>
      <c r="EO49" t="s">
        <v>751</v>
      </c>
      <c r="EP49" t="s">
        <v>3180</v>
      </c>
      <c r="EQ49" s="2" t="s">
        <v>3181</v>
      </c>
      <c r="ER49" t="s">
        <v>2864</v>
      </c>
      <c r="ES49" t="s">
        <v>2865</v>
      </c>
      <c r="EU49">
        <v>187268994</v>
      </c>
      <c r="EV49" t="s">
        <v>3182</v>
      </c>
      <c r="EW49" s="1">
        <v>44827.659386574072</v>
      </c>
      <c r="EZ49" t="s">
        <v>221</v>
      </c>
      <c r="FA49" t="s">
        <v>222</v>
      </c>
      <c r="FC49">
        <v>48</v>
      </c>
    </row>
    <row r="50" spans="1:159" x14ac:dyDescent="0.35">
      <c r="A50" s="1">
        <v>44827.350679016206</v>
      </c>
      <c r="B50" s="1">
        <v>44827.436649687501</v>
      </c>
      <c r="C50" s="1">
        <v>44827</v>
      </c>
      <c r="D50" t="s">
        <v>751</v>
      </c>
      <c r="H50" t="s">
        <v>792</v>
      </c>
      <c r="I50" s="1">
        <v>44827</v>
      </c>
      <c r="J50" t="s">
        <v>933</v>
      </c>
      <c r="K50" t="s">
        <v>197</v>
      </c>
      <c r="L50" t="s">
        <v>794</v>
      </c>
      <c r="M50" t="s">
        <v>795</v>
      </c>
      <c r="N50" t="s">
        <v>796</v>
      </c>
      <c r="O50" t="s">
        <v>201</v>
      </c>
      <c r="P50" t="s">
        <v>202</v>
      </c>
      <c r="Q50" t="s">
        <v>756</v>
      </c>
      <c r="R50" t="s">
        <v>757</v>
      </c>
      <c r="S50" t="s">
        <v>758</v>
      </c>
      <c r="T50" t="s">
        <v>210</v>
      </c>
      <c r="U50">
        <v>1</v>
      </c>
      <c r="V50">
        <v>0</v>
      </c>
      <c r="W50">
        <v>0</v>
      </c>
      <c r="X50">
        <v>0</v>
      </c>
      <c r="Y50">
        <v>0</v>
      </c>
      <c r="Z50">
        <v>0</v>
      </c>
      <c r="AA50">
        <v>0</v>
      </c>
      <c r="AB50">
        <v>0</v>
      </c>
      <c r="AC50">
        <v>0</v>
      </c>
      <c r="AD50">
        <v>0</v>
      </c>
      <c r="AE50">
        <v>0</v>
      </c>
      <c r="AF50">
        <v>0</v>
      </c>
      <c r="AG50">
        <v>0</v>
      </c>
      <c r="AH50">
        <v>2</v>
      </c>
      <c r="AI50">
        <v>5</v>
      </c>
      <c r="AJ50" t="s">
        <v>3183</v>
      </c>
      <c r="AK50" s="2" t="s">
        <v>3184</v>
      </c>
      <c r="AL50">
        <v>13.715</v>
      </c>
      <c r="AM50" t="s">
        <v>213</v>
      </c>
      <c r="AR50" t="s">
        <v>308</v>
      </c>
      <c r="EJ50" t="s">
        <v>194</v>
      </c>
      <c r="EK50" t="s">
        <v>194</v>
      </c>
      <c r="EL50" t="s">
        <v>194</v>
      </c>
      <c r="EM50" t="s">
        <v>194</v>
      </c>
      <c r="EN50" t="s">
        <v>194</v>
      </c>
      <c r="EO50" t="s">
        <v>751</v>
      </c>
      <c r="EP50" t="s">
        <v>3185</v>
      </c>
      <c r="EQ50" s="2" t="s">
        <v>3186</v>
      </c>
      <c r="ER50" t="s">
        <v>2864</v>
      </c>
      <c r="ES50" t="s">
        <v>2865</v>
      </c>
      <c r="EU50">
        <v>187269009</v>
      </c>
      <c r="EV50" t="s">
        <v>3187</v>
      </c>
      <c r="EW50" s="1">
        <v>44827.659421296303</v>
      </c>
      <c r="EZ50" t="s">
        <v>221</v>
      </c>
      <c r="FA50" t="s">
        <v>222</v>
      </c>
      <c r="FC50">
        <v>49</v>
      </c>
    </row>
    <row r="51" spans="1:159" x14ac:dyDescent="0.35">
      <c r="A51" s="1">
        <v>44827.361491469906</v>
      </c>
      <c r="B51" s="1">
        <v>44827.43677158565</v>
      </c>
      <c r="C51" s="1">
        <v>44827</v>
      </c>
      <c r="D51" t="s">
        <v>751</v>
      </c>
      <c r="H51" t="s">
        <v>806</v>
      </c>
      <c r="I51" s="1">
        <v>44827</v>
      </c>
      <c r="J51" t="s">
        <v>3188</v>
      </c>
      <c r="K51" t="s">
        <v>197</v>
      </c>
      <c r="L51" t="s">
        <v>808</v>
      </c>
      <c r="M51" t="s">
        <v>808</v>
      </c>
      <c r="N51" t="s">
        <v>809</v>
      </c>
      <c r="O51" t="s">
        <v>201</v>
      </c>
      <c r="P51" t="s">
        <v>202</v>
      </c>
      <c r="Q51" t="s">
        <v>756</v>
      </c>
      <c r="R51" t="s">
        <v>757</v>
      </c>
      <c r="S51" t="s">
        <v>758</v>
      </c>
      <c r="T51" t="s">
        <v>210</v>
      </c>
      <c r="U51">
        <v>1</v>
      </c>
      <c r="V51">
        <v>0</v>
      </c>
      <c r="W51">
        <v>0</v>
      </c>
      <c r="X51">
        <v>0</v>
      </c>
      <c r="Y51">
        <v>0</v>
      </c>
      <c r="Z51">
        <v>0</v>
      </c>
      <c r="AA51">
        <v>0</v>
      </c>
      <c r="AB51">
        <v>0</v>
      </c>
      <c r="AC51">
        <v>0</v>
      </c>
      <c r="AD51">
        <v>0</v>
      </c>
      <c r="AE51">
        <v>0</v>
      </c>
      <c r="AF51">
        <v>0</v>
      </c>
      <c r="AG51">
        <v>0</v>
      </c>
      <c r="AH51">
        <v>2</v>
      </c>
      <c r="AI51">
        <v>5</v>
      </c>
      <c r="AJ51" t="s">
        <v>3189</v>
      </c>
      <c r="AK51" s="2" t="s">
        <v>3190</v>
      </c>
      <c r="AL51">
        <v>19.04</v>
      </c>
      <c r="AM51" t="s">
        <v>213</v>
      </c>
      <c r="AR51" t="s">
        <v>308</v>
      </c>
      <c r="EJ51" t="s">
        <v>194</v>
      </c>
      <c r="EK51" t="s">
        <v>194</v>
      </c>
      <c r="EL51" t="s">
        <v>194</v>
      </c>
      <c r="EM51" t="s">
        <v>194</v>
      </c>
      <c r="EN51" t="s">
        <v>194</v>
      </c>
      <c r="EO51" t="s">
        <v>751</v>
      </c>
      <c r="EP51" t="s">
        <v>3191</v>
      </c>
      <c r="EQ51" s="2" t="s">
        <v>3192</v>
      </c>
      <c r="ER51" t="s">
        <v>2864</v>
      </c>
      <c r="ES51" t="s">
        <v>2865</v>
      </c>
      <c r="EU51">
        <v>187269017</v>
      </c>
      <c r="EV51" t="s">
        <v>3193</v>
      </c>
      <c r="EW51" s="1">
        <v>44827.659444444442</v>
      </c>
      <c r="EZ51" t="s">
        <v>221</v>
      </c>
      <c r="FA51" t="s">
        <v>222</v>
      </c>
      <c r="FC51">
        <v>50</v>
      </c>
    </row>
    <row r="52" spans="1:159" x14ac:dyDescent="0.35">
      <c r="A52" s="1">
        <v>44827.380768368057</v>
      </c>
      <c r="B52" s="1">
        <v>44827.436949305556</v>
      </c>
      <c r="C52" s="1">
        <v>44827</v>
      </c>
      <c r="D52" t="s">
        <v>751</v>
      </c>
      <c r="H52" t="s">
        <v>819</v>
      </c>
      <c r="I52" s="1">
        <v>44827</v>
      </c>
      <c r="J52" t="s">
        <v>609</v>
      </c>
      <c r="K52" t="s">
        <v>197</v>
      </c>
      <c r="L52" t="s">
        <v>821</v>
      </c>
      <c r="M52" t="s">
        <v>822</v>
      </c>
      <c r="N52" t="s">
        <v>823</v>
      </c>
      <c r="O52" t="s">
        <v>201</v>
      </c>
      <c r="P52" t="s">
        <v>202</v>
      </c>
      <c r="Q52" t="s">
        <v>756</v>
      </c>
      <c r="R52" t="s">
        <v>757</v>
      </c>
      <c r="S52" t="s">
        <v>758</v>
      </c>
      <c r="T52" t="s">
        <v>210</v>
      </c>
      <c r="U52">
        <v>1</v>
      </c>
      <c r="V52">
        <v>0</v>
      </c>
      <c r="W52">
        <v>0</v>
      </c>
      <c r="X52">
        <v>0</v>
      </c>
      <c r="Y52">
        <v>0</v>
      </c>
      <c r="Z52">
        <v>0</v>
      </c>
      <c r="AA52">
        <v>0</v>
      </c>
      <c r="AB52">
        <v>0</v>
      </c>
      <c r="AC52">
        <v>0</v>
      </c>
      <c r="AD52">
        <v>0</v>
      </c>
      <c r="AE52">
        <v>0</v>
      </c>
      <c r="AF52">
        <v>0</v>
      </c>
      <c r="AG52">
        <v>0</v>
      </c>
      <c r="AH52">
        <v>2</v>
      </c>
      <c r="AI52">
        <v>6</v>
      </c>
      <c r="AJ52" t="s">
        <v>3194</v>
      </c>
      <c r="AK52" s="2" t="s">
        <v>3195</v>
      </c>
      <c r="AL52">
        <v>12.439</v>
      </c>
      <c r="AM52" t="s">
        <v>195</v>
      </c>
      <c r="AN52" t="s">
        <v>3196</v>
      </c>
      <c r="AO52" s="2" t="s">
        <v>3197</v>
      </c>
      <c r="AP52">
        <v>28.382000000000001</v>
      </c>
      <c r="AQ52" t="s">
        <v>194</v>
      </c>
      <c r="AR52" t="s">
        <v>308</v>
      </c>
      <c r="EJ52" t="s">
        <v>194</v>
      </c>
      <c r="EK52" t="s">
        <v>194</v>
      </c>
      <c r="EL52" t="s">
        <v>194</v>
      </c>
      <c r="EM52" t="s">
        <v>194</v>
      </c>
      <c r="EN52" t="s">
        <v>194</v>
      </c>
      <c r="EO52" t="s">
        <v>751</v>
      </c>
      <c r="EP52" t="s">
        <v>3198</v>
      </c>
      <c r="EQ52" s="2" t="s">
        <v>3199</v>
      </c>
      <c r="ER52" t="s">
        <v>2864</v>
      </c>
      <c r="ES52" t="s">
        <v>2865</v>
      </c>
      <c r="EU52">
        <v>187269033</v>
      </c>
      <c r="EV52" t="s">
        <v>3200</v>
      </c>
      <c r="EW52" s="1">
        <v>44827.659479166658</v>
      </c>
      <c r="EZ52" t="s">
        <v>221</v>
      </c>
      <c r="FA52" t="s">
        <v>222</v>
      </c>
      <c r="FC52">
        <v>51</v>
      </c>
    </row>
    <row r="53" spans="1:159" x14ac:dyDescent="0.35">
      <c r="A53" s="1">
        <v>44827.391898506947</v>
      </c>
      <c r="B53" s="1">
        <v>44827.437043541657</v>
      </c>
      <c r="C53" s="1">
        <v>44827</v>
      </c>
      <c r="D53" t="s">
        <v>751</v>
      </c>
      <c r="H53" t="s">
        <v>833</v>
      </c>
      <c r="I53" s="1">
        <v>44827</v>
      </c>
      <c r="J53" t="s">
        <v>3201</v>
      </c>
      <c r="K53" t="s">
        <v>197</v>
      </c>
      <c r="L53" t="s">
        <v>835</v>
      </c>
      <c r="M53" t="s">
        <v>836</v>
      </c>
      <c r="N53" t="s">
        <v>837</v>
      </c>
      <c r="O53" t="s">
        <v>201</v>
      </c>
      <c r="P53" t="s">
        <v>202</v>
      </c>
      <c r="Q53" t="s">
        <v>756</v>
      </c>
      <c r="R53" t="s">
        <v>757</v>
      </c>
      <c r="S53" t="s">
        <v>758</v>
      </c>
      <c r="T53" t="s">
        <v>210</v>
      </c>
      <c r="U53">
        <v>1</v>
      </c>
      <c r="V53">
        <v>0</v>
      </c>
      <c r="W53">
        <v>0</v>
      </c>
      <c r="X53">
        <v>0</v>
      </c>
      <c r="Y53">
        <v>0</v>
      </c>
      <c r="Z53">
        <v>0</v>
      </c>
      <c r="AA53">
        <v>0</v>
      </c>
      <c r="AB53">
        <v>0</v>
      </c>
      <c r="AC53">
        <v>0</v>
      </c>
      <c r="AD53">
        <v>0</v>
      </c>
      <c r="AE53">
        <v>0</v>
      </c>
      <c r="AF53">
        <v>0</v>
      </c>
      <c r="AG53">
        <v>0</v>
      </c>
      <c r="AH53">
        <v>1</v>
      </c>
      <c r="AI53">
        <v>3</v>
      </c>
      <c r="AJ53" t="s">
        <v>3202</v>
      </c>
      <c r="AK53" s="2" t="s">
        <v>3203</v>
      </c>
      <c r="AL53">
        <v>4.8600000000000003</v>
      </c>
      <c r="AM53" t="s">
        <v>195</v>
      </c>
      <c r="AN53" t="s">
        <v>3204</v>
      </c>
      <c r="AO53" s="2" t="s">
        <v>3205</v>
      </c>
      <c r="AP53">
        <v>27.783999999999999</v>
      </c>
      <c r="AQ53" t="s">
        <v>194</v>
      </c>
      <c r="AR53" t="s">
        <v>3206</v>
      </c>
      <c r="EJ53" t="s">
        <v>194</v>
      </c>
      <c r="EK53" t="s">
        <v>194</v>
      </c>
      <c r="EL53" t="s">
        <v>194</v>
      </c>
      <c r="EM53" t="s">
        <v>194</v>
      </c>
      <c r="EN53" t="s">
        <v>194</v>
      </c>
      <c r="EO53" t="s">
        <v>751</v>
      </c>
      <c r="EP53" t="s">
        <v>3207</v>
      </c>
      <c r="EQ53" s="2" t="s">
        <v>3208</v>
      </c>
      <c r="ER53" t="s">
        <v>2864</v>
      </c>
      <c r="ES53" t="s">
        <v>2865</v>
      </c>
      <c r="EU53">
        <v>187269046</v>
      </c>
      <c r="EV53" t="s">
        <v>3209</v>
      </c>
      <c r="EW53" s="1">
        <v>44827.659513888888</v>
      </c>
      <c r="EZ53" t="s">
        <v>221</v>
      </c>
      <c r="FA53" t="s">
        <v>222</v>
      </c>
      <c r="FC53">
        <v>52</v>
      </c>
    </row>
    <row r="54" spans="1:159" x14ac:dyDescent="0.35">
      <c r="A54" s="1">
        <v>44827.427078090281</v>
      </c>
      <c r="B54" s="1">
        <v>44827.431287372689</v>
      </c>
      <c r="C54" s="1">
        <v>44827</v>
      </c>
      <c r="D54" t="s">
        <v>848</v>
      </c>
      <c r="H54" t="s">
        <v>884</v>
      </c>
      <c r="I54" s="1">
        <v>44827</v>
      </c>
      <c r="J54" t="s">
        <v>469</v>
      </c>
      <c r="K54" t="s">
        <v>3154</v>
      </c>
      <c r="L54" t="s">
        <v>887</v>
      </c>
      <c r="M54" t="s">
        <v>888</v>
      </c>
      <c r="N54" t="s">
        <v>889</v>
      </c>
      <c r="O54" t="s">
        <v>855</v>
      </c>
      <c r="P54" t="s">
        <v>856</v>
      </c>
      <c r="Q54" t="s">
        <v>857</v>
      </c>
      <c r="R54" t="s">
        <v>858</v>
      </c>
      <c r="S54" t="s">
        <v>859</v>
      </c>
      <c r="T54" t="s">
        <v>210</v>
      </c>
      <c r="U54">
        <v>1</v>
      </c>
      <c r="V54">
        <v>0</v>
      </c>
      <c r="W54">
        <v>0</v>
      </c>
      <c r="X54">
        <v>0</v>
      </c>
      <c r="Y54">
        <v>0</v>
      </c>
      <c r="Z54">
        <v>0</v>
      </c>
      <c r="AA54">
        <v>0</v>
      </c>
      <c r="AB54">
        <v>0</v>
      </c>
      <c r="AC54">
        <v>0</v>
      </c>
      <c r="AD54">
        <v>0</v>
      </c>
      <c r="AE54">
        <v>0</v>
      </c>
      <c r="AF54">
        <v>0</v>
      </c>
      <c r="AG54">
        <v>0</v>
      </c>
      <c r="AH54">
        <v>2</v>
      </c>
      <c r="AI54">
        <v>2</v>
      </c>
      <c r="AJ54" t="s">
        <v>3210</v>
      </c>
      <c r="AK54" s="2" t="s">
        <v>3211</v>
      </c>
      <c r="AL54">
        <v>3.8</v>
      </c>
      <c r="AM54" t="s">
        <v>213</v>
      </c>
      <c r="AR54" t="s">
        <v>1981</v>
      </c>
      <c r="EJ54" t="s">
        <v>194</v>
      </c>
      <c r="EK54" t="s">
        <v>194</v>
      </c>
      <c r="EL54" t="s">
        <v>194</v>
      </c>
      <c r="EM54" t="s">
        <v>194</v>
      </c>
      <c r="EN54" t="s">
        <v>194</v>
      </c>
      <c r="EO54" t="s">
        <v>865</v>
      </c>
      <c r="EP54" t="s">
        <v>3212</v>
      </c>
      <c r="EQ54" s="2" t="s">
        <v>3213</v>
      </c>
      <c r="ER54" t="s">
        <v>2864</v>
      </c>
      <c r="ES54" t="s">
        <v>2865</v>
      </c>
      <c r="EU54">
        <v>187270205</v>
      </c>
      <c r="EV54" t="s">
        <v>3214</v>
      </c>
      <c r="EW54" s="1">
        <v>44827.662002314813</v>
      </c>
      <c r="EZ54" t="s">
        <v>221</v>
      </c>
      <c r="FA54" t="s">
        <v>222</v>
      </c>
      <c r="FC54">
        <v>53</v>
      </c>
    </row>
    <row r="55" spans="1:159" x14ac:dyDescent="0.35">
      <c r="A55" s="1">
        <v>44827.41562226852</v>
      </c>
      <c r="B55" s="1">
        <v>44827.4177403125</v>
      </c>
      <c r="C55" s="1">
        <v>44827</v>
      </c>
      <c r="D55" t="s">
        <v>848</v>
      </c>
      <c r="H55" t="s">
        <v>869</v>
      </c>
      <c r="I55" s="1">
        <v>44827</v>
      </c>
      <c r="J55" t="s">
        <v>984</v>
      </c>
      <c r="K55" t="s">
        <v>3154</v>
      </c>
      <c r="L55" t="s">
        <v>871</v>
      </c>
      <c r="M55" t="s">
        <v>872</v>
      </c>
      <c r="N55" t="s">
        <v>873</v>
      </c>
      <c r="O55" t="s">
        <v>855</v>
      </c>
      <c r="P55" t="s">
        <v>856</v>
      </c>
      <c r="Q55" t="s">
        <v>857</v>
      </c>
      <c r="R55" t="s">
        <v>858</v>
      </c>
      <c r="S55" t="s">
        <v>859</v>
      </c>
      <c r="T55" t="s">
        <v>210</v>
      </c>
      <c r="U55">
        <v>1</v>
      </c>
      <c r="V55">
        <v>0</v>
      </c>
      <c r="W55">
        <v>0</v>
      </c>
      <c r="X55">
        <v>0</v>
      </c>
      <c r="Y55">
        <v>0</v>
      </c>
      <c r="Z55">
        <v>0</v>
      </c>
      <c r="AA55">
        <v>0</v>
      </c>
      <c r="AB55">
        <v>0</v>
      </c>
      <c r="AC55">
        <v>0</v>
      </c>
      <c r="AD55">
        <v>0</v>
      </c>
      <c r="AE55">
        <v>0</v>
      </c>
      <c r="AF55">
        <v>0</v>
      </c>
      <c r="AG55">
        <v>0</v>
      </c>
      <c r="AH55">
        <v>3</v>
      </c>
      <c r="AI55">
        <v>8</v>
      </c>
      <c r="AJ55" t="s">
        <v>3215</v>
      </c>
      <c r="AK55" s="2" t="s">
        <v>3216</v>
      </c>
      <c r="AL55">
        <v>6.8</v>
      </c>
      <c r="AM55" t="s">
        <v>213</v>
      </c>
      <c r="AR55" t="s">
        <v>1981</v>
      </c>
      <c r="EJ55" t="s">
        <v>194</v>
      </c>
      <c r="EK55" t="s">
        <v>194</v>
      </c>
      <c r="EL55" t="s">
        <v>194</v>
      </c>
      <c r="EM55" t="s">
        <v>194</v>
      </c>
      <c r="EN55" t="s">
        <v>194</v>
      </c>
      <c r="EO55" t="s">
        <v>865</v>
      </c>
      <c r="EP55" t="s">
        <v>3217</v>
      </c>
      <c r="EQ55" s="2" t="s">
        <v>3218</v>
      </c>
      <c r="ER55" t="s">
        <v>2864</v>
      </c>
      <c r="ES55" t="s">
        <v>2865</v>
      </c>
      <c r="EU55">
        <v>187270454</v>
      </c>
      <c r="EV55" t="s">
        <v>3219</v>
      </c>
      <c r="EW55" s="1">
        <v>44827.662615740737</v>
      </c>
      <c r="EZ55" t="s">
        <v>221</v>
      </c>
      <c r="FA55" t="s">
        <v>222</v>
      </c>
      <c r="FC55">
        <v>54</v>
      </c>
    </row>
    <row r="56" spans="1:159" x14ac:dyDescent="0.35">
      <c r="A56" s="1">
        <v>44827.351431863433</v>
      </c>
      <c r="B56" s="1">
        <v>44827.357208032408</v>
      </c>
      <c r="C56" s="1">
        <v>44827</v>
      </c>
      <c r="D56" t="s">
        <v>946</v>
      </c>
      <c r="H56" t="s">
        <v>947</v>
      </c>
      <c r="I56" s="1">
        <v>44827</v>
      </c>
      <c r="J56" t="s">
        <v>3220</v>
      </c>
      <c r="K56" t="s">
        <v>968</v>
      </c>
      <c r="L56" t="s">
        <v>949</v>
      </c>
      <c r="M56" t="s">
        <v>3221</v>
      </c>
      <c r="N56" t="s">
        <v>951</v>
      </c>
      <c r="O56" t="s">
        <v>855</v>
      </c>
      <c r="P56" t="s">
        <v>856</v>
      </c>
      <c r="Q56" t="s">
        <v>952</v>
      </c>
      <c r="R56" t="s">
        <v>953</v>
      </c>
      <c r="S56" t="s">
        <v>954</v>
      </c>
      <c r="T56" t="s">
        <v>210</v>
      </c>
      <c r="U56">
        <v>1</v>
      </c>
      <c r="V56">
        <v>0</v>
      </c>
      <c r="W56">
        <v>0</v>
      </c>
      <c r="X56">
        <v>0</v>
      </c>
      <c r="Y56">
        <v>0</v>
      </c>
      <c r="Z56">
        <v>0</v>
      </c>
      <c r="AA56">
        <v>0</v>
      </c>
      <c r="AB56">
        <v>0</v>
      </c>
      <c r="AC56">
        <v>0</v>
      </c>
      <c r="AD56">
        <v>0</v>
      </c>
      <c r="AE56">
        <v>0</v>
      </c>
      <c r="AF56">
        <v>0</v>
      </c>
      <c r="AG56">
        <v>0</v>
      </c>
      <c r="AH56">
        <v>2</v>
      </c>
      <c r="AI56">
        <v>4</v>
      </c>
      <c r="AJ56" t="s">
        <v>3222</v>
      </c>
      <c r="AK56" s="2" t="s">
        <v>3223</v>
      </c>
      <c r="AL56">
        <v>18.5</v>
      </c>
      <c r="AM56" t="s">
        <v>213</v>
      </c>
      <c r="AR56" t="s">
        <v>588</v>
      </c>
      <c r="EJ56" t="s">
        <v>194</v>
      </c>
      <c r="EK56" t="s">
        <v>194</v>
      </c>
      <c r="EL56" t="s">
        <v>194</v>
      </c>
      <c r="EM56" t="s">
        <v>194</v>
      </c>
      <c r="EN56" t="s">
        <v>194</v>
      </c>
      <c r="EO56" t="s">
        <v>962</v>
      </c>
      <c r="EP56" t="s">
        <v>3224</v>
      </c>
      <c r="EQ56" s="2" t="s">
        <v>3225</v>
      </c>
      <c r="ER56" t="s">
        <v>2864</v>
      </c>
      <c r="ES56" t="s">
        <v>2865</v>
      </c>
      <c r="EU56">
        <v>187277003</v>
      </c>
      <c r="EV56" t="s">
        <v>3226</v>
      </c>
      <c r="EW56" s="1">
        <v>44827.678182870368</v>
      </c>
      <c r="EZ56" t="s">
        <v>221</v>
      </c>
      <c r="FA56" t="s">
        <v>222</v>
      </c>
      <c r="FC56">
        <v>55</v>
      </c>
    </row>
    <row r="57" spans="1:159" x14ac:dyDescent="0.35">
      <c r="A57" s="1">
        <v>44827.365834837961</v>
      </c>
      <c r="B57" s="1">
        <v>44827.370585648147</v>
      </c>
      <c r="C57" s="1">
        <v>44827</v>
      </c>
      <c r="D57" t="s">
        <v>946</v>
      </c>
      <c r="H57" t="s">
        <v>966</v>
      </c>
      <c r="I57" s="1">
        <v>44827</v>
      </c>
      <c r="J57" t="s">
        <v>3227</v>
      </c>
      <c r="K57" t="s">
        <v>968</v>
      </c>
      <c r="L57" t="s">
        <v>969</v>
      </c>
      <c r="M57" t="s">
        <v>970</v>
      </c>
      <c r="N57" t="s">
        <v>3228</v>
      </c>
      <c r="O57" t="s">
        <v>855</v>
      </c>
      <c r="P57" t="s">
        <v>856</v>
      </c>
      <c r="Q57" t="s">
        <v>952</v>
      </c>
      <c r="R57" t="s">
        <v>953</v>
      </c>
      <c r="S57" t="s">
        <v>954</v>
      </c>
      <c r="T57" t="s">
        <v>210</v>
      </c>
      <c r="U57">
        <v>1</v>
      </c>
      <c r="V57">
        <v>0</v>
      </c>
      <c r="W57">
        <v>0</v>
      </c>
      <c r="X57">
        <v>0</v>
      </c>
      <c r="Y57">
        <v>0</v>
      </c>
      <c r="Z57">
        <v>0</v>
      </c>
      <c r="AA57">
        <v>0</v>
      </c>
      <c r="AB57">
        <v>0</v>
      </c>
      <c r="AC57">
        <v>0</v>
      </c>
      <c r="AD57">
        <v>0</v>
      </c>
      <c r="AE57">
        <v>0</v>
      </c>
      <c r="AF57">
        <v>0</v>
      </c>
      <c r="AG57">
        <v>0</v>
      </c>
      <c r="AH57">
        <v>3</v>
      </c>
      <c r="AI57">
        <v>6</v>
      </c>
      <c r="AJ57" t="s">
        <v>3229</v>
      </c>
      <c r="AK57" s="2" t="s">
        <v>3230</v>
      </c>
      <c r="AL57">
        <v>16.54</v>
      </c>
      <c r="AM57" t="s">
        <v>213</v>
      </c>
      <c r="AR57" t="s">
        <v>588</v>
      </c>
      <c r="EJ57" t="s">
        <v>194</v>
      </c>
      <c r="EK57" t="s">
        <v>194</v>
      </c>
      <c r="EL57" t="s">
        <v>194</v>
      </c>
      <c r="EM57" t="s">
        <v>194</v>
      </c>
      <c r="EN57" t="s">
        <v>194</v>
      </c>
      <c r="EO57" t="s">
        <v>962</v>
      </c>
      <c r="EP57" t="s">
        <v>3231</v>
      </c>
      <c r="EQ57" s="2" t="s">
        <v>3232</v>
      </c>
      <c r="ER57" t="s">
        <v>2864</v>
      </c>
      <c r="ES57" t="s">
        <v>2865</v>
      </c>
      <c r="EU57">
        <v>187277012</v>
      </c>
      <c r="EV57" t="s">
        <v>3233</v>
      </c>
      <c r="EW57" s="1">
        <v>44827.678206018521</v>
      </c>
      <c r="EZ57" t="s">
        <v>221</v>
      </c>
      <c r="FA57" t="s">
        <v>222</v>
      </c>
      <c r="FC57">
        <v>56</v>
      </c>
    </row>
    <row r="58" spans="1:159" x14ac:dyDescent="0.35">
      <c r="A58" s="1">
        <v>44827.381108321759</v>
      </c>
      <c r="B58" s="1">
        <v>44827.383815092588</v>
      </c>
      <c r="C58" s="1">
        <v>44827</v>
      </c>
      <c r="D58" t="s">
        <v>946</v>
      </c>
      <c r="H58" t="s">
        <v>983</v>
      </c>
      <c r="I58" s="1">
        <v>44827</v>
      </c>
      <c r="J58" t="s">
        <v>1813</v>
      </c>
      <c r="K58" t="s">
        <v>968</v>
      </c>
      <c r="L58" t="s">
        <v>985</v>
      </c>
      <c r="M58" t="s">
        <v>986</v>
      </c>
      <c r="N58" t="s">
        <v>987</v>
      </c>
      <c r="O58" t="s">
        <v>855</v>
      </c>
      <c r="P58" t="s">
        <v>856</v>
      </c>
      <c r="Q58" t="s">
        <v>952</v>
      </c>
      <c r="R58" t="s">
        <v>953</v>
      </c>
      <c r="S58" t="s">
        <v>954</v>
      </c>
      <c r="T58" t="s">
        <v>210</v>
      </c>
      <c r="U58">
        <v>1</v>
      </c>
      <c r="V58">
        <v>0</v>
      </c>
      <c r="W58">
        <v>0</v>
      </c>
      <c r="X58">
        <v>0</v>
      </c>
      <c r="Y58">
        <v>0</v>
      </c>
      <c r="Z58">
        <v>0</v>
      </c>
      <c r="AA58">
        <v>0</v>
      </c>
      <c r="AB58">
        <v>0</v>
      </c>
      <c r="AC58">
        <v>0</v>
      </c>
      <c r="AD58">
        <v>0</v>
      </c>
      <c r="AE58">
        <v>0</v>
      </c>
      <c r="AF58">
        <v>0</v>
      </c>
      <c r="AG58">
        <v>0</v>
      </c>
      <c r="AH58">
        <v>1</v>
      </c>
      <c r="AI58">
        <v>4</v>
      </c>
      <c r="AJ58" t="s">
        <v>3234</v>
      </c>
      <c r="AK58" s="2" t="s">
        <v>3235</v>
      </c>
      <c r="AL58">
        <v>5.35</v>
      </c>
      <c r="AM58" t="s">
        <v>213</v>
      </c>
      <c r="AR58" t="s">
        <v>588</v>
      </c>
      <c r="EJ58" t="s">
        <v>194</v>
      </c>
      <c r="EK58" t="s">
        <v>194</v>
      </c>
      <c r="EL58" t="s">
        <v>194</v>
      </c>
      <c r="EM58" t="s">
        <v>194</v>
      </c>
      <c r="EN58" t="s">
        <v>194</v>
      </c>
      <c r="EO58" t="s">
        <v>962</v>
      </c>
      <c r="EP58" t="s">
        <v>3236</v>
      </c>
      <c r="EQ58" s="2" t="s">
        <v>3237</v>
      </c>
      <c r="ER58" t="s">
        <v>2864</v>
      </c>
      <c r="ES58" t="s">
        <v>2865</v>
      </c>
      <c r="EU58">
        <v>187277017</v>
      </c>
      <c r="EV58" t="s">
        <v>3238</v>
      </c>
      <c r="EW58" s="1">
        <v>44827.678229166668</v>
      </c>
      <c r="EZ58" t="s">
        <v>221</v>
      </c>
      <c r="FA58" t="s">
        <v>222</v>
      </c>
      <c r="FC58">
        <v>57</v>
      </c>
    </row>
    <row r="59" spans="1:159" x14ac:dyDescent="0.35">
      <c r="A59" s="1">
        <v>44827.389260949072</v>
      </c>
      <c r="B59" s="1">
        <v>44827.396762187498</v>
      </c>
      <c r="C59" s="1">
        <v>44827</v>
      </c>
      <c r="D59" t="s">
        <v>946</v>
      </c>
      <c r="H59" t="s">
        <v>997</v>
      </c>
      <c r="I59" s="1">
        <v>44827</v>
      </c>
      <c r="J59" t="s">
        <v>3239</v>
      </c>
      <c r="K59" t="s">
        <v>968</v>
      </c>
      <c r="L59" t="s">
        <v>999</v>
      </c>
      <c r="M59" t="s">
        <v>1000</v>
      </c>
      <c r="N59" t="s">
        <v>1001</v>
      </c>
      <c r="O59" t="s">
        <v>855</v>
      </c>
      <c r="P59" t="s">
        <v>856</v>
      </c>
      <c r="Q59" t="s">
        <v>952</v>
      </c>
      <c r="R59" t="s">
        <v>953</v>
      </c>
      <c r="S59" t="s">
        <v>954</v>
      </c>
      <c r="T59" t="s">
        <v>210</v>
      </c>
      <c r="U59">
        <v>1</v>
      </c>
      <c r="V59">
        <v>0</v>
      </c>
      <c r="W59">
        <v>0</v>
      </c>
      <c r="X59">
        <v>0</v>
      </c>
      <c r="Y59">
        <v>0</v>
      </c>
      <c r="Z59">
        <v>0</v>
      </c>
      <c r="AA59">
        <v>0</v>
      </c>
      <c r="AB59">
        <v>0</v>
      </c>
      <c r="AC59">
        <v>0</v>
      </c>
      <c r="AD59">
        <v>0</v>
      </c>
      <c r="AE59">
        <v>0</v>
      </c>
      <c r="AF59">
        <v>0</v>
      </c>
      <c r="AG59">
        <v>0</v>
      </c>
      <c r="AH59">
        <v>2</v>
      </c>
      <c r="AI59">
        <v>6</v>
      </c>
      <c r="AJ59" t="s">
        <v>3240</v>
      </c>
      <c r="AK59" s="2" t="s">
        <v>3241</v>
      </c>
      <c r="AL59">
        <v>10.5</v>
      </c>
      <c r="AM59" t="s">
        <v>213</v>
      </c>
      <c r="AR59" t="s">
        <v>588</v>
      </c>
      <c r="EJ59" t="s">
        <v>194</v>
      </c>
      <c r="EK59" t="s">
        <v>194</v>
      </c>
      <c r="EL59" t="s">
        <v>194</v>
      </c>
      <c r="EM59" t="s">
        <v>194</v>
      </c>
      <c r="EN59" t="s">
        <v>194</v>
      </c>
      <c r="EO59" t="s">
        <v>962</v>
      </c>
      <c r="EP59" t="s">
        <v>3242</v>
      </c>
      <c r="EQ59" s="2" t="s">
        <v>3243</v>
      </c>
      <c r="ER59" t="s">
        <v>2864</v>
      </c>
      <c r="ES59" t="s">
        <v>2865</v>
      </c>
      <c r="EU59">
        <v>187277021</v>
      </c>
      <c r="EV59" t="s">
        <v>3244</v>
      </c>
      <c r="EW59" s="1">
        <v>44827.678252314807</v>
      </c>
      <c r="EZ59" t="s">
        <v>221</v>
      </c>
      <c r="FA59" t="s">
        <v>222</v>
      </c>
      <c r="FC59">
        <v>58</v>
      </c>
    </row>
    <row r="60" spans="1:159" x14ac:dyDescent="0.35">
      <c r="A60" s="1">
        <v>44827.425972129633</v>
      </c>
      <c r="B60" s="1">
        <v>44827.429445347218</v>
      </c>
      <c r="C60" s="1">
        <v>44827</v>
      </c>
      <c r="D60" t="s">
        <v>946</v>
      </c>
      <c r="H60" t="s">
        <v>1012</v>
      </c>
      <c r="I60" s="1">
        <v>44827</v>
      </c>
      <c r="J60" t="s">
        <v>3245</v>
      </c>
      <c r="K60" t="s">
        <v>968</v>
      </c>
      <c r="L60" t="s">
        <v>1013</v>
      </c>
      <c r="M60" t="s">
        <v>1014</v>
      </c>
      <c r="N60" t="s">
        <v>1015</v>
      </c>
      <c r="O60" t="s">
        <v>855</v>
      </c>
      <c r="P60" t="s">
        <v>856</v>
      </c>
      <c r="Q60" t="s">
        <v>952</v>
      </c>
      <c r="R60" t="s">
        <v>953</v>
      </c>
      <c r="S60" t="s">
        <v>954</v>
      </c>
      <c r="T60" t="s">
        <v>210</v>
      </c>
      <c r="U60">
        <v>1</v>
      </c>
      <c r="V60">
        <v>0</v>
      </c>
      <c r="W60">
        <v>0</v>
      </c>
      <c r="X60">
        <v>0</v>
      </c>
      <c r="Y60">
        <v>0</v>
      </c>
      <c r="Z60">
        <v>0</v>
      </c>
      <c r="AA60">
        <v>0</v>
      </c>
      <c r="AB60">
        <v>0</v>
      </c>
      <c r="AC60">
        <v>0</v>
      </c>
      <c r="AD60">
        <v>0</v>
      </c>
      <c r="AE60">
        <v>0</v>
      </c>
      <c r="AF60">
        <v>0</v>
      </c>
      <c r="AG60">
        <v>0</v>
      </c>
      <c r="AH60">
        <v>3</v>
      </c>
      <c r="AI60">
        <v>6</v>
      </c>
      <c r="AJ60" t="s">
        <v>3246</v>
      </c>
      <c r="AK60" s="2" t="s">
        <v>3247</v>
      </c>
      <c r="AL60">
        <v>11.5</v>
      </c>
      <c r="AM60" t="s">
        <v>213</v>
      </c>
      <c r="AR60" t="s">
        <v>588</v>
      </c>
      <c r="EJ60" t="s">
        <v>194</v>
      </c>
      <c r="EK60" t="s">
        <v>194</v>
      </c>
      <c r="EL60" t="s">
        <v>194</v>
      </c>
      <c r="EM60" t="s">
        <v>194</v>
      </c>
      <c r="EN60" t="s">
        <v>194</v>
      </c>
      <c r="EO60" t="s">
        <v>962</v>
      </c>
      <c r="EP60" t="s">
        <v>3248</v>
      </c>
      <c r="EQ60" s="2" t="s">
        <v>3249</v>
      </c>
      <c r="ER60" t="s">
        <v>2864</v>
      </c>
      <c r="ES60" t="s">
        <v>2865</v>
      </c>
      <c r="EU60">
        <v>187277031</v>
      </c>
      <c r="EV60" t="s">
        <v>3250</v>
      </c>
      <c r="EW60" s="1">
        <v>44827.67827546296</v>
      </c>
      <c r="EZ60" t="s">
        <v>221</v>
      </c>
      <c r="FA60" t="s">
        <v>222</v>
      </c>
      <c r="FC60">
        <v>59</v>
      </c>
    </row>
    <row r="61" spans="1:159" x14ac:dyDescent="0.35">
      <c r="A61" s="1">
        <v>44827.436041701389</v>
      </c>
      <c r="B61" s="1">
        <v>44827.442985821763</v>
      </c>
      <c r="C61" s="1">
        <v>44827</v>
      </c>
      <c r="D61" t="s">
        <v>946</v>
      </c>
      <c r="H61" t="s">
        <v>1026</v>
      </c>
      <c r="I61" s="1">
        <v>44827</v>
      </c>
      <c r="J61" t="s">
        <v>1747</v>
      </c>
      <c r="K61" t="s">
        <v>968</v>
      </c>
      <c r="L61" t="s">
        <v>2793</v>
      </c>
      <c r="M61" t="s">
        <v>1029</v>
      </c>
      <c r="N61" t="s">
        <v>1030</v>
      </c>
      <c r="O61" t="s">
        <v>855</v>
      </c>
      <c r="P61" t="s">
        <v>856</v>
      </c>
      <c r="Q61" t="s">
        <v>952</v>
      </c>
      <c r="R61" t="s">
        <v>953</v>
      </c>
      <c r="S61" t="s">
        <v>954</v>
      </c>
      <c r="T61" t="s">
        <v>210</v>
      </c>
      <c r="U61">
        <v>1</v>
      </c>
      <c r="V61">
        <v>0</v>
      </c>
      <c r="W61">
        <v>0</v>
      </c>
      <c r="X61">
        <v>0</v>
      </c>
      <c r="Y61">
        <v>0</v>
      </c>
      <c r="Z61">
        <v>0</v>
      </c>
      <c r="AA61">
        <v>0</v>
      </c>
      <c r="AB61">
        <v>0</v>
      </c>
      <c r="AC61">
        <v>0</v>
      </c>
      <c r="AD61">
        <v>0</v>
      </c>
      <c r="AE61">
        <v>0</v>
      </c>
      <c r="AF61">
        <v>0</v>
      </c>
      <c r="AG61">
        <v>0</v>
      </c>
      <c r="AH61">
        <v>3</v>
      </c>
      <c r="AI61">
        <v>8</v>
      </c>
      <c r="AJ61" t="s">
        <v>3251</v>
      </c>
      <c r="AK61" s="2" t="s">
        <v>3252</v>
      </c>
      <c r="AL61">
        <v>5.8</v>
      </c>
      <c r="AM61" t="s">
        <v>213</v>
      </c>
      <c r="AR61" t="s">
        <v>588</v>
      </c>
      <c r="EJ61" t="s">
        <v>194</v>
      </c>
      <c r="EK61" t="s">
        <v>194</v>
      </c>
      <c r="EL61" t="s">
        <v>194</v>
      </c>
      <c r="EM61" t="s">
        <v>194</v>
      </c>
      <c r="EN61" t="s">
        <v>194</v>
      </c>
      <c r="EO61" t="s">
        <v>962</v>
      </c>
      <c r="EP61" t="s">
        <v>3253</v>
      </c>
      <c r="EQ61" s="2" t="s">
        <v>3254</v>
      </c>
      <c r="ER61" t="s">
        <v>2864</v>
      </c>
      <c r="ES61" t="s">
        <v>2865</v>
      </c>
      <c r="EU61">
        <v>187277041</v>
      </c>
      <c r="EV61" t="s">
        <v>3255</v>
      </c>
      <c r="EW61" s="1">
        <v>44827.678310185183</v>
      </c>
      <c r="EZ61" t="s">
        <v>221</v>
      </c>
      <c r="FA61" t="s">
        <v>222</v>
      </c>
      <c r="FC61">
        <v>60</v>
      </c>
    </row>
    <row r="62" spans="1:159" x14ac:dyDescent="0.35">
      <c r="A62" s="1">
        <v>44827.342044907411</v>
      </c>
      <c r="B62" s="1">
        <v>44827.781119664352</v>
      </c>
      <c r="C62" s="1">
        <v>44827</v>
      </c>
      <c r="D62" t="s">
        <v>1304</v>
      </c>
      <c r="H62" t="s">
        <v>1385</v>
      </c>
      <c r="I62" s="1">
        <v>44827</v>
      </c>
      <c r="J62" t="s">
        <v>3256</v>
      </c>
      <c r="K62" t="s">
        <v>1386</v>
      </c>
      <c r="L62" t="s">
        <v>1388</v>
      </c>
      <c r="M62" t="s">
        <v>1388</v>
      </c>
      <c r="N62" t="s">
        <v>1389</v>
      </c>
      <c r="O62" t="s">
        <v>855</v>
      </c>
      <c r="P62" t="s">
        <v>856</v>
      </c>
      <c r="Q62" t="s">
        <v>1094</v>
      </c>
      <c r="R62" t="s">
        <v>1310</v>
      </c>
      <c r="S62" t="s">
        <v>1311</v>
      </c>
      <c r="T62" t="s">
        <v>210</v>
      </c>
      <c r="U62">
        <v>1</v>
      </c>
      <c r="V62">
        <v>0</v>
      </c>
      <c r="W62">
        <v>0</v>
      </c>
      <c r="X62">
        <v>0</v>
      </c>
      <c r="Y62">
        <v>0</v>
      </c>
      <c r="Z62">
        <v>0</v>
      </c>
      <c r="AA62">
        <v>0</v>
      </c>
      <c r="AB62">
        <v>0</v>
      </c>
      <c r="AC62">
        <v>0</v>
      </c>
      <c r="AD62">
        <v>0</v>
      </c>
      <c r="AE62">
        <v>0</v>
      </c>
      <c r="AF62">
        <v>0</v>
      </c>
      <c r="AG62">
        <v>0</v>
      </c>
      <c r="AH62">
        <v>2</v>
      </c>
      <c r="AI62">
        <v>5</v>
      </c>
      <c r="AJ62" t="s">
        <v>3257</v>
      </c>
      <c r="AK62" s="2" t="s">
        <v>3258</v>
      </c>
      <c r="AL62">
        <v>18.545000000000002</v>
      </c>
      <c r="AM62" t="s">
        <v>213</v>
      </c>
      <c r="AR62" t="s">
        <v>3259</v>
      </c>
      <c r="EJ62" t="s">
        <v>194</v>
      </c>
      <c r="EK62" t="s">
        <v>194</v>
      </c>
      <c r="EL62" t="s">
        <v>194</v>
      </c>
      <c r="EM62" t="s">
        <v>194</v>
      </c>
      <c r="EN62" t="s">
        <v>194</v>
      </c>
      <c r="EO62" t="s">
        <v>2198</v>
      </c>
      <c r="EP62" t="s">
        <v>3260</v>
      </c>
      <c r="EQ62" s="2" t="s">
        <v>3261</v>
      </c>
      <c r="ER62" t="s">
        <v>2864</v>
      </c>
      <c r="ES62" t="s">
        <v>2865</v>
      </c>
      <c r="EU62">
        <v>187286209</v>
      </c>
      <c r="EV62" t="s">
        <v>3262</v>
      </c>
      <c r="EW62" s="1">
        <v>44827.698796296303</v>
      </c>
      <c r="EZ62" t="s">
        <v>221</v>
      </c>
      <c r="FA62" t="s">
        <v>222</v>
      </c>
      <c r="FC62">
        <v>61</v>
      </c>
    </row>
    <row r="63" spans="1:159" x14ac:dyDescent="0.35">
      <c r="A63" s="1">
        <v>44827.354277881946</v>
      </c>
      <c r="B63" s="1">
        <v>44827.781894768523</v>
      </c>
      <c r="C63" s="1">
        <v>44827</v>
      </c>
      <c r="D63" t="s">
        <v>1304</v>
      </c>
      <c r="H63" t="s">
        <v>1305</v>
      </c>
      <c r="I63" s="1">
        <v>44827</v>
      </c>
      <c r="J63" t="s">
        <v>562</v>
      </c>
      <c r="K63" t="s">
        <v>197</v>
      </c>
      <c r="L63" t="s">
        <v>1307</v>
      </c>
      <c r="M63" t="s">
        <v>2202</v>
      </c>
      <c r="N63" t="s">
        <v>1309</v>
      </c>
      <c r="O63" t="s">
        <v>855</v>
      </c>
      <c r="P63" t="s">
        <v>856</v>
      </c>
      <c r="Q63" t="s">
        <v>1094</v>
      </c>
      <c r="R63" t="s">
        <v>1310</v>
      </c>
      <c r="S63" t="s">
        <v>1311</v>
      </c>
      <c r="T63" t="s">
        <v>210</v>
      </c>
      <c r="U63">
        <v>1</v>
      </c>
      <c r="V63">
        <v>0</v>
      </c>
      <c r="W63">
        <v>0</v>
      </c>
      <c r="X63">
        <v>0</v>
      </c>
      <c r="Y63">
        <v>0</v>
      </c>
      <c r="Z63">
        <v>0</v>
      </c>
      <c r="AA63">
        <v>0</v>
      </c>
      <c r="AB63">
        <v>0</v>
      </c>
      <c r="AC63">
        <v>0</v>
      </c>
      <c r="AD63">
        <v>0</v>
      </c>
      <c r="AE63">
        <v>0</v>
      </c>
      <c r="AF63">
        <v>0</v>
      </c>
      <c r="AG63">
        <v>0</v>
      </c>
      <c r="AH63">
        <v>2</v>
      </c>
      <c r="AI63">
        <v>5</v>
      </c>
      <c r="AJ63" t="s">
        <v>3263</v>
      </c>
      <c r="AK63" s="2" t="s">
        <v>3264</v>
      </c>
      <c r="AL63">
        <v>52.55</v>
      </c>
      <c r="AM63" t="s">
        <v>213</v>
      </c>
      <c r="AR63" t="s">
        <v>3265</v>
      </c>
      <c r="EJ63" t="s">
        <v>194</v>
      </c>
      <c r="EK63" t="s">
        <v>194</v>
      </c>
      <c r="EL63" t="s">
        <v>194</v>
      </c>
      <c r="EM63" t="s">
        <v>194</v>
      </c>
      <c r="EN63" t="s">
        <v>194</v>
      </c>
      <c r="EO63" t="s">
        <v>2198</v>
      </c>
      <c r="EP63" t="s">
        <v>3266</v>
      </c>
      <c r="EQ63" s="2" t="s">
        <v>3267</v>
      </c>
      <c r="ER63" t="s">
        <v>2864</v>
      </c>
      <c r="ES63" t="s">
        <v>2865</v>
      </c>
      <c r="EU63">
        <v>187286223</v>
      </c>
      <c r="EV63" t="s">
        <v>3268</v>
      </c>
      <c r="EW63" s="1">
        <v>44827.698831018519</v>
      </c>
      <c r="EZ63" t="s">
        <v>221</v>
      </c>
      <c r="FA63" t="s">
        <v>222</v>
      </c>
      <c r="FC63">
        <v>62</v>
      </c>
    </row>
    <row r="64" spans="1:159" x14ac:dyDescent="0.35">
      <c r="A64" s="1">
        <v>44827.381932337958</v>
      </c>
      <c r="B64" s="1">
        <v>44827.780482326387</v>
      </c>
      <c r="C64" s="1">
        <v>44827</v>
      </c>
      <c r="D64" t="s">
        <v>1304</v>
      </c>
      <c r="H64" t="s">
        <v>1323</v>
      </c>
      <c r="I64" s="1">
        <v>44827</v>
      </c>
      <c r="J64" t="s">
        <v>3269</v>
      </c>
      <c r="K64" t="s">
        <v>197</v>
      </c>
      <c r="L64" t="s">
        <v>2211</v>
      </c>
      <c r="M64" t="s">
        <v>2212</v>
      </c>
      <c r="N64" t="s">
        <v>1327</v>
      </c>
      <c r="O64" t="s">
        <v>855</v>
      </c>
      <c r="P64" t="s">
        <v>856</v>
      </c>
      <c r="Q64" t="s">
        <v>1094</v>
      </c>
      <c r="R64" t="s">
        <v>1310</v>
      </c>
      <c r="S64" t="s">
        <v>1311</v>
      </c>
      <c r="T64" t="s">
        <v>210</v>
      </c>
      <c r="U64">
        <v>1</v>
      </c>
      <c r="V64">
        <v>0</v>
      </c>
      <c r="W64">
        <v>0</v>
      </c>
      <c r="X64">
        <v>0</v>
      </c>
      <c r="Y64">
        <v>0</v>
      </c>
      <c r="Z64">
        <v>0</v>
      </c>
      <c r="AA64">
        <v>0</v>
      </c>
      <c r="AB64">
        <v>0</v>
      </c>
      <c r="AC64">
        <v>0</v>
      </c>
      <c r="AD64">
        <v>0</v>
      </c>
      <c r="AE64">
        <v>0</v>
      </c>
      <c r="AF64">
        <v>0</v>
      </c>
      <c r="AG64">
        <v>0</v>
      </c>
      <c r="AH64">
        <v>2</v>
      </c>
      <c r="AI64">
        <v>7</v>
      </c>
      <c r="AJ64" t="s">
        <v>3270</v>
      </c>
      <c r="AK64" s="2" t="s">
        <v>3271</v>
      </c>
      <c r="AL64">
        <v>14.035</v>
      </c>
      <c r="AM64" t="s">
        <v>213</v>
      </c>
      <c r="AR64" t="s">
        <v>3259</v>
      </c>
      <c r="EJ64" t="s">
        <v>194</v>
      </c>
      <c r="EK64" t="s">
        <v>194</v>
      </c>
      <c r="EL64" t="s">
        <v>194</v>
      </c>
      <c r="EM64" t="s">
        <v>194</v>
      </c>
      <c r="EN64" t="s">
        <v>194</v>
      </c>
      <c r="EO64" t="s">
        <v>2198</v>
      </c>
      <c r="EP64" t="s">
        <v>3272</v>
      </c>
      <c r="EQ64" s="2" t="s">
        <v>3273</v>
      </c>
      <c r="ER64" t="s">
        <v>2864</v>
      </c>
      <c r="ES64" t="s">
        <v>2865</v>
      </c>
      <c r="EU64">
        <v>187286235</v>
      </c>
      <c r="EV64" t="s">
        <v>3274</v>
      </c>
      <c r="EW64" s="1">
        <v>44827.698854166672</v>
      </c>
      <c r="EZ64" t="s">
        <v>221</v>
      </c>
      <c r="FA64" t="s">
        <v>222</v>
      </c>
      <c r="FC64">
        <v>63</v>
      </c>
    </row>
    <row r="65" spans="1:159" x14ac:dyDescent="0.35">
      <c r="A65" s="1">
        <v>44827.399820555547</v>
      </c>
      <c r="B65" s="1">
        <v>44827.781642893518</v>
      </c>
      <c r="C65" s="1">
        <v>44827</v>
      </c>
      <c r="D65" t="s">
        <v>1304</v>
      </c>
      <c r="H65" t="s">
        <v>1305</v>
      </c>
      <c r="I65" s="1">
        <v>44827</v>
      </c>
      <c r="J65" t="s">
        <v>2111</v>
      </c>
      <c r="K65" t="s">
        <v>197</v>
      </c>
      <c r="L65" t="s">
        <v>2219</v>
      </c>
      <c r="M65" t="s">
        <v>1342</v>
      </c>
      <c r="N65" t="s">
        <v>1343</v>
      </c>
      <c r="O65" t="s">
        <v>855</v>
      </c>
      <c r="P65" t="s">
        <v>856</v>
      </c>
      <c r="Q65" t="s">
        <v>1094</v>
      </c>
      <c r="R65" t="s">
        <v>1310</v>
      </c>
      <c r="S65" t="s">
        <v>1311</v>
      </c>
      <c r="T65" t="s">
        <v>210</v>
      </c>
      <c r="U65">
        <v>1</v>
      </c>
      <c r="V65">
        <v>0</v>
      </c>
      <c r="W65">
        <v>0</v>
      </c>
      <c r="X65">
        <v>0</v>
      </c>
      <c r="Y65">
        <v>0</v>
      </c>
      <c r="Z65">
        <v>0</v>
      </c>
      <c r="AA65">
        <v>0</v>
      </c>
      <c r="AB65">
        <v>0</v>
      </c>
      <c r="AC65">
        <v>0</v>
      </c>
      <c r="AD65">
        <v>0</v>
      </c>
      <c r="AE65">
        <v>0</v>
      </c>
      <c r="AF65">
        <v>0</v>
      </c>
      <c r="AG65">
        <v>0</v>
      </c>
      <c r="AH65">
        <v>2</v>
      </c>
      <c r="AI65">
        <v>7</v>
      </c>
      <c r="AJ65" t="s">
        <v>3275</v>
      </c>
      <c r="AK65" s="2" t="s">
        <v>3276</v>
      </c>
      <c r="AL65">
        <v>15.605</v>
      </c>
      <c r="AM65" t="s">
        <v>213</v>
      </c>
      <c r="AR65" t="s">
        <v>3277</v>
      </c>
      <c r="EJ65" t="s">
        <v>194</v>
      </c>
      <c r="EK65" t="s">
        <v>194</v>
      </c>
      <c r="EL65" t="s">
        <v>194</v>
      </c>
      <c r="EM65" t="s">
        <v>194</v>
      </c>
      <c r="EN65" t="s">
        <v>194</v>
      </c>
      <c r="EO65" t="s">
        <v>2198</v>
      </c>
      <c r="EP65" t="s">
        <v>3278</v>
      </c>
      <c r="EQ65" s="2" t="s">
        <v>3279</v>
      </c>
      <c r="ER65" t="s">
        <v>2864</v>
      </c>
      <c r="ES65" t="s">
        <v>2865</v>
      </c>
      <c r="EU65">
        <v>187286251</v>
      </c>
      <c r="EV65" t="s">
        <v>3280</v>
      </c>
      <c r="EW65" s="1">
        <v>44827.698877314811</v>
      </c>
      <c r="EZ65" t="s">
        <v>221</v>
      </c>
      <c r="FA65" t="s">
        <v>222</v>
      </c>
      <c r="FC65">
        <v>64</v>
      </c>
    </row>
    <row r="66" spans="1:159" x14ac:dyDescent="0.35">
      <c r="A66" s="1">
        <v>44827.435311655092</v>
      </c>
      <c r="B66" s="1">
        <v>44827.780044432868</v>
      </c>
      <c r="C66" s="1">
        <v>44827</v>
      </c>
      <c r="D66" t="s">
        <v>1304</v>
      </c>
      <c r="H66" t="s">
        <v>1354</v>
      </c>
      <c r="I66" s="1">
        <v>44827</v>
      </c>
      <c r="J66" t="s">
        <v>3028</v>
      </c>
      <c r="K66" t="s">
        <v>2626</v>
      </c>
      <c r="L66" t="s">
        <v>2228</v>
      </c>
      <c r="M66" t="s">
        <v>2229</v>
      </c>
      <c r="N66" t="s">
        <v>1359</v>
      </c>
      <c r="O66" t="s">
        <v>855</v>
      </c>
      <c r="P66" t="s">
        <v>856</v>
      </c>
      <c r="Q66" t="s">
        <v>1094</v>
      </c>
      <c r="R66" t="s">
        <v>1310</v>
      </c>
      <c r="S66" t="s">
        <v>1311</v>
      </c>
      <c r="T66" t="s">
        <v>210</v>
      </c>
      <c r="U66">
        <v>1</v>
      </c>
      <c r="V66">
        <v>0</v>
      </c>
      <c r="W66">
        <v>0</v>
      </c>
      <c r="X66">
        <v>0</v>
      </c>
      <c r="Y66">
        <v>0</v>
      </c>
      <c r="Z66">
        <v>0</v>
      </c>
      <c r="AA66">
        <v>0</v>
      </c>
      <c r="AB66">
        <v>0</v>
      </c>
      <c r="AC66">
        <v>0</v>
      </c>
      <c r="AD66">
        <v>0</v>
      </c>
      <c r="AE66">
        <v>0</v>
      </c>
      <c r="AF66">
        <v>0</v>
      </c>
      <c r="AG66">
        <v>0</v>
      </c>
      <c r="AH66">
        <v>2</v>
      </c>
      <c r="AI66">
        <v>9</v>
      </c>
      <c r="AJ66" t="s">
        <v>3281</v>
      </c>
      <c r="AK66" s="2" t="s">
        <v>3282</v>
      </c>
      <c r="AL66">
        <v>16.25</v>
      </c>
      <c r="AM66" t="s">
        <v>213</v>
      </c>
      <c r="AR66" t="s">
        <v>3259</v>
      </c>
      <c r="EJ66" t="s">
        <v>194</v>
      </c>
      <c r="EK66" t="s">
        <v>194</v>
      </c>
      <c r="EL66" t="s">
        <v>194</v>
      </c>
      <c r="EM66" t="s">
        <v>194</v>
      </c>
      <c r="EN66" t="s">
        <v>194</v>
      </c>
      <c r="EO66" t="s">
        <v>2198</v>
      </c>
      <c r="EP66" t="s">
        <v>3283</v>
      </c>
      <c r="EQ66" s="2" t="s">
        <v>3284</v>
      </c>
      <c r="ER66" t="s">
        <v>2864</v>
      </c>
      <c r="ES66" t="s">
        <v>2865</v>
      </c>
      <c r="EU66">
        <v>187286265</v>
      </c>
      <c r="EV66" t="s">
        <v>3285</v>
      </c>
      <c r="EW66" s="1">
        <v>44827.698912037027</v>
      </c>
      <c r="EZ66" t="s">
        <v>221</v>
      </c>
      <c r="FA66" t="s">
        <v>222</v>
      </c>
      <c r="FC66">
        <v>65</v>
      </c>
    </row>
    <row r="67" spans="1:159" x14ac:dyDescent="0.35">
      <c r="A67" s="1">
        <v>44827.45205226852</v>
      </c>
      <c r="B67" s="1">
        <v>44827.781357199077</v>
      </c>
      <c r="C67" s="1">
        <v>44827</v>
      </c>
      <c r="D67" t="s">
        <v>1304</v>
      </c>
      <c r="H67" t="s">
        <v>1370</v>
      </c>
      <c r="I67" s="1">
        <v>44827</v>
      </c>
      <c r="J67" t="s">
        <v>1120</v>
      </c>
      <c r="K67" t="s">
        <v>2227</v>
      </c>
      <c r="L67" t="s">
        <v>2237</v>
      </c>
      <c r="M67" t="s">
        <v>2236</v>
      </c>
      <c r="N67" t="s">
        <v>1374</v>
      </c>
      <c r="O67" t="s">
        <v>855</v>
      </c>
      <c r="P67" t="s">
        <v>856</v>
      </c>
      <c r="Q67" t="s">
        <v>1094</v>
      </c>
      <c r="R67" t="s">
        <v>1310</v>
      </c>
      <c r="S67" t="s">
        <v>1311</v>
      </c>
      <c r="T67" t="s">
        <v>210</v>
      </c>
      <c r="U67">
        <v>1</v>
      </c>
      <c r="V67">
        <v>0</v>
      </c>
      <c r="W67">
        <v>0</v>
      </c>
      <c r="X67">
        <v>0</v>
      </c>
      <c r="Y67">
        <v>0</v>
      </c>
      <c r="Z67">
        <v>0</v>
      </c>
      <c r="AA67">
        <v>0</v>
      </c>
      <c r="AB67">
        <v>0</v>
      </c>
      <c r="AC67">
        <v>0</v>
      </c>
      <c r="AD67">
        <v>0</v>
      </c>
      <c r="AE67">
        <v>0</v>
      </c>
      <c r="AF67">
        <v>0</v>
      </c>
      <c r="AG67">
        <v>0</v>
      </c>
      <c r="AH67">
        <v>2</v>
      </c>
      <c r="AI67">
        <v>2</v>
      </c>
      <c r="AJ67" t="s">
        <v>3286</v>
      </c>
      <c r="AK67" s="2" t="s">
        <v>3287</v>
      </c>
      <c r="AL67">
        <v>44.475000000000001</v>
      </c>
      <c r="AM67" t="s">
        <v>213</v>
      </c>
      <c r="AR67" t="s">
        <v>3259</v>
      </c>
      <c r="EJ67" t="s">
        <v>194</v>
      </c>
      <c r="EK67" t="s">
        <v>194</v>
      </c>
      <c r="EL67" t="s">
        <v>194</v>
      </c>
      <c r="EM67" t="s">
        <v>194</v>
      </c>
      <c r="EN67" t="s">
        <v>194</v>
      </c>
      <c r="EO67" t="s">
        <v>3288</v>
      </c>
      <c r="EP67" t="s">
        <v>3289</v>
      </c>
      <c r="EQ67" s="2" t="s">
        <v>3290</v>
      </c>
      <c r="ER67" t="s">
        <v>2864</v>
      </c>
      <c r="ES67" t="s">
        <v>2865</v>
      </c>
      <c r="EU67">
        <v>187286278</v>
      </c>
      <c r="EV67" t="s">
        <v>3291</v>
      </c>
      <c r="EW67" s="1">
        <v>44827.698923611111</v>
      </c>
      <c r="EZ67" t="s">
        <v>221</v>
      </c>
      <c r="FA67" t="s">
        <v>222</v>
      </c>
      <c r="FC67">
        <v>66</v>
      </c>
    </row>
    <row r="68" spans="1:159" x14ac:dyDescent="0.35">
      <c r="A68" s="1">
        <v>44827.366586678239</v>
      </c>
      <c r="B68" s="1">
        <v>44827.370235694441</v>
      </c>
      <c r="C68" s="1">
        <v>44827</v>
      </c>
      <c r="D68" t="s">
        <v>1401</v>
      </c>
      <c r="H68" t="s">
        <v>1402</v>
      </c>
      <c r="I68" s="1">
        <v>44827</v>
      </c>
      <c r="J68" t="s">
        <v>3227</v>
      </c>
      <c r="K68" t="s">
        <v>197</v>
      </c>
      <c r="L68" t="s">
        <v>1404</v>
      </c>
      <c r="M68" t="s">
        <v>1405</v>
      </c>
      <c r="N68" t="s">
        <v>1406</v>
      </c>
      <c r="O68" t="s">
        <v>855</v>
      </c>
      <c r="P68" t="s">
        <v>856</v>
      </c>
      <c r="Q68" t="s">
        <v>857</v>
      </c>
      <c r="R68" t="s">
        <v>890</v>
      </c>
      <c r="S68" t="s">
        <v>891</v>
      </c>
      <c r="T68" t="s">
        <v>210</v>
      </c>
      <c r="U68">
        <v>1</v>
      </c>
      <c r="V68">
        <v>0</v>
      </c>
      <c r="W68">
        <v>0</v>
      </c>
      <c r="X68">
        <v>0</v>
      </c>
      <c r="Y68">
        <v>0</v>
      </c>
      <c r="Z68">
        <v>0</v>
      </c>
      <c r="AA68">
        <v>0</v>
      </c>
      <c r="AB68">
        <v>0</v>
      </c>
      <c r="AC68">
        <v>0</v>
      </c>
      <c r="AD68">
        <v>0</v>
      </c>
      <c r="AE68">
        <v>0</v>
      </c>
      <c r="AF68">
        <v>0</v>
      </c>
      <c r="AG68">
        <v>0</v>
      </c>
      <c r="AH68">
        <v>2</v>
      </c>
      <c r="AI68">
        <v>6</v>
      </c>
      <c r="AJ68" t="s">
        <v>3292</v>
      </c>
      <c r="AK68" s="2" t="s">
        <v>3293</v>
      </c>
      <c r="AL68">
        <v>36.799999999999997</v>
      </c>
      <c r="AM68" t="s">
        <v>213</v>
      </c>
      <c r="AR68" t="s">
        <v>3294</v>
      </c>
      <c r="EJ68" t="s">
        <v>194</v>
      </c>
      <c r="EK68" t="s">
        <v>194</v>
      </c>
      <c r="EL68" t="s">
        <v>194</v>
      </c>
      <c r="EM68" t="s">
        <v>194</v>
      </c>
      <c r="EN68" t="s">
        <v>194</v>
      </c>
      <c r="EO68" t="s">
        <v>1413</v>
      </c>
      <c r="EP68" t="s">
        <v>3295</v>
      </c>
      <c r="EQ68" s="2" t="s">
        <v>3296</v>
      </c>
      <c r="ER68" t="s">
        <v>2864</v>
      </c>
      <c r="ES68" t="s">
        <v>2865</v>
      </c>
      <c r="EU68">
        <v>187301297</v>
      </c>
      <c r="EV68" t="s">
        <v>3297</v>
      </c>
      <c r="EW68" s="1">
        <v>44827.737210648149</v>
      </c>
      <c r="EZ68" t="s">
        <v>221</v>
      </c>
      <c r="FA68" t="s">
        <v>222</v>
      </c>
      <c r="FC68">
        <v>67</v>
      </c>
    </row>
    <row r="69" spans="1:159" x14ac:dyDescent="0.35">
      <c r="A69" s="1">
        <v>44827.385393819437</v>
      </c>
      <c r="B69" s="1">
        <v>44827.393254166673</v>
      </c>
      <c r="C69" s="1">
        <v>44827</v>
      </c>
      <c r="D69" t="s">
        <v>1401</v>
      </c>
      <c r="H69" t="s">
        <v>1417</v>
      </c>
      <c r="I69" s="1">
        <v>44827</v>
      </c>
      <c r="J69" t="s">
        <v>1600</v>
      </c>
      <c r="K69" t="s">
        <v>197</v>
      </c>
      <c r="L69" t="s">
        <v>1419</v>
      </c>
      <c r="M69" t="s">
        <v>1419</v>
      </c>
      <c r="N69" t="s">
        <v>1420</v>
      </c>
      <c r="O69" t="s">
        <v>855</v>
      </c>
      <c r="P69" t="s">
        <v>856</v>
      </c>
      <c r="Q69" t="s">
        <v>857</v>
      </c>
      <c r="R69" t="s">
        <v>890</v>
      </c>
      <c r="S69" t="s">
        <v>891</v>
      </c>
      <c r="T69" t="s">
        <v>210</v>
      </c>
      <c r="U69">
        <v>1</v>
      </c>
      <c r="V69">
        <v>0</v>
      </c>
      <c r="W69">
        <v>0</v>
      </c>
      <c r="X69">
        <v>0</v>
      </c>
      <c r="Y69">
        <v>0</v>
      </c>
      <c r="Z69">
        <v>0</v>
      </c>
      <c r="AA69">
        <v>0</v>
      </c>
      <c r="AB69">
        <v>0</v>
      </c>
      <c r="AC69">
        <v>0</v>
      </c>
      <c r="AD69">
        <v>0</v>
      </c>
      <c r="AE69">
        <v>0</v>
      </c>
      <c r="AF69">
        <v>0</v>
      </c>
      <c r="AG69">
        <v>0</v>
      </c>
      <c r="AH69">
        <v>2</v>
      </c>
      <c r="AI69">
        <v>6</v>
      </c>
      <c r="AJ69" t="s">
        <v>3298</v>
      </c>
      <c r="AK69" s="2" t="s">
        <v>3299</v>
      </c>
      <c r="AL69">
        <v>15.8</v>
      </c>
      <c r="AM69" t="s">
        <v>195</v>
      </c>
      <c r="AN69" t="s">
        <v>3300</v>
      </c>
      <c r="AO69" s="2" t="s">
        <v>3301</v>
      </c>
      <c r="AP69">
        <v>20.39</v>
      </c>
      <c r="AQ69" t="s">
        <v>194</v>
      </c>
      <c r="AR69" t="s">
        <v>3302</v>
      </c>
      <c r="EJ69" t="s">
        <v>194</v>
      </c>
      <c r="EK69" t="s">
        <v>194</v>
      </c>
      <c r="EL69" t="s">
        <v>194</v>
      </c>
      <c r="EM69" t="s">
        <v>194</v>
      </c>
      <c r="EN69" t="s">
        <v>194</v>
      </c>
      <c r="EO69" t="s">
        <v>1413</v>
      </c>
      <c r="EP69" t="s">
        <v>3303</v>
      </c>
      <c r="EQ69" s="2" t="s">
        <v>3304</v>
      </c>
      <c r="ER69" t="s">
        <v>2864</v>
      </c>
      <c r="ES69" t="s">
        <v>2865</v>
      </c>
      <c r="EU69">
        <v>187301306</v>
      </c>
      <c r="EV69" t="s">
        <v>3305</v>
      </c>
      <c r="EW69" s="1">
        <v>44827.737256944441</v>
      </c>
      <c r="EZ69" t="s">
        <v>221</v>
      </c>
      <c r="FA69" t="s">
        <v>222</v>
      </c>
      <c r="FC69">
        <v>68</v>
      </c>
    </row>
    <row r="70" spans="1:159" x14ac:dyDescent="0.35">
      <c r="A70" s="1">
        <v>44827.402076307873</v>
      </c>
      <c r="B70" s="1">
        <v>44827.411211516213</v>
      </c>
      <c r="C70" s="1">
        <v>44827</v>
      </c>
      <c r="D70" t="s">
        <v>1401</v>
      </c>
      <c r="H70" t="s">
        <v>1430</v>
      </c>
      <c r="I70" s="1">
        <v>44827</v>
      </c>
      <c r="J70" t="s">
        <v>3306</v>
      </c>
      <c r="K70" t="s">
        <v>197</v>
      </c>
      <c r="L70" t="s">
        <v>1432</v>
      </c>
      <c r="M70" t="s">
        <v>1433</v>
      </c>
      <c r="N70" t="s">
        <v>1434</v>
      </c>
      <c r="O70" t="s">
        <v>855</v>
      </c>
      <c r="P70" t="s">
        <v>856</v>
      </c>
      <c r="Q70" t="s">
        <v>857</v>
      </c>
      <c r="R70" t="s">
        <v>890</v>
      </c>
      <c r="S70" t="s">
        <v>891</v>
      </c>
      <c r="T70" t="s">
        <v>210</v>
      </c>
      <c r="U70">
        <v>1</v>
      </c>
      <c r="V70">
        <v>0</v>
      </c>
      <c r="W70">
        <v>0</v>
      </c>
      <c r="X70">
        <v>0</v>
      </c>
      <c r="Y70">
        <v>0</v>
      </c>
      <c r="Z70">
        <v>0</v>
      </c>
      <c r="AA70">
        <v>0</v>
      </c>
      <c r="AB70">
        <v>0</v>
      </c>
      <c r="AC70">
        <v>0</v>
      </c>
      <c r="AD70">
        <v>0</v>
      </c>
      <c r="AE70">
        <v>0</v>
      </c>
      <c r="AF70">
        <v>0</v>
      </c>
      <c r="AG70">
        <v>0</v>
      </c>
      <c r="AH70">
        <v>2</v>
      </c>
      <c r="AI70">
        <v>3</v>
      </c>
      <c r="AJ70" t="s">
        <v>3307</v>
      </c>
      <c r="AK70" s="2" t="s">
        <v>3308</v>
      </c>
      <c r="AL70">
        <v>15.05</v>
      </c>
      <c r="AM70" t="s">
        <v>195</v>
      </c>
      <c r="AN70" t="s">
        <v>3309</v>
      </c>
      <c r="AO70" s="2" t="s">
        <v>3310</v>
      </c>
      <c r="AP70">
        <v>23.12</v>
      </c>
      <c r="AQ70" t="s">
        <v>194</v>
      </c>
      <c r="AR70" t="s">
        <v>3311</v>
      </c>
      <c r="EJ70" t="s">
        <v>194</v>
      </c>
      <c r="EK70" t="s">
        <v>194</v>
      </c>
      <c r="EL70" t="s">
        <v>194</v>
      </c>
      <c r="EM70" t="s">
        <v>194</v>
      </c>
      <c r="EN70" t="s">
        <v>194</v>
      </c>
      <c r="EO70" t="s">
        <v>1413</v>
      </c>
      <c r="EP70" t="s">
        <v>3312</v>
      </c>
      <c r="EQ70" s="2" t="s">
        <v>3313</v>
      </c>
      <c r="ER70" t="s">
        <v>2864</v>
      </c>
      <c r="ES70" t="s">
        <v>2865</v>
      </c>
      <c r="EU70">
        <v>187301318</v>
      </c>
      <c r="EV70" t="s">
        <v>3314</v>
      </c>
      <c r="EW70" s="1">
        <v>44827.737303240741</v>
      </c>
      <c r="EZ70" t="s">
        <v>221</v>
      </c>
      <c r="FA70" t="s">
        <v>222</v>
      </c>
      <c r="FC70">
        <v>69</v>
      </c>
    </row>
    <row r="71" spans="1:159" x14ac:dyDescent="0.35">
      <c r="A71" s="1">
        <v>44827.423015775457</v>
      </c>
      <c r="B71" s="1">
        <v>44827.427656747677</v>
      </c>
      <c r="C71" s="1">
        <v>44827</v>
      </c>
      <c r="D71" t="s">
        <v>1401</v>
      </c>
      <c r="H71" t="s">
        <v>1444</v>
      </c>
      <c r="I71" s="1">
        <v>44827</v>
      </c>
      <c r="J71" t="s">
        <v>2999</v>
      </c>
      <c r="K71" t="s">
        <v>197</v>
      </c>
      <c r="L71" t="s">
        <v>1446</v>
      </c>
      <c r="M71" t="s">
        <v>1447</v>
      </c>
      <c r="N71" t="s">
        <v>1448</v>
      </c>
      <c r="O71" t="s">
        <v>855</v>
      </c>
      <c r="P71" t="s">
        <v>856</v>
      </c>
      <c r="Q71" t="s">
        <v>857</v>
      </c>
      <c r="R71" t="s">
        <v>890</v>
      </c>
      <c r="S71" t="s">
        <v>891</v>
      </c>
      <c r="T71" t="s">
        <v>210</v>
      </c>
      <c r="U71">
        <v>1</v>
      </c>
      <c r="V71">
        <v>0</v>
      </c>
      <c r="W71">
        <v>0</v>
      </c>
      <c r="X71">
        <v>0</v>
      </c>
      <c r="Y71">
        <v>0</v>
      </c>
      <c r="Z71">
        <v>0</v>
      </c>
      <c r="AA71">
        <v>0</v>
      </c>
      <c r="AB71">
        <v>0</v>
      </c>
      <c r="AC71">
        <v>0</v>
      </c>
      <c r="AD71">
        <v>0</v>
      </c>
      <c r="AE71">
        <v>0</v>
      </c>
      <c r="AF71">
        <v>0</v>
      </c>
      <c r="AG71">
        <v>0</v>
      </c>
      <c r="AH71">
        <v>2</v>
      </c>
      <c r="AI71">
        <v>5</v>
      </c>
      <c r="AJ71" t="s">
        <v>3315</v>
      </c>
      <c r="AK71" s="2" t="s">
        <v>3316</v>
      </c>
      <c r="AL71">
        <v>74.86</v>
      </c>
      <c r="AM71" t="s">
        <v>213</v>
      </c>
      <c r="AR71" t="s">
        <v>3317</v>
      </c>
      <c r="EJ71" t="s">
        <v>194</v>
      </c>
      <c r="EK71" t="s">
        <v>194</v>
      </c>
      <c r="EL71" t="s">
        <v>194</v>
      </c>
      <c r="EM71" t="s">
        <v>194</v>
      </c>
      <c r="EN71" t="s">
        <v>194</v>
      </c>
      <c r="EO71" t="s">
        <v>1413</v>
      </c>
      <c r="EP71" t="s">
        <v>3318</v>
      </c>
      <c r="EQ71" s="2" t="s">
        <v>3319</v>
      </c>
      <c r="ER71" t="s">
        <v>2864</v>
      </c>
      <c r="ES71" t="s">
        <v>2865</v>
      </c>
      <c r="EU71">
        <v>187301329</v>
      </c>
      <c r="EV71" t="s">
        <v>3320</v>
      </c>
      <c r="EW71" s="1">
        <v>44827.737326388888</v>
      </c>
      <c r="EZ71" t="s">
        <v>221</v>
      </c>
      <c r="FA71" t="s">
        <v>222</v>
      </c>
      <c r="FC71">
        <v>70</v>
      </c>
    </row>
    <row r="72" spans="1:159" x14ac:dyDescent="0.35">
      <c r="A72" s="1">
        <v>44827.459723437503</v>
      </c>
      <c r="B72" s="1">
        <v>44827.464533287042</v>
      </c>
      <c r="C72" s="1">
        <v>44827</v>
      </c>
      <c r="D72" t="s">
        <v>1401</v>
      </c>
      <c r="H72" t="s">
        <v>1458</v>
      </c>
      <c r="I72" s="1">
        <v>44827</v>
      </c>
      <c r="J72" t="s">
        <v>501</v>
      </c>
      <c r="K72" t="s">
        <v>2764</v>
      </c>
      <c r="L72" t="s">
        <v>2135</v>
      </c>
      <c r="M72" t="s">
        <v>1461</v>
      </c>
      <c r="N72" t="s">
        <v>1462</v>
      </c>
      <c r="O72" t="s">
        <v>855</v>
      </c>
      <c r="P72" t="s">
        <v>856</v>
      </c>
      <c r="Q72" t="s">
        <v>857</v>
      </c>
      <c r="R72" t="s">
        <v>890</v>
      </c>
      <c r="S72" t="s">
        <v>891</v>
      </c>
      <c r="T72" t="s">
        <v>210</v>
      </c>
      <c r="U72">
        <v>1</v>
      </c>
      <c r="V72">
        <v>0</v>
      </c>
      <c r="W72">
        <v>0</v>
      </c>
      <c r="X72">
        <v>0</v>
      </c>
      <c r="Y72">
        <v>0</v>
      </c>
      <c r="Z72">
        <v>0</v>
      </c>
      <c r="AA72">
        <v>0</v>
      </c>
      <c r="AB72">
        <v>0</v>
      </c>
      <c r="AC72">
        <v>0</v>
      </c>
      <c r="AD72">
        <v>0</v>
      </c>
      <c r="AE72">
        <v>0</v>
      </c>
      <c r="AF72">
        <v>0</v>
      </c>
      <c r="AG72">
        <v>0</v>
      </c>
      <c r="AH72">
        <v>3</v>
      </c>
      <c r="AI72">
        <v>3</v>
      </c>
      <c r="AJ72" t="s">
        <v>3321</v>
      </c>
      <c r="AK72" s="2" t="s">
        <v>3322</v>
      </c>
      <c r="AL72">
        <v>32.04</v>
      </c>
      <c r="AM72" t="s">
        <v>213</v>
      </c>
      <c r="AR72" t="s">
        <v>3323</v>
      </c>
      <c r="EJ72" t="s">
        <v>194</v>
      </c>
      <c r="EK72" t="s">
        <v>194</v>
      </c>
      <c r="EL72" t="s">
        <v>194</v>
      </c>
      <c r="EM72" t="s">
        <v>194</v>
      </c>
      <c r="EN72" t="s">
        <v>194</v>
      </c>
      <c r="EO72" t="s">
        <v>1413</v>
      </c>
      <c r="EP72" t="s">
        <v>3324</v>
      </c>
      <c r="EQ72" s="2" t="s">
        <v>3325</v>
      </c>
      <c r="ER72" t="s">
        <v>2864</v>
      </c>
      <c r="ES72" t="s">
        <v>2865</v>
      </c>
      <c r="EU72">
        <v>187301335</v>
      </c>
      <c r="EV72" t="s">
        <v>3326</v>
      </c>
      <c r="EW72" s="1">
        <v>44827.737349537027</v>
      </c>
      <c r="EZ72" t="s">
        <v>221</v>
      </c>
      <c r="FA72" t="s">
        <v>222</v>
      </c>
      <c r="FC72">
        <v>71</v>
      </c>
    </row>
    <row r="73" spans="1:159" x14ac:dyDescent="0.35">
      <c r="A73" s="1">
        <v>44827.481093344897</v>
      </c>
      <c r="B73" s="1">
        <v>44827.485901851847</v>
      </c>
      <c r="C73" s="1">
        <v>44827</v>
      </c>
      <c r="D73" t="s">
        <v>1401</v>
      </c>
      <c r="H73" t="s">
        <v>1475</v>
      </c>
      <c r="I73" s="1">
        <v>44827</v>
      </c>
      <c r="J73" t="s">
        <v>2668</v>
      </c>
      <c r="K73" t="s">
        <v>197</v>
      </c>
      <c r="L73" t="s">
        <v>1476</v>
      </c>
      <c r="M73" t="s">
        <v>1477</v>
      </c>
      <c r="N73" t="s">
        <v>1478</v>
      </c>
      <c r="O73" t="s">
        <v>855</v>
      </c>
      <c r="P73" t="s">
        <v>856</v>
      </c>
      <c r="Q73" t="s">
        <v>857</v>
      </c>
      <c r="R73" t="s">
        <v>890</v>
      </c>
      <c r="S73" t="s">
        <v>891</v>
      </c>
      <c r="T73" t="s">
        <v>210</v>
      </c>
      <c r="U73">
        <v>1</v>
      </c>
      <c r="V73">
        <v>0</v>
      </c>
      <c r="W73">
        <v>0</v>
      </c>
      <c r="X73">
        <v>0</v>
      </c>
      <c r="Y73">
        <v>0</v>
      </c>
      <c r="Z73">
        <v>0</v>
      </c>
      <c r="AA73">
        <v>0</v>
      </c>
      <c r="AB73">
        <v>0</v>
      </c>
      <c r="AC73">
        <v>0</v>
      </c>
      <c r="AD73">
        <v>0</v>
      </c>
      <c r="AE73">
        <v>0</v>
      </c>
      <c r="AF73">
        <v>0</v>
      </c>
      <c r="AG73">
        <v>0</v>
      </c>
      <c r="AH73">
        <v>3</v>
      </c>
      <c r="AI73">
        <v>4</v>
      </c>
      <c r="AJ73" t="s">
        <v>3327</v>
      </c>
      <c r="AK73" s="2" t="s">
        <v>3328</v>
      </c>
      <c r="AL73">
        <v>30.88</v>
      </c>
      <c r="AM73" t="s">
        <v>213</v>
      </c>
      <c r="AR73" t="s">
        <v>3329</v>
      </c>
      <c r="EJ73" t="s">
        <v>194</v>
      </c>
      <c r="EK73" t="s">
        <v>194</v>
      </c>
      <c r="EL73" t="s">
        <v>194</v>
      </c>
      <c r="EM73" t="s">
        <v>194</v>
      </c>
      <c r="EN73" t="s">
        <v>194</v>
      </c>
      <c r="EO73" t="s">
        <v>1413</v>
      </c>
      <c r="EP73" t="s">
        <v>3330</v>
      </c>
      <c r="EQ73" s="2" t="s">
        <v>3331</v>
      </c>
      <c r="ER73" t="s">
        <v>2864</v>
      </c>
      <c r="ES73" t="s">
        <v>2865</v>
      </c>
      <c r="EU73">
        <v>187301344</v>
      </c>
      <c r="EV73" t="s">
        <v>3332</v>
      </c>
      <c r="EW73" s="1">
        <v>44827.737395833326</v>
      </c>
      <c r="EZ73" t="s">
        <v>221</v>
      </c>
      <c r="FA73" t="s">
        <v>222</v>
      </c>
      <c r="FC73">
        <v>72</v>
      </c>
    </row>
    <row r="74" spans="1:159" x14ac:dyDescent="0.35">
      <c r="A74" s="1">
        <v>44827.334365208328</v>
      </c>
      <c r="B74" s="1">
        <v>44827.337695324073</v>
      </c>
      <c r="C74" s="1">
        <v>44827</v>
      </c>
      <c r="D74" t="s">
        <v>1088</v>
      </c>
      <c r="H74" t="s">
        <v>1159</v>
      </c>
      <c r="I74" s="1">
        <v>44827</v>
      </c>
      <c r="J74" t="s">
        <v>3333</v>
      </c>
      <c r="K74" t="s">
        <v>870</v>
      </c>
      <c r="L74" t="s">
        <v>3334</v>
      </c>
      <c r="M74" t="s">
        <v>3335</v>
      </c>
      <c r="N74" t="s">
        <v>1163</v>
      </c>
      <c r="O74" t="s">
        <v>855</v>
      </c>
      <c r="P74" t="s">
        <v>856</v>
      </c>
      <c r="Q74" t="s">
        <v>1094</v>
      </c>
      <c r="R74" t="s">
        <v>1095</v>
      </c>
      <c r="S74" t="s">
        <v>1096</v>
      </c>
      <c r="T74" t="s">
        <v>210</v>
      </c>
      <c r="U74">
        <v>1</v>
      </c>
      <c r="V74">
        <v>0</v>
      </c>
      <c r="W74">
        <v>0</v>
      </c>
      <c r="X74">
        <v>0</v>
      </c>
      <c r="Y74">
        <v>0</v>
      </c>
      <c r="Z74">
        <v>0</v>
      </c>
      <c r="AA74">
        <v>0</v>
      </c>
      <c r="AB74">
        <v>0</v>
      </c>
      <c r="AC74">
        <v>0</v>
      </c>
      <c r="AD74">
        <v>0</v>
      </c>
      <c r="AE74">
        <v>0</v>
      </c>
      <c r="AF74">
        <v>0</v>
      </c>
      <c r="AG74">
        <v>0</v>
      </c>
      <c r="AH74">
        <v>2</v>
      </c>
      <c r="AI74">
        <v>8</v>
      </c>
      <c r="AJ74" t="s">
        <v>3336</v>
      </c>
      <c r="AK74" s="2" t="s">
        <v>3337</v>
      </c>
      <c r="AL74">
        <v>2.31</v>
      </c>
      <c r="AM74" t="s">
        <v>213</v>
      </c>
      <c r="AR74" t="s">
        <v>308</v>
      </c>
      <c r="EJ74" t="s">
        <v>194</v>
      </c>
      <c r="EK74" t="s">
        <v>194</v>
      </c>
      <c r="EL74" t="s">
        <v>194</v>
      </c>
      <c r="EM74" t="s">
        <v>194</v>
      </c>
      <c r="EN74" t="s">
        <v>194</v>
      </c>
      <c r="EO74" t="s">
        <v>2020</v>
      </c>
      <c r="EP74" t="s">
        <v>3338</v>
      </c>
      <c r="EQ74" s="2" t="s">
        <v>3339</v>
      </c>
      <c r="ER74" t="s">
        <v>2864</v>
      </c>
      <c r="ES74" t="s">
        <v>2865</v>
      </c>
      <c r="EU74">
        <v>187327101</v>
      </c>
      <c r="EV74" t="s">
        <v>3340</v>
      </c>
      <c r="EW74" s="1">
        <v>44827.81386574074</v>
      </c>
      <c r="EZ74" t="s">
        <v>221</v>
      </c>
      <c r="FA74" t="s">
        <v>222</v>
      </c>
      <c r="FC74">
        <v>73</v>
      </c>
    </row>
    <row r="75" spans="1:159" x14ac:dyDescent="0.35">
      <c r="A75" s="1">
        <v>44827.345380266197</v>
      </c>
      <c r="B75" s="1">
        <v>44827.349647824078</v>
      </c>
      <c r="C75" s="1">
        <v>44827</v>
      </c>
      <c r="D75" t="s">
        <v>1088</v>
      </c>
      <c r="H75" t="s">
        <v>1172</v>
      </c>
      <c r="I75" s="1">
        <v>44827</v>
      </c>
      <c r="J75" t="s">
        <v>2194</v>
      </c>
      <c r="K75" t="s">
        <v>870</v>
      </c>
      <c r="L75" t="s">
        <v>2693</v>
      </c>
      <c r="M75" t="s">
        <v>2694</v>
      </c>
      <c r="N75" t="s">
        <v>1176</v>
      </c>
      <c r="O75" t="s">
        <v>855</v>
      </c>
      <c r="P75" t="s">
        <v>856</v>
      </c>
      <c r="Q75" t="s">
        <v>1094</v>
      </c>
      <c r="R75" t="s">
        <v>1095</v>
      </c>
      <c r="S75" t="s">
        <v>1096</v>
      </c>
      <c r="T75" t="s">
        <v>210</v>
      </c>
      <c r="U75">
        <v>1</v>
      </c>
      <c r="V75">
        <v>0</v>
      </c>
      <c r="W75">
        <v>0</v>
      </c>
      <c r="X75">
        <v>0</v>
      </c>
      <c r="Y75">
        <v>0</v>
      </c>
      <c r="Z75">
        <v>0</v>
      </c>
      <c r="AA75">
        <v>0</v>
      </c>
      <c r="AB75">
        <v>0</v>
      </c>
      <c r="AC75">
        <v>0</v>
      </c>
      <c r="AD75">
        <v>0</v>
      </c>
      <c r="AE75">
        <v>0</v>
      </c>
      <c r="AF75">
        <v>0</v>
      </c>
      <c r="AG75">
        <v>0</v>
      </c>
      <c r="AH75">
        <v>2</v>
      </c>
      <c r="AI75">
        <v>3</v>
      </c>
      <c r="AJ75" t="s">
        <v>3341</v>
      </c>
      <c r="AK75" s="2" t="s">
        <v>3342</v>
      </c>
      <c r="AL75">
        <v>2.2250000000000001</v>
      </c>
      <c r="AM75" t="s">
        <v>213</v>
      </c>
      <c r="AR75" t="s">
        <v>323</v>
      </c>
      <c r="EJ75" t="s">
        <v>194</v>
      </c>
      <c r="EK75" t="s">
        <v>194</v>
      </c>
      <c r="EL75" t="s">
        <v>194</v>
      </c>
      <c r="EM75" t="s">
        <v>194</v>
      </c>
      <c r="EN75" t="s">
        <v>194</v>
      </c>
      <c r="EO75" t="s">
        <v>2020</v>
      </c>
      <c r="EP75" t="s">
        <v>3343</v>
      </c>
      <c r="EQ75" s="2" t="s">
        <v>3344</v>
      </c>
      <c r="ER75" t="s">
        <v>2864</v>
      </c>
      <c r="ES75" t="s">
        <v>2865</v>
      </c>
      <c r="EU75">
        <v>187327105</v>
      </c>
      <c r="EV75" t="s">
        <v>3345</v>
      </c>
      <c r="EW75" s="1">
        <v>44827.813877314817</v>
      </c>
      <c r="EZ75" t="s">
        <v>221</v>
      </c>
      <c r="FA75" t="s">
        <v>222</v>
      </c>
      <c r="FC75">
        <v>74</v>
      </c>
    </row>
    <row r="76" spans="1:159" x14ac:dyDescent="0.35">
      <c r="A76" s="1">
        <v>44827.360952766197</v>
      </c>
      <c r="B76" s="1">
        <v>44827.373106620369</v>
      </c>
      <c r="C76" s="1">
        <v>44827</v>
      </c>
      <c r="D76" t="s">
        <v>1088</v>
      </c>
      <c r="H76" t="s">
        <v>1089</v>
      </c>
      <c r="I76" s="1">
        <v>44827</v>
      </c>
      <c r="J76" t="s">
        <v>654</v>
      </c>
      <c r="K76" t="s">
        <v>870</v>
      </c>
      <c r="L76" t="s">
        <v>1092</v>
      </c>
      <c r="M76" t="s">
        <v>1092</v>
      </c>
      <c r="N76" t="s">
        <v>1093</v>
      </c>
      <c r="O76" t="s">
        <v>855</v>
      </c>
      <c r="P76" t="s">
        <v>856</v>
      </c>
      <c r="Q76" t="s">
        <v>1094</v>
      </c>
      <c r="R76" t="s">
        <v>1095</v>
      </c>
      <c r="S76" t="s">
        <v>1096</v>
      </c>
      <c r="T76" t="s">
        <v>210</v>
      </c>
      <c r="U76">
        <v>1</v>
      </c>
      <c r="V76">
        <v>0</v>
      </c>
      <c r="W76">
        <v>0</v>
      </c>
      <c r="X76">
        <v>0</v>
      </c>
      <c r="Y76">
        <v>0</v>
      </c>
      <c r="Z76">
        <v>0</v>
      </c>
      <c r="AA76">
        <v>0</v>
      </c>
      <c r="AB76">
        <v>0</v>
      </c>
      <c r="AC76">
        <v>0</v>
      </c>
      <c r="AD76">
        <v>0</v>
      </c>
      <c r="AE76">
        <v>0</v>
      </c>
      <c r="AF76">
        <v>0</v>
      </c>
      <c r="AG76">
        <v>0</v>
      </c>
      <c r="AH76">
        <v>3</v>
      </c>
      <c r="AI76">
        <v>2</v>
      </c>
      <c r="AJ76" t="s">
        <v>3346</v>
      </c>
      <c r="AK76" s="2" t="s">
        <v>3347</v>
      </c>
      <c r="AL76">
        <v>1.56</v>
      </c>
      <c r="AM76" t="s">
        <v>195</v>
      </c>
      <c r="AN76" t="s">
        <v>3348</v>
      </c>
      <c r="AO76" s="2" t="s">
        <v>3349</v>
      </c>
      <c r="AP76">
        <v>1.885</v>
      </c>
      <c r="AQ76" t="s">
        <v>194</v>
      </c>
      <c r="AR76" t="s">
        <v>2699</v>
      </c>
      <c r="EJ76" t="s">
        <v>194</v>
      </c>
      <c r="EK76" t="s">
        <v>194</v>
      </c>
      <c r="EL76" t="s">
        <v>194</v>
      </c>
      <c r="EM76" t="s">
        <v>194</v>
      </c>
      <c r="EN76" t="s">
        <v>194</v>
      </c>
      <c r="EO76" t="s">
        <v>2020</v>
      </c>
      <c r="EP76" t="s">
        <v>3350</v>
      </c>
      <c r="EQ76" s="2" t="s">
        <v>3351</v>
      </c>
      <c r="ER76" t="s">
        <v>2864</v>
      </c>
      <c r="ES76" t="s">
        <v>2865</v>
      </c>
      <c r="EU76">
        <v>187327112</v>
      </c>
      <c r="EV76" t="s">
        <v>3352</v>
      </c>
      <c r="EW76" s="1">
        <v>44827.813900462963</v>
      </c>
      <c r="EZ76" t="s">
        <v>221</v>
      </c>
      <c r="FA76" t="s">
        <v>222</v>
      </c>
      <c r="FC76">
        <v>75</v>
      </c>
    </row>
    <row r="77" spans="1:159" x14ac:dyDescent="0.35">
      <c r="A77" s="1">
        <v>44827.378084282413</v>
      </c>
      <c r="B77" s="1">
        <v>44827.382349467603</v>
      </c>
      <c r="C77" s="1">
        <v>44827</v>
      </c>
      <c r="D77" t="s">
        <v>1088</v>
      </c>
      <c r="H77" t="s">
        <v>1119</v>
      </c>
      <c r="I77" s="1">
        <v>44827</v>
      </c>
      <c r="J77" t="s">
        <v>2824</v>
      </c>
      <c r="K77" t="s">
        <v>870</v>
      </c>
      <c r="L77" t="s">
        <v>2709</v>
      </c>
      <c r="M77" t="s">
        <v>2042</v>
      </c>
      <c r="N77" t="s">
        <v>1123</v>
      </c>
      <c r="O77" t="s">
        <v>855</v>
      </c>
      <c r="P77" t="s">
        <v>856</v>
      </c>
      <c r="Q77" t="s">
        <v>1094</v>
      </c>
      <c r="R77" t="s">
        <v>1095</v>
      </c>
      <c r="S77" t="s">
        <v>1096</v>
      </c>
      <c r="T77" t="s">
        <v>210</v>
      </c>
      <c r="U77">
        <v>1</v>
      </c>
      <c r="V77">
        <v>0</v>
      </c>
      <c r="W77">
        <v>0</v>
      </c>
      <c r="X77">
        <v>0</v>
      </c>
      <c r="Y77">
        <v>0</v>
      </c>
      <c r="Z77">
        <v>0</v>
      </c>
      <c r="AA77">
        <v>0</v>
      </c>
      <c r="AB77">
        <v>0</v>
      </c>
      <c r="AC77">
        <v>0</v>
      </c>
      <c r="AD77">
        <v>0</v>
      </c>
      <c r="AE77">
        <v>0</v>
      </c>
      <c r="AF77">
        <v>0</v>
      </c>
      <c r="AG77">
        <v>0</v>
      </c>
      <c r="AH77">
        <v>1</v>
      </c>
      <c r="AI77">
        <v>2</v>
      </c>
      <c r="AJ77" t="s">
        <v>3353</v>
      </c>
      <c r="AK77" s="2" t="s">
        <v>3354</v>
      </c>
      <c r="AL77">
        <v>5.4649999999999999</v>
      </c>
      <c r="AM77" t="s">
        <v>213</v>
      </c>
      <c r="AR77" t="s">
        <v>3355</v>
      </c>
      <c r="EJ77" t="s">
        <v>194</v>
      </c>
      <c r="EK77" t="s">
        <v>194</v>
      </c>
      <c r="EL77" t="s">
        <v>194</v>
      </c>
      <c r="EM77" t="s">
        <v>194</v>
      </c>
      <c r="EN77" t="s">
        <v>194</v>
      </c>
      <c r="EO77" t="s">
        <v>2020</v>
      </c>
      <c r="EP77" t="s">
        <v>3356</v>
      </c>
      <c r="EQ77" s="2" t="s">
        <v>3357</v>
      </c>
      <c r="ER77" t="s">
        <v>2864</v>
      </c>
      <c r="ES77" t="s">
        <v>2865</v>
      </c>
      <c r="EU77">
        <v>187327115</v>
      </c>
      <c r="EV77" t="s">
        <v>3358</v>
      </c>
      <c r="EW77" s="1">
        <v>44827.813923611109</v>
      </c>
      <c r="EZ77" t="s">
        <v>221</v>
      </c>
      <c r="FA77" t="s">
        <v>222</v>
      </c>
      <c r="FC77">
        <v>76</v>
      </c>
    </row>
    <row r="78" spans="1:159" x14ac:dyDescent="0.35">
      <c r="A78" s="1">
        <v>44827.386980324067</v>
      </c>
      <c r="B78" s="1">
        <v>44827.391092500002</v>
      </c>
      <c r="C78" s="1">
        <v>44827</v>
      </c>
      <c r="D78" t="s">
        <v>1088</v>
      </c>
      <c r="H78" t="s">
        <v>1106</v>
      </c>
      <c r="I78" s="1">
        <v>44827</v>
      </c>
      <c r="J78" t="s">
        <v>2074</v>
      </c>
      <c r="K78" t="s">
        <v>851</v>
      </c>
      <c r="L78" t="s">
        <v>2718</v>
      </c>
      <c r="M78" t="s">
        <v>3359</v>
      </c>
      <c r="N78" t="s">
        <v>1109</v>
      </c>
      <c r="O78" t="s">
        <v>855</v>
      </c>
      <c r="P78" t="s">
        <v>856</v>
      </c>
      <c r="Q78" t="s">
        <v>1094</v>
      </c>
      <c r="R78" t="s">
        <v>1095</v>
      </c>
      <c r="S78" t="s">
        <v>1096</v>
      </c>
      <c r="T78" t="s">
        <v>210</v>
      </c>
      <c r="U78">
        <v>1</v>
      </c>
      <c r="V78">
        <v>0</v>
      </c>
      <c r="W78">
        <v>0</v>
      </c>
      <c r="X78">
        <v>0</v>
      </c>
      <c r="Y78">
        <v>0</v>
      </c>
      <c r="Z78">
        <v>0</v>
      </c>
      <c r="AA78">
        <v>0</v>
      </c>
      <c r="AB78">
        <v>0</v>
      </c>
      <c r="AC78">
        <v>0</v>
      </c>
      <c r="AD78">
        <v>0</v>
      </c>
      <c r="AE78">
        <v>0</v>
      </c>
      <c r="AF78">
        <v>0</v>
      </c>
      <c r="AG78">
        <v>0</v>
      </c>
      <c r="AH78">
        <v>2</v>
      </c>
      <c r="AI78">
        <v>7</v>
      </c>
      <c r="AJ78" t="s">
        <v>3360</v>
      </c>
      <c r="AK78" s="2" t="s">
        <v>3361</v>
      </c>
      <c r="AL78">
        <v>8.6549999999999994</v>
      </c>
      <c r="AM78" t="s">
        <v>195</v>
      </c>
      <c r="AN78" t="s">
        <v>3362</v>
      </c>
      <c r="AO78" s="2" t="s">
        <v>3363</v>
      </c>
      <c r="AP78">
        <v>10.7</v>
      </c>
      <c r="AQ78" t="s">
        <v>194</v>
      </c>
      <c r="AR78" t="s">
        <v>2699</v>
      </c>
      <c r="EJ78" t="s">
        <v>194</v>
      </c>
      <c r="EK78" t="s">
        <v>194</v>
      </c>
      <c r="EL78" t="s">
        <v>194</v>
      </c>
      <c r="EM78" t="s">
        <v>194</v>
      </c>
      <c r="EN78" t="s">
        <v>194</v>
      </c>
      <c r="EO78" t="s">
        <v>2020</v>
      </c>
      <c r="EP78" t="s">
        <v>3364</v>
      </c>
      <c r="EQ78" s="2" t="s">
        <v>3365</v>
      </c>
      <c r="ER78" t="s">
        <v>2864</v>
      </c>
      <c r="ES78" t="s">
        <v>2865</v>
      </c>
      <c r="EU78">
        <v>187327120</v>
      </c>
      <c r="EV78" t="s">
        <v>3366</v>
      </c>
      <c r="EW78" s="1">
        <v>44827.813935185193</v>
      </c>
      <c r="EZ78" t="s">
        <v>221</v>
      </c>
      <c r="FA78" t="s">
        <v>222</v>
      </c>
      <c r="FC78">
        <v>77</v>
      </c>
    </row>
    <row r="79" spans="1:159" x14ac:dyDescent="0.35">
      <c r="A79" s="1">
        <v>44827.394438807867</v>
      </c>
      <c r="B79" s="1">
        <v>44827.399017372692</v>
      </c>
      <c r="C79" s="1">
        <v>44827</v>
      </c>
      <c r="D79" t="s">
        <v>1088</v>
      </c>
      <c r="H79" t="s">
        <v>1132</v>
      </c>
      <c r="I79" s="1">
        <v>44827</v>
      </c>
      <c r="J79" t="s">
        <v>3367</v>
      </c>
      <c r="K79" t="s">
        <v>870</v>
      </c>
      <c r="L79" t="s">
        <v>2727</v>
      </c>
      <c r="M79" t="s">
        <v>3368</v>
      </c>
      <c r="N79" t="s">
        <v>2062</v>
      </c>
      <c r="O79" t="s">
        <v>855</v>
      </c>
      <c r="P79" t="s">
        <v>856</v>
      </c>
      <c r="Q79" t="s">
        <v>1094</v>
      </c>
      <c r="R79" t="s">
        <v>1095</v>
      </c>
      <c r="S79" t="s">
        <v>1096</v>
      </c>
      <c r="T79" t="s">
        <v>210</v>
      </c>
      <c r="U79">
        <v>1</v>
      </c>
      <c r="V79">
        <v>0</v>
      </c>
      <c r="W79">
        <v>0</v>
      </c>
      <c r="X79">
        <v>0</v>
      </c>
      <c r="Y79">
        <v>0</v>
      </c>
      <c r="Z79">
        <v>0</v>
      </c>
      <c r="AA79">
        <v>0</v>
      </c>
      <c r="AB79">
        <v>0</v>
      </c>
      <c r="AC79">
        <v>0</v>
      </c>
      <c r="AD79">
        <v>0</v>
      </c>
      <c r="AE79">
        <v>0</v>
      </c>
      <c r="AF79">
        <v>0</v>
      </c>
      <c r="AG79">
        <v>0</v>
      </c>
      <c r="AH79">
        <v>2</v>
      </c>
      <c r="AI79">
        <v>6</v>
      </c>
      <c r="AJ79" t="s">
        <v>3369</v>
      </c>
      <c r="AK79" s="2" t="s">
        <v>3370</v>
      </c>
      <c r="AL79">
        <v>1.19</v>
      </c>
      <c r="AM79" t="s">
        <v>195</v>
      </c>
      <c r="AN79" t="s">
        <v>3371</v>
      </c>
      <c r="AO79" s="2" t="s">
        <v>3372</v>
      </c>
      <c r="AP79">
        <v>2.2599999999999998</v>
      </c>
      <c r="AQ79" t="s">
        <v>194</v>
      </c>
      <c r="AR79" t="s">
        <v>2699</v>
      </c>
      <c r="EJ79" t="s">
        <v>194</v>
      </c>
      <c r="EK79" t="s">
        <v>194</v>
      </c>
      <c r="EL79" t="s">
        <v>194</v>
      </c>
      <c r="EM79" t="s">
        <v>194</v>
      </c>
      <c r="EN79" t="s">
        <v>194</v>
      </c>
      <c r="EO79" t="s">
        <v>2020</v>
      </c>
      <c r="EP79" t="s">
        <v>3373</v>
      </c>
      <c r="EQ79" s="2" t="s">
        <v>3374</v>
      </c>
      <c r="ER79" t="s">
        <v>2864</v>
      </c>
      <c r="ES79" t="s">
        <v>2865</v>
      </c>
      <c r="EU79">
        <v>187327125</v>
      </c>
      <c r="EV79" t="s">
        <v>3375</v>
      </c>
      <c r="EW79" s="1">
        <v>44827.813958333332</v>
      </c>
      <c r="EZ79" t="s">
        <v>221</v>
      </c>
      <c r="FA79" t="s">
        <v>222</v>
      </c>
      <c r="FC79">
        <v>78</v>
      </c>
    </row>
    <row r="80" spans="1:159" x14ac:dyDescent="0.35">
      <c r="A80" s="1">
        <v>44827.341356944453</v>
      </c>
      <c r="B80" s="1">
        <v>44827.349047418982</v>
      </c>
      <c r="C80" s="1">
        <v>44827</v>
      </c>
      <c r="D80" t="s">
        <v>1210</v>
      </c>
      <c r="H80" t="s">
        <v>1211</v>
      </c>
      <c r="I80" s="1">
        <v>44827</v>
      </c>
      <c r="J80" t="s">
        <v>3256</v>
      </c>
      <c r="K80" t="s">
        <v>3376</v>
      </c>
      <c r="L80" t="s">
        <v>1213</v>
      </c>
      <c r="M80" t="s">
        <v>1578</v>
      </c>
      <c r="N80" t="s">
        <v>1215</v>
      </c>
      <c r="O80" t="s">
        <v>855</v>
      </c>
      <c r="P80" t="s">
        <v>856</v>
      </c>
      <c r="Q80" t="s">
        <v>1216</v>
      </c>
      <c r="R80" t="s">
        <v>1217</v>
      </c>
      <c r="S80" t="s">
        <v>1217</v>
      </c>
      <c r="T80" t="s">
        <v>210</v>
      </c>
      <c r="U80">
        <v>1</v>
      </c>
      <c r="V80">
        <v>0</v>
      </c>
      <c r="W80">
        <v>0</v>
      </c>
      <c r="X80">
        <v>0</v>
      </c>
      <c r="Y80">
        <v>0</v>
      </c>
      <c r="Z80">
        <v>0</v>
      </c>
      <c r="AA80">
        <v>0</v>
      </c>
      <c r="AB80">
        <v>0</v>
      </c>
      <c r="AC80">
        <v>0</v>
      </c>
      <c r="AD80">
        <v>0</v>
      </c>
      <c r="AE80">
        <v>0</v>
      </c>
      <c r="AF80">
        <v>0</v>
      </c>
      <c r="AG80">
        <v>0</v>
      </c>
      <c r="AH80">
        <v>3</v>
      </c>
      <c r="AI80">
        <v>6</v>
      </c>
      <c r="AJ80" t="s">
        <v>3377</v>
      </c>
      <c r="AK80" s="2" t="s">
        <v>3378</v>
      </c>
      <c r="AL80">
        <v>10.7</v>
      </c>
      <c r="AM80" t="s">
        <v>213</v>
      </c>
      <c r="AR80" t="s">
        <v>308</v>
      </c>
      <c r="EJ80" t="s">
        <v>194</v>
      </c>
      <c r="EK80" t="s">
        <v>194</v>
      </c>
      <c r="EL80" t="s">
        <v>194</v>
      </c>
      <c r="EM80" t="s">
        <v>194</v>
      </c>
      <c r="EN80" t="s">
        <v>194</v>
      </c>
      <c r="EO80" t="s">
        <v>1226</v>
      </c>
      <c r="EP80" t="s">
        <v>3379</v>
      </c>
      <c r="EQ80" s="2" t="s">
        <v>3380</v>
      </c>
      <c r="ER80" t="s">
        <v>2864</v>
      </c>
      <c r="ES80" t="s">
        <v>2865</v>
      </c>
      <c r="EU80">
        <v>187349489</v>
      </c>
      <c r="EV80" t="s">
        <v>3381</v>
      </c>
      <c r="EW80" s="1">
        <v>44827.902442129627</v>
      </c>
      <c r="EZ80" t="s">
        <v>221</v>
      </c>
      <c r="FA80" t="s">
        <v>222</v>
      </c>
      <c r="FC80">
        <v>79</v>
      </c>
    </row>
    <row r="81" spans="1:159" x14ac:dyDescent="0.35">
      <c r="A81" s="1">
        <v>44827.357605138888</v>
      </c>
      <c r="B81" s="1">
        <v>44827.363858784724</v>
      </c>
      <c r="C81" s="1">
        <v>44827</v>
      </c>
      <c r="D81" t="s">
        <v>1210</v>
      </c>
      <c r="H81" t="s">
        <v>1230</v>
      </c>
      <c r="I81" s="1">
        <v>44827</v>
      </c>
      <c r="J81" t="s">
        <v>3382</v>
      </c>
      <c r="K81" t="s">
        <v>3376</v>
      </c>
      <c r="L81" t="s">
        <v>3383</v>
      </c>
      <c r="M81" t="s">
        <v>1234</v>
      </c>
      <c r="N81" t="s">
        <v>1235</v>
      </c>
      <c r="O81" t="s">
        <v>855</v>
      </c>
      <c r="P81" t="s">
        <v>856</v>
      </c>
      <c r="Q81" t="s">
        <v>1216</v>
      </c>
      <c r="R81" t="s">
        <v>1217</v>
      </c>
      <c r="S81" t="s">
        <v>1217</v>
      </c>
      <c r="T81" t="s">
        <v>210</v>
      </c>
      <c r="U81">
        <v>1</v>
      </c>
      <c r="V81">
        <v>0</v>
      </c>
      <c r="W81">
        <v>0</v>
      </c>
      <c r="X81">
        <v>0</v>
      </c>
      <c r="Y81">
        <v>0</v>
      </c>
      <c r="Z81">
        <v>0</v>
      </c>
      <c r="AA81">
        <v>0</v>
      </c>
      <c r="AB81">
        <v>0</v>
      </c>
      <c r="AC81">
        <v>0</v>
      </c>
      <c r="AD81">
        <v>0</v>
      </c>
      <c r="AE81">
        <v>0</v>
      </c>
      <c r="AF81">
        <v>0</v>
      </c>
      <c r="AG81">
        <v>0</v>
      </c>
      <c r="AH81">
        <v>3</v>
      </c>
      <c r="AI81">
        <v>6</v>
      </c>
      <c r="AJ81" t="s">
        <v>3384</v>
      </c>
      <c r="AK81" s="2" t="s">
        <v>3385</v>
      </c>
      <c r="AL81">
        <v>4.9400000000000004</v>
      </c>
      <c r="AM81" t="s">
        <v>213</v>
      </c>
      <c r="AR81" t="s">
        <v>3386</v>
      </c>
      <c r="EJ81" t="s">
        <v>194</v>
      </c>
      <c r="EK81" t="s">
        <v>194</v>
      </c>
      <c r="EL81" t="s">
        <v>194</v>
      </c>
      <c r="EM81" t="s">
        <v>194</v>
      </c>
      <c r="EN81" t="s">
        <v>194</v>
      </c>
      <c r="EO81" t="s">
        <v>1226</v>
      </c>
      <c r="EP81" t="s">
        <v>3387</v>
      </c>
      <c r="EQ81" s="2" t="s">
        <v>3388</v>
      </c>
      <c r="ER81" t="s">
        <v>2864</v>
      </c>
      <c r="ES81" t="s">
        <v>2865</v>
      </c>
      <c r="EU81">
        <v>187349502</v>
      </c>
      <c r="EV81" t="s">
        <v>3389</v>
      </c>
      <c r="EW81" s="1">
        <v>44827.902465277781</v>
      </c>
      <c r="EZ81" t="s">
        <v>221</v>
      </c>
      <c r="FA81" t="s">
        <v>222</v>
      </c>
      <c r="FC81">
        <v>80</v>
      </c>
    </row>
    <row r="82" spans="1:159" x14ac:dyDescent="0.35">
      <c r="A82" s="1">
        <v>44827.368623125003</v>
      </c>
      <c r="B82" s="1">
        <v>44827.375211736107</v>
      </c>
      <c r="C82" s="1">
        <v>44827</v>
      </c>
      <c r="D82" t="s">
        <v>1210</v>
      </c>
      <c r="H82" t="s">
        <v>1245</v>
      </c>
      <c r="I82" s="1">
        <v>44827</v>
      </c>
      <c r="J82" t="s">
        <v>2581</v>
      </c>
      <c r="K82" t="s">
        <v>3376</v>
      </c>
      <c r="L82" t="s">
        <v>1247</v>
      </c>
      <c r="M82" t="s">
        <v>1248</v>
      </c>
      <c r="N82" t="s">
        <v>1249</v>
      </c>
      <c r="O82" t="s">
        <v>855</v>
      </c>
      <c r="P82" t="s">
        <v>856</v>
      </c>
      <c r="Q82" t="s">
        <v>1216</v>
      </c>
      <c r="R82" t="s">
        <v>1217</v>
      </c>
      <c r="S82" t="s">
        <v>1217</v>
      </c>
      <c r="T82" t="s">
        <v>210</v>
      </c>
      <c r="U82">
        <v>1</v>
      </c>
      <c r="V82">
        <v>0</v>
      </c>
      <c r="W82">
        <v>0</v>
      </c>
      <c r="X82">
        <v>0</v>
      </c>
      <c r="Y82">
        <v>0</v>
      </c>
      <c r="Z82">
        <v>0</v>
      </c>
      <c r="AA82">
        <v>0</v>
      </c>
      <c r="AB82">
        <v>0</v>
      </c>
      <c r="AC82">
        <v>0</v>
      </c>
      <c r="AD82">
        <v>0</v>
      </c>
      <c r="AE82">
        <v>0</v>
      </c>
      <c r="AF82">
        <v>0</v>
      </c>
      <c r="AG82">
        <v>0</v>
      </c>
      <c r="AH82">
        <v>3</v>
      </c>
      <c r="AI82">
        <v>2</v>
      </c>
      <c r="AJ82" t="s">
        <v>3390</v>
      </c>
      <c r="AK82" s="2" t="s">
        <v>3391</v>
      </c>
      <c r="AL82">
        <v>7.0549999999999997</v>
      </c>
      <c r="AM82" t="s">
        <v>213</v>
      </c>
      <c r="AR82" t="s">
        <v>3392</v>
      </c>
      <c r="EJ82" t="s">
        <v>194</v>
      </c>
      <c r="EK82" t="s">
        <v>194</v>
      </c>
      <c r="EL82" t="s">
        <v>194</v>
      </c>
      <c r="EM82" t="s">
        <v>194</v>
      </c>
      <c r="EN82" t="s">
        <v>194</v>
      </c>
      <c r="EO82" t="s">
        <v>1226</v>
      </c>
      <c r="EP82" t="s">
        <v>3393</v>
      </c>
      <c r="EQ82" s="2" t="s">
        <v>3394</v>
      </c>
      <c r="ER82" t="s">
        <v>2864</v>
      </c>
      <c r="ES82" t="s">
        <v>2865</v>
      </c>
      <c r="EU82">
        <v>187349518</v>
      </c>
      <c r="EV82" t="s">
        <v>3395</v>
      </c>
      <c r="EW82" s="1">
        <v>44827.902488425927</v>
      </c>
      <c r="EZ82" t="s">
        <v>221</v>
      </c>
      <c r="FA82" t="s">
        <v>222</v>
      </c>
      <c r="FC82">
        <v>81</v>
      </c>
    </row>
    <row r="83" spans="1:159" x14ac:dyDescent="0.35">
      <c r="A83" s="1">
        <v>44827.382735868057</v>
      </c>
      <c r="B83" s="1">
        <v>44827.393632280087</v>
      </c>
      <c r="C83" s="1">
        <v>44827</v>
      </c>
      <c r="D83" t="s">
        <v>1210</v>
      </c>
      <c r="H83" t="s">
        <v>1260</v>
      </c>
      <c r="I83" s="1">
        <v>44827</v>
      </c>
      <c r="J83" t="s">
        <v>3396</v>
      </c>
      <c r="K83" t="s">
        <v>3376</v>
      </c>
      <c r="L83" t="s">
        <v>3397</v>
      </c>
      <c r="M83" t="s">
        <v>1263</v>
      </c>
      <c r="N83" t="s">
        <v>1264</v>
      </c>
      <c r="O83" t="s">
        <v>855</v>
      </c>
      <c r="P83" t="s">
        <v>856</v>
      </c>
      <c r="Q83" t="s">
        <v>1216</v>
      </c>
      <c r="R83" t="s">
        <v>1217</v>
      </c>
      <c r="S83" t="s">
        <v>1217</v>
      </c>
      <c r="T83" t="s">
        <v>210</v>
      </c>
      <c r="U83">
        <v>1</v>
      </c>
      <c r="V83">
        <v>0</v>
      </c>
      <c r="W83">
        <v>0</v>
      </c>
      <c r="X83">
        <v>0</v>
      </c>
      <c r="Y83">
        <v>0</v>
      </c>
      <c r="Z83">
        <v>0</v>
      </c>
      <c r="AA83">
        <v>0</v>
      </c>
      <c r="AB83">
        <v>0</v>
      </c>
      <c r="AC83">
        <v>0</v>
      </c>
      <c r="AD83">
        <v>0</v>
      </c>
      <c r="AE83">
        <v>0</v>
      </c>
      <c r="AF83">
        <v>0</v>
      </c>
      <c r="AG83">
        <v>0</v>
      </c>
      <c r="AH83">
        <v>3</v>
      </c>
      <c r="AI83">
        <v>5</v>
      </c>
      <c r="AJ83" t="s">
        <v>3398</v>
      </c>
      <c r="AK83" s="2" t="s">
        <v>3399</v>
      </c>
      <c r="AL83">
        <v>14.21</v>
      </c>
      <c r="AM83" t="s">
        <v>213</v>
      </c>
      <c r="AR83" t="s">
        <v>3400</v>
      </c>
      <c r="EJ83" t="s">
        <v>194</v>
      </c>
      <c r="EK83" t="s">
        <v>194</v>
      </c>
      <c r="EL83" t="s">
        <v>194</v>
      </c>
      <c r="EM83" t="s">
        <v>194</v>
      </c>
      <c r="EN83" t="s">
        <v>194</v>
      </c>
      <c r="EO83" t="s">
        <v>1226</v>
      </c>
      <c r="EP83" t="s">
        <v>3401</v>
      </c>
      <c r="EQ83" s="2" t="s">
        <v>3402</v>
      </c>
      <c r="ER83" t="s">
        <v>2864</v>
      </c>
      <c r="ES83" t="s">
        <v>2865</v>
      </c>
      <c r="EU83">
        <v>187349536</v>
      </c>
      <c r="EV83" t="s">
        <v>3403</v>
      </c>
      <c r="EW83" s="1">
        <v>44827.90253472222</v>
      </c>
      <c r="EZ83" t="s">
        <v>221</v>
      </c>
      <c r="FA83" t="s">
        <v>222</v>
      </c>
      <c r="FC83">
        <v>82</v>
      </c>
    </row>
    <row r="84" spans="1:159" x14ac:dyDescent="0.35">
      <c r="A84" s="1">
        <v>44827.400041759262</v>
      </c>
      <c r="B84" s="1">
        <v>44827.408607951387</v>
      </c>
      <c r="C84" s="1">
        <v>44827</v>
      </c>
      <c r="D84" t="s">
        <v>1210</v>
      </c>
      <c r="H84" t="s">
        <v>1275</v>
      </c>
      <c r="I84" s="1">
        <v>44827</v>
      </c>
      <c r="J84" t="s">
        <v>2111</v>
      </c>
      <c r="K84" t="s">
        <v>3376</v>
      </c>
      <c r="L84" t="s">
        <v>1277</v>
      </c>
      <c r="M84" t="s">
        <v>1278</v>
      </c>
      <c r="N84" t="s">
        <v>1610</v>
      </c>
      <c r="O84" t="s">
        <v>855</v>
      </c>
      <c r="P84" t="s">
        <v>856</v>
      </c>
      <c r="Q84" t="s">
        <v>1216</v>
      </c>
      <c r="R84" t="s">
        <v>1217</v>
      </c>
      <c r="S84" t="s">
        <v>1217</v>
      </c>
      <c r="T84" t="s">
        <v>210</v>
      </c>
      <c r="U84">
        <v>1</v>
      </c>
      <c r="V84">
        <v>0</v>
      </c>
      <c r="W84">
        <v>0</v>
      </c>
      <c r="X84">
        <v>0</v>
      </c>
      <c r="Y84">
        <v>0</v>
      </c>
      <c r="Z84">
        <v>0</v>
      </c>
      <c r="AA84">
        <v>0</v>
      </c>
      <c r="AB84">
        <v>0</v>
      </c>
      <c r="AC84">
        <v>0</v>
      </c>
      <c r="AD84">
        <v>0</v>
      </c>
      <c r="AE84">
        <v>0</v>
      </c>
      <c r="AF84">
        <v>0</v>
      </c>
      <c r="AG84">
        <v>0</v>
      </c>
      <c r="AH84">
        <v>3</v>
      </c>
      <c r="AI84">
        <v>3</v>
      </c>
      <c r="AJ84" t="s">
        <v>3404</v>
      </c>
      <c r="AK84" s="2" t="s">
        <v>3405</v>
      </c>
      <c r="AL84">
        <v>8</v>
      </c>
      <c r="AM84" t="s">
        <v>213</v>
      </c>
      <c r="AR84" t="s">
        <v>3406</v>
      </c>
      <c r="EJ84" t="s">
        <v>194</v>
      </c>
      <c r="EK84" t="s">
        <v>194</v>
      </c>
      <c r="EL84" t="s">
        <v>194</v>
      </c>
      <c r="EM84" t="s">
        <v>194</v>
      </c>
      <c r="EN84" t="s">
        <v>194</v>
      </c>
      <c r="EO84" t="s">
        <v>1226</v>
      </c>
      <c r="EP84" t="s">
        <v>3407</v>
      </c>
      <c r="EQ84" s="2" t="s">
        <v>3408</v>
      </c>
      <c r="ER84" t="s">
        <v>2864</v>
      </c>
      <c r="ES84" t="s">
        <v>2865</v>
      </c>
      <c r="EU84">
        <v>187349543</v>
      </c>
      <c r="EV84" t="s">
        <v>3409</v>
      </c>
      <c r="EW84" s="1">
        <v>44827.902569444443</v>
      </c>
      <c r="EZ84" t="s">
        <v>221</v>
      </c>
      <c r="FA84" t="s">
        <v>222</v>
      </c>
      <c r="FC84">
        <v>83</v>
      </c>
    </row>
    <row r="85" spans="1:159" x14ac:dyDescent="0.35">
      <c r="A85" s="1">
        <v>44827.417118645833</v>
      </c>
      <c r="B85" s="1">
        <v>44827.424445798613</v>
      </c>
      <c r="C85" s="1">
        <v>44827</v>
      </c>
      <c r="D85" t="s">
        <v>1210</v>
      </c>
      <c r="H85" t="s">
        <v>1289</v>
      </c>
      <c r="I85" s="1">
        <v>44827</v>
      </c>
      <c r="J85" t="s">
        <v>1712</v>
      </c>
      <c r="K85" t="s">
        <v>3376</v>
      </c>
      <c r="L85" t="s">
        <v>1291</v>
      </c>
      <c r="M85" t="s">
        <v>1617</v>
      </c>
      <c r="N85" t="s">
        <v>1293</v>
      </c>
      <c r="O85" t="s">
        <v>855</v>
      </c>
      <c r="P85" t="s">
        <v>856</v>
      </c>
      <c r="Q85" t="s">
        <v>1216</v>
      </c>
      <c r="R85" t="s">
        <v>1217</v>
      </c>
      <c r="S85" t="s">
        <v>1217</v>
      </c>
      <c r="T85" t="s">
        <v>210</v>
      </c>
      <c r="U85">
        <v>1</v>
      </c>
      <c r="V85">
        <v>0</v>
      </c>
      <c r="W85">
        <v>0</v>
      </c>
      <c r="X85">
        <v>0</v>
      </c>
      <c r="Y85">
        <v>0</v>
      </c>
      <c r="Z85">
        <v>0</v>
      </c>
      <c r="AA85">
        <v>0</v>
      </c>
      <c r="AB85">
        <v>0</v>
      </c>
      <c r="AC85">
        <v>0</v>
      </c>
      <c r="AD85">
        <v>0</v>
      </c>
      <c r="AE85">
        <v>0</v>
      </c>
      <c r="AF85">
        <v>0</v>
      </c>
      <c r="AG85">
        <v>0</v>
      </c>
      <c r="AH85">
        <v>3</v>
      </c>
      <c r="AI85">
        <v>9</v>
      </c>
      <c r="AJ85" t="s">
        <v>3410</v>
      </c>
      <c r="AK85" s="2" t="s">
        <v>3411</v>
      </c>
      <c r="AL85">
        <v>7</v>
      </c>
      <c r="AM85" t="s">
        <v>213</v>
      </c>
      <c r="AR85" t="s">
        <v>3412</v>
      </c>
      <c r="EJ85" t="s">
        <v>194</v>
      </c>
      <c r="EK85" t="s">
        <v>194</v>
      </c>
      <c r="EL85" t="s">
        <v>194</v>
      </c>
      <c r="EM85" t="s">
        <v>194</v>
      </c>
      <c r="EN85" t="s">
        <v>194</v>
      </c>
      <c r="EO85" t="s">
        <v>1226</v>
      </c>
      <c r="EP85" t="s">
        <v>3413</v>
      </c>
      <c r="EQ85" s="2" t="s">
        <v>3414</v>
      </c>
      <c r="ER85" t="s">
        <v>2864</v>
      </c>
      <c r="ES85" t="s">
        <v>2865</v>
      </c>
      <c r="EU85">
        <v>187349551</v>
      </c>
      <c r="EV85" t="s">
        <v>3415</v>
      </c>
      <c r="EW85" s="1">
        <v>44827.902592592603</v>
      </c>
      <c r="EZ85" t="s">
        <v>221</v>
      </c>
      <c r="FA85" t="s">
        <v>222</v>
      </c>
      <c r="FC85">
        <v>84</v>
      </c>
    </row>
  </sheetData>
  <hyperlinks>
    <hyperlink ref="AK2" r:id="rId1" xr:uid="{1CFE4B7C-504C-4390-AE41-2FEF4E890307}"/>
    <hyperlink ref="EQ2" r:id="rId2" xr:uid="{CA8660A1-0BEC-4EDC-B683-8749921F7A71}"/>
    <hyperlink ref="AK3" r:id="rId3" xr:uid="{4719330D-29F6-4D90-B0FE-802C3BD89494}"/>
    <hyperlink ref="EQ3" r:id="rId4" xr:uid="{7B70B4D5-648C-4EC5-8F97-5BA9B4A78613}"/>
    <hyperlink ref="AK4" r:id="rId5" xr:uid="{99F8564A-F31F-4F82-8327-980F76DFA3DD}"/>
    <hyperlink ref="EQ4" r:id="rId6" xr:uid="{F51997C6-4A20-4608-8211-45F200AAF562}"/>
    <hyperlink ref="AK5" r:id="rId7" xr:uid="{CA7F2BAC-D392-4204-858A-30605F123FB5}"/>
    <hyperlink ref="EQ5" r:id="rId8" xr:uid="{58E2D240-216E-4A4F-AA86-4BE6B54CF0AF}"/>
    <hyperlink ref="AK6" r:id="rId9" xr:uid="{4E75F163-0B55-4D92-9D37-43D9058392A4}"/>
    <hyperlink ref="EQ6" r:id="rId10" xr:uid="{5883AC14-14FE-4224-9369-C8797B69F229}"/>
    <hyperlink ref="AK7" r:id="rId11" xr:uid="{43A1C3D6-7ED3-4F4D-B4DC-C55E191AC59E}"/>
    <hyperlink ref="EQ7" r:id="rId12" xr:uid="{B8BC44B4-7714-485B-8F93-FF1B71B68CB0}"/>
    <hyperlink ref="AK8" r:id="rId13" xr:uid="{1B7DF123-885D-4EF3-AB2A-574981126600}"/>
    <hyperlink ref="AO8" r:id="rId14" xr:uid="{BB4546BD-3F85-4F7D-B344-4B4212842C68}"/>
    <hyperlink ref="EQ8" r:id="rId15" xr:uid="{0947EAFA-8F2A-4725-8237-283C11B9A850}"/>
    <hyperlink ref="AK9" r:id="rId16" xr:uid="{97FDD396-F890-4AE2-A9AA-1C16F379731C}"/>
    <hyperlink ref="EQ9" r:id="rId17" xr:uid="{9B6E7FB6-D0CC-498E-8281-DCCA675D5AAD}"/>
    <hyperlink ref="AK10" r:id="rId18" xr:uid="{F65DDBC6-18C7-4F26-B0D7-CFE2B673C5F7}"/>
    <hyperlink ref="EQ10" r:id="rId19" xr:uid="{3C858ABA-FA7A-4F52-A296-CF0BB0427DE1}"/>
    <hyperlink ref="AK11" r:id="rId20" xr:uid="{BE382D92-2421-4DB7-B4A8-32E059E41405}"/>
    <hyperlink ref="EQ11" r:id="rId21" xr:uid="{5594D246-E17B-43DB-9F49-851B53223E8C}"/>
    <hyperlink ref="AK12" r:id="rId22" xr:uid="{39DF5CFB-8C4B-44AB-9490-664659E9A210}"/>
    <hyperlink ref="EQ12" r:id="rId23" xr:uid="{66B2FF5A-BC33-476F-AB27-68313FDE4D65}"/>
    <hyperlink ref="AK13" r:id="rId24" xr:uid="{6D268187-FC49-4FF5-BC5F-2B0D7DCD2E13}"/>
    <hyperlink ref="EQ13" r:id="rId25" xr:uid="{0AA3D271-9F79-4267-831E-4C877340A78B}"/>
    <hyperlink ref="AK14" r:id="rId26" xr:uid="{E6609523-13B9-4103-9CE4-84CE173E20EE}"/>
    <hyperlink ref="AO14" r:id="rId27" xr:uid="{10695D83-6039-402C-B3F0-D28B604DF5CB}"/>
    <hyperlink ref="EQ14" r:id="rId28" xr:uid="{08182333-101A-4FB3-99AD-78FB0FB2F259}"/>
    <hyperlink ref="AK15" r:id="rId29" xr:uid="{2886292D-9D10-4A3D-A4F3-649C16AF7542}"/>
    <hyperlink ref="EQ15" r:id="rId30" xr:uid="{FA534E37-D141-42C4-9E61-05E692BA7276}"/>
    <hyperlink ref="AK16" r:id="rId31" xr:uid="{140F06C5-1C37-425F-AF1E-BCA8B7858350}"/>
    <hyperlink ref="AT16" r:id="rId32" xr:uid="{8D50342D-C361-43B8-9853-AC619D46B4D1}"/>
    <hyperlink ref="EQ16" r:id="rId33" xr:uid="{D632F384-481D-4BB2-BF74-CF889285D4AC}"/>
    <hyperlink ref="AK17" r:id="rId34" xr:uid="{5FB29911-274B-4068-8C15-AD64D24744F7}"/>
    <hyperlink ref="AO17" r:id="rId35" xr:uid="{FACDFDC1-9805-427F-BAA1-4BD017E33983}"/>
    <hyperlink ref="EQ17" r:id="rId36" xr:uid="{A687B47D-0191-475F-9D13-DE11721C2165}"/>
    <hyperlink ref="AK18" r:id="rId37" xr:uid="{4885C7E5-AAFA-4A94-AFC5-C9671A9FBF8C}"/>
    <hyperlink ref="AO18" r:id="rId38" xr:uid="{8C1C44A2-68FE-4896-9DC9-6615D1356FC4}"/>
    <hyperlink ref="EQ18" r:id="rId39" xr:uid="{2C328F00-31E5-457D-AD3B-136E4B7F2C0D}"/>
    <hyperlink ref="AK19" r:id="rId40" xr:uid="{3C6C4739-B4DA-4BA7-82A0-46BD20BC408D}"/>
    <hyperlink ref="AO19" r:id="rId41" xr:uid="{F69CC95D-3285-4C83-B286-C3CC9B20A5F3}"/>
    <hyperlink ref="EQ19" r:id="rId42" xr:uid="{3C661846-A688-4BC0-ADFD-708BB6DC057B}"/>
    <hyperlink ref="AK20" r:id="rId43" xr:uid="{94C9766B-627D-4798-B75C-5587EFDB7D64}"/>
    <hyperlink ref="AO20" r:id="rId44" xr:uid="{CAF3309B-62F0-480E-9F17-8B9A90AD7C2E}"/>
    <hyperlink ref="EQ20" r:id="rId45" xr:uid="{87C94EAC-4448-4A7A-9B55-0D6331858804}"/>
    <hyperlink ref="AK21" r:id="rId46" xr:uid="{830E7419-AF19-47C8-BB91-3D378FE3935E}"/>
    <hyperlink ref="AO21" r:id="rId47" xr:uid="{3F695A29-C887-44B0-BC24-15569E1CD887}"/>
    <hyperlink ref="EQ21" r:id="rId48" xr:uid="{76081410-8A77-4797-9166-8D05F7EFA59D}"/>
    <hyperlink ref="AK22" r:id="rId49" xr:uid="{C7970622-F1CF-402E-8E60-5BEF1CFFB846}"/>
    <hyperlink ref="AO22" r:id="rId50" xr:uid="{B51BC497-CFA8-46CF-B6B7-B4FC3F96FC03}"/>
    <hyperlink ref="EQ22" r:id="rId51" xr:uid="{983FC004-6605-47A4-A32A-EB88DDB0F816}"/>
    <hyperlink ref="AK23" r:id="rId52" xr:uid="{6D27552F-C215-4426-AE15-47CEF18BF126}"/>
    <hyperlink ref="AO23" r:id="rId53" xr:uid="{66220F31-98E0-4FB0-9507-E120A37C1E5D}"/>
    <hyperlink ref="EQ23" r:id="rId54" xr:uid="{65C5CCAD-5B24-4779-BD10-37BEBDB48CCA}"/>
    <hyperlink ref="AK24" r:id="rId55" xr:uid="{5CDAFFAB-C953-413E-AF85-FD12F063D8C5}"/>
    <hyperlink ref="AO24" r:id="rId56" xr:uid="{CF22E864-59EF-4DFB-A136-8171FD7EBAC0}"/>
    <hyperlink ref="EQ24" r:id="rId57" xr:uid="{480F9923-253A-4F7F-A5AD-B21558E1E1C3}"/>
    <hyperlink ref="AK25" r:id="rId58" xr:uid="{E91FC558-D065-4457-8DF6-A273A4D9BF0F}"/>
    <hyperlink ref="AO25" r:id="rId59" xr:uid="{C132C2C4-2634-4733-A3B0-068B69185AEA}"/>
    <hyperlink ref="EQ25" r:id="rId60" xr:uid="{58A08282-CFF4-4302-B18B-8CEBE0B21FF4}"/>
    <hyperlink ref="AT26" r:id="rId61" xr:uid="{C98E3416-3F42-4343-9590-5C877C566D83}"/>
    <hyperlink ref="EQ26" r:id="rId62" xr:uid="{F1A86EE4-24DD-40FC-AEFA-85F53D53F4B5}"/>
    <hyperlink ref="AK27" r:id="rId63" xr:uid="{F227D1EF-3FB3-4B31-B74D-DC3767FC9743}"/>
    <hyperlink ref="EQ27" r:id="rId64" xr:uid="{542F61B0-AA9B-4CBA-8C59-DA4531C2A52F}"/>
    <hyperlink ref="AT28" r:id="rId65" xr:uid="{A66B3D8D-97C8-4CCF-9158-6894103FED89}"/>
    <hyperlink ref="EQ28" r:id="rId66" xr:uid="{462542E2-09C4-43B1-842F-165EFEF38253}"/>
    <hyperlink ref="AK29" r:id="rId67" xr:uid="{60D178BE-CC07-4F8E-AB92-9CB177682D6B}"/>
    <hyperlink ref="EQ29" r:id="rId68" xr:uid="{DE5046AB-0A09-4033-94C5-2A713B485B4F}"/>
    <hyperlink ref="AT30" r:id="rId69" xr:uid="{D05F5BBB-237E-4023-855F-23EF3C3359EB}"/>
    <hyperlink ref="EQ30" r:id="rId70" xr:uid="{6D4EF7BC-8655-4B3A-B74D-07CEABFA0347}"/>
    <hyperlink ref="AK31" r:id="rId71" xr:uid="{4F9C0211-2F69-41FA-BABA-71E01A0B7413}"/>
    <hyperlink ref="EQ31" r:id="rId72" xr:uid="{97810002-05BF-40F0-9AA1-34FE99FA57A7}"/>
    <hyperlink ref="AK32" r:id="rId73" xr:uid="{8A933DF5-99E5-49AE-8952-4118B6235BAD}"/>
    <hyperlink ref="EQ32" r:id="rId74" xr:uid="{D7B891C0-4CD7-446C-B07E-4605B065D3DC}"/>
    <hyperlink ref="AK33" r:id="rId75" xr:uid="{56236605-CCD6-41B8-A847-BB25F4A0E557}"/>
    <hyperlink ref="EQ33" r:id="rId76" xr:uid="{99E523A3-7E13-44D9-9F2D-05AC5026CF3C}"/>
    <hyperlink ref="AK34" r:id="rId77" xr:uid="{6E6A8732-6042-4CDA-8252-AF4BE0A27B81}"/>
    <hyperlink ref="EQ34" r:id="rId78" xr:uid="{63527884-6F50-4E51-9196-A825D0168171}"/>
    <hyperlink ref="AK35" r:id="rId79" xr:uid="{42507217-B540-4ED0-84FE-ACE2F0A148E7}"/>
    <hyperlink ref="EQ35" r:id="rId80" xr:uid="{8A2C978E-A756-408D-8FA1-21003F414F93}"/>
    <hyperlink ref="AK36" r:id="rId81" xr:uid="{0B4CBDE4-9D95-49A1-A0E7-7FB00866A6C6}"/>
    <hyperlink ref="EQ36" r:id="rId82" xr:uid="{C74956F2-8099-4218-9573-235D7659B3BA}"/>
    <hyperlink ref="AK37" r:id="rId83" xr:uid="{60B20BB1-21B1-4372-AD6A-3F975B450E94}"/>
    <hyperlink ref="EQ37" r:id="rId84" xr:uid="{FCDBB057-F750-478B-B473-823E1A01DA30}"/>
    <hyperlink ref="AK38" r:id="rId85" xr:uid="{4B636D33-EF23-45E0-AC96-3FC8E54BD8BE}"/>
    <hyperlink ref="EQ38" r:id="rId86" xr:uid="{727A2E7A-5ACC-4850-B51E-B9C5A7FC3045}"/>
    <hyperlink ref="AK39" r:id="rId87" xr:uid="{5D9C64A1-6E0E-4FB1-9AE9-D8ED30827DFE}"/>
    <hyperlink ref="EQ39" r:id="rId88" xr:uid="{B22B60AD-37AE-4722-BE44-374AA602D315}"/>
    <hyperlink ref="AK40" r:id="rId89" xr:uid="{FEC7ACA3-80A9-4C9B-9FDF-79636A80FC0A}"/>
    <hyperlink ref="EQ40" r:id="rId90" xr:uid="{21115618-4E45-4C0C-BCE2-04CB581DE5A7}"/>
    <hyperlink ref="AK41" r:id="rId91" xr:uid="{65F358F5-D17E-48DB-84DA-3EDCCD1D07C4}"/>
    <hyperlink ref="EQ41" r:id="rId92" xr:uid="{0AEA0F29-F9A5-48B2-958B-6C1591B20E21}"/>
    <hyperlink ref="AK42" r:id="rId93" xr:uid="{725AB0AD-DE44-4B76-AF29-D731E5350DF5}"/>
    <hyperlink ref="EQ42" r:id="rId94" xr:uid="{2970FFB1-32AD-453E-8FBA-5F8605B05EAF}"/>
    <hyperlink ref="AK43" r:id="rId95" xr:uid="{CCEE97F3-E6DE-43BF-AEC6-1E0BBA303D56}"/>
    <hyperlink ref="EQ43" r:id="rId96" xr:uid="{9B21DB7F-C725-492E-BED5-9D513E580855}"/>
    <hyperlink ref="AK44" r:id="rId97" xr:uid="{289253C7-ADE0-431D-B9EE-52AA56C6AA50}"/>
    <hyperlink ref="EQ44" r:id="rId98" xr:uid="{A3ADD148-D2D3-4F52-9A87-A6D0E6C232F0}"/>
    <hyperlink ref="AK45" r:id="rId99" xr:uid="{A38888AD-7B0E-4C8A-B862-9F30DF0B83EF}"/>
    <hyperlink ref="EQ45" r:id="rId100" xr:uid="{E2BEE773-4F71-4E5F-86B9-8485EB1E1EA8}"/>
    <hyperlink ref="AK46" r:id="rId101" xr:uid="{C5B6360A-6EF6-4E57-8066-390CFCBDBEB2}"/>
    <hyperlink ref="EQ46" r:id="rId102" xr:uid="{CA278960-16A3-436F-A997-5DFF7E2351C8}"/>
    <hyperlink ref="AK47" r:id="rId103" xr:uid="{7D630C1B-E918-49E2-ACA3-F40BA4154FB7}"/>
    <hyperlink ref="AO47" r:id="rId104" xr:uid="{C89BE85B-5773-4FE7-A4AF-81A53BDA3E72}"/>
    <hyperlink ref="AT47" r:id="rId105" xr:uid="{432015B1-C21D-4754-A921-4DE185E7D348}"/>
    <hyperlink ref="EQ47" r:id="rId106" xr:uid="{A8D080FB-3C37-4189-8D1B-50160E42FA01}"/>
    <hyperlink ref="AK48" r:id="rId107" xr:uid="{596C64A6-564B-4359-9B13-5C4D0BBB9965}"/>
    <hyperlink ref="EQ48" r:id="rId108" xr:uid="{60185020-72DA-42EA-9934-D593D9DB3FE6}"/>
    <hyperlink ref="AK49" r:id="rId109" xr:uid="{BF551962-3DF7-419C-88CA-EB364932B0D7}"/>
    <hyperlink ref="AO49" r:id="rId110" xr:uid="{5369A753-CDF9-4CE6-85CD-B68CD6CC69CD}"/>
    <hyperlink ref="EQ49" r:id="rId111" xr:uid="{D56C3FB9-ADA9-42BE-B442-659F891A5827}"/>
    <hyperlink ref="AK50" r:id="rId112" xr:uid="{7CD5F830-94A0-4FF5-B45A-3CE60BC0D146}"/>
    <hyperlink ref="EQ50" r:id="rId113" xr:uid="{6902C8FA-F892-463D-8AC1-36D14C2F3D51}"/>
    <hyperlink ref="AK51" r:id="rId114" xr:uid="{B8758E92-CBB7-413A-BDC9-E4BEE81BD026}"/>
    <hyperlink ref="EQ51" r:id="rId115" xr:uid="{0B94F127-DEA0-4D52-B487-DE59A0F6EEC9}"/>
    <hyperlink ref="AK52" r:id="rId116" xr:uid="{68A148AD-1A0F-4D87-886C-1EAF6B618E7A}"/>
    <hyperlink ref="AO52" r:id="rId117" xr:uid="{0C66A9AC-193C-49D2-B296-4F0C52F2C0A2}"/>
    <hyperlink ref="EQ52" r:id="rId118" xr:uid="{AE96DF5D-1EBD-468F-AF0B-D9CEF244790C}"/>
    <hyperlink ref="AK53" r:id="rId119" xr:uid="{35C36425-4F37-466A-A978-CC0F348AE3EF}"/>
    <hyperlink ref="AO53" r:id="rId120" xr:uid="{A4B6FA30-7D9F-4C63-8E83-3CF3888E8113}"/>
    <hyperlink ref="EQ53" r:id="rId121" xr:uid="{7BA73948-6CC8-4D9B-BC9E-D9FC97F85136}"/>
    <hyperlink ref="AK54" r:id="rId122" xr:uid="{D14D475A-FEE3-4EEA-A99A-D69A9DF8FAB1}"/>
    <hyperlink ref="EQ54" r:id="rId123" xr:uid="{F0A5C1F5-3DF2-4211-A9B0-089D91F2FF00}"/>
    <hyperlink ref="AK55" r:id="rId124" xr:uid="{A49B0AFF-9124-46A0-AE1A-526DB09E1D03}"/>
    <hyperlink ref="EQ55" r:id="rId125" xr:uid="{C2F9938C-A422-44F9-BD84-8C6C708C2236}"/>
    <hyperlink ref="AK56" r:id="rId126" xr:uid="{F483E141-9345-47FE-BDC9-69D3A0A6982B}"/>
    <hyperlink ref="EQ56" r:id="rId127" xr:uid="{1F9F34DE-CF4C-4887-85BB-8ECDB9C40296}"/>
    <hyperlink ref="AK57" r:id="rId128" xr:uid="{01921970-1455-40D4-82F8-2F6D519A1D53}"/>
    <hyperlink ref="EQ57" r:id="rId129" xr:uid="{3E365642-3442-40AE-B38A-C0977EE79F0F}"/>
    <hyperlink ref="AK58" r:id="rId130" xr:uid="{47E6A6F4-8738-4950-A5F9-B1B032D87F35}"/>
    <hyperlink ref="EQ58" r:id="rId131" xr:uid="{7C473B65-D739-4BB1-B8CF-3F2D976F3FB4}"/>
    <hyperlink ref="AK59" r:id="rId132" xr:uid="{16D32052-C675-4957-B84E-23E939DC48D3}"/>
    <hyperlink ref="EQ59" r:id="rId133" xr:uid="{40334469-B699-488A-9D59-FBF926DDBC85}"/>
    <hyperlink ref="AK60" r:id="rId134" xr:uid="{2F25F094-5AEC-49B3-B12D-33FDA9FFD80D}"/>
    <hyperlink ref="EQ60" r:id="rId135" xr:uid="{116EE4E0-0564-4716-AE95-FB7105024270}"/>
    <hyperlink ref="AK61" r:id="rId136" xr:uid="{BC27A6BA-9E45-4A47-8181-60A9E07E84CC}"/>
    <hyperlink ref="EQ61" r:id="rId137" xr:uid="{52811EB9-E919-44A5-A95F-D0B6E9FFC97D}"/>
    <hyperlink ref="AK62" r:id="rId138" xr:uid="{9C0F5992-8AFF-4B4B-89C0-7AE4FA37F794}"/>
    <hyperlink ref="EQ62" r:id="rId139" xr:uid="{FDBB004E-80AD-41CF-BC78-4F96F43C2401}"/>
    <hyperlink ref="AK63" r:id="rId140" xr:uid="{F44D9E5A-54E3-480B-BC6E-94AB0B1F2389}"/>
    <hyperlink ref="EQ63" r:id="rId141" xr:uid="{FB43D8A8-531E-433E-9586-BD5CD7F4B18E}"/>
    <hyperlink ref="AK64" r:id="rId142" xr:uid="{BA495B03-A8A1-414C-B0D3-5DAB5DA20FA5}"/>
    <hyperlink ref="EQ64" r:id="rId143" xr:uid="{D1B9B8D8-06CE-4362-BB1C-2A3A6E210AA5}"/>
    <hyperlink ref="AK65" r:id="rId144" xr:uid="{A3EAC930-E848-4693-BAB8-20151C707952}"/>
    <hyperlink ref="EQ65" r:id="rId145" xr:uid="{3A6D6497-EFE6-4ABB-9FFA-88AD916778F0}"/>
    <hyperlink ref="AK66" r:id="rId146" xr:uid="{4881DB3A-6DF2-4A4C-A7C7-704A2B2BA651}"/>
    <hyperlink ref="EQ66" r:id="rId147" xr:uid="{A82437FA-D7E3-493B-AD63-2D5E8E113ACF}"/>
    <hyperlink ref="AK67" r:id="rId148" xr:uid="{3DAB5189-B17B-4DA6-9A87-9CB2ED88FA76}"/>
    <hyperlink ref="EQ67" r:id="rId149" xr:uid="{77697557-5180-4CF7-BCAE-814AA48D3E86}"/>
    <hyperlink ref="AK68" r:id="rId150" xr:uid="{D7D34692-7340-4D88-8F62-E783DAD84C3E}"/>
    <hyperlink ref="EQ68" r:id="rId151" xr:uid="{0778F115-E3DC-4D6E-8980-42A2D7326FE5}"/>
    <hyperlink ref="AK69" r:id="rId152" xr:uid="{9B597017-B947-40C4-B4B5-97558D2B8171}"/>
    <hyperlink ref="AO69" r:id="rId153" xr:uid="{AF8B818D-96CF-465A-9CD3-CB2C49009237}"/>
    <hyperlink ref="EQ69" r:id="rId154" xr:uid="{C38BC88A-0D00-47C2-8ABA-25F941A7BB0F}"/>
    <hyperlink ref="AK70" r:id="rId155" xr:uid="{9775DB0C-BD34-4367-BF27-F2F3807FDC0B}"/>
    <hyperlink ref="AO70" r:id="rId156" xr:uid="{70DC6FF8-9F4D-456E-B589-7F5B3BA17BD0}"/>
    <hyperlink ref="EQ70" r:id="rId157" xr:uid="{7F53578C-0129-4238-B694-BAB566D8CA19}"/>
    <hyperlink ref="AK71" r:id="rId158" xr:uid="{A2B61696-4027-4514-B6D9-333CBFD4F985}"/>
    <hyperlink ref="EQ71" r:id="rId159" xr:uid="{A9FA5BDE-84B8-4331-9DEE-E2E789C06F17}"/>
    <hyperlink ref="AK72" r:id="rId160" xr:uid="{5B245A28-9768-4A6B-83DB-B0857945819F}"/>
    <hyperlink ref="EQ72" r:id="rId161" xr:uid="{11E0D6DD-9926-4D05-AA31-CC156D8F05BD}"/>
    <hyperlink ref="AK73" r:id="rId162" xr:uid="{699289FE-694E-4258-8F3E-53B36676D225}"/>
    <hyperlink ref="EQ73" r:id="rId163" xr:uid="{11778119-DC8D-4057-A9BE-1F1111330716}"/>
    <hyperlink ref="AK74" r:id="rId164" xr:uid="{C6B62F15-41CC-4231-9A23-38B62FA06A6E}"/>
    <hyperlink ref="EQ74" r:id="rId165" xr:uid="{772D2F06-65C7-4DA9-8CDC-3FDD3FF385DC}"/>
    <hyperlink ref="AK75" r:id="rId166" xr:uid="{BE64837B-0559-4ECA-8705-0DE8BCD0B3A8}"/>
    <hyperlink ref="EQ75" r:id="rId167" xr:uid="{AFC3E2D4-ED3B-4E95-BDD3-89156AA083B7}"/>
    <hyperlink ref="AK76" r:id="rId168" xr:uid="{F7DD335A-C242-4C1B-9892-B70E5B0B97F2}"/>
    <hyperlink ref="AO76" r:id="rId169" xr:uid="{70018355-1D8F-473C-8E3D-4D8783FFA648}"/>
    <hyperlink ref="EQ76" r:id="rId170" xr:uid="{A6565261-F583-4130-90D0-42917BF203FD}"/>
    <hyperlink ref="AK77" r:id="rId171" xr:uid="{A4FB6F30-A087-426C-BE8E-CD397C9498D5}"/>
    <hyperlink ref="EQ77" r:id="rId172" xr:uid="{9A541FD6-4188-401C-AC82-E431B8FEA52B}"/>
    <hyperlink ref="AK78" r:id="rId173" xr:uid="{9981B78A-FD80-42B4-83AB-E76EAFC18FE9}"/>
    <hyperlink ref="AO78" r:id="rId174" xr:uid="{EE6ACD7C-8F8A-482E-A2D3-5F137BFAE351}"/>
    <hyperlink ref="EQ78" r:id="rId175" xr:uid="{4086C290-FE86-4E01-B822-C929DD988A61}"/>
    <hyperlink ref="AK79" r:id="rId176" xr:uid="{87021ED9-9095-4DF6-B52B-EAA4C1357C5F}"/>
    <hyperlink ref="AO79" r:id="rId177" xr:uid="{394049E1-E449-4D72-B2BB-5AD72F63299F}"/>
    <hyperlink ref="EQ79" r:id="rId178" xr:uid="{6E2ACD41-9593-425D-818A-462ED5C99D89}"/>
    <hyperlink ref="AK80" r:id="rId179" xr:uid="{76E3C8EC-BBD5-472A-83F0-315A8E87F7B8}"/>
    <hyperlink ref="EQ80" r:id="rId180" xr:uid="{6FBA51F5-100B-4AB7-B717-5115F702A1F9}"/>
    <hyperlink ref="AK81" r:id="rId181" xr:uid="{C8E8FF2B-93EA-4D10-95A4-5601BF4EAD19}"/>
    <hyperlink ref="EQ81" r:id="rId182" xr:uid="{5DA9197E-D7C5-42EA-B25B-6FF160458A72}"/>
    <hyperlink ref="AK82" r:id="rId183" xr:uid="{439AC18E-9867-4B63-9E8E-F82F8D98C904}"/>
    <hyperlink ref="EQ82" r:id="rId184" xr:uid="{95E89362-9652-48FE-8860-5886332F4A39}"/>
    <hyperlink ref="AK83" r:id="rId185" xr:uid="{99519D36-CCA8-4445-8051-EC73C10FB181}"/>
    <hyperlink ref="EQ83" r:id="rId186" xr:uid="{42601D37-4F03-437D-91E0-EAD02DA5FAAE}"/>
    <hyperlink ref="AK84" r:id="rId187" xr:uid="{64CFCB6C-B52F-4775-BA3E-BDB64B875D44}"/>
    <hyperlink ref="EQ84" r:id="rId188" xr:uid="{21DA4AF7-4BE2-4010-BA8E-B2F5F336820C}"/>
    <hyperlink ref="AK85" r:id="rId189" xr:uid="{E2D67A70-FD97-4B22-9F91-43B922743071}"/>
    <hyperlink ref="EQ85" r:id="rId190" xr:uid="{DE5E9798-E494-4004-8A15-76DBC49A331D}"/>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BDB41B-D2AE-4C55-A40B-B33DE7ACD99B}">
  <dimension ref="A1:HC85"/>
  <sheetViews>
    <sheetView topLeftCell="V1" workbookViewId="0">
      <selection activeCell="CO53" sqref="CO53"/>
    </sheetView>
  </sheetViews>
  <sheetFormatPr defaultRowHeight="14.5" x14ac:dyDescent="0.35"/>
  <cols>
    <col min="1" max="3" width="10.7265625" bestFit="1" customWidth="1"/>
    <col min="4" max="4" width="23.26953125" bestFit="1" customWidth="1"/>
    <col min="8" max="8" width="14.1796875" bestFit="1" customWidth="1"/>
    <col min="17" max="17" width="17.7265625" customWidth="1"/>
    <col min="18" max="18" width="22.26953125" bestFit="1" customWidth="1"/>
    <col min="19" max="19" width="26.453125" bestFit="1" customWidth="1"/>
    <col min="20" max="20" width="16.1796875" customWidth="1"/>
    <col min="21" max="21" width="31" bestFit="1" customWidth="1"/>
    <col min="22" max="22" width="29" bestFit="1" customWidth="1"/>
    <col min="23" max="23" width="35.26953125" bestFit="1" customWidth="1"/>
    <col min="24" max="24" width="12.453125" customWidth="1"/>
    <col min="25" max="25" width="17.1796875" customWidth="1"/>
    <col min="26" max="26" width="16.26953125" customWidth="1"/>
    <col min="27" max="27" width="13.1796875" customWidth="1"/>
    <col min="28" max="28" width="15.453125" customWidth="1"/>
    <col min="34" max="34" width="18.26953125" customWidth="1"/>
    <col min="35" max="35" width="22.54296875" customWidth="1"/>
    <col min="39" max="46" width="0" hidden="1" customWidth="1"/>
    <col min="48" max="48" width="0" hidden="1" customWidth="1"/>
    <col min="50" max="50" width="0" hidden="1" customWidth="1"/>
    <col min="64" max="64" width="17.81640625" customWidth="1"/>
    <col min="81" max="81" width="15.26953125" customWidth="1"/>
    <col min="91" max="91" width="16" customWidth="1"/>
    <col min="94" max="94" width="8.7265625" style="32"/>
    <col min="192" max="192" width="27.54296875" bestFit="1" customWidth="1"/>
  </cols>
  <sheetData>
    <row r="1" spans="1:211"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s="3"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s="3" t="s">
        <v>86</v>
      </c>
      <c r="CJ1" t="s">
        <v>87</v>
      </c>
      <c r="CK1" t="s">
        <v>88</v>
      </c>
      <c r="CL1" t="s">
        <v>89</v>
      </c>
      <c r="CM1" t="s">
        <v>90</v>
      </c>
      <c r="CN1" t="s">
        <v>91</v>
      </c>
      <c r="CO1" t="s">
        <v>92</v>
      </c>
      <c r="CP1" s="32" t="s">
        <v>86</v>
      </c>
      <c r="CQ1" t="s">
        <v>93</v>
      </c>
      <c r="CR1" t="s">
        <v>94</v>
      </c>
      <c r="CS1" t="s">
        <v>95</v>
      </c>
      <c r="CT1" t="s">
        <v>96</v>
      </c>
      <c r="CU1" t="s">
        <v>97</v>
      </c>
      <c r="CV1" t="s">
        <v>98</v>
      </c>
      <c r="CW1" t="s">
        <v>83</v>
      </c>
      <c r="CX1" t="s">
        <v>99</v>
      </c>
      <c r="CY1" t="s">
        <v>100</v>
      </c>
      <c r="CZ1" t="s">
        <v>86</v>
      </c>
      <c r="DA1" t="s">
        <v>101</v>
      </c>
      <c r="DB1" t="s">
        <v>102</v>
      </c>
      <c r="DC1" t="s">
        <v>103</v>
      </c>
      <c r="DD1" t="s">
        <v>104</v>
      </c>
      <c r="DE1" t="s">
        <v>105</v>
      </c>
      <c r="DF1" t="s">
        <v>106</v>
      </c>
      <c r="DG1" t="s">
        <v>83</v>
      </c>
      <c r="DH1" t="s">
        <v>107</v>
      </c>
      <c r="DI1" t="s">
        <v>108</v>
      </c>
      <c r="DJ1" t="s">
        <v>86</v>
      </c>
      <c r="DK1" t="s">
        <v>109</v>
      </c>
      <c r="DL1" t="s">
        <v>110</v>
      </c>
      <c r="DM1" t="s">
        <v>111</v>
      </c>
      <c r="DN1" t="s">
        <v>112</v>
      </c>
      <c r="DO1" t="s">
        <v>113</v>
      </c>
      <c r="DP1" t="s">
        <v>114</v>
      </c>
      <c r="DQ1" t="s">
        <v>83</v>
      </c>
      <c r="DR1" t="s">
        <v>115</v>
      </c>
      <c r="DS1" t="s">
        <v>116</v>
      </c>
      <c r="DT1" t="s">
        <v>86</v>
      </c>
      <c r="DU1" t="s">
        <v>117</v>
      </c>
      <c r="DV1" t="s">
        <v>118</v>
      </c>
      <c r="DW1" t="s">
        <v>119</v>
      </c>
      <c r="DX1" t="s">
        <v>120</v>
      </c>
      <c r="DY1" t="s">
        <v>121</v>
      </c>
      <c r="DZ1" t="s">
        <v>122</v>
      </c>
      <c r="EA1" t="s">
        <v>83</v>
      </c>
      <c r="EB1" t="s">
        <v>123</v>
      </c>
      <c r="EC1" t="s">
        <v>124</v>
      </c>
      <c r="ED1" t="s">
        <v>86</v>
      </c>
      <c r="EE1" t="s">
        <v>125</v>
      </c>
      <c r="EF1" t="s">
        <v>126</v>
      </c>
      <c r="EG1" t="s">
        <v>127</v>
      </c>
      <c r="EH1" t="s">
        <v>128</v>
      </c>
      <c r="EI1" t="s">
        <v>129</v>
      </c>
      <c r="EJ1" t="s">
        <v>130</v>
      </c>
      <c r="EK1" t="s">
        <v>83</v>
      </c>
      <c r="EL1" t="s">
        <v>131</v>
      </c>
      <c r="EM1" t="s">
        <v>132</v>
      </c>
      <c r="EN1" t="s">
        <v>86</v>
      </c>
      <c r="EO1" t="s">
        <v>133</v>
      </c>
      <c r="EP1" t="s">
        <v>134</v>
      </c>
      <c r="EQ1" t="s">
        <v>135</v>
      </c>
      <c r="ER1" t="s">
        <v>136</v>
      </c>
      <c r="ES1" t="s">
        <v>137</v>
      </c>
      <c r="ET1" t="s">
        <v>138</v>
      </c>
      <c r="EU1" t="s">
        <v>139</v>
      </c>
      <c r="EV1" t="s">
        <v>140</v>
      </c>
      <c r="EW1" t="s">
        <v>86</v>
      </c>
      <c r="EX1" t="s">
        <v>141</v>
      </c>
      <c r="EY1" t="s">
        <v>142</v>
      </c>
      <c r="EZ1" t="s">
        <v>143</v>
      </c>
      <c r="FA1" t="s">
        <v>144</v>
      </c>
      <c r="FB1" t="s">
        <v>145</v>
      </c>
      <c r="FC1" t="s">
        <v>146</v>
      </c>
      <c r="FD1" t="s">
        <v>83</v>
      </c>
      <c r="FE1" t="s">
        <v>147</v>
      </c>
      <c r="FF1" t="s">
        <v>148</v>
      </c>
      <c r="FG1" t="s">
        <v>86</v>
      </c>
      <c r="FH1" t="s">
        <v>149</v>
      </c>
      <c r="FI1" t="s">
        <v>150</v>
      </c>
      <c r="FJ1" t="s">
        <v>151</v>
      </c>
      <c r="FK1" t="s">
        <v>152</v>
      </c>
      <c r="FL1" t="s">
        <v>153</v>
      </c>
      <c r="FM1" t="s">
        <v>154</v>
      </c>
      <c r="FN1" t="s">
        <v>83</v>
      </c>
      <c r="FO1" t="s">
        <v>155</v>
      </c>
      <c r="FP1" t="s">
        <v>156</v>
      </c>
      <c r="FQ1" t="s">
        <v>86</v>
      </c>
      <c r="FR1" t="s">
        <v>157</v>
      </c>
      <c r="FS1" t="s">
        <v>158</v>
      </c>
      <c r="FT1" t="s">
        <v>159</v>
      </c>
      <c r="FU1" t="s">
        <v>160</v>
      </c>
      <c r="FV1" t="s">
        <v>161</v>
      </c>
      <c r="FW1" t="s">
        <v>162</v>
      </c>
      <c r="FX1" t="s">
        <v>163</v>
      </c>
      <c r="FY1" t="s">
        <v>164</v>
      </c>
      <c r="FZ1" t="s">
        <v>165</v>
      </c>
      <c r="GA1" t="s">
        <v>166</v>
      </c>
      <c r="GB1" t="s">
        <v>167</v>
      </c>
      <c r="GC1" t="s">
        <v>168</v>
      </c>
      <c r="GD1" t="s">
        <v>83</v>
      </c>
      <c r="GE1" t="s">
        <v>169</v>
      </c>
      <c r="GF1" t="s">
        <v>170</v>
      </c>
      <c r="GG1" t="s">
        <v>86</v>
      </c>
      <c r="GH1" t="s">
        <v>171</v>
      </c>
      <c r="GI1" t="s">
        <v>172</v>
      </c>
      <c r="GJ1" t="s">
        <v>173</v>
      </c>
      <c r="GK1" t="s">
        <v>174</v>
      </c>
      <c r="GL1" t="s">
        <v>175</v>
      </c>
      <c r="GM1" t="s">
        <v>176</v>
      </c>
      <c r="GN1" t="s">
        <v>177</v>
      </c>
      <c r="GO1" t="s">
        <v>178</v>
      </c>
      <c r="GP1" t="s">
        <v>7</v>
      </c>
      <c r="GQ1" t="s">
        <v>179</v>
      </c>
      <c r="GR1" t="s">
        <v>180</v>
      </c>
      <c r="GS1" t="s">
        <v>181</v>
      </c>
      <c r="GT1" t="s">
        <v>182</v>
      </c>
      <c r="GU1" t="s">
        <v>183</v>
      </c>
      <c r="GV1" t="s">
        <v>184</v>
      </c>
      <c r="GW1" t="s">
        <v>185</v>
      </c>
      <c r="GX1" t="s">
        <v>186</v>
      </c>
      <c r="GY1" t="s">
        <v>187</v>
      </c>
      <c r="GZ1" t="s">
        <v>188</v>
      </c>
      <c r="HA1" t="s">
        <v>189</v>
      </c>
      <c r="HB1" t="s">
        <v>190</v>
      </c>
      <c r="HC1" t="s">
        <v>191</v>
      </c>
    </row>
    <row r="2" spans="1:211" x14ac:dyDescent="0.35">
      <c r="A2" s="7">
        <v>44824.415274131941</v>
      </c>
      <c r="B2" s="7">
        <v>44824.427272465276</v>
      </c>
      <c r="C2" s="7">
        <v>44824</v>
      </c>
      <c r="D2" t="s">
        <v>946</v>
      </c>
      <c r="H2">
        <v>1809171503</v>
      </c>
      <c r="I2" t="s">
        <v>194</v>
      </c>
      <c r="J2" t="s">
        <v>194</v>
      </c>
      <c r="K2" t="s">
        <v>194</v>
      </c>
      <c r="L2" t="s">
        <v>194</v>
      </c>
      <c r="M2" t="s">
        <v>194</v>
      </c>
      <c r="N2" t="s">
        <v>194</v>
      </c>
      <c r="O2" t="s">
        <v>195</v>
      </c>
      <c r="Q2" s="7">
        <v>44824</v>
      </c>
      <c r="R2" t="s">
        <v>984</v>
      </c>
      <c r="S2" s="3" t="s">
        <v>870</v>
      </c>
      <c r="T2" t="s">
        <v>194</v>
      </c>
      <c r="U2" t="s">
        <v>985</v>
      </c>
      <c r="V2" t="s">
        <v>986</v>
      </c>
      <c r="W2" t="s">
        <v>987</v>
      </c>
      <c r="X2" t="s">
        <v>855</v>
      </c>
      <c r="Y2" t="s">
        <v>856</v>
      </c>
      <c r="Z2" t="s">
        <v>952</v>
      </c>
      <c r="AA2" t="s">
        <v>953</v>
      </c>
      <c r="AB2" t="s">
        <v>954</v>
      </c>
      <c r="AC2" t="s">
        <v>988</v>
      </c>
      <c r="AD2">
        <v>-2.3040400999999999</v>
      </c>
      <c r="AE2">
        <v>30.064725899999999</v>
      </c>
      <c r="AF2">
        <v>1450</v>
      </c>
      <c r="AG2">
        <v>5</v>
      </c>
      <c r="AH2">
        <v>1</v>
      </c>
      <c r="AI2" t="s">
        <v>245</v>
      </c>
      <c r="AJ2">
        <v>1</v>
      </c>
      <c r="AK2">
        <v>0</v>
      </c>
      <c r="AL2">
        <v>0</v>
      </c>
      <c r="AM2">
        <v>0</v>
      </c>
      <c r="AN2">
        <v>0</v>
      </c>
      <c r="AO2">
        <v>0</v>
      </c>
      <c r="AP2">
        <v>0</v>
      </c>
      <c r="AQ2">
        <v>0</v>
      </c>
      <c r="AR2">
        <v>0</v>
      </c>
      <c r="AT2" t="s">
        <v>989</v>
      </c>
      <c r="AU2" s="2" t="s">
        <v>990</v>
      </c>
      <c r="BL2" t="s">
        <v>210</v>
      </c>
      <c r="BM2">
        <v>1</v>
      </c>
      <c r="BN2">
        <v>0</v>
      </c>
      <c r="BO2">
        <v>0</v>
      </c>
      <c r="BP2">
        <v>0</v>
      </c>
      <c r="BQ2">
        <v>0</v>
      </c>
      <c r="BR2">
        <v>0</v>
      </c>
      <c r="BS2">
        <v>0</v>
      </c>
      <c r="BT2">
        <v>0</v>
      </c>
      <c r="BU2">
        <v>0</v>
      </c>
      <c r="BV2">
        <v>0</v>
      </c>
      <c r="BW2">
        <v>0</v>
      </c>
      <c r="BX2">
        <v>0</v>
      </c>
      <c r="BY2">
        <v>0</v>
      </c>
      <c r="BZ2" t="s">
        <v>194</v>
      </c>
      <c r="CA2" t="s">
        <v>194</v>
      </c>
      <c r="CB2" t="s">
        <v>194</v>
      </c>
      <c r="CC2">
        <v>13.78</v>
      </c>
      <c r="CD2" t="s">
        <v>991</v>
      </c>
      <c r="CE2" s="2" t="s">
        <v>992</v>
      </c>
      <c r="CF2" t="s">
        <v>213</v>
      </c>
      <c r="CI2" s="3" t="s">
        <v>3439</v>
      </c>
      <c r="GH2" t="s">
        <v>194</v>
      </c>
      <c r="GI2" t="s">
        <v>194</v>
      </c>
      <c r="GJ2" t="s">
        <v>962</v>
      </c>
      <c r="GK2" t="s">
        <v>994</v>
      </c>
      <c r="GL2" t="s">
        <v>995</v>
      </c>
      <c r="GM2" t="s">
        <v>217</v>
      </c>
      <c r="GN2" t="s">
        <v>218</v>
      </c>
      <c r="GO2" t="s">
        <v>219</v>
      </c>
      <c r="GU2">
        <v>186241704</v>
      </c>
      <c r="GV2" t="s">
        <v>996</v>
      </c>
      <c r="GW2">
        <v>44824.662546296298</v>
      </c>
      <c r="GZ2" t="s">
        <v>221</v>
      </c>
      <c r="HA2" t="s">
        <v>222</v>
      </c>
      <c r="HC2">
        <v>51</v>
      </c>
    </row>
    <row r="3" spans="1:211" x14ac:dyDescent="0.35">
      <c r="A3" s="7">
        <v>44824.415879791668</v>
      </c>
      <c r="B3" s="7">
        <v>44824.42058471065</v>
      </c>
      <c r="C3" s="7">
        <v>44824</v>
      </c>
      <c r="D3" t="s">
        <v>848</v>
      </c>
      <c r="H3">
        <v>1708151403</v>
      </c>
      <c r="I3" t="s">
        <v>194</v>
      </c>
      <c r="J3" t="s">
        <v>194</v>
      </c>
      <c r="K3" t="s">
        <v>194</v>
      </c>
      <c r="L3" t="s">
        <v>194</v>
      </c>
      <c r="M3" t="s">
        <v>194</v>
      </c>
      <c r="N3" t="s">
        <v>194</v>
      </c>
      <c r="O3" t="s">
        <v>195</v>
      </c>
      <c r="Q3" s="7">
        <v>44824</v>
      </c>
      <c r="R3" t="s">
        <v>850</v>
      </c>
      <c r="S3" s="3" t="s">
        <v>870</v>
      </c>
      <c r="T3" t="s">
        <v>194</v>
      </c>
      <c r="U3" t="s">
        <v>852</v>
      </c>
      <c r="V3" t="s">
        <v>853</v>
      </c>
      <c r="W3" t="s">
        <v>854</v>
      </c>
      <c r="X3" t="s">
        <v>855</v>
      </c>
      <c r="Y3" t="s">
        <v>856</v>
      </c>
      <c r="Z3" t="s">
        <v>857</v>
      </c>
      <c r="AA3" t="s">
        <v>858</v>
      </c>
      <c r="AB3" t="s">
        <v>859</v>
      </c>
      <c r="AC3" t="s">
        <v>860</v>
      </c>
      <c r="AD3">
        <v>-2.3147631</v>
      </c>
      <c r="AE3">
        <v>29.992444299999999</v>
      </c>
      <c r="AF3">
        <v>1469.800048828125</v>
      </c>
      <c r="AG3">
        <v>4.9160000000000004</v>
      </c>
      <c r="AH3">
        <v>1</v>
      </c>
      <c r="AI3" t="s">
        <v>245</v>
      </c>
      <c r="AJ3">
        <v>1</v>
      </c>
      <c r="AK3">
        <v>0</v>
      </c>
      <c r="AL3">
        <v>0</v>
      </c>
      <c r="AM3">
        <v>0</v>
      </c>
      <c r="AN3">
        <v>0</v>
      </c>
      <c r="AO3">
        <v>0</v>
      </c>
      <c r="AP3">
        <v>0</v>
      </c>
      <c r="AQ3">
        <v>0</v>
      </c>
      <c r="AR3">
        <v>0</v>
      </c>
      <c r="AT3" t="s">
        <v>861</v>
      </c>
      <c r="AU3" t="s">
        <v>862</v>
      </c>
      <c r="BL3" t="s">
        <v>210</v>
      </c>
      <c r="BM3">
        <v>1</v>
      </c>
      <c r="BN3">
        <v>0</v>
      </c>
      <c r="BO3">
        <v>0</v>
      </c>
      <c r="BP3">
        <v>0</v>
      </c>
      <c r="BQ3">
        <v>0</v>
      </c>
      <c r="BR3">
        <v>0</v>
      </c>
      <c r="BS3">
        <v>0</v>
      </c>
      <c r="BT3">
        <v>0</v>
      </c>
      <c r="BU3">
        <v>0</v>
      </c>
      <c r="BV3">
        <v>0</v>
      </c>
      <c r="BW3">
        <v>0</v>
      </c>
      <c r="BX3">
        <v>0</v>
      </c>
      <c r="BY3">
        <v>0</v>
      </c>
      <c r="BZ3" t="s">
        <v>194</v>
      </c>
      <c r="CA3" t="s">
        <v>194</v>
      </c>
      <c r="CB3" t="s">
        <v>194</v>
      </c>
      <c r="CC3">
        <v>97.08</v>
      </c>
      <c r="CD3" t="s">
        <v>863</v>
      </c>
      <c r="CE3" t="s">
        <v>864</v>
      </c>
      <c r="CF3" t="s">
        <v>213</v>
      </c>
      <c r="CI3" s="3" t="s">
        <v>3419</v>
      </c>
      <c r="GH3" t="s">
        <v>194</v>
      </c>
      <c r="GI3" t="s">
        <v>194</v>
      </c>
      <c r="GJ3" t="s">
        <v>865</v>
      </c>
      <c r="GK3" t="s">
        <v>866</v>
      </c>
      <c r="GL3" t="s">
        <v>867</v>
      </c>
      <c r="GM3" t="s">
        <v>217</v>
      </c>
      <c r="GN3" t="s">
        <v>218</v>
      </c>
      <c r="GO3" t="s">
        <v>219</v>
      </c>
      <c r="GU3">
        <v>186240909</v>
      </c>
      <c r="GV3" t="s">
        <v>868</v>
      </c>
      <c r="GW3">
        <v>44824.660833333342</v>
      </c>
      <c r="GZ3" t="s">
        <v>221</v>
      </c>
      <c r="HA3" t="s">
        <v>222</v>
      </c>
      <c r="HC3">
        <v>43</v>
      </c>
    </row>
    <row r="4" spans="1:211" x14ac:dyDescent="0.35">
      <c r="A4" s="7">
        <v>44824.340524965279</v>
      </c>
      <c r="B4" s="7">
        <v>44824.353414074067</v>
      </c>
      <c r="C4" s="7">
        <v>44824</v>
      </c>
      <c r="D4" t="s">
        <v>1210</v>
      </c>
      <c r="H4">
        <v>1101022401</v>
      </c>
      <c r="I4" t="s">
        <v>194</v>
      </c>
      <c r="J4" t="s">
        <v>194</v>
      </c>
      <c r="K4" t="s">
        <v>194</v>
      </c>
      <c r="L4" t="s">
        <v>194</v>
      </c>
      <c r="M4" t="s">
        <v>194</v>
      </c>
      <c r="N4" t="s">
        <v>194</v>
      </c>
      <c r="O4" t="s">
        <v>195</v>
      </c>
      <c r="Q4" s="7">
        <v>44824</v>
      </c>
      <c r="R4" t="s">
        <v>1212</v>
      </c>
      <c r="S4" s="3" t="s">
        <v>870</v>
      </c>
      <c r="T4" t="s">
        <v>194</v>
      </c>
      <c r="U4" t="s">
        <v>1213</v>
      </c>
      <c r="V4" t="s">
        <v>1214</v>
      </c>
      <c r="W4" t="s">
        <v>1215</v>
      </c>
      <c r="X4" t="s">
        <v>855</v>
      </c>
      <c r="Y4" t="s">
        <v>856</v>
      </c>
      <c r="Z4" t="s">
        <v>1216</v>
      </c>
      <c r="AA4" t="s">
        <v>1217</v>
      </c>
      <c r="AB4" t="s">
        <v>1217</v>
      </c>
      <c r="AC4" t="s">
        <v>1218</v>
      </c>
      <c r="AD4">
        <v>-2.2213821999999999</v>
      </c>
      <c r="AE4">
        <v>30.224045700000001</v>
      </c>
      <c r="AF4">
        <v>0</v>
      </c>
      <c r="AG4">
        <v>3799.9989999999998</v>
      </c>
      <c r="AH4">
        <v>1</v>
      </c>
      <c r="AI4" t="s">
        <v>207</v>
      </c>
      <c r="AJ4">
        <v>0</v>
      </c>
      <c r="AK4">
        <v>1</v>
      </c>
      <c r="AL4">
        <v>0</v>
      </c>
      <c r="AM4">
        <v>0</v>
      </c>
      <c r="AN4">
        <v>0</v>
      </c>
      <c r="AO4">
        <v>0</v>
      </c>
      <c r="AP4">
        <v>0</v>
      </c>
      <c r="AQ4">
        <v>0</v>
      </c>
      <c r="AR4">
        <v>0</v>
      </c>
      <c r="AV4" t="s">
        <v>1219</v>
      </c>
      <c r="AW4" s="2" t="s">
        <v>1220</v>
      </c>
      <c r="BL4" t="s">
        <v>210</v>
      </c>
      <c r="BM4">
        <v>1</v>
      </c>
      <c r="BN4">
        <v>0</v>
      </c>
      <c r="BO4">
        <v>0</v>
      </c>
      <c r="BP4">
        <v>0</v>
      </c>
      <c r="BQ4">
        <v>0</v>
      </c>
      <c r="BR4">
        <v>0</v>
      </c>
      <c r="BS4">
        <v>0</v>
      </c>
      <c r="BT4">
        <v>0</v>
      </c>
      <c r="BU4">
        <v>0</v>
      </c>
      <c r="BV4">
        <v>0</v>
      </c>
      <c r="BW4">
        <v>0</v>
      </c>
      <c r="BX4">
        <v>0</v>
      </c>
      <c r="BY4">
        <v>0</v>
      </c>
      <c r="BZ4" t="s">
        <v>194</v>
      </c>
      <c r="CA4" t="s">
        <v>194</v>
      </c>
      <c r="CB4" t="s">
        <v>194</v>
      </c>
      <c r="CC4">
        <v>20.38</v>
      </c>
      <c r="CD4" t="s">
        <v>1221</v>
      </c>
      <c r="CE4" t="s">
        <v>1222</v>
      </c>
      <c r="CF4" t="s">
        <v>195</v>
      </c>
      <c r="CG4" t="s">
        <v>1223</v>
      </c>
      <c r="CH4" s="2" t="s">
        <v>1224</v>
      </c>
      <c r="CI4" s="3" t="s">
        <v>3419</v>
      </c>
      <c r="GH4" t="s">
        <v>194</v>
      </c>
      <c r="GI4" t="s">
        <v>194</v>
      </c>
      <c r="GJ4" t="s">
        <v>1226</v>
      </c>
      <c r="GK4" t="s">
        <v>1227</v>
      </c>
      <c r="GL4" t="s">
        <v>1228</v>
      </c>
      <c r="GM4" t="s">
        <v>217</v>
      </c>
      <c r="GN4" t="s">
        <v>218</v>
      </c>
      <c r="GO4" t="s">
        <v>219</v>
      </c>
      <c r="GU4">
        <v>186249256</v>
      </c>
      <c r="GV4" t="s">
        <v>1229</v>
      </c>
      <c r="GW4">
        <v>44824.677812499998</v>
      </c>
      <c r="GZ4" t="s">
        <v>221</v>
      </c>
      <c r="HA4" t="s">
        <v>222</v>
      </c>
      <c r="HC4">
        <v>67</v>
      </c>
    </row>
    <row r="5" spans="1:211" x14ac:dyDescent="0.35">
      <c r="A5" s="7">
        <v>44824.471359456023</v>
      </c>
      <c r="B5" s="7">
        <v>44824.477593333337</v>
      </c>
      <c r="C5" s="7">
        <v>44824</v>
      </c>
      <c r="D5" t="s">
        <v>1401</v>
      </c>
      <c r="H5">
        <v>1707132304</v>
      </c>
      <c r="I5" t="s">
        <v>194</v>
      </c>
      <c r="J5" t="s">
        <v>194</v>
      </c>
      <c r="K5" t="s">
        <v>194</v>
      </c>
      <c r="L5" t="s">
        <v>194</v>
      </c>
      <c r="M5" t="s">
        <v>194</v>
      </c>
      <c r="N5" t="s">
        <v>194</v>
      </c>
      <c r="O5" t="s">
        <v>195</v>
      </c>
      <c r="Q5" s="7">
        <v>44824</v>
      </c>
      <c r="R5" t="s">
        <v>1445</v>
      </c>
      <c r="S5" s="3" t="s">
        <v>870</v>
      </c>
      <c r="T5" t="s">
        <v>194</v>
      </c>
      <c r="U5" t="s">
        <v>1446</v>
      </c>
      <c r="V5" t="s">
        <v>1447</v>
      </c>
      <c r="W5" t="s">
        <v>1448</v>
      </c>
      <c r="X5" t="s">
        <v>855</v>
      </c>
      <c r="Y5" t="s">
        <v>856</v>
      </c>
      <c r="Z5" t="s">
        <v>857</v>
      </c>
      <c r="AA5" t="s">
        <v>890</v>
      </c>
      <c r="AB5" t="s">
        <v>891</v>
      </c>
      <c r="AC5" t="s">
        <v>1449</v>
      </c>
      <c r="AD5">
        <v>-2.2833975999999998</v>
      </c>
      <c r="AE5">
        <v>30.014227099999999</v>
      </c>
      <c r="AF5">
        <v>1491.1</v>
      </c>
      <c r="AG5">
        <v>4.38</v>
      </c>
      <c r="AH5">
        <v>1</v>
      </c>
      <c r="AI5" t="s">
        <v>245</v>
      </c>
      <c r="AJ5">
        <v>1</v>
      </c>
      <c r="AK5">
        <v>0</v>
      </c>
      <c r="AL5">
        <v>0</v>
      </c>
      <c r="AM5">
        <v>0</v>
      </c>
      <c r="AN5">
        <v>0</v>
      </c>
      <c r="AO5">
        <v>0</v>
      </c>
      <c r="AP5">
        <v>0</v>
      </c>
      <c r="AQ5">
        <v>0</v>
      </c>
      <c r="AR5">
        <v>0</v>
      </c>
      <c r="AT5" t="s">
        <v>1450</v>
      </c>
      <c r="AU5" t="s">
        <v>1451</v>
      </c>
      <c r="BL5" t="s">
        <v>210</v>
      </c>
      <c r="BM5">
        <v>1</v>
      </c>
      <c r="BN5">
        <v>0</v>
      </c>
      <c r="BO5">
        <v>0</v>
      </c>
      <c r="BP5">
        <v>0</v>
      </c>
      <c r="BQ5">
        <v>0</v>
      </c>
      <c r="BR5">
        <v>0</v>
      </c>
      <c r="BS5">
        <v>0</v>
      </c>
      <c r="BT5">
        <v>0</v>
      </c>
      <c r="BU5">
        <v>0</v>
      </c>
      <c r="BV5">
        <v>0</v>
      </c>
      <c r="BW5">
        <v>0</v>
      </c>
      <c r="BX5">
        <v>0</v>
      </c>
      <c r="BY5">
        <v>0</v>
      </c>
      <c r="BZ5" t="s">
        <v>194</v>
      </c>
      <c r="CA5" t="s">
        <v>194</v>
      </c>
      <c r="CB5" t="s">
        <v>194</v>
      </c>
      <c r="CC5">
        <v>157.52000000000001</v>
      </c>
      <c r="CD5" t="s">
        <v>1452</v>
      </c>
      <c r="CE5" t="s">
        <v>1453</v>
      </c>
      <c r="CF5" t="s">
        <v>213</v>
      </c>
      <c r="CI5" s="3" t="s">
        <v>3448</v>
      </c>
      <c r="GH5" t="s">
        <v>194</v>
      </c>
      <c r="GI5" t="s">
        <v>194</v>
      </c>
      <c r="GJ5" t="s">
        <v>1413</v>
      </c>
      <c r="GK5" t="s">
        <v>1455</v>
      </c>
      <c r="GL5" t="s">
        <v>1456</v>
      </c>
      <c r="GM5" t="s">
        <v>217</v>
      </c>
      <c r="GN5" t="s">
        <v>218</v>
      </c>
      <c r="GO5" t="s">
        <v>219</v>
      </c>
      <c r="GU5">
        <v>186256644</v>
      </c>
      <c r="GV5" t="s">
        <v>1457</v>
      </c>
      <c r="GW5">
        <v>44824.692789351851</v>
      </c>
      <c r="GZ5" t="s">
        <v>221</v>
      </c>
      <c r="HA5" t="s">
        <v>222</v>
      </c>
      <c r="HC5">
        <v>82</v>
      </c>
    </row>
    <row r="6" spans="1:211" x14ac:dyDescent="0.35">
      <c r="A6" s="7">
        <v>44824.328714675918</v>
      </c>
      <c r="B6" s="7">
        <v>44824.357922708332</v>
      </c>
      <c r="C6" s="7">
        <v>44824</v>
      </c>
      <c r="D6" t="s">
        <v>1088</v>
      </c>
      <c r="H6">
        <v>1505103201</v>
      </c>
      <c r="I6" t="s">
        <v>194</v>
      </c>
      <c r="J6" t="s">
        <v>194</v>
      </c>
      <c r="K6" t="s">
        <v>194</v>
      </c>
      <c r="L6" t="s">
        <v>194</v>
      </c>
      <c r="M6" t="s">
        <v>194</v>
      </c>
      <c r="N6" t="s">
        <v>194</v>
      </c>
      <c r="O6" t="s">
        <v>195</v>
      </c>
      <c r="Q6" s="7">
        <v>44824</v>
      </c>
      <c r="R6" t="s">
        <v>1160</v>
      </c>
      <c r="S6" s="3" t="s">
        <v>870</v>
      </c>
      <c r="T6" t="s">
        <v>194</v>
      </c>
      <c r="U6" t="s">
        <v>1161</v>
      </c>
      <c r="V6" t="s">
        <v>1162</v>
      </c>
      <c r="W6" t="s">
        <v>1163</v>
      </c>
      <c r="X6" t="s">
        <v>855</v>
      </c>
      <c r="Y6" t="s">
        <v>856</v>
      </c>
      <c r="Z6" t="s">
        <v>1094</v>
      </c>
      <c r="AA6" t="s">
        <v>1095</v>
      </c>
      <c r="AB6" t="s">
        <v>1096</v>
      </c>
      <c r="AC6" t="s">
        <v>1164</v>
      </c>
      <c r="AD6">
        <v>-2.3398938</v>
      </c>
      <c r="AE6">
        <v>30.097106199999999</v>
      </c>
      <c r="AF6">
        <v>1481.6</v>
      </c>
      <c r="AG6">
        <v>4.9660000000000002</v>
      </c>
      <c r="AH6">
        <v>1</v>
      </c>
      <c r="AI6" t="s">
        <v>207</v>
      </c>
      <c r="AJ6">
        <v>0</v>
      </c>
      <c r="AK6">
        <v>1</v>
      </c>
      <c r="AL6">
        <v>0</v>
      </c>
      <c r="AM6">
        <v>0</v>
      </c>
      <c r="AN6">
        <v>0</v>
      </c>
      <c r="AO6">
        <v>0</v>
      </c>
      <c r="AP6">
        <v>0</v>
      </c>
      <c r="AQ6">
        <v>0</v>
      </c>
      <c r="AR6">
        <v>0</v>
      </c>
      <c r="AV6" t="s">
        <v>1165</v>
      </c>
      <c r="AW6" s="2" t="s">
        <v>1166</v>
      </c>
      <c r="BL6" t="s">
        <v>210</v>
      </c>
      <c r="BM6">
        <v>1</v>
      </c>
      <c r="BN6">
        <v>0</v>
      </c>
      <c r="BO6">
        <v>0</v>
      </c>
      <c r="BP6">
        <v>0</v>
      </c>
      <c r="BQ6">
        <v>0</v>
      </c>
      <c r="BR6">
        <v>0</v>
      </c>
      <c r="BS6">
        <v>0</v>
      </c>
      <c r="BT6">
        <v>0</v>
      </c>
      <c r="BU6">
        <v>0</v>
      </c>
      <c r="BV6">
        <v>0</v>
      </c>
      <c r="BW6">
        <v>0</v>
      </c>
      <c r="BX6">
        <v>0</v>
      </c>
      <c r="BY6">
        <v>0</v>
      </c>
      <c r="BZ6" t="s">
        <v>194</v>
      </c>
      <c r="CA6" t="s">
        <v>194</v>
      </c>
      <c r="CB6" t="s">
        <v>194</v>
      </c>
      <c r="CC6">
        <v>10.5</v>
      </c>
      <c r="CD6" t="s">
        <v>1167</v>
      </c>
      <c r="CE6" t="s">
        <v>1168</v>
      </c>
      <c r="CF6" t="s">
        <v>213</v>
      </c>
      <c r="CI6" s="3" t="s">
        <v>213</v>
      </c>
      <c r="GH6" t="s">
        <v>194</v>
      </c>
      <c r="GI6" t="s">
        <v>194</v>
      </c>
      <c r="GJ6" t="s">
        <v>1102</v>
      </c>
      <c r="GK6" t="s">
        <v>1169</v>
      </c>
      <c r="GL6" t="s">
        <v>1170</v>
      </c>
      <c r="GM6" t="s">
        <v>217</v>
      </c>
      <c r="GN6" t="s">
        <v>218</v>
      </c>
      <c r="GO6" t="s">
        <v>219</v>
      </c>
      <c r="GU6">
        <v>186247496</v>
      </c>
      <c r="GV6" t="s">
        <v>1171</v>
      </c>
      <c r="GW6">
        <v>44824.67465277778</v>
      </c>
      <c r="GZ6" t="s">
        <v>221</v>
      </c>
      <c r="HA6" t="s">
        <v>222</v>
      </c>
      <c r="HC6">
        <v>63</v>
      </c>
    </row>
    <row r="7" spans="1:211" x14ac:dyDescent="0.35">
      <c r="A7" s="7">
        <v>44824.368507777777</v>
      </c>
      <c r="B7" s="7">
        <v>44824.375906250003</v>
      </c>
      <c r="C7" s="7">
        <v>44824</v>
      </c>
      <c r="D7" t="s">
        <v>1088</v>
      </c>
      <c r="H7">
        <v>1505103202</v>
      </c>
      <c r="I7" t="s">
        <v>194</v>
      </c>
      <c r="J7" t="s">
        <v>194</v>
      </c>
      <c r="K7" t="s">
        <v>194</v>
      </c>
      <c r="L7" t="s">
        <v>194</v>
      </c>
      <c r="M7" t="s">
        <v>194</v>
      </c>
      <c r="N7" t="s">
        <v>194</v>
      </c>
      <c r="O7" t="s">
        <v>195</v>
      </c>
      <c r="Q7" s="7">
        <v>44824</v>
      </c>
      <c r="R7" t="s">
        <v>1173</v>
      </c>
      <c r="S7" s="3" t="s">
        <v>870</v>
      </c>
      <c r="T7" t="s">
        <v>194</v>
      </c>
      <c r="U7" t="s">
        <v>1174</v>
      </c>
      <c r="V7" t="s">
        <v>1175</v>
      </c>
      <c r="W7" t="s">
        <v>1176</v>
      </c>
      <c r="X7" t="s">
        <v>855</v>
      </c>
      <c r="Y7" t="s">
        <v>856</v>
      </c>
      <c r="Z7" t="s">
        <v>1094</v>
      </c>
      <c r="AA7" t="s">
        <v>1095</v>
      </c>
      <c r="AB7" t="s">
        <v>1096</v>
      </c>
      <c r="AC7" t="s">
        <v>1177</v>
      </c>
      <c r="AD7">
        <v>-2.3406142000000001</v>
      </c>
      <c r="AE7">
        <v>30.0933001</v>
      </c>
      <c r="AF7">
        <v>1486.1</v>
      </c>
      <c r="AG7">
        <v>4.5999999999999996</v>
      </c>
      <c r="AH7">
        <v>1</v>
      </c>
      <c r="AI7" t="s">
        <v>245</v>
      </c>
      <c r="AJ7">
        <v>1</v>
      </c>
      <c r="AK7">
        <v>0</v>
      </c>
      <c r="AL7">
        <v>0</v>
      </c>
      <c r="AM7">
        <v>0</v>
      </c>
      <c r="AN7">
        <v>0</v>
      </c>
      <c r="AO7">
        <v>0</v>
      </c>
      <c r="AP7">
        <v>0</v>
      </c>
      <c r="AQ7">
        <v>0</v>
      </c>
      <c r="AR7">
        <v>0</v>
      </c>
      <c r="AT7" t="s">
        <v>1178</v>
      </c>
      <c r="AU7" s="2" t="s">
        <v>1179</v>
      </c>
      <c r="BL7" t="s">
        <v>210</v>
      </c>
      <c r="BM7">
        <v>1</v>
      </c>
      <c r="BN7">
        <v>0</v>
      </c>
      <c r="BO7">
        <v>0</v>
      </c>
      <c r="BP7">
        <v>0</v>
      </c>
      <c r="BQ7">
        <v>0</v>
      </c>
      <c r="BR7">
        <v>0</v>
      </c>
      <c r="BS7">
        <v>0</v>
      </c>
      <c r="BT7">
        <v>0</v>
      </c>
      <c r="BU7">
        <v>0</v>
      </c>
      <c r="BV7">
        <v>0</v>
      </c>
      <c r="BW7">
        <v>0</v>
      </c>
      <c r="BX7">
        <v>0</v>
      </c>
      <c r="BY7">
        <v>0</v>
      </c>
      <c r="BZ7" t="s">
        <v>194</v>
      </c>
      <c r="CA7" t="s">
        <v>194</v>
      </c>
      <c r="CB7" t="s">
        <v>194</v>
      </c>
      <c r="CC7">
        <v>3.2549999999999999</v>
      </c>
      <c r="CD7" t="s">
        <v>1180</v>
      </c>
      <c r="CE7" t="s">
        <v>1181</v>
      </c>
      <c r="CF7" t="s">
        <v>213</v>
      </c>
      <c r="CI7" s="3" t="s">
        <v>3419</v>
      </c>
      <c r="GH7" t="s">
        <v>194</v>
      </c>
      <c r="GI7" t="s">
        <v>194</v>
      </c>
      <c r="GJ7" t="s">
        <v>1102</v>
      </c>
      <c r="GK7" t="s">
        <v>1182</v>
      </c>
      <c r="GL7" t="s">
        <v>1183</v>
      </c>
      <c r="GM7" t="s">
        <v>217</v>
      </c>
      <c r="GN7" t="s">
        <v>218</v>
      </c>
      <c r="GO7" t="s">
        <v>219</v>
      </c>
      <c r="GU7">
        <v>186247502</v>
      </c>
      <c r="GV7" t="s">
        <v>1184</v>
      </c>
      <c r="GW7">
        <v>44824.674675925933</v>
      </c>
      <c r="GZ7" t="s">
        <v>221</v>
      </c>
      <c r="HA7" t="s">
        <v>222</v>
      </c>
      <c r="HC7">
        <v>64</v>
      </c>
    </row>
    <row r="8" spans="1:211" x14ac:dyDescent="0.35">
      <c r="A8" s="7">
        <v>44824.495744618063</v>
      </c>
      <c r="B8" s="7">
        <v>44824.508826018522</v>
      </c>
      <c r="C8" s="7">
        <v>44824</v>
      </c>
      <c r="D8" t="s">
        <v>1210</v>
      </c>
      <c r="H8">
        <v>1101022406</v>
      </c>
      <c r="I8" t="s">
        <v>194</v>
      </c>
      <c r="J8" t="s">
        <v>194</v>
      </c>
      <c r="K8" t="s">
        <v>194</v>
      </c>
      <c r="L8" t="s">
        <v>194</v>
      </c>
      <c r="M8" t="s">
        <v>194</v>
      </c>
      <c r="N8" t="s">
        <v>194</v>
      </c>
      <c r="O8" t="s">
        <v>195</v>
      </c>
      <c r="Q8" s="7">
        <v>44824</v>
      </c>
      <c r="R8" t="s">
        <v>1290</v>
      </c>
      <c r="S8" s="3" t="s">
        <v>870</v>
      </c>
      <c r="T8" t="s">
        <v>194</v>
      </c>
      <c r="U8" t="s">
        <v>1291</v>
      </c>
      <c r="V8" t="s">
        <v>1292</v>
      </c>
      <c r="W8" t="s">
        <v>1293</v>
      </c>
      <c r="X8" t="s">
        <v>855</v>
      </c>
      <c r="Y8" t="s">
        <v>856</v>
      </c>
      <c r="Z8" t="s">
        <v>1216</v>
      </c>
      <c r="AA8" t="s">
        <v>1217</v>
      </c>
      <c r="AB8" t="s">
        <v>1217</v>
      </c>
      <c r="AC8" t="s">
        <v>1294</v>
      </c>
      <c r="AD8">
        <v>-2.2156850000000001</v>
      </c>
      <c r="AE8">
        <v>30.239192599999999</v>
      </c>
      <c r="AF8">
        <v>0</v>
      </c>
      <c r="AG8">
        <v>2299.9989999999998</v>
      </c>
      <c r="AH8">
        <v>1</v>
      </c>
      <c r="AI8" t="s">
        <v>207</v>
      </c>
      <c r="AJ8">
        <v>0</v>
      </c>
      <c r="AK8">
        <v>1</v>
      </c>
      <c r="AL8">
        <v>0</v>
      </c>
      <c r="AM8">
        <v>0</v>
      </c>
      <c r="AN8">
        <v>0</v>
      </c>
      <c r="AO8">
        <v>0</v>
      </c>
      <c r="AP8">
        <v>0</v>
      </c>
      <c r="AQ8">
        <v>0</v>
      </c>
      <c r="AR8">
        <v>0</v>
      </c>
      <c r="AV8" t="s">
        <v>1295</v>
      </c>
      <c r="AW8" t="s">
        <v>1296</v>
      </c>
      <c r="BL8" t="s">
        <v>210</v>
      </c>
      <c r="BM8">
        <v>1</v>
      </c>
      <c r="BN8">
        <v>0</v>
      </c>
      <c r="BO8">
        <v>0</v>
      </c>
      <c r="BP8">
        <v>0</v>
      </c>
      <c r="BQ8">
        <v>0</v>
      </c>
      <c r="BR8">
        <v>0</v>
      </c>
      <c r="BS8">
        <v>0</v>
      </c>
      <c r="BT8">
        <v>0</v>
      </c>
      <c r="BU8">
        <v>0</v>
      </c>
      <c r="BV8">
        <v>0</v>
      </c>
      <c r="BW8">
        <v>0</v>
      </c>
      <c r="BX8">
        <v>0</v>
      </c>
      <c r="BY8">
        <v>0</v>
      </c>
      <c r="BZ8" t="s">
        <v>194</v>
      </c>
      <c r="CA8" t="s">
        <v>194</v>
      </c>
      <c r="CB8" t="s">
        <v>194</v>
      </c>
      <c r="CC8">
        <v>22.954999999999998</v>
      </c>
      <c r="CD8" t="s">
        <v>1297</v>
      </c>
      <c r="CE8" t="s">
        <v>1298</v>
      </c>
      <c r="CF8" t="s">
        <v>195</v>
      </c>
      <c r="CG8" t="s">
        <v>1299</v>
      </c>
      <c r="CH8" t="s">
        <v>1300</v>
      </c>
      <c r="CI8" s="3" t="s">
        <v>3419</v>
      </c>
      <c r="GH8" t="s">
        <v>194</v>
      </c>
      <c r="GI8" t="s">
        <v>194</v>
      </c>
      <c r="GJ8" t="s">
        <v>1226</v>
      </c>
      <c r="GK8" t="s">
        <v>1301</v>
      </c>
      <c r="GL8" t="s">
        <v>1302</v>
      </c>
      <c r="GM8" t="s">
        <v>217</v>
      </c>
      <c r="GN8" t="s">
        <v>218</v>
      </c>
      <c r="GO8" t="s">
        <v>219</v>
      </c>
      <c r="GU8">
        <v>186249370</v>
      </c>
      <c r="GV8" t="s">
        <v>1303</v>
      </c>
      <c r="GW8">
        <v>44824.678101851852</v>
      </c>
      <c r="GZ8" t="s">
        <v>221</v>
      </c>
      <c r="HA8" t="s">
        <v>222</v>
      </c>
      <c r="HC8">
        <v>72</v>
      </c>
    </row>
    <row r="9" spans="1:211" x14ac:dyDescent="0.35">
      <c r="A9" s="7">
        <v>44824.358851273151</v>
      </c>
      <c r="B9" s="7">
        <v>44824.38250511574</v>
      </c>
      <c r="C9" s="7">
        <v>44824</v>
      </c>
      <c r="D9" t="s">
        <v>1401</v>
      </c>
      <c r="H9">
        <v>1707132301</v>
      </c>
      <c r="I9" t="s">
        <v>194</v>
      </c>
      <c r="J9" t="s">
        <v>194</v>
      </c>
      <c r="K9" t="s">
        <v>194</v>
      </c>
      <c r="L9" t="s">
        <v>194</v>
      </c>
      <c r="M9" t="s">
        <v>194</v>
      </c>
      <c r="N9" t="s">
        <v>194</v>
      </c>
      <c r="O9" t="s">
        <v>195</v>
      </c>
      <c r="Q9" s="7">
        <v>44824</v>
      </c>
      <c r="R9" t="s">
        <v>1403</v>
      </c>
      <c r="S9" s="3" t="s">
        <v>870</v>
      </c>
      <c r="T9" t="s">
        <v>194</v>
      </c>
      <c r="U9" t="s">
        <v>1404</v>
      </c>
      <c r="V9" t="s">
        <v>1405</v>
      </c>
      <c r="W9" t="s">
        <v>1406</v>
      </c>
      <c r="X9" t="s">
        <v>855</v>
      </c>
      <c r="Y9" t="s">
        <v>856</v>
      </c>
      <c r="Z9" t="s">
        <v>857</v>
      </c>
      <c r="AA9" t="s">
        <v>890</v>
      </c>
      <c r="AB9" t="s">
        <v>891</v>
      </c>
      <c r="AC9" t="s">
        <v>1407</v>
      </c>
      <c r="AD9">
        <v>-2.2833448000000001</v>
      </c>
      <c r="AE9">
        <v>30.012267099999999</v>
      </c>
      <c r="AF9">
        <v>1472.9</v>
      </c>
      <c r="AG9">
        <v>3.84</v>
      </c>
      <c r="AH9">
        <v>1</v>
      </c>
      <c r="AI9" t="s">
        <v>245</v>
      </c>
      <c r="AJ9">
        <v>1</v>
      </c>
      <c r="AK9">
        <v>0</v>
      </c>
      <c r="AL9">
        <v>0</v>
      </c>
      <c r="AM9">
        <v>0</v>
      </c>
      <c r="AN9">
        <v>0</v>
      </c>
      <c r="AO9">
        <v>0</v>
      </c>
      <c r="AP9">
        <v>0</v>
      </c>
      <c r="AQ9">
        <v>0</v>
      </c>
      <c r="AR9">
        <v>0</v>
      </c>
      <c r="AT9" t="s">
        <v>1408</v>
      </c>
      <c r="AU9" t="s">
        <v>1409</v>
      </c>
      <c r="BL9" t="s">
        <v>210</v>
      </c>
      <c r="BM9">
        <v>1</v>
      </c>
      <c r="BN9">
        <v>0</v>
      </c>
      <c r="BO9">
        <v>0</v>
      </c>
      <c r="BP9">
        <v>0</v>
      </c>
      <c r="BQ9">
        <v>0</v>
      </c>
      <c r="BR9">
        <v>0</v>
      </c>
      <c r="BS9">
        <v>0</v>
      </c>
      <c r="BT9">
        <v>0</v>
      </c>
      <c r="BU9">
        <v>0</v>
      </c>
      <c r="BV9">
        <v>0</v>
      </c>
      <c r="BW9">
        <v>0</v>
      </c>
      <c r="BX9">
        <v>0</v>
      </c>
      <c r="BY9">
        <v>0</v>
      </c>
      <c r="BZ9" t="s">
        <v>194</v>
      </c>
      <c r="CA9" t="s">
        <v>194</v>
      </c>
      <c r="CB9" t="s">
        <v>194</v>
      </c>
      <c r="CC9">
        <v>72.33</v>
      </c>
      <c r="CD9" t="s">
        <v>1410</v>
      </c>
      <c r="CE9" s="2" t="s">
        <v>1411</v>
      </c>
      <c r="CF9" t="s">
        <v>213</v>
      </c>
      <c r="CI9" s="3" t="s">
        <v>3446</v>
      </c>
      <c r="GH9" t="s">
        <v>194</v>
      </c>
      <c r="GI9" t="s">
        <v>194</v>
      </c>
      <c r="GJ9" t="s">
        <v>1413</v>
      </c>
      <c r="GK9" t="s">
        <v>1414</v>
      </c>
      <c r="GL9" t="s">
        <v>1415</v>
      </c>
      <c r="GM9" t="s">
        <v>217</v>
      </c>
      <c r="GN9" t="s">
        <v>218</v>
      </c>
      <c r="GO9" t="s">
        <v>219</v>
      </c>
      <c r="GU9">
        <v>186256584</v>
      </c>
      <c r="GV9" t="s">
        <v>1416</v>
      </c>
      <c r="GW9">
        <v>44824.692673611113</v>
      </c>
      <c r="GZ9" t="s">
        <v>221</v>
      </c>
      <c r="HA9" t="s">
        <v>222</v>
      </c>
      <c r="HC9">
        <v>79</v>
      </c>
    </row>
    <row r="10" spans="1:211" x14ac:dyDescent="0.35">
      <c r="A10" s="7">
        <v>44824.410679386572</v>
      </c>
      <c r="B10" s="7">
        <v>44824.468539120367</v>
      </c>
      <c r="C10" s="7">
        <v>44824</v>
      </c>
      <c r="D10" t="s">
        <v>592</v>
      </c>
      <c r="H10">
        <v>1707142001</v>
      </c>
      <c r="I10" t="s">
        <v>194</v>
      </c>
      <c r="J10" t="s">
        <v>194</v>
      </c>
      <c r="K10" t="s">
        <v>194</v>
      </c>
      <c r="L10" t="s">
        <v>194</v>
      </c>
      <c r="M10" t="s">
        <v>194</v>
      </c>
      <c r="N10" t="s">
        <v>194</v>
      </c>
      <c r="O10" t="s">
        <v>195</v>
      </c>
      <c r="Q10" s="7">
        <v>44824</v>
      </c>
      <c r="R10" t="s">
        <v>1198</v>
      </c>
      <c r="S10" s="3" t="s">
        <v>3440</v>
      </c>
      <c r="T10" t="s">
        <v>194</v>
      </c>
      <c r="U10" t="s">
        <v>1199</v>
      </c>
      <c r="V10" t="s">
        <v>1200</v>
      </c>
      <c r="W10" t="s">
        <v>1201</v>
      </c>
      <c r="X10" t="s">
        <v>855</v>
      </c>
      <c r="Y10" t="s">
        <v>856</v>
      </c>
      <c r="Z10" t="s">
        <v>857</v>
      </c>
      <c r="AA10" t="s">
        <v>890</v>
      </c>
      <c r="AB10" t="s">
        <v>1046</v>
      </c>
      <c r="AC10" t="s">
        <v>1202</v>
      </c>
      <c r="AD10">
        <v>-2.2982220999999998</v>
      </c>
      <c r="AE10">
        <v>30.0287416</v>
      </c>
      <c r="AF10">
        <v>1497</v>
      </c>
      <c r="AG10">
        <v>4.4000000000000004</v>
      </c>
      <c r="AH10">
        <v>1</v>
      </c>
      <c r="AI10" t="s">
        <v>245</v>
      </c>
      <c r="AJ10">
        <v>1</v>
      </c>
      <c r="AK10">
        <v>0</v>
      </c>
      <c r="AL10">
        <v>0</v>
      </c>
      <c r="AM10">
        <v>0</v>
      </c>
      <c r="AN10">
        <v>0</v>
      </c>
      <c r="AO10">
        <v>0</v>
      </c>
      <c r="AP10">
        <v>0</v>
      </c>
      <c r="AQ10">
        <v>0</v>
      </c>
      <c r="AR10">
        <v>0</v>
      </c>
      <c r="AT10" t="s">
        <v>1203</v>
      </c>
      <c r="AU10" t="s">
        <v>1204</v>
      </c>
      <c r="BL10" t="s">
        <v>210</v>
      </c>
      <c r="BM10">
        <v>1</v>
      </c>
      <c r="BN10">
        <v>0</v>
      </c>
      <c r="BO10">
        <v>0</v>
      </c>
      <c r="BP10">
        <v>0</v>
      </c>
      <c r="BQ10">
        <v>0</v>
      </c>
      <c r="BR10">
        <v>0</v>
      </c>
      <c r="BS10">
        <v>0</v>
      </c>
      <c r="BT10">
        <v>0</v>
      </c>
      <c r="BU10">
        <v>0</v>
      </c>
      <c r="BV10">
        <v>0</v>
      </c>
      <c r="BW10">
        <v>0</v>
      </c>
      <c r="BX10">
        <v>0</v>
      </c>
      <c r="BY10">
        <v>0</v>
      </c>
      <c r="BZ10" t="s">
        <v>194</v>
      </c>
      <c r="CA10" t="s">
        <v>194</v>
      </c>
      <c r="CB10" t="s">
        <v>194</v>
      </c>
      <c r="CC10">
        <v>12.58</v>
      </c>
      <c r="CD10" t="s">
        <v>1205</v>
      </c>
      <c r="CE10" t="s">
        <v>1206</v>
      </c>
      <c r="CF10" t="s">
        <v>213</v>
      </c>
      <c r="CI10" s="3" t="s">
        <v>3419</v>
      </c>
      <c r="GH10" t="s">
        <v>194</v>
      </c>
      <c r="GI10" t="s">
        <v>194</v>
      </c>
      <c r="GJ10" t="s">
        <v>1058</v>
      </c>
      <c r="GK10" t="s">
        <v>1207</v>
      </c>
      <c r="GL10" t="s">
        <v>1208</v>
      </c>
      <c r="GM10" t="s">
        <v>217</v>
      </c>
      <c r="GN10" t="s">
        <v>218</v>
      </c>
      <c r="GO10" t="s">
        <v>219</v>
      </c>
      <c r="GU10">
        <v>186247612</v>
      </c>
      <c r="GV10" t="s">
        <v>1209</v>
      </c>
      <c r="GW10">
        <v>44824.674953703703</v>
      </c>
      <c r="GZ10" t="s">
        <v>221</v>
      </c>
      <c r="HA10" t="s">
        <v>222</v>
      </c>
      <c r="HC10">
        <v>66</v>
      </c>
    </row>
    <row r="11" spans="1:211" x14ac:dyDescent="0.35">
      <c r="A11" s="7">
        <v>44824.458667534716</v>
      </c>
      <c r="B11" s="7">
        <v>44824.469453703707</v>
      </c>
      <c r="C11" s="7">
        <v>44824</v>
      </c>
      <c r="D11" t="s">
        <v>946</v>
      </c>
      <c r="H11">
        <v>1809171505</v>
      </c>
      <c r="I11" t="s">
        <v>194</v>
      </c>
      <c r="J11" t="s">
        <v>194</v>
      </c>
      <c r="K11" t="s">
        <v>194</v>
      </c>
      <c r="L11" t="s">
        <v>194</v>
      </c>
      <c r="M11" t="s">
        <v>194</v>
      </c>
      <c r="N11" t="s">
        <v>194</v>
      </c>
      <c r="O11" t="s">
        <v>195</v>
      </c>
      <c r="Q11" s="7">
        <v>44824</v>
      </c>
      <c r="R11" t="s">
        <v>820</v>
      </c>
      <c r="S11" s="3" t="s">
        <v>870</v>
      </c>
      <c r="T11" t="s">
        <v>194</v>
      </c>
      <c r="U11" t="s">
        <v>1013</v>
      </c>
      <c r="V11" t="s">
        <v>1014</v>
      </c>
      <c r="W11" t="s">
        <v>1015</v>
      </c>
      <c r="X11" t="s">
        <v>855</v>
      </c>
      <c r="Y11" t="s">
        <v>856</v>
      </c>
      <c r="Z11" t="s">
        <v>952</v>
      </c>
      <c r="AA11" t="s">
        <v>953</v>
      </c>
      <c r="AB11" t="s">
        <v>954</v>
      </c>
      <c r="AC11" t="s">
        <v>1016</v>
      </c>
      <c r="AD11">
        <v>-2.3053330000000001</v>
      </c>
      <c r="AE11">
        <v>30.062074800000001</v>
      </c>
      <c r="AF11">
        <v>1456</v>
      </c>
      <c r="AG11">
        <v>4.8</v>
      </c>
      <c r="AH11">
        <v>1</v>
      </c>
      <c r="AI11" t="s">
        <v>207</v>
      </c>
      <c r="AJ11">
        <v>0</v>
      </c>
      <c r="AK11">
        <v>1</v>
      </c>
      <c r="AL11">
        <v>0</v>
      </c>
      <c r="AM11">
        <v>0</v>
      </c>
      <c r="AN11">
        <v>0</v>
      </c>
      <c r="AO11">
        <v>0</v>
      </c>
      <c r="AP11">
        <v>0</v>
      </c>
      <c r="AQ11">
        <v>0</v>
      </c>
      <c r="AR11">
        <v>0</v>
      </c>
      <c r="AV11" t="s">
        <v>1017</v>
      </c>
      <c r="AW11" s="2" t="s">
        <v>1018</v>
      </c>
      <c r="BL11" t="s">
        <v>210</v>
      </c>
      <c r="BM11">
        <v>1</v>
      </c>
      <c r="BN11">
        <v>0</v>
      </c>
      <c r="BO11">
        <v>0</v>
      </c>
      <c r="BP11">
        <v>0</v>
      </c>
      <c r="BQ11">
        <v>0</v>
      </c>
      <c r="BR11">
        <v>0</v>
      </c>
      <c r="BS11">
        <v>0</v>
      </c>
      <c r="BT11">
        <v>0</v>
      </c>
      <c r="BU11">
        <v>0</v>
      </c>
      <c r="BV11">
        <v>0</v>
      </c>
      <c r="BW11">
        <v>0</v>
      </c>
      <c r="BX11">
        <v>0</v>
      </c>
      <c r="BY11">
        <v>0</v>
      </c>
      <c r="BZ11" t="s">
        <v>194</v>
      </c>
      <c r="CA11" t="s">
        <v>194</v>
      </c>
      <c r="CB11" t="s">
        <v>194</v>
      </c>
      <c r="CC11">
        <v>33.549999999999997</v>
      </c>
      <c r="CD11" t="s">
        <v>1019</v>
      </c>
      <c r="CE11" t="s">
        <v>1020</v>
      </c>
      <c r="CF11" t="s">
        <v>195</v>
      </c>
      <c r="CG11" t="s">
        <v>1021</v>
      </c>
      <c r="CH11" t="s">
        <v>1022</v>
      </c>
      <c r="CI11" s="3" t="s">
        <v>3419</v>
      </c>
      <c r="GH11" t="s">
        <v>194</v>
      </c>
      <c r="GI11" t="s">
        <v>194</v>
      </c>
      <c r="GJ11" t="s">
        <v>962</v>
      </c>
      <c r="GK11" t="s">
        <v>1023</v>
      </c>
      <c r="GL11" t="s">
        <v>1024</v>
      </c>
      <c r="GM11" t="s">
        <v>217</v>
      </c>
      <c r="GN11" t="s">
        <v>218</v>
      </c>
      <c r="GO11" t="s">
        <v>219</v>
      </c>
      <c r="GU11">
        <v>186241768</v>
      </c>
      <c r="GV11" t="s">
        <v>1025</v>
      </c>
      <c r="GW11">
        <v>44824.662789351853</v>
      </c>
      <c r="GZ11" t="s">
        <v>221</v>
      </c>
      <c r="HA11" t="s">
        <v>222</v>
      </c>
      <c r="HC11">
        <v>53</v>
      </c>
    </row>
    <row r="12" spans="1:211" x14ac:dyDescent="0.35">
      <c r="A12" s="7">
        <v>44824.358418599542</v>
      </c>
      <c r="B12" s="7">
        <v>44824.380347754632</v>
      </c>
      <c r="C12" s="7">
        <v>44824</v>
      </c>
      <c r="D12" t="s">
        <v>946</v>
      </c>
      <c r="H12">
        <v>1809171501</v>
      </c>
      <c r="I12" t="s">
        <v>194</v>
      </c>
      <c r="J12" t="s">
        <v>194</v>
      </c>
      <c r="K12" t="s">
        <v>194</v>
      </c>
      <c r="L12" t="s">
        <v>194</v>
      </c>
      <c r="M12" t="s">
        <v>194</v>
      </c>
      <c r="N12" t="s">
        <v>194</v>
      </c>
      <c r="O12" t="s">
        <v>195</v>
      </c>
      <c r="Q12" s="7">
        <v>44824</v>
      </c>
      <c r="R12" t="s">
        <v>948</v>
      </c>
      <c r="S12" s="3" t="s">
        <v>870</v>
      </c>
      <c r="T12" t="s">
        <v>194</v>
      </c>
      <c r="U12" t="s">
        <v>949</v>
      </c>
      <c r="V12" t="s">
        <v>950</v>
      </c>
      <c r="W12" t="s">
        <v>951</v>
      </c>
      <c r="X12" t="s">
        <v>855</v>
      </c>
      <c r="Y12" t="s">
        <v>856</v>
      </c>
      <c r="Z12" t="s">
        <v>952</v>
      </c>
      <c r="AA12" t="s">
        <v>953</v>
      </c>
      <c r="AB12" t="s">
        <v>954</v>
      </c>
      <c r="AC12" t="s">
        <v>955</v>
      </c>
      <c r="AD12">
        <v>-2.3068233999999999</v>
      </c>
      <c r="AE12">
        <v>30.063137000000001</v>
      </c>
      <c r="AF12">
        <v>1452</v>
      </c>
      <c r="AG12">
        <v>5</v>
      </c>
      <c r="AH12">
        <v>2</v>
      </c>
      <c r="AI12" t="s">
        <v>245</v>
      </c>
      <c r="AJ12">
        <v>1</v>
      </c>
      <c r="AK12">
        <v>0</v>
      </c>
      <c r="AL12">
        <v>0</v>
      </c>
      <c r="AM12">
        <v>0</v>
      </c>
      <c r="AN12">
        <v>0</v>
      </c>
      <c r="AO12">
        <v>0</v>
      </c>
      <c r="AP12">
        <v>0</v>
      </c>
      <c r="AQ12">
        <v>0</v>
      </c>
      <c r="AR12">
        <v>0</v>
      </c>
      <c r="AT12" t="s">
        <v>956</v>
      </c>
      <c r="AU12" t="s">
        <v>957</v>
      </c>
      <c r="BL12" t="s">
        <v>210</v>
      </c>
      <c r="BM12">
        <v>1</v>
      </c>
      <c r="BN12">
        <v>0</v>
      </c>
      <c r="BO12">
        <v>0</v>
      </c>
      <c r="BP12">
        <v>0</v>
      </c>
      <c r="BQ12">
        <v>0</v>
      </c>
      <c r="BR12">
        <v>0</v>
      </c>
      <c r="BS12">
        <v>0</v>
      </c>
      <c r="BT12">
        <v>0</v>
      </c>
      <c r="BU12">
        <v>0</v>
      </c>
      <c r="BV12">
        <v>0</v>
      </c>
      <c r="BW12">
        <v>0</v>
      </c>
      <c r="BX12">
        <v>0</v>
      </c>
      <c r="BY12">
        <v>0</v>
      </c>
      <c r="BZ12" t="s">
        <v>194</v>
      </c>
      <c r="CA12" t="s">
        <v>194</v>
      </c>
      <c r="CB12" t="s">
        <v>194</v>
      </c>
      <c r="CC12">
        <v>34</v>
      </c>
      <c r="CD12" t="s">
        <v>958</v>
      </c>
      <c r="CE12" t="s">
        <v>959</v>
      </c>
      <c r="CF12" t="s">
        <v>195</v>
      </c>
      <c r="CG12" t="s">
        <v>960</v>
      </c>
      <c r="CH12" t="s">
        <v>961</v>
      </c>
      <c r="CI12" s="3" t="s">
        <v>3419</v>
      </c>
      <c r="GH12" t="s">
        <v>194</v>
      </c>
      <c r="GI12" t="s">
        <v>194</v>
      </c>
      <c r="GJ12" t="s">
        <v>962</v>
      </c>
      <c r="GK12" t="s">
        <v>963</v>
      </c>
      <c r="GL12" t="s">
        <v>964</v>
      </c>
      <c r="GM12" t="s">
        <v>217</v>
      </c>
      <c r="GN12" t="s">
        <v>218</v>
      </c>
      <c r="GO12" t="s">
        <v>219</v>
      </c>
      <c r="GU12">
        <v>186241604</v>
      </c>
      <c r="GV12" t="s">
        <v>965</v>
      </c>
      <c r="GW12">
        <v>44824.662326388891</v>
      </c>
      <c r="GZ12" t="s">
        <v>221</v>
      </c>
      <c r="HA12" t="s">
        <v>222</v>
      </c>
      <c r="HC12">
        <v>49</v>
      </c>
    </row>
    <row r="13" spans="1:211" x14ac:dyDescent="0.35">
      <c r="A13" s="7">
        <v>44824.379373587974</v>
      </c>
      <c r="B13" s="7">
        <v>44824.385970439813</v>
      </c>
      <c r="C13" s="7">
        <v>44824</v>
      </c>
      <c r="D13" t="s">
        <v>1210</v>
      </c>
      <c r="H13">
        <v>1101022403</v>
      </c>
      <c r="I13" t="s">
        <v>194</v>
      </c>
      <c r="J13" t="s">
        <v>194</v>
      </c>
      <c r="K13" t="s">
        <v>194</v>
      </c>
      <c r="L13" t="s">
        <v>194</v>
      </c>
      <c r="M13" t="s">
        <v>194</v>
      </c>
      <c r="N13" t="s">
        <v>194</v>
      </c>
      <c r="O13" t="s">
        <v>195</v>
      </c>
      <c r="Q13" s="7">
        <v>44824</v>
      </c>
      <c r="R13" t="s">
        <v>1246</v>
      </c>
      <c r="S13" s="3" t="s">
        <v>870</v>
      </c>
      <c r="T13" t="s">
        <v>194</v>
      </c>
      <c r="U13" t="s">
        <v>1247</v>
      </c>
      <c r="V13" t="s">
        <v>1248</v>
      </c>
      <c r="W13" t="s">
        <v>1249</v>
      </c>
      <c r="X13" t="s">
        <v>855</v>
      </c>
      <c r="Y13" t="s">
        <v>856</v>
      </c>
      <c r="Z13" t="s">
        <v>1216</v>
      </c>
      <c r="AA13" t="s">
        <v>1217</v>
      </c>
      <c r="AB13" t="s">
        <v>1217</v>
      </c>
      <c r="AC13" t="s">
        <v>1218</v>
      </c>
      <c r="AD13">
        <v>-2.2213821999999999</v>
      </c>
      <c r="AE13">
        <v>30.224045700000001</v>
      </c>
      <c r="AF13">
        <v>0</v>
      </c>
      <c r="AG13">
        <v>3799.9989999999998</v>
      </c>
      <c r="AH13">
        <v>1</v>
      </c>
      <c r="AI13" t="s">
        <v>245</v>
      </c>
      <c r="AJ13">
        <v>1</v>
      </c>
      <c r="AK13">
        <v>0</v>
      </c>
      <c r="AL13">
        <v>0</v>
      </c>
      <c r="AM13">
        <v>0</v>
      </c>
      <c r="AN13">
        <v>0</v>
      </c>
      <c r="AO13">
        <v>0</v>
      </c>
      <c r="AP13">
        <v>0</v>
      </c>
      <c r="AQ13">
        <v>0</v>
      </c>
      <c r="AR13">
        <v>0</v>
      </c>
      <c r="AT13" t="s">
        <v>1250</v>
      </c>
      <c r="AU13" t="s">
        <v>1251</v>
      </c>
      <c r="BL13" t="s">
        <v>210</v>
      </c>
      <c r="BM13">
        <v>1</v>
      </c>
      <c r="BN13">
        <v>0</v>
      </c>
      <c r="BO13">
        <v>0</v>
      </c>
      <c r="BP13">
        <v>0</v>
      </c>
      <c r="BQ13">
        <v>0</v>
      </c>
      <c r="BR13">
        <v>0</v>
      </c>
      <c r="BS13">
        <v>0</v>
      </c>
      <c r="BT13">
        <v>0</v>
      </c>
      <c r="BU13">
        <v>0</v>
      </c>
      <c r="BV13">
        <v>0</v>
      </c>
      <c r="BW13">
        <v>0</v>
      </c>
      <c r="BX13">
        <v>0</v>
      </c>
      <c r="BY13">
        <v>0</v>
      </c>
      <c r="BZ13" t="s">
        <v>194</v>
      </c>
      <c r="CA13" t="s">
        <v>194</v>
      </c>
      <c r="CB13" t="s">
        <v>194</v>
      </c>
      <c r="CC13">
        <v>13.845000000000001</v>
      </c>
      <c r="CD13" t="s">
        <v>1252</v>
      </c>
      <c r="CE13" t="s">
        <v>1253</v>
      </c>
      <c r="CF13" t="s">
        <v>195</v>
      </c>
      <c r="CG13" t="s">
        <v>1254</v>
      </c>
      <c r="CH13" t="s">
        <v>1255</v>
      </c>
      <c r="CI13" s="3" t="s">
        <v>3443</v>
      </c>
      <c r="GH13" t="s">
        <v>194</v>
      </c>
      <c r="GI13" t="s">
        <v>194</v>
      </c>
      <c r="GJ13" t="s">
        <v>1226</v>
      </c>
      <c r="GK13" t="s">
        <v>1257</v>
      </c>
      <c r="GL13" t="s">
        <v>1258</v>
      </c>
      <c r="GM13" t="s">
        <v>217</v>
      </c>
      <c r="GN13" t="s">
        <v>218</v>
      </c>
      <c r="GO13" t="s">
        <v>219</v>
      </c>
      <c r="GU13">
        <v>186249321</v>
      </c>
      <c r="GV13" t="s">
        <v>1259</v>
      </c>
      <c r="GW13">
        <v>44824.677974537037</v>
      </c>
      <c r="GZ13" t="s">
        <v>221</v>
      </c>
      <c r="HA13" t="s">
        <v>222</v>
      </c>
      <c r="HC13">
        <v>69</v>
      </c>
    </row>
    <row r="14" spans="1:211" x14ac:dyDescent="0.35">
      <c r="A14" s="7">
        <v>44824.438028402779</v>
      </c>
      <c r="B14" s="7">
        <v>44824.443512094913</v>
      </c>
      <c r="C14" s="7">
        <v>44824</v>
      </c>
      <c r="D14" t="s">
        <v>848</v>
      </c>
      <c r="H14">
        <v>1708151404</v>
      </c>
      <c r="I14" t="s">
        <v>194</v>
      </c>
      <c r="J14" t="s">
        <v>194</v>
      </c>
      <c r="K14" t="s">
        <v>194</v>
      </c>
      <c r="L14" t="s">
        <v>194</v>
      </c>
      <c r="M14" t="s">
        <v>194</v>
      </c>
      <c r="N14" t="s">
        <v>194</v>
      </c>
      <c r="O14" t="s">
        <v>195</v>
      </c>
      <c r="Q14" s="7">
        <v>44824</v>
      </c>
      <c r="R14" t="s">
        <v>412</v>
      </c>
      <c r="S14" s="3" t="s">
        <v>870</v>
      </c>
      <c r="T14" t="s">
        <v>194</v>
      </c>
      <c r="U14" t="s">
        <v>871</v>
      </c>
      <c r="V14" t="s">
        <v>872</v>
      </c>
      <c r="W14" t="s">
        <v>873</v>
      </c>
      <c r="X14" t="s">
        <v>855</v>
      </c>
      <c r="Y14" t="s">
        <v>856</v>
      </c>
      <c r="Z14" t="s">
        <v>857</v>
      </c>
      <c r="AA14" t="s">
        <v>858</v>
      </c>
      <c r="AB14" t="s">
        <v>859</v>
      </c>
      <c r="AC14" t="s">
        <v>874</v>
      </c>
      <c r="AD14">
        <v>-2.3155055999999998</v>
      </c>
      <c r="AE14">
        <v>29.991375600000001</v>
      </c>
      <c r="AF14">
        <v>1477.300048828125</v>
      </c>
      <c r="AG14">
        <v>5</v>
      </c>
      <c r="AH14">
        <v>1</v>
      </c>
      <c r="AI14" t="s">
        <v>245</v>
      </c>
      <c r="AJ14">
        <v>1</v>
      </c>
      <c r="AK14">
        <v>0</v>
      </c>
      <c r="AL14">
        <v>0</v>
      </c>
      <c r="AM14">
        <v>0</v>
      </c>
      <c r="AN14">
        <v>0</v>
      </c>
      <c r="AO14">
        <v>0</v>
      </c>
      <c r="AP14">
        <v>0</v>
      </c>
      <c r="AQ14">
        <v>0</v>
      </c>
      <c r="AR14">
        <v>0</v>
      </c>
      <c r="AT14" t="s">
        <v>875</v>
      </c>
      <c r="AU14" t="s">
        <v>876</v>
      </c>
      <c r="BL14" t="s">
        <v>210</v>
      </c>
      <c r="BM14">
        <v>1</v>
      </c>
      <c r="BN14">
        <v>0</v>
      </c>
      <c r="BO14">
        <v>0</v>
      </c>
      <c r="BP14">
        <v>0</v>
      </c>
      <c r="BQ14">
        <v>0</v>
      </c>
      <c r="BR14">
        <v>0</v>
      </c>
      <c r="BS14">
        <v>0</v>
      </c>
      <c r="BT14">
        <v>0</v>
      </c>
      <c r="BU14">
        <v>0</v>
      </c>
      <c r="BV14">
        <v>0</v>
      </c>
      <c r="BW14">
        <v>0</v>
      </c>
      <c r="BX14">
        <v>0</v>
      </c>
      <c r="BY14">
        <v>0</v>
      </c>
      <c r="BZ14" t="s">
        <v>194</v>
      </c>
      <c r="CA14" t="s">
        <v>194</v>
      </c>
      <c r="CB14" t="s">
        <v>194</v>
      </c>
      <c r="CC14">
        <v>48.46</v>
      </c>
      <c r="CD14" t="s">
        <v>877</v>
      </c>
      <c r="CE14" t="s">
        <v>878</v>
      </c>
      <c r="CF14" t="s">
        <v>195</v>
      </c>
      <c r="CG14" t="s">
        <v>879</v>
      </c>
      <c r="CH14" t="s">
        <v>880</v>
      </c>
      <c r="CI14" s="3" t="s">
        <v>3419</v>
      </c>
      <c r="GH14" t="s">
        <v>194</v>
      </c>
      <c r="GI14" t="s">
        <v>194</v>
      </c>
      <c r="GJ14" t="s">
        <v>865</v>
      </c>
      <c r="GK14" t="s">
        <v>881</v>
      </c>
      <c r="GL14" t="s">
        <v>882</v>
      </c>
      <c r="GM14" t="s">
        <v>217</v>
      </c>
      <c r="GN14" t="s">
        <v>218</v>
      </c>
      <c r="GO14" t="s">
        <v>219</v>
      </c>
      <c r="GU14">
        <v>186241062</v>
      </c>
      <c r="GV14" t="s">
        <v>883</v>
      </c>
      <c r="GW14">
        <v>44824.661006944443</v>
      </c>
      <c r="GZ14" t="s">
        <v>221</v>
      </c>
      <c r="HA14" t="s">
        <v>222</v>
      </c>
      <c r="HC14">
        <v>44</v>
      </c>
    </row>
    <row r="15" spans="1:211" x14ac:dyDescent="0.35">
      <c r="A15" s="7">
        <v>44824.455515775473</v>
      </c>
      <c r="B15" s="7">
        <v>44824.462145613426</v>
      </c>
      <c r="C15" s="7">
        <v>44824</v>
      </c>
      <c r="D15" t="s">
        <v>848</v>
      </c>
      <c r="H15">
        <v>1708151405</v>
      </c>
      <c r="I15" t="s">
        <v>194</v>
      </c>
      <c r="J15" t="s">
        <v>194</v>
      </c>
      <c r="K15" t="s">
        <v>194</v>
      </c>
      <c r="L15" t="s">
        <v>194</v>
      </c>
      <c r="M15" t="s">
        <v>194</v>
      </c>
      <c r="N15" t="s">
        <v>194</v>
      </c>
      <c r="O15" t="s">
        <v>195</v>
      </c>
      <c r="Q15" s="7">
        <v>44824</v>
      </c>
      <c r="R15" t="s">
        <v>885</v>
      </c>
      <c r="S15" s="3" t="s">
        <v>870</v>
      </c>
      <c r="T15" t="s">
        <v>194</v>
      </c>
      <c r="U15" t="s">
        <v>887</v>
      </c>
      <c r="V15" t="s">
        <v>888</v>
      </c>
      <c r="W15" t="s">
        <v>889</v>
      </c>
      <c r="X15" t="s">
        <v>855</v>
      </c>
      <c r="Y15" t="s">
        <v>856</v>
      </c>
      <c r="Z15" t="s">
        <v>857</v>
      </c>
      <c r="AA15" t="s">
        <v>890</v>
      </c>
      <c r="AB15" t="s">
        <v>891</v>
      </c>
      <c r="AC15" t="s">
        <v>892</v>
      </c>
      <c r="AD15">
        <v>-2.3166090000000001</v>
      </c>
      <c r="AE15">
        <v>29.989178800000001</v>
      </c>
      <c r="AF15">
        <v>1462.199951171875</v>
      </c>
      <c r="AG15">
        <v>5</v>
      </c>
      <c r="AH15">
        <v>1</v>
      </c>
      <c r="AI15" t="s">
        <v>245</v>
      </c>
      <c r="AJ15">
        <v>1</v>
      </c>
      <c r="AK15">
        <v>0</v>
      </c>
      <c r="AL15">
        <v>0</v>
      </c>
      <c r="AM15">
        <v>0</v>
      </c>
      <c r="AN15">
        <v>0</v>
      </c>
      <c r="AO15">
        <v>0</v>
      </c>
      <c r="AP15">
        <v>0</v>
      </c>
      <c r="AQ15">
        <v>0</v>
      </c>
      <c r="AR15">
        <v>0</v>
      </c>
      <c r="AT15" t="s">
        <v>893</v>
      </c>
      <c r="AU15" t="s">
        <v>894</v>
      </c>
      <c r="BL15" t="s">
        <v>210</v>
      </c>
      <c r="BM15">
        <v>1</v>
      </c>
      <c r="BN15">
        <v>0</v>
      </c>
      <c r="BO15">
        <v>0</v>
      </c>
      <c r="BP15">
        <v>0</v>
      </c>
      <c r="BQ15">
        <v>0</v>
      </c>
      <c r="BR15">
        <v>0</v>
      </c>
      <c r="BS15">
        <v>0</v>
      </c>
      <c r="BT15">
        <v>0</v>
      </c>
      <c r="BU15">
        <v>0</v>
      </c>
      <c r="BV15">
        <v>0</v>
      </c>
      <c r="BW15">
        <v>0</v>
      </c>
      <c r="BX15">
        <v>0</v>
      </c>
      <c r="BY15">
        <v>0</v>
      </c>
      <c r="BZ15" t="s">
        <v>194</v>
      </c>
      <c r="CA15" t="s">
        <v>194</v>
      </c>
      <c r="CB15" t="s">
        <v>194</v>
      </c>
      <c r="CC15">
        <v>38.700000000000003</v>
      </c>
      <c r="CD15" t="s">
        <v>895</v>
      </c>
      <c r="CE15" t="s">
        <v>896</v>
      </c>
      <c r="CF15" t="s">
        <v>195</v>
      </c>
      <c r="CG15" t="s">
        <v>897</v>
      </c>
      <c r="CH15" t="s">
        <v>898</v>
      </c>
      <c r="CI15" s="3" t="s">
        <v>3419</v>
      </c>
      <c r="GH15" t="s">
        <v>194</v>
      </c>
      <c r="GI15" t="s">
        <v>194</v>
      </c>
      <c r="GJ15" t="s">
        <v>865</v>
      </c>
      <c r="GK15" t="s">
        <v>899</v>
      </c>
      <c r="GL15" t="s">
        <v>900</v>
      </c>
      <c r="GM15" t="s">
        <v>217</v>
      </c>
      <c r="GN15" t="s">
        <v>218</v>
      </c>
      <c r="GO15" t="s">
        <v>219</v>
      </c>
      <c r="GU15">
        <v>186241150</v>
      </c>
      <c r="GV15" t="s">
        <v>901</v>
      </c>
      <c r="GW15">
        <v>44824.661203703698</v>
      </c>
      <c r="GZ15" t="s">
        <v>221</v>
      </c>
      <c r="HA15" t="s">
        <v>222</v>
      </c>
      <c r="HC15">
        <v>45</v>
      </c>
    </row>
    <row r="16" spans="1:211" x14ac:dyDescent="0.35">
      <c r="A16" s="7">
        <v>44824.386883657397</v>
      </c>
      <c r="B16" s="7">
        <v>44824.395533414347</v>
      </c>
      <c r="C16" s="7">
        <v>44824</v>
      </c>
      <c r="D16" t="s">
        <v>1088</v>
      </c>
      <c r="H16">
        <v>1505103203</v>
      </c>
      <c r="I16" t="s">
        <v>194</v>
      </c>
      <c r="J16" t="s">
        <v>194</v>
      </c>
      <c r="K16" t="s">
        <v>194</v>
      </c>
      <c r="L16" t="s">
        <v>194</v>
      </c>
      <c r="M16" t="s">
        <v>194</v>
      </c>
      <c r="N16" t="s">
        <v>194</v>
      </c>
      <c r="O16" t="s">
        <v>195</v>
      </c>
      <c r="Q16" s="7">
        <v>44824</v>
      </c>
      <c r="R16" t="s">
        <v>1090</v>
      </c>
      <c r="S16" s="3" t="s">
        <v>870</v>
      </c>
      <c r="T16" t="s">
        <v>194</v>
      </c>
      <c r="U16" t="s">
        <v>1091</v>
      </c>
      <c r="V16" t="s">
        <v>1092</v>
      </c>
      <c r="W16" t="s">
        <v>1093</v>
      </c>
      <c r="X16" t="s">
        <v>855</v>
      </c>
      <c r="Y16" t="s">
        <v>856</v>
      </c>
      <c r="Z16" t="s">
        <v>1094</v>
      </c>
      <c r="AA16" t="s">
        <v>1095</v>
      </c>
      <c r="AB16" t="s">
        <v>1096</v>
      </c>
      <c r="AC16" t="s">
        <v>1097</v>
      </c>
      <c r="AD16">
        <v>-2.3383611000000002</v>
      </c>
      <c r="AE16">
        <v>30.098952300000001</v>
      </c>
      <c r="AF16">
        <v>1469.4</v>
      </c>
      <c r="AG16">
        <v>5</v>
      </c>
      <c r="AH16">
        <v>1</v>
      </c>
      <c r="AI16" t="s">
        <v>245</v>
      </c>
      <c r="AJ16">
        <v>1</v>
      </c>
      <c r="AK16">
        <v>0</v>
      </c>
      <c r="AL16">
        <v>0</v>
      </c>
      <c r="AM16">
        <v>0</v>
      </c>
      <c r="AN16">
        <v>0</v>
      </c>
      <c r="AO16">
        <v>0</v>
      </c>
      <c r="AP16">
        <v>0</v>
      </c>
      <c r="AQ16">
        <v>0</v>
      </c>
      <c r="AR16">
        <v>0</v>
      </c>
      <c r="AT16" t="s">
        <v>1098</v>
      </c>
      <c r="AU16" t="s">
        <v>1099</v>
      </c>
      <c r="BL16" t="s">
        <v>210</v>
      </c>
      <c r="BM16">
        <v>1</v>
      </c>
      <c r="BN16">
        <v>0</v>
      </c>
      <c r="BO16">
        <v>0</v>
      </c>
      <c r="BP16">
        <v>0</v>
      </c>
      <c r="BQ16">
        <v>0</v>
      </c>
      <c r="BR16">
        <v>0</v>
      </c>
      <c r="BS16">
        <v>0</v>
      </c>
      <c r="BT16">
        <v>0</v>
      </c>
      <c r="BU16">
        <v>0</v>
      </c>
      <c r="BV16">
        <v>0</v>
      </c>
      <c r="BW16">
        <v>0</v>
      </c>
      <c r="BX16">
        <v>0</v>
      </c>
      <c r="BY16">
        <v>0</v>
      </c>
      <c r="BZ16" t="s">
        <v>194</v>
      </c>
      <c r="CA16" t="s">
        <v>194</v>
      </c>
      <c r="CB16" t="s">
        <v>194</v>
      </c>
      <c r="CC16">
        <v>5.1849999999999996</v>
      </c>
      <c r="CD16" t="s">
        <v>1100</v>
      </c>
      <c r="CE16" t="s">
        <v>1101</v>
      </c>
      <c r="CF16" t="s">
        <v>213</v>
      </c>
      <c r="CI16" s="3" t="s">
        <v>213</v>
      </c>
      <c r="GH16" t="s">
        <v>194</v>
      </c>
      <c r="GI16" t="s">
        <v>194</v>
      </c>
      <c r="GJ16" t="s">
        <v>1102</v>
      </c>
      <c r="GK16" t="s">
        <v>1103</v>
      </c>
      <c r="GL16" t="s">
        <v>1104</v>
      </c>
      <c r="GM16" t="s">
        <v>217</v>
      </c>
      <c r="GN16" t="s">
        <v>218</v>
      </c>
      <c r="GO16" t="s">
        <v>219</v>
      </c>
      <c r="GU16">
        <v>186246762</v>
      </c>
      <c r="GV16" t="s">
        <v>1105</v>
      </c>
      <c r="GW16">
        <v>44824.672465277778</v>
      </c>
      <c r="GZ16" t="s">
        <v>221</v>
      </c>
      <c r="HA16" t="s">
        <v>222</v>
      </c>
      <c r="HC16">
        <v>58</v>
      </c>
    </row>
    <row r="17" spans="1:211" x14ac:dyDescent="0.35">
      <c r="A17" s="7">
        <v>44824.338467974543</v>
      </c>
      <c r="B17" s="7">
        <v>44824.365879236109</v>
      </c>
      <c r="C17" s="7">
        <v>44824</v>
      </c>
      <c r="D17" t="s">
        <v>1304</v>
      </c>
      <c r="H17">
        <v>1404071601</v>
      </c>
      <c r="I17" t="s">
        <v>194</v>
      </c>
      <c r="J17" t="s">
        <v>194</v>
      </c>
      <c r="K17" t="s">
        <v>194</v>
      </c>
      <c r="L17" t="s">
        <v>194</v>
      </c>
      <c r="M17" t="s">
        <v>194</v>
      </c>
      <c r="N17" t="s">
        <v>194</v>
      </c>
      <c r="O17" t="s">
        <v>195</v>
      </c>
      <c r="Q17" s="7">
        <v>44824</v>
      </c>
      <c r="R17" t="s">
        <v>1212</v>
      </c>
      <c r="S17" s="3" t="s">
        <v>3444</v>
      </c>
      <c r="T17" t="s">
        <v>194</v>
      </c>
      <c r="U17" t="s">
        <v>1387</v>
      </c>
      <c r="V17" t="s">
        <v>1388</v>
      </c>
      <c r="W17" t="s">
        <v>1389</v>
      </c>
      <c r="X17" t="s">
        <v>855</v>
      </c>
      <c r="Y17" t="s">
        <v>856</v>
      </c>
      <c r="Z17" t="s">
        <v>1094</v>
      </c>
      <c r="AA17" t="s">
        <v>1310</v>
      </c>
      <c r="AB17" t="s">
        <v>1311</v>
      </c>
      <c r="AC17" t="s">
        <v>1390</v>
      </c>
      <c r="AD17">
        <v>-2.3591150000000001</v>
      </c>
      <c r="AE17">
        <v>30.084809</v>
      </c>
      <c r="AF17">
        <v>1461.7</v>
      </c>
      <c r="AG17">
        <v>4.7279999999999998</v>
      </c>
      <c r="AH17">
        <v>1</v>
      </c>
      <c r="AI17" t="s">
        <v>207</v>
      </c>
      <c r="AJ17">
        <v>0</v>
      </c>
      <c r="AK17">
        <v>1</v>
      </c>
      <c r="AL17">
        <v>0</v>
      </c>
      <c r="AM17">
        <v>0</v>
      </c>
      <c r="AN17">
        <v>0</v>
      </c>
      <c r="AO17">
        <v>0</v>
      </c>
      <c r="AP17">
        <v>0</v>
      </c>
      <c r="AQ17">
        <v>0</v>
      </c>
      <c r="AR17">
        <v>0</v>
      </c>
      <c r="AV17" t="s">
        <v>1391</v>
      </c>
      <c r="AW17" s="2" t="s">
        <v>1392</v>
      </c>
      <c r="BL17" t="s">
        <v>210</v>
      </c>
      <c r="BM17">
        <v>1</v>
      </c>
      <c r="BN17">
        <v>0</v>
      </c>
      <c r="BO17">
        <v>0</v>
      </c>
      <c r="BP17">
        <v>0</v>
      </c>
      <c r="BQ17">
        <v>0</v>
      </c>
      <c r="BR17">
        <v>0</v>
      </c>
      <c r="BS17">
        <v>0</v>
      </c>
      <c r="BT17">
        <v>0</v>
      </c>
      <c r="BU17">
        <v>0</v>
      </c>
      <c r="BV17">
        <v>0</v>
      </c>
      <c r="BW17">
        <v>0</v>
      </c>
      <c r="BX17">
        <v>0</v>
      </c>
      <c r="BY17">
        <v>0</v>
      </c>
      <c r="BZ17" t="s">
        <v>194</v>
      </c>
      <c r="CA17" t="s">
        <v>194</v>
      </c>
      <c r="CB17" t="s">
        <v>194</v>
      </c>
      <c r="CC17">
        <v>66.19</v>
      </c>
      <c r="CD17" t="s">
        <v>1393</v>
      </c>
      <c r="CE17" t="s">
        <v>1394</v>
      </c>
      <c r="CF17" t="s">
        <v>195</v>
      </c>
      <c r="CG17" t="s">
        <v>1395</v>
      </c>
      <c r="CH17" t="s">
        <v>1396</v>
      </c>
      <c r="CI17" s="3" t="s">
        <v>3419</v>
      </c>
      <c r="GH17" t="s">
        <v>194</v>
      </c>
      <c r="GI17" t="s">
        <v>194</v>
      </c>
      <c r="GJ17" t="s">
        <v>1319</v>
      </c>
      <c r="GK17" t="s">
        <v>1398</v>
      </c>
      <c r="GL17" t="s">
        <v>1399</v>
      </c>
      <c r="GM17" t="s">
        <v>217</v>
      </c>
      <c r="GN17" t="s">
        <v>218</v>
      </c>
      <c r="GO17" t="s">
        <v>219</v>
      </c>
      <c r="GU17">
        <v>186253074</v>
      </c>
      <c r="GV17" t="s">
        <v>1400</v>
      </c>
      <c r="GW17">
        <v>44824.685856481483</v>
      </c>
      <c r="GZ17" t="s">
        <v>221</v>
      </c>
      <c r="HA17" t="s">
        <v>222</v>
      </c>
      <c r="HC17">
        <v>78</v>
      </c>
    </row>
    <row r="18" spans="1:211" x14ac:dyDescent="0.35">
      <c r="A18" s="7">
        <v>44824.396457789349</v>
      </c>
      <c r="B18" s="7">
        <v>44824.410089675926</v>
      </c>
      <c r="C18" s="7">
        <v>44824</v>
      </c>
      <c r="D18" t="s">
        <v>592</v>
      </c>
      <c r="H18">
        <v>1707142002</v>
      </c>
      <c r="I18" t="s">
        <v>194</v>
      </c>
      <c r="J18" t="s">
        <v>194</v>
      </c>
      <c r="K18" t="s">
        <v>194</v>
      </c>
      <c r="L18" t="s">
        <v>194</v>
      </c>
      <c r="M18" t="s">
        <v>194</v>
      </c>
      <c r="N18" t="s">
        <v>194</v>
      </c>
      <c r="O18" t="s">
        <v>195</v>
      </c>
      <c r="Q18" s="7">
        <v>44824</v>
      </c>
      <c r="R18" t="s">
        <v>1186</v>
      </c>
      <c r="S18" s="3" t="s">
        <v>3440</v>
      </c>
      <c r="T18" t="s">
        <v>194</v>
      </c>
      <c r="U18" t="s">
        <v>1187</v>
      </c>
      <c r="V18" t="s">
        <v>1187</v>
      </c>
      <c r="W18" t="s">
        <v>1188</v>
      </c>
      <c r="X18" t="s">
        <v>855</v>
      </c>
      <c r="Y18" t="s">
        <v>856</v>
      </c>
      <c r="Z18" t="s">
        <v>857</v>
      </c>
      <c r="AA18" t="s">
        <v>890</v>
      </c>
      <c r="AB18" t="s">
        <v>1046</v>
      </c>
      <c r="AC18" t="s">
        <v>1189</v>
      </c>
      <c r="AD18">
        <v>-2.2948267000000002</v>
      </c>
      <c r="AE18">
        <v>30.029372899999998</v>
      </c>
      <c r="AF18">
        <v>1476</v>
      </c>
      <c r="AG18">
        <v>4.8</v>
      </c>
      <c r="AH18">
        <v>1</v>
      </c>
      <c r="AI18" t="s">
        <v>207</v>
      </c>
      <c r="AJ18">
        <v>0</v>
      </c>
      <c r="AK18">
        <v>1</v>
      </c>
      <c r="AL18">
        <v>0</v>
      </c>
      <c r="AM18">
        <v>0</v>
      </c>
      <c r="AN18">
        <v>0</v>
      </c>
      <c r="AO18">
        <v>0</v>
      </c>
      <c r="AP18">
        <v>0</v>
      </c>
      <c r="AQ18">
        <v>0</v>
      </c>
      <c r="AR18">
        <v>0</v>
      </c>
      <c r="AV18" t="s">
        <v>1190</v>
      </c>
      <c r="AW18" t="s">
        <v>1191</v>
      </c>
      <c r="BL18" t="s">
        <v>210</v>
      </c>
      <c r="BM18">
        <v>1</v>
      </c>
      <c r="BN18">
        <v>0</v>
      </c>
      <c r="BO18">
        <v>0</v>
      </c>
      <c r="BP18">
        <v>0</v>
      </c>
      <c r="BQ18">
        <v>0</v>
      </c>
      <c r="BR18">
        <v>0</v>
      </c>
      <c r="BS18">
        <v>0</v>
      </c>
      <c r="BT18">
        <v>0</v>
      </c>
      <c r="BU18">
        <v>0</v>
      </c>
      <c r="BV18">
        <v>0</v>
      </c>
      <c r="BW18">
        <v>0</v>
      </c>
      <c r="BX18">
        <v>0</v>
      </c>
      <c r="BY18">
        <v>0</v>
      </c>
      <c r="BZ18" t="s">
        <v>194</v>
      </c>
      <c r="CA18" t="s">
        <v>194</v>
      </c>
      <c r="CB18" t="s">
        <v>194</v>
      </c>
      <c r="CC18">
        <v>18.25</v>
      </c>
      <c r="CD18" t="s">
        <v>1192</v>
      </c>
      <c r="CE18" t="s">
        <v>1193</v>
      </c>
      <c r="CF18" t="s">
        <v>213</v>
      </c>
      <c r="CI18" s="3" t="s">
        <v>3419</v>
      </c>
      <c r="GH18" t="s">
        <v>194</v>
      </c>
      <c r="GI18" t="s">
        <v>194</v>
      </c>
      <c r="GJ18" t="s">
        <v>1058</v>
      </c>
      <c r="GK18" t="s">
        <v>1194</v>
      </c>
      <c r="GL18" t="s">
        <v>1195</v>
      </c>
      <c r="GM18" t="s">
        <v>217</v>
      </c>
      <c r="GN18" t="s">
        <v>218</v>
      </c>
      <c r="GO18" t="s">
        <v>219</v>
      </c>
      <c r="GU18">
        <v>186247512</v>
      </c>
      <c r="GV18" t="s">
        <v>1196</v>
      </c>
      <c r="GW18">
        <v>44824.674699074072</v>
      </c>
      <c r="GZ18" t="s">
        <v>221</v>
      </c>
      <c r="HA18" t="s">
        <v>222</v>
      </c>
      <c r="HC18">
        <v>65</v>
      </c>
    </row>
    <row r="19" spans="1:211" x14ac:dyDescent="0.35">
      <c r="A19" s="7">
        <v>44824.526804247682</v>
      </c>
      <c r="B19" s="7">
        <v>44824.535879756942</v>
      </c>
      <c r="C19" s="7">
        <v>44824</v>
      </c>
      <c r="D19" t="s">
        <v>1401</v>
      </c>
      <c r="H19">
        <v>1707132306</v>
      </c>
      <c r="I19" t="s">
        <v>194</v>
      </c>
      <c r="J19" t="s">
        <v>194</v>
      </c>
      <c r="K19" t="s">
        <v>194</v>
      </c>
      <c r="L19" t="s">
        <v>194</v>
      </c>
      <c r="M19" t="s">
        <v>194</v>
      </c>
      <c r="N19" t="s">
        <v>194</v>
      </c>
      <c r="O19" t="s">
        <v>195</v>
      </c>
      <c r="Q19" s="7">
        <v>44824</v>
      </c>
      <c r="R19" t="s">
        <v>1371</v>
      </c>
      <c r="S19" s="3" t="s">
        <v>870</v>
      </c>
      <c r="T19" t="s">
        <v>194</v>
      </c>
      <c r="U19" t="s">
        <v>1476</v>
      </c>
      <c r="V19" t="s">
        <v>1477</v>
      </c>
      <c r="W19" t="s">
        <v>1478</v>
      </c>
      <c r="X19" t="s">
        <v>855</v>
      </c>
      <c r="Y19" t="s">
        <v>856</v>
      </c>
      <c r="Z19" t="s">
        <v>857</v>
      </c>
      <c r="AA19" t="s">
        <v>890</v>
      </c>
      <c r="AB19" t="s">
        <v>891</v>
      </c>
      <c r="AC19" t="s">
        <v>1479</v>
      </c>
      <c r="AD19">
        <v>-2.2820591000000001</v>
      </c>
      <c r="AE19">
        <v>30.012225600000001</v>
      </c>
      <c r="AF19">
        <v>1477.1</v>
      </c>
      <c r="AG19">
        <v>4.42</v>
      </c>
      <c r="AH19">
        <v>1</v>
      </c>
      <c r="AI19" t="s">
        <v>245</v>
      </c>
      <c r="AJ19">
        <v>1</v>
      </c>
      <c r="AK19">
        <v>0</v>
      </c>
      <c r="AL19">
        <v>0</v>
      </c>
      <c r="AM19">
        <v>0</v>
      </c>
      <c r="AN19">
        <v>0</v>
      </c>
      <c r="AO19">
        <v>0</v>
      </c>
      <c r="AP19">
        <v>0</v>
      </c>
      <c r="AQ19">
        <v>0</v>
      </c>
      <c r="AR19">
        <v>0</v>
      </c>
      <c r="AT19" t="s">
        <v>1480</v>
      </c>
      <c r="AU19" t="s">
        <v>1481</v>
      </c>
      <c r="BL19" t="s">
        <v>210</v>
      </c>
      <c r="BM19">
        <v>1</v>
      </c>
      <c r="BN19">
        <v>0</v>
      </c>
      <c r="BO19">
        <v>0</v>
      </c>
      <c r="BP19">
        <v>0</v>
      </c>
      <c r="BQ19">
        <v>0</v>
      </c>
      <c r="BR19">
        <v>0</v>
      </c>
      <c r="BS19">
        <v>0</v>
      </c>
      <c r="BT19">
        <v>0</v>
      </c>
      <c r="BU19">
        <v>0</v>
      </c>
      <c r="BV19">
        <v>0</v>
      </c>
      <c r="BW19">
        <v>0</v>
      </c>
      <c r="BX19">
        <v>0</v>
      </c>
      <c r="BY19">
        <v>0</v>
      </c>
      <c r="BZ19" t="s">
        <v>194</v>
      </c>
      <c r="CA19" t="s">
        <v>194</v>
      </c>
      <c r="CB19" t="s">
        <v>194</v>
      </c>
      <c r="CC19">
        <v>98.29</v>
      </c>
      <c r="CD19" t="s">
        <v>1482</v>
      </c>
      <c r="CE19" t="s">
        <v>1483</v>
      </c>
      <c r="CF19" t="s">
        <v>213</v>
      </c>
      <c r="CI19" s="3" t="s">
        <v>3448</v>
      </c>
      <c r="GH19" t="s">
        <v>194</v>
      </c>
      <c r="GI19" t="s">
        <v>194</v>
      </c>
      <c r="GJ19" t="s">
        <v>1413</v>
      </c>
      <c r="GK19" t="s">
        <v>1485</v>
      </c>
      <c r="GL19" t="s">
        <v>1486</v>
      </c>
      <c r="GM19" t="s">
        <v>217</v>
      </c>
      <c r="GN19" t="s">
        <v>218</v>
      </c>
      <c r="GO19" t="s">
        <v>219</v>
      </c>
      <c r="GU19">
        <v>186256695</v>
      </c>
      <c r="GV19" t="s">
        <v>1487</v>
      </c>
      <c r="GW19">
        <v>44824.692870370367</v>
      </c>
      <c r="GZ19" t="s">
        <v>221</v>
      </c>
      <c r="HA19" t="s">
        <v>222</v>
      </c>
      <c r="HC19">
        <v>84</v>
      </c>
    </row>
    <row r="20" spans="1:211" x14ac:dyDescent="0.35">
      <c r="A20" s="7">
        <v>44824.409091469897</v>
      </c>
      <c r="B20" s="7">
        <v>44824.426916365737</v>
      </c>
      <c r="C20" s="7">
        <v>44824</v>
      </c>
      <c r="D20" t="s">
        <v>1304</v>
      </c>
      <c r="H20">
        <v>1404071603</v>
      </c>
      <c r="I20" t="s">
        <v>194</v>
      </c>
      <c r="J20" t="s">
        <v>194</v>
      </c>
      <c r="K20" t="s">
        <v>194</v>
      </c>
      <c r="L20" t="s">
        <v>194</v>
      </c>
      <c r="M20" t="s">
        <v>194</v>
      </c>
      <c r="N20" t="s">
        <v>194</v>
      </c>
      <c r="O20" t="s">
        <v>195</v>
      </c>
      <c r="Q20" s="7">
        <v>44824</v>
      </c>
      <c r="R20" t="s">
        <v>1324</v>
      </c>
      <c r="S20" s="3" t="s">
        <v>870</v>
      </c>
      <c r="T20" t="s">
        <v>194</v>
      </c>
      <c r="U20" t="s">
        <v>1325</v>
      </c>
      <c r="V20" t="s">
        <v>1326</v>
      </c>
      <c r="W20" t="s">
        <v>1327</v>
      </c>
      <c r="X20" t="s">
        <v>855</v>
      </c>
      <c r="Y20" t="s">
        <v>856</v>
      </c>
      <c r="Z20" t="s">
        <v>1094</v>
      </c>
      <c r="AA20" t="s">
        <v>1310</v>
      </c>
      <c r="AB20" t="s">
        <v>1311</v>
      </c>
      <c r="AC20" t="s">
        <v>1328</v>
      </c>
      <c r="AD20">
        <v>-2.3570234000000001</v>
      </c>
      <c r="AE20">
        <v>30.0840894</v>
      </c>
      <c r="AF20">
        <v>1460.8</v>
      </c>
      <c r="AG20">
        <v>3.1709999999999998</v>
      </c>
      <c r="AH20">
        <v>1</v>
      </c>
      <c r="AI20" t="s">
        <v>245</v>
      </c>
      <c r="AJ20">
        <v>1</v>
      </c>
      <c r="AK20">
        <v>0</v>
      </c>
      <c r="AL20">
        <v>0</v>
      </c>
      <c r="AM20">
        <v>0</v>
      </c>
      <c r="AN20">
        <v>0</v>
      </c>
      <c r="AO20">
        <v>0</v>
      </c>
      <c r="AP20">
        <v>0</v>
      </c>
      <c r="AQ20">
        <v>0</v>
      </c>
      <c r="AR20">
        <v>0</v>
      </c>
      <c r="AT20" t="s">
        <v>1329</v>
      </c>
      <c r="AU20" t="s">
        <v>1330</v>
      </c>
      <c r="BL20" t="s">
        <v>210</v>
      </c>
      <c r="BM20">
        <v>1</v>
      </c>
      <c r="BN20">
        <v>0</v>
      </c>
      <c r="BO20">
        <v>0</v>
      </c>
      <c r="BP20">
        <v>0</v>
      </c>
      <c r="BQ20">
        <v>0</v>
      </c>
      <c r="BR20">
        <v>0</v>
      </c>
      <c r="BS20">
        <v>0</v>
      </c>
      <c r="BT20">
        <v>0</v>
      </c>
      <c r="BU20">
        <v>0</v>
      </c>
      <c r="BV20">
        <v>0</v>
      </c>
      <c r="BW20">
        <v>0</v>
      </c>
      <c r="BX20">
        <v>0</v>
      </c>
      <c r="BY20">
        <v>0</v>
      </c>
      <c r="BZ20" t="s">
        <v>194</v>
      </c>
      <c r="CA20" t="s">
        <v>194</v>
      </c>
      <c r="CB20" t="s">
        <v>194</v>
      </c>
      <c r="CC20">
        <v>25.42</v>
      </c>
      <c r="CD20" t="s">
        <v>1331</v>
      </c>
      <c r="CE20" t="s">
        <v>1332</v>
      </c>
      <c r="CF20" t="s">
        <v>195</v>
      </c>
      <c r="CG20" t="s">
        <v>1333</v>
      </c>
      <c r="CH20" t="s">
        <v>1334</v>
      </c>
      <c r="CI20" s="3" t="s">
        <v>213</v>
      </c>
      <c r="GH20" t="s">
        <v>194</v>
      </c>
      <c r="GI20" t="s">
        <v>194</v>
      </c>
      <c r="GJ20" t="s">
        <v>1319</v>
      </c>
      <c r="GK20" t="s">
        <v>1336</v>
      </c>
      <c r="GL20" t="s">
        <v>1337</v>
      </c>
      <c r="GM20" t="s">
        <v>217</v>
      </c>
      <c r="GN20" t="s">
        <v>218</v>
      </c>
      <c r="GO20" t="s">
        <v>219</v>
      </c>
      <c r="GU20">
        <v>186252802</v>
      </c>
      <c r="GV20" t="s">
        <v>1338</v>
      </c>
      <c r="GW20">
        <v>44824.685254629629</v>
      </c>
      <c r="GZ20" t="s">
        <v>221</v>
      </c>
      <c r="HA20" t="s">
        <v>222</v>
      </c>
      <c r="HC20">
        <v>74</v>
      </c>
    </row>
    <row r="21" spans="1:211" x14ac:dyDescent="0.35">
      <c r="A21" s="7">
        <v>44824.39002269676</v>
      </c>
      <c r="B21" s="7">
        <v>44824.395486817128</v>
      </c>
      <c r="C21" s="7">
        <v>44824</v>
      </c>
      <c r="D21" t="s">
        <v>1210</v>
      </c>
      <c r="H21">
        <v>1101022404</v>
      </c>
      <c r="I21" t="s">
        <v>194</v>
      </c>
      <c r="J21" t="s">
        <v>194</v>
      </c>
      <c r="K21" t="s">
        <v>194</v>
      </c>
      <c r="L21" t="s">
        <v>194</v>
      </c>
      <c r="M21" t="s">
        <v>194</v>
      </c>
      <c r="N21" t="s">
        <v>194</v>
      </c>
      <c r="O21" t="s">
        <v>195</v>
      </c>
      <c r="Q21" s="7">
        <v>44824</v>
      </c>
      <c r="R21" t="s">
        <v>967</v>
      </c>
      <c r="S21" s="3" t="s">
        <v>870</v>
      </c>
      <c r="T21" t="s">
        <v>194</v>
      </c>
      <c r="U21" t="s">
        <v>1262</v>
      </c>
      <c r="V21" t="s">
        <v>1263</v>
      </c>
      <c r="W21" t="s">
        <v>1264</v>
      </c>
      <c r="X21" t="s">
        <v>855</v>
      </c>
      <c r="Y21" t="s">
        <v>856</v>
      </c>
      <c r="Z21" t="s">
        <v>1216</v>
      </c>
      <c r="AA21" t="s">
        <v>1217</v>
      </c>
      <c r="AB21" t="s">
        <v>1217</v>
      </c>
      <c r="AC21" t="s">
        <v>1265</v>
      </c>
      <c r="AD21">
        <v>-2.2047134000000002</v>
      </c>
      <c r="AE21">
        <v>30.2031256</v>
      </c>
      <c r="AF21">
        <v>0</v>
      </c>
      <c r="AG21">
        <v>4400</v>
      </c>
      <c r="AH21">
        <v>1</v>
      </c>
      <c r="AI21" t="s">
        <v>207</v>
      </c>
      <c r="AJ21">
        <v>0</v>
      </c>
      <c r="AK21">
        <v>1</v>
      </c>
      <c r="AL21">
        <v>0</v>
      </c>
      <c r="AM21">
        <v>0</v>
      </c>
      <c r="AN21">
        <v>0</v>
      </c>
      <c r="AO21">
        <v>0</v>
      </c>
      <c r="AP21">
        <v>0</v>
      </c>
      <c r="AQ21">
        <v>0</v>
      </c>
      <c r="AR21">
        <v>0</v>
      </c>
      <c r="AV21" t="s">
        <v>1266</v>
      </c>
      <c r="AW21" t="s">
        <v>1267</v>
      </c>
      <c r="BL21" t="s">
        <v>210</v>
      </c>
      <c r="BM21">
        <v>1</v>
      </c>
      <c r="BN21">
        <v>0</v>
      </c>
      <c r="BO21">
        <v>0</v>
      </c>
      <c r="BP21">
        <v>0</v>
      </c>
      <c r="BQ21">
        <v>0</v>
      </c>
      <c r="BR21">
        <v>0</v>
      </c>
      <c r="BS21">
        <v>0</v>
      </c>
      <c r="BT21">
        <v>0</v>
      </c>
      <c r="BU21">
        <v>0</v>
      </c>
      <c r="BV21">
        <v>0</v>
      </c>
      <c r="BW21">
        <v>0</v>
      </c>
      <c r="BX21">
        <v>0</v>
      </c>
      <c r="BY21">
        <v>0</v>
      </c>
      <c r="BZ21" t="s">
        <v>194</v>
      </c>
      <c r="CA21" t="s">
        <v>194</v>
      </c>
      <c r="CB21" t="s">
        <v>194</v>
      </c>
      <c r="CC21">
        <v>12.618</v>
      </c>
      <c r="CD21" t="s">
        <v>1268</v>
      </c>
      <c r="CE21" t="s">
        <v>1269</v>
      </c>
      <c r="CF21" t="s">
        <v>195</v>
      </c>
      <c r="CG21" t="s">
        <v>1270</v>
      </c>
      <c r="CH21" t="s">
        <v>1271</v>
      </c>
      <c r="CI21" s="3" t="s">
        <v>3419</v>
      </c>
      <c r="GH21" t="s">
        <v>194</v>
      </c>
      <c r="GI21" t="s">
        <v>194</v>
      </c>
      <c r="GJ21" t="s">
        <v>1226</v>
      </c>
      <c r="GK21" t="s">
        <v>1272</v>
      </c>
      <c r="GL21" t="s">
        <v>1273</v>
      </c>
      <c r="GM21" t="s">
        <v>217</v>
      </c>
      <c r="GN21" t="s">
        <v>218</v>
      </c>
      <c r="GO21" t="s">
        <v>219</v>
      </c>
      <c r="GU21">
        <v>186249344</v>
      </c>
      <c r="GV21" t="s">
        <v>1274</v>
      </c>
      <c r="GW21">
        <v>44824.678020833337</v>
      </c>
      <c r="GZ21" t="s">
        <v>221</v>
      </c>
      <c r="HA21" t="s">
        <v>222</v>
      </c>
      <c r="HC21">
        <v>70</v>
      </c>
    </row>
    <row r="22" spans="1:211" x14ac:dyDescent="0.35">
      <c r="A22" s="7">
        <v>44824.527262442127</v>
      </c>
      <c r="B22" s="7">
        <v>44824.550426527778</v>
      </c>
      <c r="C22" s="7">
        <v>44824</v>
      </c>
      <c r="D22" t="s">
        <v>1304</v>
      </c>
      <c r="H22">
        <v>1404071606</v>
      </c>
      <c r="I22" t="s">
        <v>194</v>
      </c>
      <c r="J22" t="s">
        <v>194</v>
      </c>
      <c r="K22" t="s">
        <v>194</v>
      </c>
      <c r="L22" t="s">
        <v>194</v>
      </c>
      <c r="M22" t="s">
        <v>194</v>
      </c>
      <c r="N22" t="s">
        <v>194</v>
      </c>
      <c r="O22" t="s">
        <v>195</v>
      </c>
      <c r="Q22" s="7">
        <v>44824</v>
      </c>
      <c r="R22" t="s">
        <v>1371</v>
      </c>
      <c r="S22" s="3" t="s">
        <v>3445</v>
      </c>
      <c r="T22" t="s">
        <v>194</v>
      </c>
      <c r="U22" t="s">
        <v>1372</v>
      </c>
      <c r="V22" t="s">
        <v>1373</v>
      </c>
      <c r="W22" t="s">
        <v>1374</v>
      </c>
      <c r="X22" t="s">
        <v>855</v>
      </c>
      <c r="Y22" t="s">
        <v>856</v>
      </c>
      <c r="Z22" t="s">
        <v>1094</v>
      </c>
      <c r="AA22" t="s">
        <v>1310</v>
      </c>
      <c r="AB22" t="s">
        <v>1311</v>
      </c>
      <c r="AC22" t="s">
        <v>1375</v>
      </c>
      <c r="AD22">
        <v>-2.3646799999999999</v>
      </c>
      <c r="AE22">
        <v>30.076751699999999</v>
      </c>
      <c r="AF22">
        <v>1392.1</v>
      </c>
      <c r="AG22">
        <v>4.8</v>
      </c>
      <c r="AH22">
        <v>1</v>
      </c>
      <c r="AI22" t="s">
        <v>245</v>
      </c>
      <c r="AJ22">
        <v>1</v>
      </c>
      <c r="AK22">
        <v>0</v>
      </c>
      <c r="AL22">
        <v>0</v>
      </c>
      <c r="AM22">
        <v>0</v>
      </c>
      <c r="AN22">
        <v>0</v>
      </c>
      <c r="AO22">
        <v>0</v>
      </c>
      <c r="AP22">
        <v>0</v>
      </c>
      <c r="AQ22">
        <v>0</v>
      </c>
      <c r="AR22">
        <v>0</v>
      </c>
      <c r="AT22" t="s">
        <v>1376</v>
      </c>
      <c r="AU22" t="s">
        <v>1377</v>
      </c>
      <c r="BL22" t="s">
        <v>210</v>
      </c>
      <c r="BM22">
        <v>1</v>
      </c>
      <c r="BN22">
        <v>0</v>
      </c>
      <c r="BO22">
        <v>0</v>
      </c>
      <c r="BP22">
        <v>0</v>
      </c>
      <c r="BQ22">
        <v>0</v>
      </c>
      <c r="BR22">
        <v>0</v>
      </c>
      <c r="BS22">
        <v>0</v>
      </c>
      <c r="BT22">
        <v>0</v>
      </c>
      <c r="BU22">
        <v>0</v>
      </c>
      <c r="BV22">
        <v>0</v>
      </c>
      <c r="BW22">
        <v>0</v>
      </c>
      <c r="BX22">
        <v>0</v>
      </c>
      <c r="BY22">
        <v>0</v>
      </c>
      <c r="BZ22" t="s">
        <v>194</v>
      </c>
      <c r="CA22" t="s">
        <v>194</v>
      </c>
      <c r="CB22" t="s">
        <v>194</v>
      </c>
      <c r="CC22">
        <v>37.215000000000003</v>
      </c>
      <c r="CD22" t="s">
        <v>1378</v>
      </c>
      <c r="CE22" t="s">
        <v>1379</v>
      </c>
      <c r="CF22" t="s">
        <v>195</v>
      </c>
      <c r="CG22" t="s">
        <v>1380</v>
      </c>
      <c r="CH22" t="s">
        <v>1381</v>
      </c>
      <c r="CI22" s="3" t="s">
        <v>213</v>
      </c>
      <c r="GH22" t="s">
        <v>194</v>
      </c>
      <c r="GI22" t="s">
        <v>194</v>
      </c>
      <c r="GJ22" t="s">
        <v>1319</v>
      </c>
      <c r="GK22" t="s">
        <v>1382</v>
      </c>
      <c r="GL22" t="s">
        <v>1383</v>
      </c>
      <c r="GM22" t="s">
        <v>217</v>
      </c>
      <c r="GN22" t="s">
        <v>218</v>
      </c>
      <c r="GO22" t="s">
        <v>219</v>
      </c>
      <c r="GU22">
        <v>186253000</v>
      </c>
      <c r="GV22" t="s">
        <v>1384</v>
      </c>
      <c r="GW22">
        <v>44824.685671296298</v>
      </c>
      <c r="GZ22" t="s">
        <v>221</v>
      </c>
      <c r="HA22" t="s">
        <v>222</v>
      </c>
      <c r="HC22">
        <v>77</v>
      </c>
    </row>
    <row r="23" spans="1:211" x14ac:dyDescent="0.35">
      <c r="A23" s="7">
        <v>44824.495540000004</v>
      </c>
      <c r="B23" s="7">
        <v>44824.515142268523</v>
      </c>
      <c r="C23" s="7">
        <v>44824</v>
      </c>
      <c r="D23" t="s">
        <v>1304</v>
      </c>
      <c r="H23">
        <v>1404071605</v>
      </c>
      <c r="I23" t="s">
        <v>194</v>
      </c>
      <c r="J23" t="s">
        <v>194</v>
      </c>
      <c r="K23" t="s">
        <v>194</v>
      </c>
      <c r="L23" t="s">
        <v>194</v>
      </c>
      <c r="M23" t="s">
        <v>194</v>
      </c>
      <c r="N23" t="s">
        <v>194</v>
      </c>
      <c r="O23" t="s">
        <v>195</v>
      </c>
      <c r="Q23" s="7">
        <v>44824</v>
      </c>
      <c r="R23" t="s">
        <v>1355</v>
      </c>
      <c r="S23" s="3" t="s">
        <v>3445</v>
      </c>
      <c r="T23" t="s">
        <v>194</v>
      </c>
      <c r="U23" t="s">
        <v>1357</v>
      </c>
      <c r="V23" t="s">
        <v>1358</v>
      </c>
      <c r="W23" t="s">
        <v>1359</v>
      </c>
      <c r="X23" t="s">
        <v>855</v>
      </c>
      <c r="Y23" t="s">
        <v>856</v>
      </c>
      <c r="Z23" t="s">
        <v>1094</v>
      </c>
      <c r="AA23" t="s">
        <v>1310</v>
      </c>
      <c r="AB23" t="s">
        <v>1311</v>
      </c>
      <c r="AC23" t="s">
        <v>1360</v>
      </c>
      <c r="AD23">
        <v>-2.3631329000000001</v>
      </c>
      <c r="AE23">
        <v>30.082004699999999</v>
      </c>
      <c r="AF23">
        <v>1442.4</v>
      </c>
      <c r="AG23">
        <v>4.9000000000000004</v>
      </c>
      <c r="AH23">
        <v>1</v>
      </c>
      <c r="AI23" t="s">
        <v>245</v>
      </c>
      <c r="AJ23">
        <v>1</v>
      </c>
      <c r="AK23">
        <v>0</v>
      </c>
      <c r="AL23">
        <v>0</v>
      </c>
      <c r="AM23">
        <v>0</v>
      </c>
      <c r="AN23">
        <v>0</v>
      </c>
      <c r="AO23">
        <v>0</v>
      </c>
      <c r="AP23">
        <v>0</v>
      </c>
      <c r="AQ23">
        <v>0</v>
      </c>
      <c r="AR23">
        <v>0</v>
      </c>
      <c r="AT23" t="s">
        <v>1361</v>
      </c>
      <c r="AU23" t="s">
        <v>1362</v>
      </c>
      <c r="BL23" t="s">
        <v>210</v>
      </c>
      <c r="BM23">
        <v>1</v>
      </c>
      <c r="BN23">
        <v>0</v>
      </c>
      <c r="BO23">
        <v>0</v>
      </c>
      <c r="BP23">
        <v>0</v>
      </c>
      <c r="BQ23">
        <v>0</v>
      </c>
      <c r="BR23">
        <v>0</v>
      </c>
      <c r="BS23">
        <v>0</v>
      </c>
      <c r="BT23">
        <v>0</v>
      </c>
      <c r="BU23">
        <v>0</v>
      </c>
      <c r="BV23">
        <v>0</v>
      </c>
      <c r="BW23">
        <v>0</v>
      </c>
      <c r="BX23">
        <v>0</v>
      </c>
      <c r="BY23">
        <v>0</v>
      </c>
      <c r="BZ23" t="s">
        <v>194</v>
      </c>
      <c r="CA23" t="s">
        <v>194</v>
      </c>
      <c r="CB23" t="s">
        <v>194</v>
      </c>
      <c r="CC23">
        <v>45.64</v>
      </c>
      <c r="CD23" t="s">
        <v>1363</v>
      </c>
      <c r="CE23" s="2" t="s">
        <v>1364</v>
      </c>
      <c r="CF23" t="s">
        <v>195</v>
      </c>
      <c r="CG23" t="s">
        <v>1365</v>
      </c>
      <c r="CH23" s="2" t="s">
        <v>1366</v>
      </c>
      <c r="CI23" s="3" t="s">
        <v>213</v>
      </c>
      <c r="GH23" t="s">
        <v>194</v>
      </c>
      <c r="GI23" t="s">
        <v>194</v>
      </c>
      <c r="GJ23" t="s">
        <v>1319</v>
      </c>
      <c r="GK23" t="s">
        <v>1367</v>
      </c>
      <c r="GL23" t="s">
        <v>1368</v>
      </c>
      <c r="GM23" t="s">
        <v>217</v>
      </c>
      <c r="GN23" t="s">
        <v>218</v>
      </c>
      <c r="GO23" t="s">
        <v>219</v>
      </c>
      <c r="GU23">
        <v>186252945</v>
      </c>
      <c r="GV23" t="s">
        <v>1369</v>
      </c>
      <c r="GW23">
        <v>44824.685578703713</v>
      </c>
      <c r="GZ23" t="s">
        <v>221</v>
      </c>
      <c r="HA23" t="s">
        <v>222</v>
      </c>
      <c r="HC23">
        <v>76</v>
      </c>
    </row>
    <row r="24" spans="1:211" x14ac:dyDescent="0.35">
      <c r="A24" s="7">
        <v>44824.452353645836</v>
      </c>
      <c r="B24" s="7">
        <v>44824.464928946763</v>
      </c>
      <c r="C24" s="7">
        <v>44824</v>
      </c>
      <c r="D24" t="s">
        <v>1088</v>
      </c>
      <c r="H24">
        <v>1505103204</v>
      </c>
      <c r="I24" t="s">
        <v>194</v>
      </c>
      <c r="J24" t="s">
        <v>194</v>
      </c>
      <c r="K24" t="s">
        <v>194</v>
      </c>
      <c r="L24" t="s">
        <v>194</v>
      </c>
      <c r="M24" t="s">
        <v>194</v>
      </c>
      <c r="N24" t="s">
        <v>194</v>
      </c>
      <c r="O24" t="s">
        <v>195</v>
      </c>
      <c r="Q24" s="7">
        <v>44824</v>
      </c>
      <c r="R24" t="s">
        <v>1120</v>
      </c>
      <c r="S24" s="3" t="s">
        <v>870</v>
      </c>
      <c r="T24" t="s">
        <v>194</v>
      </c>
      <c r="U24" t="s">
        <v>1121</v>
      </c>
      <c r="V24" t="s">
        <v>1122</v>
      </c>
      <c r="W24" t="s">
        <v>1123</v>
      </c>
      <c r="X24" t="s">
        <v>855</v>
      </c>
      <c r="Y24" t="s">
        <v>856</v>
      </c>
      <c r="Z24" t="s">
        <v>1094</v>
      </c>
      <c r="AA24" t="s">
        <v>1095</v>
      </c>
      <c r="AB24" t="s">
        <v>1096</v>
      </c>
      <c r="AC24" t="s">
        <v>1124</v>
      </c>
      <c r="AD24">
        <v>-2.3374204999999999</v>
      </c>
      <c r="AE24">
        <v>30.0998728</v>
      </c>
      <c r="AF24">
        <v>1497.8</v>
      </c>
      <c r="AG24">
        <v>4.8230000000000004</v>
      </c>
      <c r="AH24">
        <v>1</v>
      </c>
      <c r="AI24" t="s">
        <v>245</v>
      </c>
      <c r="AJ24">
        <v>1</v>
      </c>
      <c r="AK24">
        <v>0</v>
      </c>
      <c r="AL24">
        <v>0</v>
      </c>
      <c r="AM24">
        <v>0</v>
      </c>
      <c r="AN24">
        <v>0</v>
      </c>
      <c r="AO24">
        <v>0</v>
      </c>
      <c r="AP24">
        <v>0</v>
      </c>
      <c r="AQ24">
        <v>0</v>
      </c>
      <c r="AR24">
        <v>0</v>
      </c>
      <c r="AT24" t="s">
        <v>1125</v>
      </c>
      <c r="AU24" t="s">
        <v>1126</v>
      </c>
      <c r="BL24" t="s">
        <v>210</v>
      </c>
      <c r="BM24">
        <v>1</v>
      </c>
      <c r="BN24">
        <v>0</v>
      </c>
      <c r="BO24">
        <v>0</v>
      </c>
      <c r="BP24">
        <v>0</v>
      </c>
      <c r="BQ24">
        <v>0</v>
      </c>
      <c r="BR24">
        <v>0</v>
      </c>
      <c r="BS24">
        <v>0</v>
      </c>
      <c r="BT24">
        <v>0</v>
      </c>
      <c r="BU24">
        <v>0</v>
      </c>
      <c r="BV24">
        <v>0</v>
      </c>
      <c r="BW24">
        <v>0</v>
      </c>
      <c r="BX24">
        <v>0</v>
      </c>
      <c r="BY24">
        <v>0</v>
      </c>
      <c r="BZ24" t="s">
        <v>194</v>
      </c>
      <c r="CA24" t="s">
        <v>194</v>
      </c>
      <c r="CB24" t="s">
        <v>194</v>
      </c>
      <c r="CC24">
        <v>15.1</v>
      </c>
      <c r="CD24" t="s">
        <v>1127</v>
      </c>
      <c r="CE24" t="s">
        <v>1128</v>
      </c>
      <c r="CF24" t="s">
        <v>213</v>
      </c>
      <c r="CI24" s="3" t="s">
        <v>213</v>
      </c>
      <c r="GH24" t="s">
        <v>194</v>
      </c>
      <c r="GI24" t="s">
        <v>194</v>
      </c>
      <c r="GJ24" t="s">
        <v>1102</v>
      </c>
      <c r="GK24" t="s">
        <v>1129</v>
      </c>
      <c r="GL24" t="s">
        <v>1130</v>
      </c>
      <c r="GM24" t="s">
        <v>217</v>
      </c>
      <c r="GN24" t="s">
        <v>218</v>
      </c>
      <c r="GO24" t="s">
        <v>219</v>
      </c>
      <c r="GU24">
        <v>186247279</v>
      </c>
      <c r="GV24" t="s">
        <v>1131</v>
      </c>
      <c r="GW24">
        <v>44824.673958333333</v>
      </c>
      <c r="GZ24" t="s">
        <v>221</v>
      </c>
      <c r="HA24" t="s">
        <v>222</v>
      </c>
      <c r="HC24">
        <v>60</v>
      </c>
    </row>
    <row r="25" spans="1:211" x14ac:dyDescent="0.35">
      <c r="A25" s="7">
        <v>44824.442106192131</v>
      </c>
      <c r="B25" s="7">
        <v>44824.476906215277</v>
      </c>
      <c r="C25" s="7">
        <v>44824</v>
      </c>
      <c r="D25" t="s">
        <v>1304</v>
      </c>
      <c r="H25">
        <v>1404071604</v>
      </c>
      <c r="I25" t="s">
        <v>194</v>
      </c>
      <c r="J25" t="s">
        <v>194</v>
      </c>
      <c r="K25" t="s">
        <v>194</v>
      </c>
      <c r="L25" t="s">
        <v>194</v>
      </c>
      <c r="M25" t="s">
        <v>194</v>
      </c>
      <c r="N25" t="s">
        <v>194</v>
      </c>
      <c r="O25" t="s">
        <v>195</v>
      </c>
      <c r="Q25" s="7">
        <v>44824</v>
      </c>
      <c r="R25" t="s">
        <v>1340</v>
      </c>
      <c r="S25" s="3" t="s">
        <v>870</v>
      </c>
      <c r="T25" t="s">
        <v>194</v>
      </c>
      <c r="U25" t="s">
        <v>1341</v>
      </c>
      <c r="V25" t="s">
        <v>1342</v>
      </c>
      <c r="W25" t="s">
        <v>1343</v>
      </c>
      <c r="X25" t="s">
        <v>855</v>
      </c>
      <c r="Y25" t="s">
        <v>856</v>
      </c>
      <c r="Z25" t="s">
        <v>1094</v>
      </c>
      <c r="AA25" t="s">
        <v>1310</v>
      </c>
      <c r="AB25" t="s">
        <v>1311</v>
      </c>
      <c r="AC25" t="s">
        <v>1344</v>
      </c>
      <c r="AD25">
        <v>-2.3553600000000001</v>
      </c>
      <c r="AE25">
        <v>30.0803683</v>
      </c>
      <c r="AF25">
        <v>1442.6</v>
      </c>
      <c r="AG25">
        <v>3.7</v>
      </c>
      <c r="AH25">
        <v>1</v>
      </c>
      <c r="AI25" t="s">
        <v>245</v>
      </c>
      <c r="AJ25">
        <v>1</v>
      </c>
      <c r="AK25">
        <v>0</v>
      </c>
      <c r="AL25">
        <v>0</v>
      </c>
      <c r="AM25">
        <v>0</v>
      </c>
      <c r="AN25">
        <v>0</v>
      </c>
      <c r="AO25">
        <v>0</v>
      </c>
      <c r="AP25">
        <v>0</v>
      </c>
      <c r="AQ25">
        <v>0</v>
      </c>
      <c r="AR25">
        <v>0</v>
      </c>
      <c r="AT25" t="s">
        <v>1345</v>
      </c>
      <c r="AU25" t="s">
        <v>1346</v>
      </c>
      <c r="BL25" t="s">
        <v>210</v>
      </c>
      <c r="BM25">
        <v>1</v>
      </c>
      <c r="BN25">
        <v>0</v>
      </c>
      <c r="BO25">
        <v>0</v>
      </c>
      <c r="BP25">
        <v>0</v>
      </c>
      <c r="BQ25">
        <v>0</v>
      </c>
      <c r="BR25">
        <v>0</v>
      </c>
      <c r="BS25">
        <v>0</v>
      </c>
      <c r="BT25">
        <v>0</v>
      </c>
      <c r="BU25">
        <v>0</v>
      </c>
      <c r="BV25">
        <v>0</v>
      </c>
      <c r="BW25">
        <v>0</v>
      </c>
      <c r="BX25">
        <v>0</v>
      </c>
      <c r="BY25">
        <v>0</v>
      </c>
      <c r="BZ25" t="s">
        <v>194</v>
      </c>
      <c r="CA25" t="s">
        <v>194</v>
      </c>
      <c r="CB25" t="s">
        <v>194</v>
      </c>
      <c r="CC25">
        <v>38.075000000000003</v>
      </c>
      <c r="CD25" t="s">
        <v>1347</v>
      </c>
      <c r="CE25" t="s">
        <v>1348</v>
      </c>
      <c r="CF25" t="s">
        <v>195</v>
      </c>
      <c r="CG25" t="s">
        <v>1349</v>
      </c>
      <c r="CH25" t="s">
        <v>1350</v>
      </c>
      <c r="CI25" s="3" t="s">
        <v>213</v>
      </c>
      <c r="GH25" t="s">
        <v>194</v>
      </c>
      <c r="GI25" t="s">
        <v>194</v>
      </c>
      <c r="GJ25" t="s">
        <v>1319</v>
      </c>
      <c r="GK25" t="s">
        <v>1351</v>
      </c>
      <c r="GL25" t="s">
        <v>1352</v>
      </c>
      <c r="GM25" t="s">
        <v>217</v>
      </c>
      <c r="GN25" t="s">
        <v>218</v>
      </c>
      <c r="GO25" t="s">
        <v>219</v>
      </c>
      <c r="GU25">
        <v>186252868</v>
      </c>
      <c r="GV25" t="s">
        <v>1353</v>
      </c>
      <c r="GW25">
        <v>44824.685416666667</v>
      </c>
      <c r="GZ25" t="s">
        <v>221</v>
      </c>
      <c r="HA25" t="s">
        <v>222</v>
      </c>
      <c r="HC25">
        <v>75</v>
      </c>
    </row>
    <row r="26" spans="1:211" x14ac:dyDescent="0.35">
      <c r="A26" s="7">
        <v>44824.362738009258</v>
      </c>
      <c r="B26" s="7">
        <v>44824.374715625003</v>
      </c>
      <c r="C26" s="7">
        <v>44824</v>
      </c>
      <c r="D26" t="s">
        <v>1210</v>
      </c>
      <c r="H26">
        <v>1101022402</v>
      </c>
      <c r="I26" t="s">
        <v>194</v>
      </c>
      <c r="J26" t="s">
        <v>194</v>
      </c>
      <c r="K26" t="s">
        <v>194</v>
      </c>
      <c r="L26" t="s">
        <v>194</v>
      </c>
      <c r="M26" t="s">
        <v>194</v>
      </c>
      <c r="N26" t="s">
        <v>194</v>
      </c>
      <c r="O26" t="s">
        <v>195</v>
      </c>
      <c r="Q26" s="7">
        <v>44824</v>
      </c>
      <c r="R26" t="s">
        <v>1231</v>
      </c>
      <c r="S26" s="3" t="s">
        <v>870</v>
      </c>
      <c r="T26" t="s">
        <v>194</v>
      </c>
      <c r="U26" t="s">
        <v>1233</v>
      </c>
      <c r="V26" t="s">
        <v>1234</v>
      </c>
      <c r="W26" t="s">
        <v>1235</v>
      </c>
      <c r="X26" t="s">
        <v>855</v>
      </c>
      <c r="Y26" t="s">
        <v>856</v>
      </c>
      <c r="Z26" t="s">
        <v>1216</v>
      </c>
      <c r="AA26" t="s">
        <v>1217</v>
      </c>
      <c r="AB26" t="s">
        <v>1217</v>
      </c>
      <c r="AC26" t="s">
        <v>1218</v>
      </c>
      <c r="AD26">
        <v>-2.2213821999999999</v>
      </c>
      <c r="AE26">
        <v>30.224045700000001</v>
      </c>
      <c r="AF26">
        <v>0</v>
      </c>
      <c r="AG26">
        <v>3799.9989999999998</v>
      </c>
      <c r="AH26">
        <v>1</v>
      </c>
      <c r="AI26" t="s">
        <v>245</v>
      </c>
      <c r="AJ26">
        <v>1</v>
      </c>
      <c r="AK26">
        <v>0</v>
      </c>
      <c r="AL26">
        <v>0</v>
      </c>
      <c r="AM26">
        <v>0</v>
      </c>
      <c r="AN26">
        <v>0</v>
      </c>
      <c r="AO26">
        <v>0</v>
      </c>
      <c r="AP26">
        <v>0</v>
      </c>
      <c r="AQ26">
        <v>0</v>
      </c>
      <c r="AR26">
        <v>0</v>
      </c>
      <c r="AT26" t="s">
        <v>1236</v>
      </c>
      <c r="AU26" t="s">
        <v>1237</v>
      </c>
      <c r="BL26" t="s">
        <v>210</v>
      </c>
      <c r="BM26">
        <v>1</v>
      </c>
      <c r="BN26">
        <v>0</v>
      </c>
      <c r="BO26">
        <v>0</v>
      </c>
      <c r="BP26">
        <v>0</v>
      </c>
      <c r="BQ26">
        <v>0</v>
      </c>
      <c r="BR26">
        <v>0</v>
      </c>
      <c r="BS26">
        <v>0</v>
      </c>
      <c r="BT26">
        <v>0</v>
      </c>
      <c r="BU26">
        <v>0</v>
      </c>
      <c r="BV26">
        <v>0</v>
      </c>
      <c r="BW26">
        <v>0</v>
      </c>
      <c r="BX26">
        <v>0</v>
      </c>
      <c r="BY26">
        <v>0</v>
      </c>
      <c r="BZ26" t="s">
        <v>194</v>
      </c>
      <c r="CA26" t="s">
        <v>194</v>
      </c>
      <c r="CB26" t="s">
        <v>194</v>
      </c>
      <c r="CC26">
        <v>18.47</v>
      </c>
      <c r="CD26" t="s">
        <v>1238</v>
      </c>
      <c r="CE26" t="s">
        <v>1239</v>
      </c>
      <c r="CF26" t="s">
        <v>195</v>
      </c>
      <c r="CG26" t="s">
        <v>1240</v>
      </c>
      <c r="CH26" t="s">
        <v>1241</v>
      </c>
      <c r="CI26" s="3" t="s">
        <v>3419</v>
      </c>
      <c r="GH26" t="s">
        <v>194</v>
      </c>
      <c r="GI26" t="s">
        <v>194</v>
      </c>
      <c r="GJ26" t="s">
        <v>1226</v>
      </c>
      <c r="GK26" t="s">
        <v>1242</v>
      </c>
      <c r="GL26" t="s">
        <v>1243</v>
      </c>
      <c r="GM26" t="s">
        <v>217</v>
      </c>
      <c r="GN26" t="s">
        <v>218</v>
      </c>
      <c r="GO26" t="s">
        <v>219</v>
      </c>
      <c r="GU26">
        <v>186249298</v>
      </c>
      <c r="GV26" t="s">
        <v>1244</v>
      </c>
      <c r="GW26">
        <v>44824.677905092591</v>
      </c>
      <c r="GZ26" t="s">
        <v>221</v>
      </c>
      <c r="HA26" t="s">
        <v>222</v>
      </c>
      <c r="HC26">
        <v>68</v>
      </c>
    </row>
    <row r="27" spans="1:211" x14ac:dyDescent="0.35">
      <c r="A27" s="7">
        <v>44824.309471863417</v>
      </c>
      <c r="B27" s="7">
        <v>44824.32645709491</v>
      </c>
      <c r="C27" s="7">
        <v>44824</v>
      </c>
      <c r="D27" t="s">
        <v>592</v>
      </c>
      <c r="H27">
        <v>1707142006</v>
      </c>
      <c r="I27" t="s">
        <v>194</v>
      </c>
      <c r="J27" t="s">
        <v>194</v>
      </c>
      <c r="K27" t="s">
        <v>194</v>
      </c>
      <c r="L27" t="s">
        <v>194</v>
      </c>
      <c r="M27" t="s">
        <v>194</v>
      </c>
      <c r="N27" t="s">
        <v>194</v>
      </c>
      <c r="O27" t="s">
        <v>195</v>
      </c>
      <c r="Q27" s="7">
        <v>44824</v>
      </c>
      <c r="R27" t="s">
        <v>1042</v>
      </c>
      <c r="S27" s="3" t="s">
        <v>3440</v>
      </c>
      <c r="T27" t="s">
        <v>194</v>
      </c>
      <c r="U27" t="s">
        <v>1044</v>
      </c>
      <c r="V27" t="s">
        <v>1044</v>
      </c>
      <c r="W27" t="s">
        <v>1045</v>
      </c>
      <c r="X27" t="s">
        <v>855</v>
      </c>
      <c r="Y27" t="s">
        <v>856</v>
      </c>
      <c r="Z27" t="s">
        <v>857</v>
      </c>
      <c r="AA27" t="s">
        <v>890</v>
      </c>
      <c r="AB27" t="s">
        <v>1046</v>
      </c>
      <c r="AC27" t="s">
        <v>1047</v>
      </c>
      <c r="AD27">
        <v>-2.2849984000000001</v>
      </c>
      <c r="AE27">
        <v>30.026965799999999</v>
      </c>
      <c r="AF27">
        <v>1470</v>
      </c>
      <c r="AG27">
        <v>4.5</v>
      </c>
      <c r="AH27">
        <v>2</v>
      </c>
      <c r="AI27" t="s">
        <v>1048</v>
      </c>
      <c r="AJ27">
        <v>1</v>
      </c>
      <c r="AK27">
        <v>1</v>
      </c>
      <c r="AL27">
        <v>0</v>
      </c>
      <c r="AM27">
        <v>0</v>
      </c>
      <c r="AN27">
        <v>0</v>
      </c>
      <c r="AO27">
        <v>0</v>
      </c>
      <c r="AP27">
        <v>0</v>
      </c>
      <c r="AQ27">
        <v>0</v>
      </c>
      <c r="AR27">
        <v>0</v>
      </c>
      <c r="AT27" t="s">
        <v>1049</v>
      </c>
      <c r="AU27" t="s">
        <v>1050</v>
      </c>
      <c r="AV27" t="s">
        <v>1051</v>
      </c>
      <c r="AW27" t="s">
        <v>1052</v>
      </c>
      <c r="BL27" t="s">
        <v>210</v>
      </c>
      <c r="BM27">
        <v>1</v>
      </c>
      <c r="BN27">
        <v>0</v>
      </c>
      <c r="BO27">
        <v>0</v>
      </c>
      <c r="BP27">
        <v>0</v>
      </c>
      <c r="BQ27">
        <v>0</v>
      </c>
      <c r="BR27">
        <v>0</v>
      </c>
      <c r="BS27">
        <v>0</v>
      </c>
      <c r="BT27">
        <v>0</v>
      </c>
      <c r="BU27">
        <v>0</v>
      </c>
      <c r="BV27">
        <v>0</v>
      </c>
      <c r="BW27">
        <v>0</v>
      </c>
      <c r="BX27">
        <v>0</v>
      </c>
      <c r="BY27">
        <v>0</v>
      </c>
      <c r="BZ27" t="s">
        <v>194</v>
      </c>
      <c r="CA27" t="s">
        <v>194</v>
      </c>
      <c r="CB27" t="s">
        <v>194</v>
      </c>
      <c r="CC27">
        <v>3.4449999999999998</v>
      </c>
      <c r="CD27" t="s">
        <v>1053</v>
      </c>
      <c r="CE27" t="s">
        <v>1054</v>
      </c>
      <c r="CF27" t="s">
        <v>195</v>
      </c>
      <c r="CG27" t="s">
        <v>1055</v>
      </c>
      <c r="CH27" t="s">
        <v>1056</v>
      </c>
      <c r="CI27" s="3" t="s">
        <v>3441</v>
      </c>
      <c r="GH27" t="s">
        <v>194</v>
      </c>
      <c r="GI27" t="s">
        <v>194</v>
      </c>
      <c r="GJ27" t="s">
        <v>1058</v>
      </c>
      <c r="GK27" t="s">
        <v>1059</v>
      </c>
      <c r="GL27" t="s">
        <v>1060</v>
      </c>
      <c r="GM27" t="s">
        <v>217</v>
      </c>
      <c r="GN27" t="s">
        <v>218</v>
      </c>
      <c r="GO27" t="s">
        <v>219</v>
      </c>
      <c r="GU27">
        <v>186246229</v>
      </c>
      <c r="GV27" t="s">
        <v>1061</v>
      </c>
      <c r="GW27">
        <v>44824.671585648153</v>
      </c>
      <c r="GZ27" t="s">
        <v>221</v>
      </c>
      <c r="HA27" t="s">
        <v>222</v>
      </c>
      <c r="HC27">
        <v>55</v>
      </c>
    </row>
    <row r="28" spans="1:211" x14ac:dyDescent="0.35">
      <c r="A28" s="7">
        <v>44824.415853541657</v>
      </c>
      <c r="B28" s="7">
        <v>44824.445961886573</v>
      </c>
      <c r="C28" s="7">
        <v>44824</v>
      </c>
      <c r="D28" t="s">
        <v>1088</v>
      </c>
      <c r="H28">
        <v>1505103205</v>
      </c>
      <c r="I28" t="s">
        <v>194</v>
      </c>
      <c r="J28" t="s">
        <v>194</v>
      </c>
      <c r="K28" t="s">
        <v>194</v>
      </c>
      <c r="L28" t="s">
        <v>194</v>
      </c>
      <c r="M28" t="s">
        <v>194</v>
      </c>
      <c r="N28" t="s">
        <v>194</v>
      </c>
      <c r="O28" t="s">
        <v>195</v>
      </c>
      <c r="Q28" s="7">
        <v>44824</v>
      </c>
      <c r="R28" t="s">
        <v>850</v>
      </c>
      <c r="S28" s="3" t="s">
        <v>870</v>
      </c>
      <c r="T28" t="s">
        <v>194</v>
      </c>
      <c r="U28" t="s">
        <v>1107</v>
      </c>
      <c r="V28" t="s">
        <v>1108</v>
      </c>
      <c r="W28" t="s">
        <v>1109</v>
      </c>
      <c r="X28" t="s">
        <v>855</v>
      </c>
      <c r="Y28" t="s">
        <v>856</v>
      </c>
      <c r="Z28" t="s">
        <v>1094</v>
      </c>
      <c r="AA28" t="s">
        <v>1095</v>
      </c>
      <c r="AB28" t="s">
        <v>1096</v>
      </c>
      <c r="AC28" t="s">
        <v>1110</v>
      </c>
      <c r="AD28">
        <v>-2.3372213999999998</v>
      </c>
      <c r="AE28">
        <v>30.1002334</v>
      </c>
      <c r="AF28">
        <v>1483.4</v>
      </c>
      <c r="AG28">
        <v>4.9000000000000004</v>
      </c>
      <c r="AH28">
        <v>1</v>
      </c>
      <c r="AI28" t="s">
        <v>245</v>
      </c>
      <c r="AJ28">
        <v>1</v>
      </c>
      <c r="AK28">
        <v>0</v>
      </c>
      <c r="AL28">
        <v>0</v>
      </c>
      <c r="AM28">
        <v>0</v>
      </c>
      <c r="AN28">
        <v>0</v>
      </c>
      <c r="AO28">
        <v>0</v>
      </c>
      <c r="AP28">
        <v>0</v>
      </c>
      <c r="AQ28">
        <v>0</v>
      </c>
      <c r="AR28">
        <v>0</v>
      </c>
      <c r="AT28" t="s">
        <v>1111</v>
      </c>
      <c r="AU28" t="s">
        <v>1112</v>
      </c>
      <c r="BL28" t="s">
        <v>210</v>
      </c>
      <c r="BM28">
        <v>1</v>
      </c>
      <c r="BN28">
        <v>0</v>
      </c>
      <c r="BO28">
        <v>0</v>
      </c>
      <c r="BP28">
        <v>0</v>
      </c>
      <c r="BQ28">
        <v>0</v>
      </c>
      <c r="BR28">
        <v>0</v>
      </c>
      <c r="BS28">
        <v>0</v>
      </c>
      <c r="BT28">
        <v>0</v>
      </c>
      <c r="BU28">
        <v>0</v>
      </c>
      <c r="BV28">
        <v>0</v>
      </c>
      <c r="BW28">
        <v>0</v>
      </c>
      <c r="BX28">
        <v>0</v>
      </c>
      <c r="BY28">
        <v>0</v>
      </c>
      <c r="BZ28" t="s">
        <v>194</v>
      </c>
      <c r="CA28" t="s">
        <v>194</v>
      </c>
      <c r="CB28" t="s">
        <v>194</v>
      </c>
      <c r="CC28">
        <v>3</v>
      </c>
      <c r="CD28" t="s">
        <v>1113</v>
      </c>
      <c r="CE28" t="s">
        <v>1114</v>
      </c>
      <c r="CF28" t="s">
        <v>213</v>
      </c>
      <c r="CI28" s="3" t="s">
        <v>213</v>
      </c>
      <c r="GH28" t="s">
        <v>194</v>
      </c>
      <c r="GI28" t="s">
        <v>194</v>
      </c>
      <c r="GJ28" t="s">
        <v>1102</v>
      </c>
      <c r="GK28" t="s">
        <v>1116</v>
      </c>
      <c r="GL28" t="s">
        <v>1117</v>
      </c>
      <c r="GM28" t="s">
        <v>217</v>
      </c>
      <c r="GN28" t="s">
        <v>218</v>
      </c>
      <c r="GO28" t="s">
        <v>219</v>
      </c>
      <c r="GU28">
        <v>186246782</v>
      </c>
      <c r="GV28" t="s">
        <v>1118</v>
      </c>
      <c r="GW28">
        <v>44824.672500000001</v>
      </c>
      <c r="GZ28" t="s">
        <v>221</v>
      </c>
      <c r="HA28" t="s">
        <v>222</v>
      </c>
      <c r="HC28">
        <v>59</v>
      </c>
    </row>
    <row r="29" spans="1:211" x14ac:dyDescent="0.35">
      <c r="A29" s="7">
        <v>44824.49946835648</v>
      </c>
      <c r="B29" s="7">
        <v>44824.505360625</v>
      </c>
      <c r="C29" s="7">
        <v>44824</v>
      </c>
      <c r="D29" t="s">
        <v>1401</v>
      </c>
      <c r="H29">
        <v>1707132305</v>
      </c>
      <c r="I29" t="s">
        <v>194</v>
      </c>
      <c r="J29" t="s">
        <v>194</v>
      </c>
      <c r="K29" t="s">
        <v>194</v>
      </c>
      <c r="L29" t="s">
        <v>194</v>
      </c>
      <c r="M29" t="s">
        <v>194</v>
      </c>
      <c r="N29" t="s">
        <v>194</v>
      </c>
      <c r="O29" t="s">
        <v>195</v>
      </c>
      <c r="Q29" s="7">
        <v>44824</v>
      </c>
      <c r="R29" t="s">
        <v>1459</v>
      </c>
      <c r="S29" s="3" t="s">
        <v>870</v>
      </c>
      <c r="T29" t="s">
        <v>194</v>
      </c>
      <c r="U29" t="s">
        <v>1460</v>
      </c>
      <c r="V29" t="s">
        <v>1461</v>
      </c>
      <c r="W29" t="s">
        <v>1462</v>
      </c>
      <c r="X29" t="s">
        <v>855</v>
      </c>
      <c r="Y29" t="s">
        <v>856</v>
      </c>
      <c r="Z29" t="s">
        <v>857</v>
      </c>
      <c r="AA29" t="s">
        <v>890</v>
      </c>
      <c r="AB29" t="s">
        <v>891</v>
      </c>
      <c r="AC29" t="s">
        <v>1463</v>
      </c>
      <c r="AD29">
        <v>-2.2842625000000001</v>
      </c>
      <c r="AE29">
        <v>30.015273799999999</v>
      </c>
      <c r="AF29">
        <v>1504.9</v>
      </c>
      <c r="AG29">
        <v>4.84</v>
      </c>
      <c r="AH29">
        <v>1</v>
      </c>
      <c r="AI29" t="s">
        <v>245</v>
      </c>
      <c r="AJ29">
        <v>1</v>
      </c>
      <c r="AK29">
        <v>0</v>
      </c>
      <c r="AL29">
        <v>0</v>
      </c>
      <c r="AM29">
        <v>0</v>
      </c>
      <c r="AN29">
        <v>0</v>
      </c>
      <c r="AO29">
        <v>0</v>
      </c>
      <c r="AP29">
        <v>0</v>
      </c>
      <c r="AQ29">
        <v>0</v>
      </c>
      <c r="AR29">
        <v>0</v>
      </c>
      <c r="AT29" t="s">
        <v>1464</v>
      </c>
      <c r="AU29" t="s">
        <v>1465</v>
      </c>
      <c r="BL29" t="s">
        <v>210</v>
      </c>
      <c r="BM29">
        <v>1</v>
      </c>
      <c r="BN29">
        <v>0</v>
      </c>
      <c r="BO29">
        <v>0</v>
      </c>
      <c r="BP29">
        <v>0</v>
      </c>
      <c r="BQ29">
        <v>0</v>
      </c>
      <c r="BR29">
        <v>0</v>
      </c>
      <c r="BS29">
        <v>0</v>
      </c>
      <c r="BT29">
        <v>0</v>
      </c>
      <c r="BU29">
        <v>0</v>
      </c>
      <c r="BV29">
        <v>0</v>
      </c>
      <c r="BW29">
        <v>0</v>
      </c>
      <c r="BX29">
        <v>0</v>
      </c>
      <c r="BY29">
        <v>0</v>
      </c>
      <c r="BZ29" t="s">
        <v>194</v>
      </c>
      <c r="CA29" t="s">
        <v>194</v>
      </c>
      <c r="CB29" t="s">
        <v>194</v>
      </c>
      <c r="CC29">
        <v>82.33</v>
      </c>
      <c r="CD29" t="s">
        <v>1466</v>
      </c>
      <c r="CE29" t="s">
        <v>1467</v>
      </c>
      <c r="CF29" t="s">
        <v>195</v>
      </c>
      <c r="CG29" t="s">
        <v>1468</v>
      </c>
      <c r="CH29" t="s">
        <v>1469</v>
      </c>
      <c r="CI29" s="3" t="s">
        <v>3448</v>
      </c>
      <c r="GH29" t="s">
        <v>194</v>
      </c>
      <c r="GI29" t="s">
        <v>194</v>
      </c>
      <c r="GJ29" t="s">
        <v>1471</v>
      </c>
      <c r="GK29" t="s">
        <v>1472</v>
      </c>
      <c r="GL29" t="s">
        <v>1473</v>
      </c>
      <c r="GM29" t="s">
        <v>217</v>
      </c>
      <c r="GN29" t="s">
        <v>218</v>
      </c>
      <c r="GO29" t="s">
        <v>219</v>
      </c>
      <c r="GU29">
        <v>186256674</v>
      </c>
      <c r="GV29" t="s">
        <v>1474</v>
      </c>
      <c r="GW29">
        <v>44824.692847222221</v>
      </c>
      <c r="GZ29" t="s">
        <v>221</v>
      </c>
      <c r="HA29" t="s">
        <v>222</v>
      </c>
      <c r="HC29">
        <v>83</v>
      </c>
    </row>
    <row r="30" spans="1:211" x14ac:dyDescent="0.35">
      <c r="A30" s="7">
        <v>44824.493314039362</v>
      </c>
      <c r="B30" s="7">
        <v>44824.498619317128</v>
      </c>
      <c r="C30" s="7">
        <v>44824</v>
      </c>
      <c r="D30" t="s">
        <v>848</v>
      </c>
      <c r="H30">
        <v>1708151406</v>
      </c>
      <c r="I30" t="s">
        <v>194</v>
      </c>
      <c r="J30" t="s">
        <v>194</v>
      </c>
      <c r="K30" t="s">
        <v>194</v>
      </c>
      <c r="L30" t="s">
        <v>194</v>
      </c>
      <c r="M30" t="s">
        <v>194</v>
      </c>
      <c r="N30" t="s">
        <v>194</v>
      </c>
      <c r="O30" t="s">
        <v>195</v>
      </c>
      <c r="Q30" s="7">
        <v>44824</v>
      </c>
      <c r="R30" t="s">
        <v>903</v>
      </c>
      <c r="S30" s="3" t="s">
        <v>870</v>
      </c>
      <c r="T30" t="s">
        <v>194</v>
      </c>
      <c r="U30" t="s">
        <v>904</v>
      </c>
      <c r="V30" t="s">
        <v>905</v>
      </c>
      <c r="W30" t="s">
        <v>906</v>
      </c>
      <c r="X30" t="s">
        <v>855</v>
      </c>
      <c r="Y30" t="s">
        <v>856</v>
      </c>
      <c r="Z30" t="s">
        <v>857</v>
      </c>
      <c r="AA30" t="s">
        <v>858</v>
      </c>
      <c r="AB30" t="s">
        <v>859</v>
      </c>
      <c r="AC30" t="s">
        <v>907</v>
      </c>
      <c r="AD30">
        <v>-2.3127833999999998</v>
      </c>
      <c r="AE30">
        <v>29.994161900000002</v>
      </c>
      <c r="AF30">
        <v>1488</v>
      </c>
      <c r="AG30">
        <v>5</v>
      </c>
      <c r="AH30">
        <v>1</v>
      </c>
      <c r="AI30" t="s">
        <v>207</v>
      </c>
      <c r="AJ30">
        <v>0</v>
      </c>
      <c r="AK30">
        <v>1</v>
      </c>
      <c r="AL30">
        <v>0</v>
      </c>
      <c r="AM30">
        <v>0</v>
      </c>
      <c r="AN30">
        <v>0</v>
      </c>
      <c r="AO30">
        <v>0</v>
      </c>
      <c r="AP30">
        <v>0</v>
      </c>
      <c r="AQ30">
        <v>0</v>
      </c>
      <c r="AR30">
        <v>0</v>
      </c>
      <c r="AV30" t="s">
        <v>908</v>
      </c>
      <c r="AW30" t="s">
        <v>909</v>
      </c>
      <c r="BL30" t="s">
        <v>210</v>
      </c>
      <c r="BM30">
        <v>1</v>
      </c>
      <c r="BN30">
        <v>0</v>
      </c>
      <c r="BO30">
        <v>0</v>
      </c>
      <c r="BP30">
        <v>0</v>
      </c>
      <c r="BQ30">
        <v>0</v>
      </c>
      <c r="BR30">
        <v>0</v>
      </c>
      <c r="BS30">
        <v>0</v>
      </c>
      <c r="BT30">
        <v>0</v>
      </c>
      <c r="BU30">
        <v>0</v>
      </c>
      <c r="BV30">
        <v>0</v>
      </c>
      <c r="BW30">
        <v>0</v>
      </c>
      <c r="BX30">
        <v>0</v>
      </c>
      <c r="BY30">
        <v>0</v>
      </c>
      <c r="BZ30" t="s">
        <v>194</v>
      </c>
      <c r="CA30" t="s">
        <v>194</v>
      </c>
      <c r="CB30" t="s">
        <v>194</v>
      </c>
      <c r="CC30">
        <v>102.3</v>
      </c>
      <c r="CD30" t="s">
        <v>910</v>
      </c>
      <c r="CE30" t="s">
        <v>911</v>
      </c>
      <c r="CF30" t="s">
        <v>195</v>
      </c>
      <c r="CG30" t="s">
        <v>912</v>
      </c>
      <c r="CH30" t="s">
        <v>913</v>
      </c>
      <c r="CI30" s="3" t="s">
        <v>3419</v>
      </c>
      <c r="GH30" t="s">
        <v>194</v>
      </c>
      <c r="GI30" t="s">
        <v>194</v>
      </c>
      <c r="GJ30" t="s">
        <v>865</v>
      </c>
      <c r="GK30" t="s">
        <v>914</v>
      </c>
      <c r="GL30" t="s">
        <v>915</v>
      </c>
      <c r="GM30" t="s">
        <v>217</v>
      </c>
      <c r="GN30" t="s">
        <v>218</v>
      </c>
      <c r="GO30" t="s">
        <v>219</v>
      </c>
      <c r="GU30">
        <v>186241253</v>
      </c>
      <c r="GV30" t="s">
        <v>916</v>
      </c>
      <c r="GW30">
        <v>44824.66138888889</v>
      </c>
      <c r="GZ30" t="s">
        <v>221</v>
      </c>
      <c r="HA30" t="s">
        <v>222</v>
      </c>
      <c r="HC30">
        <v>46</v>
      </c>
    </row>
    <row r="31" spans="1:211" x14ac:dyDescent="0.35">
      <c r="A31" s="7">
        <v>44824.438470034722</v>
      </c>
      <c r="B31" s="7">
        <v>44824.451352685188</v>
      </c>
      <c r="C31" s="7">
        <v>44824</v>
      </c>
      <c r="D31" t="s">
        <v>946</v>
      </c>
      <c r="H31">
        <v>1809171504</v>
      </c>
      <c r="I31" t="s">
        <v>194</v>
      </c>
      <c r="J31" t="s">
        <v>194</v>
      </c>
      <c r="K31" t="s">
        <v>194</v>
      </c>
      <c r="L31" t="s">
        <v>194</v>
      </c>
      <c r="M31" t="s">
        <v>194</v>
      </c>
      <c r="N31" t="s">
        <v>194</v>
      </c>
      <c r="O31" t="s">
        <v>195</v>
      </c>
      <c r="Q31" s="7">
        <v>44824</v>
      </c>
      <c r="R31" t="s">
        <v>998</v>
      </c>
      <c r="S31" s="3" t="s">
        <v>870</v>
      </c>
      <c r="T31" t="s">
        <v>194</v>
      </c>
      <c r="U31" t="s">
        <v>999</v>
      </c>
      <c r="V31" t="s">
        <v>1000</v>
      </c>
      <c r="W31" t="s">
        <v>1001</v>
      </c>
      <c r="X31" t="s">
        <v>855</v>
      </c>
      <c r="Y31" t="s">
        <v>856</v>
      </c>
      <c r="Z31" t="s">
        <v>952</v>
      </c>
      <c r="AA31" t="s">
        <v>953</v>
      </c>
      <c r="AB31" t="s">
        <v>954</v>
      </c>
      <c r="AC31" t="s">
        <v>1002</v>
      </c>
      <c r="AD31">
        <v>-2.3036363</v>
      </c>
      <c r="AE31">
        <v>30.062783400000001</v>
      </c>
      <c r="AF31">
        <v>1450</v>
      </c>
      <c r="AG31">
        <v>4.38</v>
      </c>
      <c r="AH31">
        <v>1</v>
      </c>
      <c r="AI31" t="s">
        <v>207</v>
      </c>
      <c r="AJ31">
        <v>0</v>
      </c>
      <c r="AK31">
        <v>1</v>
      </c>
      <c r="AL31">
        <v>0</v>
      </c>
      <c r="AM31">
        <v>0</v>
      </c>
      <c r="AN31">
        <v>0</v>
      </c>
      <c r="AO31">
        <v>0</v>
      </c>
      <c r="AP31">
        <v>0</v>
      </c>
      <c r="AQ31">
        <v>0</v>
      </c>
      <c r="AR31">
        <v>0</v>
      </c>
      <c r="AV31" t="s">
        <v>1003</v>
      </c>
      <c r="AW31" t="s">
        <v>1004</v>
      </c>
      <c r="BL31" t="s">
        <v>210</v>
      </c>
      <c r="BM31">
        <v>1</v>
      </c>
      <c r="BN31">
        <v>0</v>
      </c>
      <c r="BO31">
        <v>0</v>
      </c>
      <c r="BP31">
        <v>0</v>
      </c>
      <c r="BQ31">
        <v>0</v>
      </c>
      <c r="BR31">
        <v>0</v>
      </c>
      <c r="BS31">
        <v>0</v>
      </c>
      <c r="BT31">
        <v>0</v>
      </c>
      <c r="BU31">
        <v>0</v>
      </c>
      <c r="BV31">
        <v>0</v>
      </c>
      <c r="BW31">
        <v>0</v>
      </c>
      <c r="BX31">
        <v>0</v>
      </c>
      <c r="BY31">
        <v>0</v>
      </c>
      <c r="BZ31" t="s">
        <v>194</v>
      </c>
      <c r="CA31" t="s">
        <v>194</v>
      </c>
      <c r="CB31" t="s">
        <v>194</v>
      </c>
      <c r="CC31">
        <v>38.369999999999997</v>
      </c>
      <c r="CD31" t="s">
        <v>1005</v>
      </c>
      <c r="CE31" t="s">
        <v>1006</v>
      </c>
      <c r="CF31" t="s">
        <v>195</v>
      </c>
      <c r="CG31" t="s">
        <v>1007</v>
      </c>
      <c r="CH31" s="2" t="s">
        <v>1008</v>
      </c>
      <c r="CI31" s="3" t="s">
        <v>3419</v>
      </c>
      <c r="GH31" t="s">
        <v>194</v>
      </c>
      <c r="GI31" t="s">
        <v>194</v>
      </c>
      <c r="GJ31" t="s">
        <v>962</v>
      </c>
      <c r="GK31" t="s">
        <v>1009</v>
      </c>
      <c r="GL31" t="s">
        <v>1010</v>
      </c>
      <c r="GM31" t="s">
        <v>217</v>
      </c>
      <c r="GN31" t="s">
        <v>218</v>
      </c>
      <c r="GO31" t="s">
        <v>219</v>
      </c>
      <c r="GU31">
        <v>186241732</v>
      </c>
      <c r="GV31" t="s">
        <v>1011</v>
      </c>
      <c r="GW31">
        <v>44824.66265046296</v>
      </c>
      <c r="GZ31" t="s">
        <v>221</v>
      </c>
      <c r="HA31" t="s">
        <v>222</v>
      </c>
      <c r="HC31">
        <v>52</v>
      </c>
    </row>
    <row r="32" spans="1:211" x14ac:dyDescent="0.35">
      <c r="A32" s="7">
        <v>44824.397003495367</v>
      </c>
      <c r="B32" s="7">
        <v>44824.401914074071</v>
      </c>
      <c r="C32" s="7">
        <v>44824</v>
      </c>
      <c r="D32" t="s">
        <v>848</v>
      </c>
      <c r="H32">
        <v>1708151402</v>
      </c>
      <c r="I32" t="s">
        <v>194</v>
      </c>
      <c r="J32" t="s">
        <v>194</v>
      </c>
      <c r="K32" t="s">
        <v>194</v>
      </c>
      <c r="L32" t="s">
        <v>194</v>
      </c>
      <c r="M32" t="s">
        <v>194</v>
      </c>
      <c r="N32" t="s">
        <v>194</v>
      </c>
      <c r="O32" t="s">
        <v>195</v>
      </c>
      <c r="Q32" s="7">
        <v>44824</v>
      </c>
      <c r="R32" t="s">
        <v>933</v>
      </c>
      <c r="S32" s="3" t="s">
        <v>870</v>
      </c>
      <c r="T32" t="s">
        <v>194</v>
      </c>
      <c r="U32" t="s">
        <v>934</v>
      </c>
      <c r="V32" t="s">
        <v>935</v>
      </c>
      <c r="W32" t="s">
        <v>889</v>
      </c>
      <c r="X32" t="s">
        <v>855</v>
      </c>
      <c r="Y32" t="s">
        <v>856</v>
      </c>
      <c r="Z32" t="s">
        <v>857</v>
      </c>
      <c r="AA32" t="s">
        <v>858</v>
      </c>
      <c r="AB32" t="s">
        <v>859</v>
      </c>
      <c r="AC32" t="s">
        <v>936</v>
      </c>
      <c r="AD32">
        <v>-2.3120397000000001</v>
      </c>
      <c r="AE32">
        <v>29.9954538</v>
      </c>
      <c r="AF32">
        <v>1486.599975585938</v>
      </c>
      <c r="AG32">
        <v>5</v>
      </c>
      <c r="AH32">
        <v>1</v>
      </c>
      <c r="AI32" t="s">
        <v>207</v>
      </c>
      <c r="AJ32">
        <v>0</v>
      </c>
      <c r="AK32">
        <v>1</v>
      </c>
      <c r="AL32">
        <v>0</v>
      </c>
      <c r="AM32">
        <v>0</v>
      </c>
      <c r="AN32">
        <v>0</v>
      </c>
      <c r="AO32">
        <v>0</v>
      </c>
      <c r="AP32">
        <v>0</v>
      </c>
      <c r="AQ32">
        <v>0</v>
      </c>
      <c r="AR32">
        <v>0</v>
      </c>
      <c r="AV32" t="s">
        <v>937</v>
      </c>
      <c r="AW32" t="s">
        <v>938</v>
      </c>
      <c r="BL32" t="s">
        <v>210</v>
      </c>
      <c r="BM32">
        <v>1</v>
      </c>
      <c r="BN32">
        <v>0</v>
      </c>
      <c r="BO32">
        <v>0</v>
      </c>
      <c r="BP32">
        <v>0</v>
      </c>
      <c r="BQ32">
        <v>0</v>
      </c>
      <c r="BR32">
        <v>0</v>
      </c>
      <c r="BS32">
        <v>0</v>
      </c>
      <c r="BT32">
        <v>0</v>
      </c>
      <c r="BU32">
        <v>0</v>
      </c>
      <c r="BV32">
        <v>0</v>
      </c>
      <c r="BW32">
        <v>0</v>
      </c>
      <c r="BX32">
        <v>0</v>
      </c>
      <c r="BY32">
        <v>0</v>
      </c>
      <c r="BZ32" t="s">
        <v>194</v>
      </c>
      <c r="CA32" t="s">
        <v>194</v>
      </c>
      <c r="CB32" t="s">
        <v>194</v>
      </c>
      <c r="CC32">
        <v>122</v>
      </c>
      <c r="CD32" t="s">
        <v>939</v>
      </c>
      <c r="CE32" s="2" t="s">
        <v>940</v>
      </c>
      <c r="CF32" t="s">
        <v>195</v>
      </c>
      <c r="CG32" t="s">
        <v>941</v>
      </c>
      <c r="CH32" t="s">
        <v>942</v>
      </c>
      <c r="CI32" s="3" t="s">
        <v>3419</v>
      </c>
      <c r="GH32" t="s">
        <v>194</v>
      </c>
      <c r="GI32" t="s">
        <v>194</v>
      </c>
      <c r="GJ32" t="s">
        <v>865</v>
      </c>
      <c r="GK32" t="s">
        <v>943</v>
      </c>
      <c r="GL32" t="s">
        <v>944</v>
      </c>
      <c r="GM32" t="s">
        <v>217</v>
      </c>
      <c r="GN32" t="s">
        <v>218</v>
      </c>
      <c r="GO32" t="s">
        <v>219</v>
      </c>
      <c r="GU32">
        <v>186241474</v>
      </c>
      <c r="GV32" t="s">
        <v>945</v>
      </c>
      <c r="GW32">
        <v>44824.661979166667</v>
      </c>
      <c r="GZ32" t="s">
        <v>221</v>
      </c>
      <c r="HA32" t="s">
        <v>222</v>
      </c>
      <c r="HC32">
        <v>48</v>
      </c>
    </row>
    <row r="33" spans="1:211" x14ac:dyDescent="0.35">
      <c r="A33" s="7">
        <v>44824.474137754631</v>
      </c>
      <c r="B33" s="7">
        <v>44824.484219270831</v>
      </c>
      <c r="C33" s="7">
        <v>44824</v>
      </c>
      <c r="D33" t="s">
        <v>1088</v>
      </c>
      <c r="H33">
        <v>1505103206</v>
      </c>
      <c r="I33" t="s">
        <v>194</v>
      </c>
      <c r="J33" t="s">
        <v>194</v>
      </c>
      <c r="K33" t="s">
        <v>194</v>
      </c>
      <c r="L33" t="s">
        <v>194</v>
      </c>
      <c r="M33" t="s">
        <v>194</v>
      </c>
      <c r="N33" t="s">
        <v>194</v>
      </c>
      <c r="O33" t="s">
        <v>195</v>
      </c>
      <c r="Q33" s="7">
        <v>44824</v>
      </c>
      <c r="R33" t="s">
        <v>1133</v>
      </c>
      <c r="S33" s="3" t="s">
        <v>870</v>
      </c>
      <c r="T33" t="s">
        <v>194</v>
      </c>
      <c r="U33" t="s">
        <v>1134</v>
      </c>
      <c r="V33" t="s">
        <v>1135</v>
      </c>
      <c r="W33" t="s">
        <v>1136</v>
      </c>
      <c r="X33" t="s">
        <v>855</v>
      </c>
      <c r="Y33" t="s">
        <v>856</v>
      </c>
      <c r="Z33" t="s">
        <v>1094</v>
      </c>
      <c r="AA33" t="s">
        <v>1095</v>
      </c>
      <c r="AB33" t="s">
        <v>1096</v>
      </c>
      <c r="AC33" t="s">
        <v>1137</v>
      </c>
      <c r="AD33">
        <v>-2.3361594999999999</v>
      </c>
      <c r="AE33">
        <v>30.100838499999998</v>
      </c>
      <c r="AF33">
        <v>1484.5</v>
      </c>
      <c r="AG33">
        <v>4.9800000000000004</v>
      </c>
      <c r="AH33">
        <v>1</v>
      </c>
      <c r="AI33" t="s">
        <v>245</v>
      </c>
      <c r="AJ33">
        <v>1</v>
      </c>
      <c r="AK33">
        <v>0</v>
      </c>
      <c r="AL33">
        <v>0</v>
      </c>
      <c r="AM33">
        <v>0</v>
      </c>
      <c r="AN33">
        <v>0</v>
      </c>
      <c r="AO33">
        <v>0</v>
      </c>
      <c r="AP33">
        <v>0</v>
      </c>
      <c r="AQ33">
        <v>0</v>
      </c>
      <c r="AR33">
        <v>0</v>
      </c>
      <c r="AT33" t="s">
        <v>1138</v>
      </c>
      <c r="AU33" t="s">
        <v>1139</v>
      </c>
      <c r="BL33" t="s">
        <v>210</v>
      </c>
      <c r="BM33">
        <v>1</v>
      </c>
      <c r="BN33">
        <v>0</v>
      </c>
      <c r="BO33">
        <v>0</v>
      </c>
      <c r="BP33">
        <v>0</v>
      </c>
      <c r="BQ33">
        <v>0</v>
      </c>
      <c r="BR33">
        <v>0</v>
      </c>
      <c r="BS33">
        <v>0</v>
      </c>
      <c r="BT33">
        <v>0</v>
      </c>
      <c r="BU33">
        <v>0</v>
      </c>
      <c r="BV33">
        <v>0</v>
      </c>
      <c r="BW33">
        <v>0</v>
      </c>
      <c r="BX33">
        <v>0</v>
      </c>
      <c r="BY33">
        <v>0</v>
      </c>
      <c r="BZ33" t="s">
        <v>194</v>
      </c>
      <c r="CA33" t="s">
        <v>194</v>
      </c>
      <c r="CB33" t="s">
        <v>194</v>
      </c>
      <c r="CC33">
        <v>15.3</v>
      </c>
      <c r="CD33" t="s">
        <v>1140</v>
      </c>
      <c r="CE33" t="s">
        <v>1141</v>
      </c>
      <c r="CF33" t="s">
        <v>213</v>
      </c>
      <c r="CI33" s="3" t="s">
        <v>213</v>
      </c>
      <c r="GH33" t="s">
        <v>194</v>
      </c>
      <c r="GI33" t="s">
        <v>194</v>
      </c>
      <c r="GJ33" t="s">
        <v>1102</v>
      </c>
      <c r="GK33" t="s">
        <v>1142</v>
      </c>
      <c r="GL33" t="s">
        <v>1143</v>
      </c>
      <c r="GM33" t="s">
        <v>217</v>
      </c>
      <c r="GN33" t="s">
        <v>218</v>
      </c>
      <c r="GO33" t="s">
        <v>219</v>
      </c>
      <c r="GU33">
        <v>186247345</v>
      </c>
      <c r="GV33" t="s">
        <v>1144</v>
      </c>
      <c r="GW33">
        <v>44824.674155092587</v>
      </c>
      <c r="GZ33" t="s">
        <v>221</v>
      </c>
      <c r="HA33" t="s">
        <v>222</v>
      </c>
      <c r="HC33">
        <v>61</v>
      </c>
    </row>
    <row r="34" spans="1:211" x14ac:dyDescent="0.35">
      <c r="A34" s="7">
        <v>44824.415001550929</v>
      </c>
      <c r="B34" s="7">
        <v>44824.419867418983</v>
      </c>
      <c r="C34" s="7">
        <v>44824</v>
      </c>
      <c r="D34" t="s">
        <v>1210</v>
      </c>
      <c r="H34">
        <v>1101022405</v>
      </c>
      <c r="I34" t="s">
        <v>194</v>
      </c>
      <c r="J34" t="s">
        <v>194</v>
      </c>
      <c r="K34" t="s">
        <v>194</v>
      </c>
      <c r="L34" t="s">
        <v>194</v>
      </c>
      <c r="M34" t="s">
        <v>194</v>
      </c>
      <c r="N34" t="s">
        <v>194</v>
      </c>
      <c r="O34" t="s">
        <v>195</v>
      </c>
      <c r="Q34" s="7">
        <v>44824</v>
      </c>
      <c r="R34" t="s">
        <v>1276</v>
      </c>
      <c r="S34" s="3" t="s">
        <v>870</v>
      </c>
      <c r="T34" t="s">
        <v>194</v>
      </c>
      <c r="U34" t="s">
        <v>1277</v>
      </c>
      <c r="V34" t="s">
        <v>1278</v>
      </c>
      <c r="X34" t="s">
        <v>855</v>
      </c>
      <c r="Y34" t="s">
        <v>856</v>
      </c>
      <c r="Z34" t="s">
        <v>1216</v>
      </c>
      <c r="AA34" t="s">
        <v>1217</v>
      </c>
      <c r="AB34" t="s">
        <v>1217</v>
      </c>
      <c r="AC34" t="s">
        <v>1279</v>
      </c>
      <c r="AD34">
        <v>-2.2009729</v>
      </c>
      <c r="AE34">
        <v>30.202764899999998</v>
      </c>
      <c r="AF34">
        <v>0</v>
      </c>
      <c r="AG34">
        <v>4500</v>
      </c>
      <c r="AH34">
        <v>1</v>
      </c>
      <c r="AI34" t="s">
        <v>207</v>
      </c>
      <c r="AJ34">
        <v>0</v>
      </c>
      <c r="AK34">
        <v>1</v>
      </c>
      <c r="AL34">
        <v>0</v>
      </c>
      <c r="AM34">
        <v>0</v>
      </c>
      <c r="AN34">
        <v>0</v>
      </c>
      <c r="AO34">
        <v>0</v>
      </c>
      <c r="AP34">
        <v>0</v>
      </c>
      <c r="AQ34">
        <v>0</v>
      </c>
      <c r="AR34">
        <v>0</v>
      </c>
      <c r="AV34" t="s">
        <v>1280</v>
      </c>
      <c r="AW34" s="2" t="s">
        <v>1281</v>
      </c>
      <c r="BL34" t="s">
        <v>210</v>
      </c>
      <c r="BM34">
        <v>1</v>
      </c>
      <c r="BN34">
        <v>0</v>
      </c>
      <c r="BO34">
        <v>0</v>
      </c>
      <c r="BP34">
        <v>0</v>
      </c>
      <c r="BQ34">
        <v>0</v>
      </c>
      <c r="BR34">
        <v>0</v>
      </c>
      <c r="BS34">
        <v>0</v>
      </c>
      <c r="BT34">
        <v>0</v>
      </c>
      <c r="BU34">
        <v>0</v>
      </c>
      <c r="BV34">
        <v>0</v>
      </c>
      <c r="BW34">
        <v>0</v>
      </c>
      <c r="BX34">
        <v>0</v>
      </c>
      <c r="BY34">
        <v>0</v>
      </c>
      <c r="BZ34" t="s">
        <v>194</v>
      </c>
      <c r="CA34" t="s">
        <v>194</v>
      </c>
      <c r="CB34" t="s">
        <v>194</v>
      </c>
      <c r="CC34">
        <v>16.82</v>
      </c>
      <c r="CD34" t="s">
        <v>1282</v>
      </c>
      <c r="CE34" t="s">
        <v>1283</v>
      </c>
      <c r="CF34" t="s">
        <v>195</v>
      </c>
      <c r="CG34" t="s">
        <v>1284</v>
      </c>
      <c r="CH34" t="s">
        <v>1285</v>
      </c>
      <c r="CI34" s="3" t="s">
        <v>3419</v>
      </c>
      <c r="GH34" t="s">
        <v>194</v>
      </c>
      <c r="GI34" t="s">
        <v>194</v>
      </c>
      <c r="GJ34" t="s">
        <v>1226</v>
      </c>
      <c r="GK34" t="s">
        <v>1286</v>
      </c>
      <c r="GL34" t="s">
        <v>1287</v>
      </c>
      <c r="GM34" t="s">
        <v>217</v>
      </c>
      <c r="GN34" t="s">
        <v>218</v>
      </c>
      <c r="GO34" t="s">
        <v>219</v>
      </c>
      <c r="GU34">
        <v>186249359</v>
      </c>
      <c r="GV34" t="s">
        <v>1288</v>
      </c>
      <c r="GW34">
        <v>44824.678067129629</v>
      </c>
      <c r="GZ34" t="s">
        <v>221</v>
      </c>
      <c r="HA34" t="s">
        <v>222</v>
      </c>
      <c r="HC34">
        <v>71</v>
      </c>
    </row>
    <row r="35" spans="1:211" x14ac:dyDescent="0.35">
      <c r="A35" s="7">
        <v>44824.404511932873</v>
      </c>
      <c r="B35" s="7">
        <v>44824.415143287028</v>
      </c>
      <c r="C35" s="7">
        <v>44824</v>
      </c>
      <c r="D35" t="s">
        <v>1401</v>
      </c>
      <c r="H35">
        <v>1707132302</v>
      </c>
      <c r="I35" t="s">
        <v>194</v>
      </c>
      <c r="J35" t="s">
        <v>194</v>
      </c>
      <c r="K35" t="s">
        <v>194</v>
      </c>
      <c r="L35" t="s">
        <v>194</v>
      </c>
      <c r="M35" t="s">
        <v>194</v>
      </c>
      <c r="N35" t="s">
        <v>194</v>
      </c>
      <c r="O35" t="s">
        <v>195</v>
      </c>
      <c r="Q35" s="7">
        <v>44824</v>
      </c>
      <c r="R35" t="s">
        <v>1418</v>
      </c>
      <c r="S35" s="3" t="s">
        <v>870</v>
      </c>
      <c r="T35" t="s">
        <v>194</v>
      </c>
      <c r="U35" t="s">
        <v>1419</v>
      </c>
      <c r="V35" t="s">
        <v>1419</v>
      </c>
      <c r="W35" t="s">
        <v>1420</v>
      </c>
      <c r="X35" t="s">
        <v>855</v>
      </c>
      <c r="Y35" t="s">
        <v>856</v>
      </c>
      <c r="Z35" t="s">
        <v>857</v>
      </c>
      <c r="AA35" t="s">
        <v>890</v>
      </c>
      <c r="AB35" t="s">
        <v>891</v>
      </c>
      <c r="AC35" t="s">
        <v>1421</v>
      </c>
      <c r="AD35">
        <v>-2.2846293000000002</v>
      </c>
      <c r="AE35">
        <v>30.012730099999999</v>
      </c>
      <c r="AF35">
        <v>1459.7</v>
      </c>
      <c r="AG35">
        <v>4.62</v>
      </c>
      <c r="AH35">
        <v>1</v>
      </c>
      <c r="AI35" t="s">
        <v>245</v>
      </c>
      <c r="AJ35">
        <v>1</v>
      </c>
      <c r="AK35">
        <v>0</v>
      </c>
      <c r="AL35">
        <v>0</v>
      </c>
      <c r="AM35">
        <v>0</v>
      </c>
      <c r="AN35">
        <v>0</v>
      </c>
      <c r="AO35">
        <v>0</v>
      </c>
      <c r="AP35">
        <v>0</v>
      </c>
      <c r="AQ35">
        <v>0</v>
      </c>
      <c r="AR35">
        <v>0</v>
      </c>
      <c r="AT35" t="s">
        <v>1422</v>
      </c>
      <c r="AU35" t="s">
        <v>1423</v>
      </c>
      <c r="BL35" t="s">
        <v>210</v>
      </c>
      <c r="BM35">
        <v>1</v>
      </c>
      <c r="BN35">
        <v>0</v>
      </c>
      <c r="BO35">
        <v>0</v>
      </c>
      <c r="BP35">
        <v>0</v>
      </c>
      <c r="BQ35">
        <v>0</v>
      </c>
      <c r="BR35">
        <v>0</v>
      </c>
      <c r="BS35">
        <v>0</v>
      </c>
      <c r="BT35">
        <v>0</v>
      </c>
      <c r="BU35">
        <v>0</v>
      </c>
      <c r="BV35">
        <v>0</v>
      </c>
      <c r="BW35">
        <v>0</v>
      </c>
      <c r="BX35">
        <v>0</v>
      </c>
      <c r="BY35">
        <v>0</v>
      </c>
      <c r="BZ35" t="s">
        <v>194</v>
      </c>
      <c r="CA35" t="s">
        <v>194</v>
      </c>
      <c r="CB35" t="s">
        <v>194</v>
      </c>
      <c r="CC35">
        <v>40.630000000000003</v>
      </c>
      <c r="CD35" t="s">
        <v>1424</v>
      </c>
      <c r="CE35" t="s">
        <v>1425</v>
      </c>
      <c r="CF35" t="s">
        <v>213</v>
      </c>
      <c r="CI35" s="3" t="s">
        <v>3447</v>
      </c>
      <c r="GH35" t="s">
        <v>194</v>
      </c>
      <c r="GI35" t="s">
        <v>194</v>
      </c>
      <c r="GJ35" t="s">
        <v>1413</v>
      </c>
      <c r="GK35" t="s">
        <v>1427</v>
      </c>
      <c r="GL35" t="s">
        <v>1428</v>
      </c>
      <c r="GM35" t="s">
        <v>217</v>
      </c>
      <c r="GN35" t="s">
        <v>218</v>
      </c>
      <c r="GO35" t="s">
        <v>219</v>
      </c>
      <c r="GU35">
        <v>186256613</v>
      </c>
      <c r="GV35" t="s">
        <v>1429</v>
      </c>
      <c r="GW35">
        <v>44824.692743055559</v>
      </c>
      <c r="GZ35" t="s">
        <v>221</v>
      </c>
      <c r="HA35" t="s">
        <v>222</v>
      </c>
      <c r="HC35">
        <v>80</v>
      </c>
    </row>
    <row r="36" spans="1:211" x14ac:dyDescent="0.35">
      <c r="A36" s="7">
        <v>44824.359780104169</v>
      </c>
      <c r="B36" s="7">
        <v>44824.368359560183</v>
      </c>
      <c r="C36" s="7">
        <v>44824</v>
      </c>
      <c r="D36" t="s">
        <v>592</v>
      </c>
      <c r="H36">
        <v>1707142003</v>
      </c>
      <c r="I36" t="s">
        <v>194</v>
      </c>
      <c r="J36" t="s">
        <v>194</v>
      </c>
      <c r="K36" t="s">
        <v>194</v>
      </c>
      <c r="L36" t="s">
        <v>194</v>
      </c>
      <c r="M36" t="s">
        <v>194</v>
      </c>
      <c r="N36" t="s">
        <v>194</v>
      </c>
      <c r="O36" t="s">
        <v>195</v>
      </c>
      <c r="Q36" s="7">
        <v>44824</v>
      </c>
      <c r="R36" t="s">
        <v>1077</v>
      </c>
      <c r="S36" s="3" t="s">
        <v>3440</v>
      </c>
      <c r="T36" t="s">
        <v>194</v>
      </c>
      <c r="U36" t="s">
        <v>1078</v>
      </c>
      <c r="V36" t="s">
        <v>1078</v>
      </c>
      <c r="W36" t="s">
        <v>1079</v>
      </c>
      <c r="X36" t="s">
        <v>855</v>
      </c>
      <c r="Y36" t="s">
        <v>856</v>
      </c>
      <c r="Z36" t="s">
        <v>857</v>
      </c>
      <c r="AA36" t="s">
        <v>890</v>
      </c>
      <c r="AB36" t="s">
        <v>1046</v>
      </c>
      <c r="AC36" t="s">
        <v>1080</v>
      </c>
      <c r="AD36">
        <v>-2.2943102</v>
      </c>
      <c r="AE36">
        <v>30.0314543</v>
      </c>
      <c r="AF36">
        <v>1460</v>
      </c>
      <c r="AG36">
        <v>5</v>
      </c>
      <c r="AH36">
        <v>1</v>
      </c>
      <c r="AI36" t="s">
        <v>207</v>
      </c>
      <c r="AJ36">
        <v>0</v>
      </c>
      <c r="AK36">
        <v>1</v>
      </c>
      <c r="AL36">
        <v>0</v>
      </c>
      <c r="AM36">
        <v>0</v>
      </c>
      <c r="AN36">
        <v>0</v>
      </c>
      <c r="AO36">
        <v>0</v>
      </c>
      <c r="AP36">
        <v>0</v>
      </c>
      <c r="AQ36">
        <v>0</v>
      </c>
      <c r="AR36">
        <v>0</v>
      </c>
      <c r="AV36" t="s">
        <v>1081</v>
      </c>
      <c r="AW36" t="s">
        <v>1082</v>
      </c>
      <c r="BL36" t="s">
        <v>210</v>
      </c>
      <c r="BM36">
        <v>1</v>
      </c>
      <c r="BN36">
        <v>0</v>
      </c>
      <c r="BO36">
        <v>0</v>
      </c>
      <c r="BP36">
        <v>0</v>
      </c>
      <c r="BQ36">
        <v>0</v>
      </c>
      <c r="BR36">
        <v>0</v>
      </c>
      <c r="BS36">
        <v>0</v>
      </c>
      <c r="BT36">
        <v>0</v>
      </c>
      <c r="BU36">
        <v>0</v>
      </c>
      <c r="BV36">
        <v>0</v>
      </c>
      <c r="BW36">
        <v>0</v>
      </c>
      <c r="BX36">
        <v>0</v>
      </c>
      <c r="BY36">
        <v>0</v>
      </c>
      <c r="BZ36" t="s">
        <v>194</v>
      </c>
      <c r="CA36" t="s">
        <v>194</v>
      </c>
      <c r="CB36" t="s">
        <v>194</v>
      </c>
      <c r="CC36">
        <v>26.79</v>
      </c>
      <c r="CD36" t="s">
        <v>1083</v>
      </c>
      <c r="CE36" t="s">
        <v>1084</v>
      </c>
      <c r="CF36" t="s">
        <v>213</v>
      </c>
      <c r="CI36" s="3" t="s">
        <v>3419</v>
      </c>
      <c r="GH36" t="s">
        <v>194</v>
      </c>
      <c r="GI36" t="s">
        <v>194</v>
      </c>
      <c r="GJ36" t="s">
        <v>1058</v>
      </c>
      <c r="GK36" t="s">
        <v>1085</v>
      </c>
      <c r="GL36" t="s">
        <v>1086</v>
      </c>
      <c r="GM36" t="s">
        <v>217</v>
      </c>
      <c r="GN36" t="s">
        <v>218</v>
      </c>
      <c r="GO36" t="s">
        <v>219</v>
      </c>
      <c r="GU36">
        <v>186246316</v>
      </c>
      <c r="GV36" t="s">
        <v>1087</v>
      </c>
      <c r="GW36">
        <v>44824.671724537038</v>
      </c>
      <c r="GZ36" t="s">
        <v>221</v>
      </c>
      <c r="HA36" t="s">
        <v>222</v>
      </c>
      <c r="HC36">
        <v>57</v>
      </c>
    </row>
    <row r="37" spans="1:211" x14ac:dyDescent="0.35">
      <c r="A37" s="7">
        <v>44824.365040833327</v>
      </c>
      <c r="B37" s="7">
        <v>44824.376661620372</v>
      </c>
      <c r="C37" s="7">
        <v>44824</v>
      </c>
      <c r="D37" t="s">
        <v>848</v>
      </c>
      <c r="H37">
        <v>1708151401</v>
      </c>
      <c r="I37" t="s">
        <v>194</v>
      </c>
      <c r="J37" t="s">
        <v>194</v>
      </c>
      <c r="K37" t="s">
        <v>194</v>
      </c>
      <c r="L37" t="s">
        <v>194</v>
      </c>
      <c r="M37" t="s">
        <v>194</v>
      </c>
      <c r="N37" t="s">
        <v>194</v>
      </c>
      <c r="O37" t="s">
        <v>195</v>
      </c>
      <c r="Q37" s="7">
        <v>44824</v>
      </c>
      <c r="R37" t="s">
        <v>918</v>
      </c>
      <c r="S37" s="3" t="s">
        <v>870</v>
      </c>
      <c r="T37" t="s">
        <v>194</v>
      </c>
      <c r="U37" t="s">
        <v>919</v>
      </c>
      <c r="V37" t="s">
        <v>920</v>
      </c>
      <c r="W37" t="s">
        <v>921</v>
      </c>
      <c r="X37" t="s">
        <v>855</v>
      </c>
      <c r="Y37" t="s">
        <v>856</v>
      </c>
      <c r="Z37" t="s">
        <v>857</v>
      </c>
      <c r="AA37" t="s">
        <v>858</v>
      </c>
      <c r="AB37" t="s">
        <v>859</v>
      </c>
      <c r="AC37" t="s">
        <v>922</v>
      </c>
      <c r="AD37">
        <v>-2.3131501999999999</v>
      </c>
      <c r="AE37">
        <v>29.997315799999999</v>
      </c>
      <c r="AF37">
        <v>1454.900024414062</v>
      </c>
      <c r="AG37">
        <v>4.9000000000000004</v>
      </c>
      <c r="AH37">
        <v>1</v>
      </c>
      <c r="AI37" t="s">
        <v>245</v>
      </c>
      <c r="AJ37">
        <v>1</v>
      </c>
      <c r="AK37">
        <v>0</v>
      </c>
      <c r="AL37">
        <v>0</v>
      </c>
      <c r="AM37">
        <v>0</v>
      </c>
      <c r="AN37">
        <v>0</v>
      </c>
      <c r="AO37">
        <v>0</v>
      </c>
      <c r="AP37">
        <v>0</v>
      </c>
      <c r="AQ37">
        <v>0</v>
      </c>
      <c r="AR37">
        <v>0</v>
      </c>
      <c r="AT37" t="s">
        <v>923</v>
      </c>
      <c r="AU37" t="s">
        <v>924</v>
      </c>
      <c r="BL37" t="s">
        <v>210</v>
      </c>
      <c r="BM37">
        <v>1</v>
      </c>
      <c r="BN37">
        <v>0</v>
      </c>
      <c r="BO37">
        <v>0</v>
      </c>
      <c r="BP37">
        <v>0</v>
      </c>
      <c r="BQ37">
        <v>0</v>
      </c>
      <c r="BR37">
        <v>0</v>
      </c>
      <c r="BS37">
        <v>0</v>
      </c>
      <c r="BT37">
        <v>0</v>
      </c>
      <c r="BU37">
        <v>0</v>
      </c>
      <c r="BV37">
        <v>0</v>
      </c>
      <c r="BW37">
        <v>0</v>
      </c>
      <c r="BX37">
        <v>0</v>
      </c>
      <c r="BY37">
        <v>0</v>
      </c>
      <c r="BZ37" t="s">
        <v>194</v>
      </c>
      <c r="CA37" t="s">
        <v>194</v>
      </c>
      <c r="CB37" t="s">
        <v>194</v>
      </c>
      <c r="CC37">
        <v>58.48</v>
      </c>
      <c r="CD37" t="s">
        <v>925</v>
      </c>
      <c r="CE37" t="s">
        <v>926</v>
      </c>
      <c r="CF37" t="s">
        <v>195</v>
      </c>
      <c r="CG37" t="s">
        <v>927</v>
      </c>
      <c r="CH37" t="s">
        <v>928</v>
      </c>
      <c r="CI37" s="3" t="s">
        <v>3419</v>
      </c>
      <c r="GH37" t="s">
        <v>194</v>
      </c>
      <c r="GI37" t="s">
        <v>194</v>
      </c>
      <c r="GJ37" t="s">
        <v>865</v>
      </c>
      <c r="GK37" t="s">
        <v>929</v>
      </c>
      <c r="GL37" t="s">
        <v>930</v>
      </c>
      <c r="GM37" t="s">
        <v>217</v>
      </c>
      <c r="GN37" t="s">
        <v>218</v>
      </c>
      <c r="GO37" t="s">
        <v>219</v>
      </c>
      <c r="GU37">
        <v>186241414</v>
      </c>
      <c r="GV37" t="s">
        <v>931</v>
      </c>
      <c r="GW37">
        <v>44824.661759259259</v>
      </c>
      <c r="GZ37" t="s">
        <v>221</v>
      </c>
      <c r="HA37" t="s">
        <v>222</v>
      </c>
      <c r="HC37">
        <v>47</v>
      </c>
    </row>
    <row r="38" spans="1:211" x14ac:dyDescent="0.35">
      <c r="A38" s="7">
        <v>44824.375856250001</v>
      </c>
      <c r="B38" s="7">
        <v>44824.403772233803</v>
      </c>
      <c r="C38" s="7">
        <v>44824</v>
      </c>
      <c r="D38" t="s">
        <v>1304</v>
      </c>
      <c r="H38">
        <v>1404071602</v>
      </c>
      <c r="I38" t="s">
        <v>194</v>
      </c>
      <c r="J38" t="s">
        <v>194</v>
      </c>
      <c r="K38" t="s">
        <v>194</v>
      </c>
      <c r="L38" t="s">
        <v>194</v>
      </c>
      <c r="M38" t="s">
        <v>194</v>
      </c>
      <c r="N38" t="s">
        <v>194</v>
      </c>
      <c r="O38" t="s">
        <v>195</v>
      </c>
      <c r="Q38" s="7">
        <v>44824</v>
      </c>
      <c r="R38" t="s">
        <v>314</v>
      </c>
      <c r="S38" s="3" t="s">
        <v>3444</v>
      </c>
      <c r="T38" t="s">
        <v>194</v>
      </c>
      <c r="U38" t="s">
        <v>1307</v>
      </c>
      <c r="V38" t="s">
        <v>1308</v>
      </c>
      <c r="W38" t="s">
        <v>1309</v>
      </c>
      <c r="X38" t="s">
        <v>855</v>
      </c>
      <c r="Y38" t="s">
        <v>856</v>
      </c>
      <c r="Z38" t="s">
        <v>1094</v>
      </c>
      <c r="AA38" t="s">
        <v>1310</v>
      </c>
      <c r="AB38" t="s">
        <v>1311</v>
      </c>
      <c r="AC38" t="s">
        <v>1312</v>
      </c>
      <c r="AD38">
        <v>-2.3560015000000001</v>
      </c>
      <c r="AE38">
        <v>30.085064599999999</v>
      </c>
      <c r="AF38">
        <v>1465.4</v>
      </c>
      <c r="AG38">
        <v>4.5999999999999996</v>
      </c>
      <c r="AH38">
        <v>1</v>
      </c>
      <c r="AI38" t="s">
        <v>245</v>
      </c>
      <c r="AJ38">
        <v>1</v>
      </c>
      <c r="AK38">
        <v>0</v>
      </c>
      <c r="AL38">
        <v>0</v>
      </c>
      <c r="AM38">
        <v>0</v>
      </c>
      <c r="AN38">
        <v>0</v>
      </c>
      <c r="AO38">
        <v>0</v>
      </c>
      <c r="AP38">
        <v>0</v>
      </c>
      <c r="AQ38">
        <v>0</v>
      </c>
      <c r="AR38">
        <v>0</v>
      </c>
      <c r="AT38" t="s">
        <v>1313</v>
      </c>
      <c r="AU38" t="s">
        <v>1314</v>
      </c>
      <c r="BL38" t="s">
        <v>210</v>
      </c>
      <c r="BM38">
        <v>1</v>
      </c>
      <c r="BN38">
        <v>0</v>
      </c>
      <c r="BO38">
        <v>0</v>
      </c>
      <c r="BP38">
        <v>0</v>
      </c>
      <c r="BQ38">
        <v>0</v>
      </c>
      <c r="BR38">
        <v>0</v>
      </c>
      <c r="BS38">
        <v>0</v>
      </c>
      <c r="BT38">
        <v>0</v>
      </c>
      <c r="BU38">
        <v>0</v>
      </c>
      <c r="BV38">
        <v>0</v>
      </c>
      <c r="BW38">
        <v>0</v>
      </c>
      <c r="BX38">
        <v>0</v>
      </c>
      <c r="BY38">
        <v>0</v>
      </c>
      <c r="BZ38" t="s">
        <v>194</v>
      </c>
      <c r="CA38" t="s">
        <v>194</v>
      </c>
      <c r="CB38" t="s">
        <v>194</v>
      </c>
      <c r="CC38">
        <v>74.11</v>
      </c>
      <c r="CD38" t="s">
        <v>1315</v>
      </c>
      <c r="CE38" t="s">
        <v>1316</v>
      </c>
      <c r="CF38" t="s">
        <v>195</v>
      </c>
      <c r="CG38" t="s">
        <v>1317</v>
      </c>
      <c r="CH38" t="s">
        <v>1318</v>
      </c>
      <c r="CI38" s="3"/>
      <c r="GH38" t="s">
        <v>194</v>
      </c>
      <c r="GI38" t="s">
        <v>194</v>
      </c>
      <c r="GJ38" t="s">
        <v>1319</v>
      </c>
      <c r="GK38" t="s">
        <v>1320</v>
      </c>
      <c r="GL38" t="s">
        <v>1321</v>
      </c>
      <c r="GM38" t="s">
        <v>217</v>
      </c>
      <c r="GN38" t="s">
        <v>218</v>
      </c>
      <c r="GO38" t="s">
        <v>219</v>
      </c>
      <c r="GU38">
        <v>186252598</v>
      </c>
      <c r="GV38" t="s">
        <v>1322</v>
      </c>
      <c r="GW38">
        <v>44824.684849537043</v>
      </c>
      <c r="GZ38" t="s">
        <v>221</v>
      </c>
      <c r="HA38" t="s">
        <v>222</v>
      </c>
      <c r="HC38">
        <v>73</v>
      </c>
    </row>
    <row r="39" spans="1:211" x14ac:dyDescent="0.35">
      <c r="A39" s="7">
        <v>44824.496160949071</v>
      </c>
      <c r="B39" s="7">
        <v>44824.513103877318</v>
      </c>
      <c r="C39" s="7">
        <v>44824</v>
      </c>
      <c r="D39" t="s">
        <v>946</v>
      </c>
      <c r="H39">
        <v>1809171506</v>
      </c>
      <c r="I39" t="s">
        <v>194</v>
      </c>
      <c r="J39" t="s">
        <v>194</v>
      </c>
      <c r="K39" t="s">
        <v>194</v>
      </c>
      <c r="L39" t="s">
        <v>194</v>
      </c>
      <c r="M39" t="s">
        <v>194</v>
      </c>
      <c r="N39" t="s">
        <v>194</v>
      </c>
      <c r="O39" t="s">
        <v>195</v>
      </c>
      <c r="Q39" s="7">
        <v>44824</v>
      </c>
      <c r="R39" t="s">
        <v>1027</v>
      </c>
      <c r="S39" s="3" t="s">
        <v>870</v>
      </c>
      <c r="T39" t="s">
        <v>194</v>
      </c>
      <c r="U39" t="s">
        <v>1028</v>
      </c>
      <c r="V39" t="s">
        <v>1029</v>
      </c>
      <c r="W39" t="s">
        <v>1030</v>
      </c>
      <c r="X39" t="s">
        <v>855</v>
      </c>
      <c r="Y39" t="s">
        <v>856</v>
      </c>
      <c r="Z39" t="s">
        <v>952</v>
      </c>
      <c r="AA39" t="s">
        <v>953</v>
      </c>
      <c r="AB39" t="s">
        <v>954</v>
      </c>
      <c r="AC39" t="s">
        <v>1031</v>
      </c>
      <c r="AD39">
        <v>-2.3070210000000002</v>
      </c>
      <c r="AE39">
        <v>30.060127399999999</v>
      </c>
      <c r="AF39">
        <v>1445</v>
      </c>
      <c r="AG39">
        <v>4.92</v>
      </c>
      <c r="AH39">
        <v>1</v>
      </c>
      <c r="AI39" t="s">
        <v>207</v>
      </c>
      <c r="AJ39">
        <v>0</v>
      </c>
      <c r="AK39">
        <v>1</v>
      </c>
      <c r="AL39">
        <v>0</v>
      </c>
      <c r="AM39">
        <v>0</v>
      </c>
      <c r="AN39">
        <v>0</v>
      </c>
      <c r="AO39">
        <v>0</v>
      </c>
      <c r="AP39">
        <v>0</v>
      </c>
      <c r="AQ39">
        <v>0</v>
      </c>
      <c r="AR39">
        <v>0</v>
      </c>
      <c r="AV39" t="s">
        <v>1032</v>
      </c>
      <c r="AW39" t="s">
        <v>1033</v>
      </c>
      <c r="BL39" t="s">
        <v>210</v>
      </c>
      <c r="BM39">
        <v>1</v>
      </c>
      <c r="BN39">
        <v>0</v>
      </c>
      <c r="BO39">
        <v>0</v>
      </c>
      <c r="BP39">
        <v>0</v>
      </c>
      <c r="BQ39">
        <v>0</v>
      </c>
      <c r="BR39">
        <v>0</v>
      </c>
      <c r="BS39">
        <v>0</v>
      </c>
      <c r="BT39">
        <v>0</v>
      </c>
      <c r="BU39">
        <v>0</v>
      </c>
      <c r="BV39">
        <v>0</v>
      </c>
      <c r="BW39">
        <v>0</v>
      </c>
      <c r="BX39">
        <v>0</v>
      </c>
      <c r="BY39">
        <v>0</v>
      </c>
      <c r="BZ39" t="s">
        <v>194</v>
      </c>
      <c r="CA39" t="s">
        <v>194</v>
      </c>
      <c r="CB39" t="s">
        <v>194</v>
      </c>
      <c r="CC39">
        <v>40.4</v>
      </c>
      <c r="CD39" t="s">
        <v>1034</v>
      </c>
      <c r="CE39" t="s">
        <v>1035</v>
      </c>
      <c r="CF39" t="s">
        <v>195</v>
      </c>
      <c r="CG39" t="s">
        <v>1036</v>
      </c>
      <c r="CH39" t="s">
        <v>1037</v>
      </c>
      <c r="CI39" s="3" t="s">
        <v>3419</v>
      </c>
      <c r="GH39" t="s">
        <v>194</v>
      </c>
      <c r="GI39" t="s">
        <v>194</v>
      </c>
      <c r="GJ39" t="s">
        <v>962</v>
      </c>
      <c r="GK39" t="s">
        <v>1038</v>
      </c>
      <c r="GL39" t="s">
        <v>1039</v>
      </c>
      <c r="GM39" t="s">
        <v>217</v>
      </c>
      <c r="GN39" t="s">
        <v>218</v>
      </c>
      <c r="GO39" t="s">
        <v>219</v>
      </c>
      <c r="GU39">
        <v>186241794</v>
      </c>
      <c r="GV39" t="s">
        <v>1040</v>
      </c>
      <c r="GW39">
        <v>44824.662870370368</v>
      </c>
      <c r="GZ39" t="s">
        <v>221</v>
      </c>
      <c r="HA39" t="s">
        <v>222</v>
      </c>
      <c r="HC39">
        <v>54</v>
      </c>
    </row>
    <row r="40" spans="1:211" x14ac:dyDescent="0.35">
      <c r="A40" s="7">
        <v>44824.39018386574</v>
      </c>
      <c r="B40" s="7">
        <v>44824.403739421286</v>
      </c>
      <c r="C40" s="7">
        <v>44824</v>
      </c>
      <c r="D40" t="s">
        <v>946</v>
      </c>
      <c r="H40">
        <v>1809171502</v>
      </c>
      <c r="I40" t="s">
        <v>194</v>
      </c>
      <c r="J40" t="s">
        <v>194</v>
      </c>
      <c r="K40" t="s">
        <v>194</v>
      </c>
      <c r="L40" t="s">
        <v>194</v>
      </c>
      <c r="M40" t="s">
        <v>194</v>
      </c>
      <c r="N40" t="s">
        <v>194</v>
      </c>
      <c r="O40" t="s">
        <v>195</v>
      </c>
      <c r="Q40" s="7">
        <v>44824</v>
      </c>
      <c r="R40" t="s">
        <v>967</v>
      </c>
      <c r="S40" s="3" t="s">
        <v>870</v>
      </c>
      <c r="T40" t="s">
        <v>194</v>
      </c>
      <c r="U40" t="s">
        <v>969</v>
      </c>
      <c r="V40" t="s">
        <v>970</v>
      </c>
      <c r="W40" t="s">
        <v>971</v>
      </c>
      <c r="X40" t="s">
        <v>855</v>
      </c>
      <c r="Y40" t="s">
        <v>856</v>
      </c>
      <c r="Z40" t="s">
        <v>952</v>
      </c>
      <c r="AA40" t="s">
        <v>953</v>
      </c>
      <c r="AB40" t="s">
        <v>954</v>
      </c>
      <c r="AC40" t="s">
        <v>972</v>
      </c>
      <c r="AD40">
        <v>-2.3050332999999998</v>
      </c>
      <c r="AE40">
        <v>30.063951800000002</v>
      </c>
      <c r="AF40">
        <v>1478</v>
      </c>
      <c r="AG40">
        <v>5</v>
      </c>
      <c r="AH40">
        <v>1</v>
      </c>
      <c r="AI40" t="s">
        <v>207</v>
      </c>
      <c r="AJ40">
        <v>0</v>
      </c>
      <c r="AK40">
        <v>1</v>
      </c>
      <c r="AL40">
        <v>0</v>
      </c>
      <c r="AM40">
        <v>0</v>
      </c>
      <c r="AN40">
        <v>0</v>
      </c>
      <c r="AO40">
        <v>0</v>
      </c>
      <c r="AP40">
        <v>0</v>
      </c>
      <c r="AQ40">
        <v>0</v>
      </c>
      <c r="AR40">
        <v>0</v>
      </c>
      <c r="AV40" t="s">
        <v>973</v>
      </c>
      <c r="AW40" t="s">
        <v>974</v>
      </c>
      <c r="BL40" t="s">
        <v>210</v>
      </c>
      <c r="BM40">
        <v>1</v>
      </c>
      <c r="BN40">
        <v>0</v>
      </c>
      <c r="BO40">
        <v>0</v>
      </c>
      <c r="BP40">
        <v>0</v>
      </c>
      <c r="BQ40">
        <v>0</v>
      </c>
      <c r="BR40">
        <v>0</v>
      </c>
      <c r="BS40">
        <v>0</v>
      </c>
      <c r="BT40">
        <v>0</v>
      </c>
      <c r="BU40">
        <v>0</v>
      </c>
      <c r="BV40">
        <v>0</v>
      </c>
      <c r="BW40">
        <v>0</v>
      </c>
      <c r="BX40">
        <v>0</v>
      </c>
      <c r="BY40">
        <v>0</v>
      </c>
      <c r="BZ40" t="s">
        <v>194</v>
      </c>
      <c r="CA40" t="s">
        <v>194</v>
      </c>
      <c r="CB40" t="s">
        <v>194</v>
      </c>
      <c r="CC40">
        <v>43.5</v>
      </c>
      <c r="CD40" t="s">
        <v>975</v>
      </c>
      <c r="CE40" t="s">
        <v>976</v>
      </c>
      <c r="CF40" t="s">
        <v>195</v>
      </c>
      <c r="CG40" t="s">
        <v>977</v>
      </c>
      <c r="CH40" t="s">
        <v>978</v>
      </c>
      <c r="CI40" s="3" t="s">
        <v>3438</v>
      </c>
      <c r="GH40" t="s">
        <v>194</v>
      </c>
      <c r="GI40" t="s">
        <v>194</v>
      </c>
      <c r="GJ40" t="s">
        <v>962</v>
      </c>
      <c r="GK40" t="s">
        <v>980</v>
      </c>
      <c r="GL40" t="s">
        <v>981</v>
      </c>
      <c r="GM40" t="s">
        <v>217</v>
      </c>
      <c r="GN40" t="s">
        <v>218</v>
      </c>
      <c r="GO40" t="s">
        <v>219</v>
      </c>
      <c r="GU40">
        <v>186241682</v>
      </c>
      <c r="GV40" t="s">
        <v>982</v>
      </c>
      <c r="GW40">
        <v>44824.662465277783</v>
      </c>
      <c r="GZ40" t="s">
        <v>221</v>
      </c>
      <c r="HA40" t="s">
        <v>222</v>
      </c>
      <c r="HC40">
        <v>50</v>
      </c>
    </row>
    <row r="41" spans="1:211" x14ac:dyDescent="0.35">
      <c r="A41" s="7">
        <v>44824.439671712957</v>
      </c>
      <c r="B41" s="7">
        <v>44824.446388217591</v>
      </c>
      <c r="C41" s="7">
        <v>44824</v>
      </c>
      <c r="D41" t="s">
        <v>1401</v>
      </c>
      <c r="H41">
        <v>1707132303</v>
      </c>
      <c r="I41" t="s">
        <v>194</v>
      </c>
      <c r="J41" t="s">
        <v>194</v>
      </c>
      <c r="K41" t="s">
        <v>194</v>
      </c>
      <c r="L41" t="s">
        <v>194</v>
      </c>
      <c r="M41" t="s">
        <v>194</v>
      </c>
      <c r="N41" t="s">
        <v>194</v>
      </c>
      <c r="O41" t="s">
        <v>195</v>
      </c>
      <c r="Q41" s="7">
        <v>44824</v>
      </c>
      <c r="R41" t="s">
        <v>1431</v>
      </c>
      <c r="S41" s="3" t="s">
        <v>870</v>
      </c>
      <c r="T41" t="s">
        <v>194</v>
      </c>
      <c r="U41" t="s">
        <v>1432</v>
      </c>
      <c r="V41" t="s">
        <v>1433</v>
      </c>
      <c r="W41" t="s">
        <v>1434</v>
      </c>
      <c r="X41" t="s">
        <v>855</v>
      </c>
      <c r="Y41" t="s">
        <v>856</v>
      </c>
      <c r="Z41" t="s">
        <v>857</v>
      </c>
      <c r="AA41" t="s">
        <v>890</v>
      </c>
      <c r="AB41" t="s">
        <v>891</v>
      </c>
      <c r="AC41" t="s">
        <v>1435</v>
      </c>
      <c r="AD41">
        <v>-2.2820952000000001</v>
      </c>
      <c r="AE41">
        <v>30.0131902</v>
      </c>
      <c r="AF41">
        <v>1483.4</v>
      </c>
      <c r="AG41">
        <v>4.9800000000000004</v>
      </c>
      <c r="AH41">
        <v>1</v>
      </c>
      <c r="AI41" t="s">
        <v>245</v>
      </c>
      <c r="AJ41">
        <v>1</v>
      </c>
      <c r="AK41">
        <v>0</v>
      </c>
      <c r="AL41">
        <v>0</v>
      </c>
      <c r="AM41">
        <v>0</v>
      </c>
      <c r="AN41">
        <v>0</v>
      </c>
      <c r="AO41">
        <v>0</v>
      </c>
      <c r="AP41">
        <v>0</v>
      </c>
      <c r="AQ41">
        <v>0</v>
      </c>
      <c r="AR41">
        <v>0</v>
      </c>
      <c r="AT41" t="s">
        <v>1436</v>
      </c>
      <c r="AU41" t="s">
        <v>1437</v>
      </c>
      <c r="BL41" t="s">
        <v>210</v>
      </c>
      <c r="BM41">
        <v>1</v>
      </c>
      <c r="BN41">
        <v>0</v>
      </c>
      <c r="BO41">
        <v>0</v>
      </c>
      <c r="BP41">
        <v>0</v>
      </c>
      <c r="BQ41">
        <v>0</v>
      </c>
      <c r="BR41">
        <v>0</v>
      </c>
      <c r="BS41">
        <v>0</v>
      </c>
      <c r="BT41">
        <v>0</v>
      </c>
      <c r="BU41">
        <v>0</v>
      </c>
      <c r="BV41">
        <v>0</v>
      </c>
      <c r="BW41">
        <v>0</v>
      </c>
      <c r="BX41">
        <v>0</v>
      </c>
      <c r="BY41">
        <v>0</v>
      </c>
      <c r="BZ41" t="s">
        <v>194</v>
      </c>
      <c r="CA41" t="s">
        <v>194</v>
      </c>
      <c r="CB41" t="s">
        <v>194</v>
      </c>
      <c r="CC41">
        <v>60.22</v>
      </c>
      <c r="CD41" t="s">
        <v>1438</v>
      </c>
      <c r="CE41" t="s">
        <v>1439</v>
      </c>
      <c r="CF41" t="s">
        <v>213</v>
      </c>
      <c r="CI41" s="3" t="s">
        <v>3448</v>
      </c>
      <c r="GH41" t="s">
        <v>194</v>
      </c>
      <c r="GI41" t="s">
        <v>194</v>
      </c>
      <c r="GJ41" t="s">
        <v>1413</v>
      </c>
      <c r="GK41" t="s">
        <v>1441</v>
      </c>
      <c r="GL41" t="s">
        <v>1442</v>
      </c>
      <c r="GM41" t="s">
        <v>217</v>
      </c>
      <c r="GN41" t="s">
        <v>218</v>
      </c>
      <c r="GO41" t="s">
        <v>219</v>
      </c>
      <c r="GU41">
        <v>186256627</v>
      </c>
      <c r="GV41" t="s">
        <v>1443</v>
      </c>
      <c r="GW41">
        <v>44824.692766203712</v>
      </c>
      <c r="GZ41" t="s">
        <v>221</v>
      </c>
      <c r="HA41" t="s">
        <v>222</v>
      </c>
      <c r="HC41">
        <v>81</v>
      </c>
    </row>
    <row r="42" spans="1:211" x14ac:dyDescent="0.35">
      <c r="A42" s="7">
        <v>44824.335799340282</v>
      </c>
      <c r="B42" s="7">
        <v>44824.351927766213</v>
      </c>
      <c r="C42" s="7">
        <v>44824</v>
      </c>
      <c r="D42" t="s">
        <v>592</v>
      </c>
      <c r="H42">
        <v>1707142005</v>
      </c>
      <c r="I42" t="s">
        <v>194</v>
      </c>
      <c r="J42" t="s">
        <v>194</v>
      </c>
      <c r="K42" t="s">
        <v>194</v>
      </c>
      <c r="L42" t="s">
        <v>194</v>
      </c>
      <c r="M42" t="s">
        <v>194</v>
      </c>
      <c r="N42" t="s">
        <v>194</v>
      </c>
      <c r="O42" t="s">
        <v>195</v>
      </c>
      <c r="Q42" s="7">
        <v>44824</v>
      </c>
      <c r="R42" t="s">
        <v>1063</v>
      </c>
      <c r="S42" s="3" t="s">
        <v>3440</v>
      </c>
      <c r="T42" t="s">
        <v>194</v>
      </c>
      <c r="U42" t="s">
        <v>1064</v>
      </c>
      <c r="V42" t="s">
        <v>1064</v>
      </c>
      <c r="W42" t="s">
        <v>1065</v>
      </c>
      <c r="X42" t="s">
        <v>855</v>
      </c>
      <c r="Y42" t="s">
        <v>856</v>
      </c>
      <c r="Z42" t="s">
        <v>857</v>
      </c>
      <c r="AA42" t="s">
        <v>890</v>
      </c>
      <c r="AB42" t="s">
        <v>1046</v>
      </c>
      <c r="AC42" t="s">
        <v>1066</v>
      </c>
      <c r="AD42">
        <v>-2.2895864000000001</v>
      </c>
      <c r="AE42">
        <v>30.028267400000001</v>
      </c>
      <c r="AF42">
        <v>1460</v>
      </c>
      <c r="AG42">
        <v>4.08</v>
      </c>
      <c r="AH42">
        <v>1</v>
      </c>
      <c r="AI42" t="s">
        <v>245</v>
      </c>
      <c r="AJ42">
        <v>1</v>
      </c>
      <c r="AK42">
        <v>0</v>
      </c>
      <c r="AL42">
        <v>0</v>
      </c>
      <c r="AM42">
        <v>0</v>
      </c>
      <c r="AN42">
        <v>0</v>
      </c>
      <c r="AO42">
        <v>0</v>
      </c>
      <c r="AP42">
        <v>0</v>
      </c>
      <c r="AQ42">
        <v>0</v>
      </c>
      <c r="AR42">
        <v>0</v>
      </c>
      <c r="AT42" t="s">
        <v>1067</v>
      </c>
      <c r="AU42" t="s">
        <v>1068</v>
      </c>
      <c r="BL42" t="s">
        <v>210</v>
      </c>
      <c r="BM42">
        <v>1</v>
      </c>
      <c r="BN42">
        <v>0</v>
      </c>
      <c r="BO42">
        <v>0</v>
      </c>
      <c r="BP42">
        <v>0</v>
      </c>
      <c r="BQ42">
        <v>0</v>
      </c>
      <c r="BR42">
        <v>0</v>
      </c>
      <c r="BS42">
        <v>0</v>
      </c>
      <c r="BT42">
        <v>0</v>
      </c>
      <c r="BU42">
        <v>0</v>
      </c>
      <c r="BV42">
        <v>0</v>
      </c>
      <c r="BW42">
        <v>0</v>
      </c>
      <c r="BX42">
        <v>0</v>
      </c>
      <c r="BY42">
        <v>0</v>
      </c>
      <c r="BZ42" t="s">
        <v>194</v>
      </c>
      <c r="CA42" t="s">
        <v>194</v>
      </c>
      <c r="CB42" t="s">
        <v>194</v>
      </c>
      <c r="CC42">
        <v>22.29</v>
      </c>
      <c r="CD42" t="s">
        <v>1069</v>
      </c>
      <c r="CE42" t="s">
        <v>1070</v>
      </c>
      <c r="CF42" t="s">
        <v>213</v>
      </c>
      <c r="CI42" s="3" t="s">
        <v>3442</v>
      </c>
      <c r="GH42" t="s">
        <v>194</v>
      </c>
      <c r="GI42" t="s">
        <v>194</v>
      </c>
      <c r="GJ42" t="s">
        <v>1072</v>
      </c>
      <c r="GK42" t="s">
        <v>1073</v>
      </c>
      <c r="GL42" t="s">
        <v>1074</v>
      </c>
      <c r="GM42" t="s">
        <v>217</v>
      </c>
      <c r="GN42" t="s">
        <v>218</v>
      </c>
      <c r="GO42" t="s">
        <v>219</v>
      </c>
      <c r="GU42">
        <v>186246273</v>
      </c>
      <c r="GV42" t="s">
        <v>1075</v>
      </c>
      <c r="GW42">
        <v>44824.671655092592</v>
      </c>
      <c r="GZ42" t="s">
        <v>221</v>
      </c>
      <c r="HA42" t="s">
        <v>222</v>
      </c>
      <c r="HC42">
        <v>56</v>
      </c>
    </row>
    <row r="43" spans="1:211" x14ac:dyDescent="0.35">
      <c r="A43" s="7">
        <v>44824.371640787038</v>
      </c>
      <c r="B43" s="7">
        <v>44824.38671402778</v>
      </c>
      <c r="C43" s="7">
        <v>44824</v>
      </c>
      <c r="D43" t="s">
        <v>592</v>
      </c>
      <c r="H43">
        <v>1707142004</v>
      </c>
      <c r="I43" t="s">
        <v>194</v>
      </c>
      <c r="J43" t="s">
        <v>194</v>
      </c>
      <c r="K43" t="s">
        <v>194</v>
      </c>
      <c r="L43" t="s">
        <v>194</v>
      </c>
      <c r="M43" t="s">
        <v>194</v>
      </c>
      <c r="N43" t="s">
        <v>194</v>
      </c>
      <c r="O43" t="s">
        <v>195</v>
      </c>
      <c r="Q43" s="7">
        <v>44824</v>
      </c>
      <c r="R43" t="s">
        <v>777</v>
      </c>
      <c r="S43" s="3" t="s">
        <v>3440</v>
      </c>
      <c r="T43" t="s">
        <v>194</v>
      </c>
      <c r="U43" t="s">
        <v>1146</v>
      </c>
      <c r="V43" t="s">
        <v>1147</v>
      </c>
      <c r="W43" t="s">
        <v>1148</v>
      </c>
      <c r="X43" t="s">
        <v>855</v>
      </c>
      <c r="Y43" t="s">
        <v>856</v>
      </c>
      <c r="Z43" t="s">
        <v>857</v>
      </c>
      <c r="AA43" t="s">
        <v>890</v>
      </c>
      <c r="AB43" t="s">
        <v>1046</v>
      </c>
      <c r="AC43" t="s">
        <v>1149</v>
      </c>
      <c r="AD43">
        <v>-2.2948797000000001</v>
      </c>
      <c r="AE43">
        <v>30.032854700000001</v>
      </c>
      <c r="AF43">
        <v>1455</v>
      </c>
      <c r="AG43">
        <v>4.9160000000000004</v>
      </c>
      <c r="AH43">
        <v>2</v>
      </c>
      <c r="AI43" t="s">
        <v>1048</v>
      </c>
      <c r="AJ43">
        <v>1</v>
      </c>
      <c r="AK43">
        <v>1</v>
      </c>
      <c r="AL43">
        <v>0</v>
      </c>
      <c r="AM43">
        <v>0</v>
      </c>
      <c r="AN43">
        <v>0</v>
      </c>
      <c r="AO43">
        <v>0</v>
      </c>
      <c r="AP43">
        <v>0</v>
      </c>
      <c r="AQ43">
        <v>0</v>
      </c>
      <c r="AR43">
        <v>0</v>
      </c>
      <c r="AT43" t="s">
        <v>1150</v>
      </c>
      <c r="AU43" t="s">
        <v>1151</v>
      </c>
      <c r="AV43" t="s">
        <v>1152</v>
      </c>
      <c r="AW43" t="s">
        <v>1153</v>
      </c>
      <c r="BL43" t="s">
        <v>210</v>
      </c>
      <c r="BM43">
        <v>1</v>
      </c>
      <c r="BN43">
        <v>0</v>
      </c>
      <c r="BO43">
        <v>0</v>
      </c>
      <c r="BP43">
        <v>0</v>
      </c>
      <c r="BQ43">
        <v>0</v>
      </c>
      <c r="BR43">
        <v>0</v>
      </c>
      <c r="BS43">
        <v>0</v>
      </c>
      <c r="BT43">
        <v>0</v>
      </c>
      <c r="BU43">
        <v>0</v>
      </c>
      <c r="BV43">
        <v>0</v>
      </c>
      <c r="BW43">
        <v>0</v>
      </c>
      <c r="BX43">
        <v>0</v>
      </c>
      <c r="BY43">
        <v>0</v>
      </c>
      <c r="BZ43" t="s">
        <v>194</v>
      </c>
      <c r="CA43" t="s">
        <v>194</v>
      </c>
      <c r="CB43" t="s">
        <v>194</v>
      </c>
      <c r="CC43">
        <v>34.57</v>
      </c>
      <c r="CD43" t="s">
        <v>1154</v>
      </c>
      <c r="CE43" t="s">
        <v>1155</v>
      </c>
      <c r="CF43" t="s">
        <v>213</v>
      </c>
      <c r="CI43" s="3" t="s">
        <v>3419</v>
      </c>
      <c r="GH43" t="s">
        <v>194</v>
      </c>
      <c r="GI43" t="s">
        <v>194</v>
      </c>
      <c r="GJ43" t="s">
        <v>1058</v>
      </c>
      <c r="GK43" t="s">
        <v>1156</v>
      </c>
      <c r="GL43" t="s">
        <v>1157</v>
      </c>
      <c r="GM43" t="s">
        <v>217</v>
      </c>
      <c r="GN43" t="s">
        <v>218</v>
      </c>
      <c r="GO43" t="s">
        <v>219</v>
      </c>
      <c r="GU43">
        <v>186247465</v>
      </c>
      <c r="GV43" t="s">
        <v>1158</v>
      </c>
      <c r="GW43">
        <v>44824.67459490741</v>
      </c>
      <c r="GZ43" t="s">
        <v>221</v>
      </c>
      <c r="HA43" t="s">
        <v>222</v>
      </c>
      <c r="HC43">
        <v>62</v>
      </c>
    </row>
    <row r="44" spans="1:211" x14ac:dyDescent="0.35">
      <c r="A44" s="7">
        <v>44824.371167881953</v>
      </c>
      <c r="B44" s="7">
        <v>44824.603158935177</v>
      </c>
      <c r="C44" s="7">
        <v>44824</v>
      </c>
      <c r="D44" t="s">
        <v>467</v>
      </c>
      <c r="H44">
        <v>2709181802</v>
      </c>
      <c r="I44" t="s">
        <v>194</v>
      </c>
      <c r="J44" t="s">
        <v>194</v>
      </c>
      <c r="K44" t="s">
        <v>194</v>
      </c>
      <c r="L44" t="s">
        <v>194</v>
      </c>
      <c r="M44" t="s">
        <v>194</v>
      </c>
      <c r="N44" t="s">
        <v>194</v>
      </c>
      <c r="O44" t="s">
        <v>195</v>
      </c>
      <c r="Q44" s="7">
        <v>44824</v>
      </c>
      <c r="R44" t="s">
        <v>530</v>
      </c>
      <c r="S44" s="3" t="s">
        <v>3422</v>
      </c>
      <c r="T44" t="s">
        <v>194</v>
      </c>
      <c r="U44" t="s">
        <v>531</v>
      </c>
      <c r="V44" t="s">
        <v>532</v>
      </c>
      <c r="W44" t="s">
        <v>533</v>
      </c>
      <c r="X44" t="s">
        <v>201</v>
      </c>
      <c r="Y44" t="s">
        <v>202</v>
      </c>
      <c r="Z44" t="s">
        <v>473</v>
      </c>
      <c r="AA44" t="s">
        <v>474</v>
      </c>
      <c r="AB44" t="s">
        <v>475</v>
      </c>
      <c r="AC44" t="s">
        <v>534</v>
      </c>
      <c r="AD44">
        <v>-2.4992320000000001</v>
      </c>
      <c r="AE44">
        <v>29.038884899999999</v>
      </c>
      <c r="AF44">
        <v>1619.9033203125</v>
      </c>
      <c r="AG44">
        <v>4.1159999999999997</v>
      </c>
      <c r="AH44">
        <v>1</v>
      </c>
      <c r="AI44" t="s">
        <v>245</v>
      </c>
      <c r="AJ44">
        <v>1</v>
      </c>
      <c r="AK44">
        <v>0</v>
      </c>
      <c r="AL44">
        <v>0</v>
      </c>
      <c r="AM44">
        <v>0</v>
      </c>
      <c r="AN44">
        <v>0</v>
      </c>
      <c r="AO44">
        <v>0</v>
      </c>
      <c r="AP44">
        <v>0</v>
      </c>
      <c r="AQ44">
        <v>0</v>
      </c>
      <c r="AR44">
        <v>0</v>
      </c>
      <c r="AT44" t="s">
        <v>535</v>
      </c>
      <c r="AU44" t="s">
        <v>536</v>
      </c>
      <c r="BL44" t="s">
        <v>210</v>
      </c>
      <c r="BM44">
        <v>1</v>
      </c>
      <c r="BN44">
        <v>0</v>
      </c>
      <c r="BO44">
        <v>0</v>
      </c>
      <c r="BP44">
        <v>0</v>
      </c>
      <c r="BQ44">
        <v>0</v>
      </c>
      <c r="BR44">
        <v>0</v>
      </c>
      <c r="BS44">
        <v>0</v>
      </c>
      <c r="BT44">
        <v>0</v>
      </c>
      <c r="BU44">
        <v>0</v>
      </c>
      <c r="BV44">
        <v>0</v>
      </c>
      <c r="BW44">
        <v>0</v>
      </c>
      <c r="BX44">
        <v>0</v>
      </c>
      <c r="BY44">
        <v>0</v>
      </c>
      <c r="BZ44" t="s">
        <v>194</v>
      </c>
      <c r="CA44" t="s">
        <v>194</v>
      </c>
      <c r="CB44" t="s">
        <v>194</v>
      </c>
      <c r="CC44">
        <v>67.784999999999997</v>
      </c>
      <c r="CD44" t="s">
        <v>537</v>
      </c>
      <c r="CE44" t="s">
        <v>538</v>
      </c>
      <c r="CF44" t="s">
        <v>213</v>
      </c>
      <c r="CI44" s="3" t="s">
        <v>3426</v>
      </c>
      <c r="GH44" t="s">
        <v>194</v>
      </c>
      <c r="GI44" t="s">
        <v>194</v>
      </c>
      <c r="GJ44" t="s">
        <v>482</v>
      </c>
      <c r="GK44" t="s">
        <v>540</v>
      </c>
      <c r="GL44" t="s">
        <v>541</v>
      </c>
      <c r="GM44" t="s">
        <v>217</v>
      </c>
      <c r="GN44" t="s">
        <v>218</v>
      </c>
      <c r="GO44" t="s">
        <v>219</v>
      </c>
      <c r="GU44">
        <v>186145822</v>
      </c>
      <c r="GV44" t="s">
        <v>542</v>
      </c>
      <c r="GW44">
        <v>44824.523657407408</v>
      </c>
      <c r="GZ44" t="s">
        <v>221</v>
      </c>
      <c r="HA44" t="s">
        <v>222</v>
      </c>
      <c r="HC44">
        <v>23</v>
      </c>
    </row>
    <row r="45" spans="1:211" x14ac:dyDescent="0.35">
      <c r="A45" s="7">
        <v>44824.543692604173</v>
      </c>
      <c r="B45" s="7">
        <v>44824.55305480324</v>
      </c>
      <c r="C45" s="7">
        <v>44824</v>
      </c>
      <c r="D45" t="s">
        <v>192</v>
      </c>
      <c r="H45">
        <v>2304071206</v>
      </c>
      <c r="I45" t="s">
        <v>194</v>
      </c>
      <c r="J45" t="s">
        <v>194</v>
      </c>
      <c r="K45" t="s">
        <v>194</v>
      </c>
      <c r="L45" t="s">
        <v>194</v>
      </c>
      <c r="M45" t="s">
        <v>194</v>
      </c>
      <c r="N45" t="s">
        <v>194</v>
      </c>
      <c r="O45" t="s">
        <v>195</v>
      </c>
      <c r="Q45" s="7">
        <v>44824</v>
      </c>
      <c r="R45" t="s">
        <v>281</v>
      </c>
      <c r="S45" s="3" t="s">
        <v>870</v>
      </c>
      <c r="T45" t="s">
        <v>194</v>
      </c>
      <c r="U45" t="s">
        <v>282</v>
      </c>
      <c r="V45" t="s">
        <v>283</v>
      </c>
      <c r="W45" t="s">
        <v>284</v>
      </c>
      <c r="X45" t="s">
        <v>201</v>
      </c>
      <c r="Y45" t="s">
        <v>202</v>
      </c>
      <c r="Z45" t="s">
        <v>203</v>
      </c>
      <c r="AA45" t="s">
        <v>204</v>
      </c>
      <c r="AB45" t="s">
        <v>205</v>
      </c>
      <c r="AC45" t="s">
        <v>285</v>
      </c>
      <c r="AD45">
        <v>-2.3293648</v>
      </c>
      <c r="AE45">
        <v>29.139068999999999</v>
      </c>
      <c r="AF45">
        <v>1549.9155341667381</v>
      </c>
      <c r="AG45">
        <v>6</v>
      </c>
      <c r="AH45">
        <v>1</v>
      </c>
      <c r="AI45" t="s">
        <v>229</v>
      </c>
      <c r="AJ45">
        <v>0</v>
      </c>
      <c r="AK45">
        <v>0</v>
      </c>
      <c r="AL45">
        <v>1</v>
      </c>
      <c r="AM45">
        <v>0</v>
      </c>
      <c r="AN45">
        <v>0</v>
      </c>
      <c r="AO45">
        <v>0</v>
      </c>
      <c r="AP45">
        <v>0</v>
      </c>
      <c r="AQ45">
        <v>0</v>
      </c>
      <c r="AR45">
        <v>0</v>
      </c>
      <c r="AX45" t="s">
        <v>286</v>
      </c>
      <c r="AY45" t="s">
        <v>287</v>
      </c>
      <c r="BL45" t="s">
        <v>232</v>
      </c>
      <c r="BM45">
        <v>0</v>
      </c>
      <c r="BN45">
        <v>1</v>
      </c>
      <c r="BO45">
        <v>0</v>
      </c>
      <c r="BP45">
        <v>0</v>
      </c>
      <c r="BQ45">
        <v>0</v>
      </c>
      <c r="BR45">
        <v>0</v>
      </c>
      <c r="BS45">
        <v>0</v>
      </c>
      <c r="BT45">
        <v>0</v>
      </c>
      <c r="BU45">
        <v>0</v>
      </c>
      <c r="BV45">
        <v>0</v>
      </c>
      <c r="BW45">
        <v>0</v>
      </c>
      <c r="BX45">
        <v>0</v>
      </c>
      <c r="BY45">
        <v>0</v>
      </c>
      <c r="CI45" s="3"/>
      <c r="CJ45" t="s">
        <v>194</v>
      </c>
      <c r="CK45" t="s">
        <v>194</v>
      </c>
      <c r="CL45" t="s">
        <v>194</v>
      </c>
      <c r="CM45">
        <v>35</v>
      </c>
      <c r="CN45" t="s">
        <v>288</v>
      </c>
      <c r="CO45" s="2" t="s">
        <v>289</v>
      </c>
      <c r="CP45" s="32" t="s">
        <v>290</v>
      </c>
      <c r="GH45" t="s">
        <v>194</v>
      </c>
      <c r="GI45" t="s">
        <v>194</v>
      </c>
      <c r="GJ45" t="s">
        <v>192</v>
      </c>
      <c r="GK45" t="s">
        <v>291</v>
      </c>
      <c r="GL45" t="s">
        <v>292</v>
      </c>
      <c r="GM45" t="s">
        <v>217</v>
      </c>
      <c r="GN45" t="s">
        <v>218</v>
      </c>
      <c r="GO45" t="s">
        <v>219</v>
      </c>
      <c r="GU45">
        <v>186119305</v>
      </c>
      <c r="GV45" t="s">
        <v>293</v>
      </c>
      <c r="GW45">
        <v>44824.488668981481</v>
      </c>
      <c r="GZ45" t="s">
        <v>221</v>
      </c>
      <c r="HA45" t="s">
        <v>222</v>
      </c>
      <c r="HC45">
        <v>6</v>
      </c>
    </row>
    <row r="46" spans="1:211" x14ac:dyDescent="0.35">
      <c r="A46" s="7">
        <v>44824.467209733797</v>
      </c>
      <c r="B46" s="7">
        <v>44824.487260358786</v>
      </c>
      <c r="C46" s="7">
        <v>44824</v>
      </c>
      <c r="D46" t="s">
        <v>486</v>
      </c>
      <c r="H46">
        <v>2709181805</v>
      </c>
      <c r="I46" t="s">
        <v>194</v>
      </c>
      <c r="J46" t="s">
        <v>194</v>
      </c>
      <c r="K46" t="s">
        <v>194</v>
      </c>
      <c r="L46" t="s">
        <v>194</v>
      </c>
      <c r="M46" t="s">
        <v>194</v>
      </c>
      <c r="N46" t="s">
        <v>194</v>
      </c>
      <c r="O46" t="s">
        <v>195</v>
      </c>
      <c r="Q46" s="7">
        <v>44824</v>
      </c>
      <c r="R46" t="s">
        <v>488</v>
      </c>
      <c r="S46" s="3" t="s">
        <v>3422</v>
      </c>
      <c r="T46" t="s">
        <v>194</v>
      </c>
      <c r="U46" t="s">
        <v>489</v>
      </c>
      <c r="V46" t="s">
        <v>489</v>
      </c>
      <c r="W46" t="s">
        <v>490</v>
      </c>
      <c r="X46" t="s">
        <v>201</v>
      </c>
      <c r="Y46" t="s">
        <v>202</v>
      </c>
      <c r="Z46" t="s">
        <v>473</v>
      </c>
      <c r="AA46" t="s">
        <v>474</v>
      </c>
      <c r="AB46" t="s">
        <v>475</v>
      </c>
      <c r="AC46" t="s">
        <v>491</v>
      </c>
      <c r="AD46">
        <v>-2.5075159999999999</v>
      </c>
      <c r="AE46">
        <v>29.039869899999999</v>
      </c>
      <c r="AF46">
        <v>1575.580078125</v>
      </c>
      <c r="AG46">
        <v>4.3490000000000002</v>
      </c>
      <c r="AH46">
        <v>1</v>
      </c>
      <c r="AI46" t="s">
        <v>245</v>
      </c>
      <c r="AJ46">
        <v>1</v>
      </c>
      <c r="AK46">
        <v>0</v>
      </c>
      <c r="AL46">
        <v>0</v>
      </c>
      <c r="AM46">
        <v>0</v>
      </c>
      <c r="AN46">
        <v>0</v>
      </c>
      <c r="AO46">
        <v>0</v>
      </c>
      <c r="AP46">
        <v>0</v>
      </c>
      <c r="AQ46">
        <v>0</v>
      </c>
      <c r="AR46">
        <v>0</v>
      </c>
      <c r="AT46" t="s">
        <v>492</v>
      </c>
      <c r="AU46" s="2" t="s">
        <v>493</v>
      </c>
      <c r="BL46" t="s">
        <v>210</v>
      </c>
      <c r="BM46">
        <v>1</v>
      </c>
      <c r="BN46">
        <v>0</v>
      </c>
      <c r="BO46">
        <v>0</v>
      </c>
      <c r="BP46">
        <v>0</v>
      </c>
      <c r="BQ46">
        <v>0</v>
      </c>
      <c r="BR46">
        <v>0</v>
      </c>
      <c r="BS46">
        <v>0</v>
      </c>
      <c r="BT46">
        <v>0</v>
      </c>
      <c r="BU46">
        <v>0</v>
      </c>
      <c r="BV46">
        <v>0</v>
      </c>
      <c r="BW46">
        <v>0</v>
      </c>
      <c r="BX46">
        <v>0</v>
      </c>
      <c r="BY46">
        <v>0</v>
      </c>
      <c r="BZ46" t="s">
        <v>194</v>
      </c>
      <c r="CA46" t="s">
        <v>194</v>
      </c>
      <c r="CB46" t="s">
        <v>194</v>
      </c>
      <c r="CC46">
        <v>64.09</v>
      </c>
      <c r="CD46" t="s">
        <v>494</v>
      </c>
      <c r="CE46" t="s">
        <v>495</v>
      </c>
      <c r="CF46" t="s">
        <v>213</v>
      </c>
      <c r="CI46" s="3" t="s">
        <v>3424</v>
      </c>
      <c r="GH46" t="s">
        <v>194</v>
      </c>
      <c r="GI46" t="s">
        <v>194</v>
      </c>
      <c r="GJ46" t="s">
        <v>482</v>
      </c>
      <c r="GK46" t="s">
        <v>497</v>
      </c>
      <c r="GL46" t="s">
        <v>498</v>
      </c>
      <c r="GM46" t="s">
        <v>217</v>
      </c>
      <c r="GN46" t="s">
        <v>218</v>
      </c>
      <c r="GO46" t="s">
        <v>219</v>
      </c>
      <c r="GU46">
        <v>186145439</v>
      </c>
      <c r="GV46" t="s">
        <v>499</v>
      </c>
      <c r="GW46">
        <v>44824.523333333331</v>
      </c>
      <c r="GZ46" t="s">
        <v>221</v>
      </c>
      <c r="HA46" t="s">
        <v>222</v>
      </c>
      <c r="HC46">
        <v>20</v>
      </c>
    </row>
    <row r="47" spans="1:211" x14ac:dyDescent="0.35">
      <c r="A47" s="7">
        <v>44824.494409525461</v>
      </c>
      <c r="B47" s="7">
        <v>44824.49933111111</v>
      </c>
      <c r="C47" s="7">
        <v>44824</v>
      </c>
      <c r="D47" t="s">
        <v>192</v>
      </c>
      <c r="H47">
        <v>2304071205</v>
      </c>
      <c r="I47" t="s">
        <v>194</v>
      </c>
      <c r="J47" t="s">
        <v>194</v>
      </c>
      <c r="K47" t="s">
        <v>194</v>
      </c>
      <c r="L47" t="s">
        <v>194</v>
      </c>
      <c r="M47" t="s">
        <v>194</v>
      </c>
      <c r="N47" t="s">
        <v>194</v>
      </c>
      <c r="O47" t="s">
        <v>195</v>
      </c>
      <c r="Q47" s="7">
        <v>44824</v>
      </c>
      <c r="R47" t="s">
        <v>268</v>
      </c>
      <c r="S47" s="3" t="s">
        <v>870</v>
      </c>
      <c r="T47" t="s">
        <v>194</v>
      </c>
      <c r="U47" t="s">
        <v>269</v>
      </c>
      <c r="V47" t="s">
        <v>269</v>
      </c>
      <c r="W47" t="s">
        <v>270</v>
      </c>
      <c r="X47" t="s">
        <v>201</v>
      </c>
      <c r="Y47" t="s">
        <v>202</v>
      </c>
      <c r="Z47" t="s">
        <v>203</v>
      </c>
      <c r="AA47" t="s">
        <v>204</v>
      </c>
      <c r="AB47" t="s">
        <v>205</v>
      </c>
      <c r="AC47" t="s">
        <v>271</v>
      </c>
      <c r="AD47">
        <v>-2.3291957999999999</v>
      </c>
      <c r="AE47">
        <v>29.142516700000002</v>
      </c>
      <c r="AF47">
        <v>1517.889244543959</v>
      </c>
      <c r="AG47">
        <v>4.8</v>
      </c>
      <c r="AH47">
        <v>1</v>
      </c>
      <c r="AI47" t="s">
        <v>245</v>
      </c>
      <c r="AJ47">
        <v>1</v>
      </c>
      <c r="AK47">
        <v>0</v>
      </c>
      <c r="AL47">
        <v>0</v>
      </c>
      <c r="AM47">
        <v>0</v>
      </c>
      <c r="AN47">
        <v>0</v>
      </c>
      <c r="AO47">
        <v>0</v>
      </c>
      <c r="AP47">
        <v>0</v>
      </c>
      <c r="AQ47">
        <v>0</v>
      </c>
      <c r="AR47">
        <v>0</v>
      </c>
      <c r="AT47" t="s">
        <v>272</v>
      </c>
      <c r="AU47" t="s">
        <v>273</v>
      </c>
      <c r="BL47" t="s">
        <v>210</v>
      </c>
      <c r="BM47">
        <v>1</v>
      </c>
      <c r="BN47">
        <v>0</v>
      </c>
      <c r="BO47">
        <v>0</v>
      </c>
      <c r="BP47">
        <v>0</v>
      </c>
      <c r="BQ47">
        <v>0</v>
      </c>
      <c r="BR47">
        <v>0</v>
      </c>
      <c r="BS47">
        <v>0</v>
      </c>
      <c r="BT47">
        <v>0</v>
      </c>
      <c r="BU47">
        <v>0</v>
      </c>
      <c r="BV47">
        <v>0</v>
      </c>
      <c r="BW47">
        <v>0</v>
      </c>
      <c r="BX47">
        <v>0</v>
      </c>
      <c r="BY47">
        <v>0</v>
      </c>
      <c r="BZ47" t="s">
        <v>194</v>
      </c>
      <c r="CA47" t="s">
        <v>194</v>
      </c>
      <c r="CB47" t="s">
        <v>194</v>
      </c>
      <c r="CC47">
        <v>36.85</v>
      </c>
      <c r="CD47" t="s">
        <v>274</v>
      </c>
      <c r="CE47" t="s">
        <v>275</v>
      </c>
      <c r="CF47" t="s">
        <v>213</v>
      </c>
      <c r="CI47" s="3" t="s">
        <v>3417</v>
      </c>
      <c r="GH47" t="s">
        <v>194</v>
      </c>
      <c r="GI47" t="s">
        <v>194</v>
      </c>
      <c r="GJ47" t="s">
        <v>192</v>
      </c>
      <c r="GK47" t="s">
        <v>277</v>
      </c>
      <c r="GL47" t="s">
        <v>278</v>
      </c>
      <c r="GM47" t="s">
        <v>217</v>
      </c>
      <c r="GN47" t="s">
        <v>218</v>
      </c>
      <c r="GO47" t="s">
        <v>219</v>
      </c>
      <c r="GU47">
        <v>186119261</v>
      </c>
      <c r="GV47" t="s">
        <v>279</v>
      </c>
      <c r="GW47">
        <v>44824.488622685189</v>
      </c>
      <c r="GZ47" t="s">
        <v>221</v>
      </c>
      <c r="HA47" t="s">
        <v>222</v>
      </c>
      <c r="HC47">
        <v>5</v>
      </c>
    </row>
    <row r="48" spans="1:211" x14ac:dyDescent="0.35">
      <c r="A48" s="7">
        <v>44824.453168912027</v>
      </c>
      <c r="B48" s="7">
        <v>44824.725164675932</v>
      </c>
      <c r="C48" s="7">
        <v>44824</v>
      </c>
      <c r="D48" t="s">
        <v>751</v>
      </c>
      <c r="H48">
        <v>2405102506</v>
      </c>
      <c r="I48" t="s">
        <v>194</v>
      </c>
      <c r="J48" t="s">
        <v>194</v>
      </c>
      <c r="K48" t="s">
        <v>194</v>
      </c>
      <c r="L48" t="s">
        <v>194</v>
      </c>
      <c r="M48" t="s">
        <v>194</v>
      </c>
      <c r="N48" t="s">
        <v>194</v>
      </c>
      <c r="O48" t="s">
        <v>195</v>
      </c>
      <c r="Q48" s="7">
        <v>44824</v>
      </c>
      <c r="R48" t="s">
        <v>834</v>
      </c>
      <c r="S48" s="3" t="s">
        <v>870</v>
      </c>
      <c r="T48" t="s">
        <v>194</v>
      </c>
      <c r="U48" t="s">
        <v>835</v>
      </c>
      <c r="V48" t="s">
        <v>836</v>
      </c>
      <c r="W48" t="s">
        <v>837</v>
      </c>
      <c r="X48" t="s">
        <v>201</v>
      </c>
      <c r="Y48" t="s">
        <v>202</v>
      </c>
      <c r="Z48" t="s">
        <v>756</v>
      </c>
      <c r="AA48" t="s">
        <v>757</v>
      </c>
      <c r="AB48" t="s">
        <v>758</v>
      </c>
      <c r="AC48" t="s">
        <v>838</v>
      </c>
      <c r="AD48">
        <v>-2.3108235000000001</v>
      </c>
      <c r="AE48">
        <v>29.258276599999999</v>
      </c>
      <c r="AF48">
        <v>2002.3</v>
      </c>
      <c r="AG48">
        <v>4.9210000000000003</v>
      </c>
      <c r="AH48">
        <v>1</v>
      </c>
      <c r="AI48" t="s">
        <v>245</v>
      </c>
      <c r="AJ48">
        <v>1</v>
      </c>
      <c r="AK48">
        <v>0</v>
      </c>
      <c r="AL48">
        <v>0</v>
      </c>
      <c r="AM48">
        <v>0</v>
      </c>
      <c r="AN48">
        <v>0</v>
      </c>
      <c r="AO48">
        <v>0</v>
      </c>
      <c r="AP48">
        <v>0</v>
      </c>
      <c r="AQ48">
        <v>0</v>
      </c>
      <c r="AR48">
        <v>0</v>
      </c>
      <c r="AT48" t="s">
        <v>839</v>
      </c>
      <c r="AU48" t="s">
        <v>840</v>
      </c>
      <c r="BL48" t="s">
        <v>210</v>
      </c>
      <c r="BM48">
        <v>1</v>
      </c>
      <c r="BN48">
        <v>0</v>
      </c>
      <c r="BO48">
        <v>0</v>
      </c>
      <c r="BP48">
        <v>0</v>
      </c>
      <c r="BQ48">
        <v>0</v>
      </c>
      <c r="BR48">
        <v>0</v>
      </c>
      <c r="BS48">
        <v>0</v>
      </c>
      <c r="BT48">
        <v>0</v>
      </c>
      <c r="BU48">
        <v>0</v>
      </c>
      <c r="BV48">
        <v>0</v>
      </c>
      <c r="BW48">
        <v>0</v>
      </c>
      <c r="BX48">
        <v>0</v>
      </c>
      <c r="BY48">
        <v>0</v>
      </c>
      <c r="BZ48" t="s">
        <v>194</v>
      </c>
      <c r="CA48" t="s">
        <v>194</v>
      </c>
      <c r="CB48" t="s">
        <v>194</v>
      </c>
      <c r="CC48">
        <v>57.96</v>
      </c>
      <c r="CD48" t="s">
        <v>841</v>
      </c>
      <c r="CE48" t="s">
        <v>842</v>
      </c>
      <c r="CF48" t="s">
        <v>195</v>
      </c>
      <c r="CG48" t="s">
        <v>843</v>
      </c>
      <c r="CH48" t="s">
        <v>844</v>
      </c>
      <c r="CI48" s="3" t="s">
        <v>3419</v>
      </c>
      <c r="GH48" t="s">
        <v>194</v>
      </c>
      <c r="GI48" t="s">
        <v>194</v>
      </c>
      <c r="GJ48" t="s">
        <v>751</v>
      </c>
      <c r="GK48" t="s">
        <v>845</v>
      </c>
      <c r="GL48" t="s">
        <v>846</v>
      </c>
      <c r="GM48" t="s">
        <v>217</v>
      </c>
      <c r="GN48" t="s">
        <v>218</v>
      </c>
      <c r="GO48" t="s">
        <v>219</v>
      </c>
      <c r="GU48">
        <v>186240439</v>
      </c>
      <c r="GV48" t="s">
        <v>847</v>
      </c>
      <c r="GW48">
        <v>44824.660196759258</v>
      </c>
      <c r="GZ48" t="s">
        <v>221</v>
      </c>
      <c r="HA48" t="s">
        <v>222</v>
      </c>
      <c r="HC48">
        <v>42</v>
      </c>
    </row>
    <row r="49" spans="1:211" x14ac:dyDescent="0.35">
      <c r="A49" s="7">
        <v>44824.431394247687</v>
      </c>
      <c r="B49" s="7">
        <v>44824.723551863433</v>
      </c>
      <c r="C49" s="7">
        <v>44824</v>
      </c>
      <c r="D49" t="s">
        <v>751</v>
      </c>
      <c r="H49">
        <v>2405102505</v>
      </c>
      <c r="I49" t="s">
        <v>194</v>
      </c>
      <c r="J49" t="s">
        <v>194</v>
      </c>
      <c r="K49" t="s">
        <v>194</v>
      </c>
      <c r="L49" t="s">
        <v>194</v>
      </c>
      <c r="M49" t="s">
        <v>194</v>
      </c>
      <c r="N49" t="s">
        <v>194</v>
      </c>
      <c r="O49" t="s">
        <v>195</v>
      </c>
      <c r="Q49" s="7">
        <v>44824</v>
      </c>
      <c r="R49" t="s">
        <v>820</v>
      </c>
      <c r="S49" s="3" t="s">
        <v>870</v>
      </c>
      <c r="T49" t="s">
        <v>194</v>
      </c>
      <c r="U49" t="s">
        <v>821</v>
      </c>
      <c r="V49" t="s">
        <v>822</v>
      </c>
      <c r="W49" t="s">
        <v>823</v>
      </c>
      <c r="X49" t="s">
        <v>201</v>
      </c>
      <c r="Y49" t="s">
        <v>202</v>
      </c>
      <c r="Z49" t="s">
        <v>756</v>
      </c>
      <c r="AA49" t="s">
        <v>757</v>
      </c>
      <c r="AB49" t="s">
        <v>758</v>
      </c>
      <c r="AC49" t="s">
        <v>824</v>
      </c>
      <c r="AD49">
        <v>-2.3077828999999999</v>
      </c>
      <c r="AE49">
        <v>29.260763099999998</v>
      </c>
      <c r="AF49">
        <v>2060.6</v>
      </c>
      <c r="AG49">
        <v>4.883</v>
      </c>
      <c r="AH49">
        <v>1</v>
      </c>
      <c r="AI49" t="s">
        <v>245</v>
      </c>
      <c r="AJ49">
        <v>1</v>
      </c>
      <c r="AK49">
        <v>0</v>
      </c>
      <c r="AL49">
        <v>0</v>
      </c>
      <c r="AM49">
        <v>0</v>
      </c>
      <c r="AN49">
        <v>0</v>
      </c>
      <c r="AO49">
        <v>0</v>
      </c>
      <c r="AP49">
        <v>0</v>
      </c>
      <c r="AQ49">
        <v>0</v>
      </c>
      <c r="AR49">
        <v>0</v>
      </c>
      <c r="AT49" t="s">
        <v>825</v>
      </c>
      <c r="AU49" t="s">
        <v>826</v>
      </c>
      <c r="BL49" t="s">
        <v>210</v>
      </c>
      <c r="BM49">
        <v>1</v>
      </c>
      <c r="BN49">
        <v>0</v>
      </c>
      <c r="BO49">
        <v>0</v>
      </c>
      <c r="BP49">
        <v>0</v>
      </c>
      <c r="BQ49">
        <v>0</v>
      </c>
      <c r="BR49">
        <v>0</v>
      </c>
      <c r="BS49">
        <v>0</v>
      </c>
      <c r="BT49">
        <v>0</v>
      </c>
      <c r="BU49">
        <v>0</v>
      </c>
      <c r="BV49">
        <v>0</v>
      </c>
      <c r="BW49">
        <v>0</v>
      </c>
      <c r="BX49">
        <v>0</v>
      </c>
      <c r="BY49">
        <v>0</v>
      </c>
      <c r="BZ49" t="s">
        <v>194</v>
      </c>
      <c r="CA49" t="s">
        <v>194</v>
      </c>
      <c r="CB49" t="s">
        <v>194</v>
      </c>
      <c r="CC49">
        <v>71.06</v>
      </c>
      <c r="CD49" t="s">
        <v>827</v>
      </c>
      <c r="CE49" t="s">
        <v>828</v>
      </c>
      <c r="CF49" t="s">
        <v>213</v>
      </c>
      <c r="CI49" s="3" t="s">
        <v>3437</v>
      </c>
      <c r="GH49" t="s">
        <v>194</v>
      </c>
      <c r="GI49" t="s">
        <v>194</v>
      </c>
      <c r="GJ49" t="s">
        <v>751</v>
      </c>
      <c r="GK49" t="s">
        <v>830</v>
      </c>
      <c r="GL49" t="s">
        <v>831</v>
      </c>
      <c r="GM49" t="s">
        <v>217</v>
      </c>
      <c r="GN49" t="s">
        <v>218</v>
      </c>
      <c r="GO49" t="s">
        <v>219</v>
      </c>
      <c r="GU49">
        <v>186240282</v>
      </c>
      <c r="GV49" t="s">
        <v>832</v>
      </c>
      <c r="GW49">
        <v>44824.659849537027</v>
      </c>
      <c r="GZ49" t="s">
        <v>221</v>
      </c>
      <c r="HA49" t="s">
        <v>222</v>
      </c>
      <c r="HC49">
        <v>41</v>
      </c>
    </row>
    <row r="50" spans="1:211" x14ac:dyDescent="0.35">
      <c r="A50" s="7">
        <v>44824.513107384257</v>
      </c>
      <c r="B50" s="7">
        <v>44824.529403101849</v>
      </c>
      <c r="C50" s="7">
        <v>44824</v>
      </c>
      <c r="D50" t="s">
        <v>380</v>
      </c>
      <c r="H50">
        <v>2101022706</v>
      </c>
      <c r="I50" t="s">
        <v>194</v>
      </c>
      <c r="J50" t="s">
        <v>194</v>
      </c>
      <c r="K50" t="s">
        <v>194</v>
      </c>
      <c r="L50" t="s">
        <v>194</v>
      </c>
      <c r="M50" t="s">
        <v>194</v>
      </c>
      <c r="N50" t="s">
        <v>194</v>
      </c>
      <c r="O50" t="s">
        <v>195</v>
      </c>
      <c r="Q50" s="7">
        <v>44824</v>
      </c>
      <c r="R50" t="s">
        <v>456</v>
      </c>
      <c r="S50" s="3" t="s">
        <v>3421</v>
      </c>
      <c r="T50" t="s">
        <v>194</v>
      </c>
      <c r="U50" t="s">
        <v>457</v>
      </c>
      <c r="V50" t="s">
        <v>458</v>
      </c>
      <c r="X50" t="s">
        <v>201</v>
      </c>
      <c r="Y50" t="s">
        <v>202</v>
      </c>
      <c r="Z50" t="s">
        <v>386</v>
      </c>
      <c r="AA50" t="s">
        <v>387</v>
      </c>
      <c r="AB50" t="s">
        <v>388</v>
      </c>
      <c r="AC50" t="s">
        <v>459</v>
      </c>
      <c r="AD50">
        <v>-2.4087353</v>
      </c>
      <c r="AE50">
        <v>29.064692300000001</v>
      </c>
      <c r="AF50">
        <v>1699</v>
      </c>
      <c r="AG50">
        <v>5</v>
      </c>
      <c r="AH50">
        <v>1</v>
      </c>
      <c r="AI50" t="s">
        <v>245</v>
      </c>
      <c r="AJ50">
        <v>1</v>
      </c>
      <c r="AK50">
        <v>0</v>
      </c>
      <c r="AL50">
        <v>0</v>
      </c>
      <c r="AM50">
        <v>0</v>
      </c>
      <c r="AN50">
        <v>0</v>
      </c>
      <c r="AO50">
        <v>0</v>
      </c>
      <c r="AP50">
        <v>0</v>
      </c>
      <c r="AQ50">
        <v>0</v>
      </c>
      <c r="AR50">
        <v>0</v>
      </c>
      <c r="AT50" t="s">
        <v>460</v>
      </c>
      <c r="AU50" t="s">
        <v>461</v>
      </c>
      <c r="BL50" t="s">
        <v>210</v>
      </c>
      <c r="BM50">
        <v>1</v>
      </c>
      <c r="BN50">
        <v>0</v>
      </c>
      <c r="BO50">
        <v>0</v>
      </c>
      <c r="BP50">
        <v>0</v>
      </c>
      <c r="BQ50">
        <v>0</v>
      </c>
      <c r="BR50">
        <v>0</v>
      </c>
      <c r="BS50">
        <v>0</v>
      </c>
      <c r="BT50">
        <v>0</v>
      </c>
      <c r="BU50">
        <v>0</v>
      </c>
      <c r="BV50">
        <v>0</v>
      </c>
      <c r="BW50">
        <v>0</v>
      </c>
      <c r="BX50">
        <v>0</v>
      </c>
      <c r="BY50">
        <v>0</v>
      </c>
      <c r="BZ50" t="s">
        <v>194</v>
      </c>
      <c r="CA50" t="s">
        <v>194</v>
      </c>
      <c r="CB50" t="s">
        <v>194</v>
      </c>
      <c r="CC50">
        <v>23.85</v>
      </c>
      <c r="CD50" t="s">
        <v>462</v>
      </c>
      <c r="CE50" t="s">
        <v>463</v>
      </c>
      <c r="CF50" t="s">
        <v>213</v>
      </c>
      <c r="CI50" s="3" t="s">
        <v>3419</v>
      </c>
      <c r="GH50" t="s">
        <v>194</v>
      </c>
      <c r="GI50" t="s">
        <v>194</v>
      </c>
      <c r="GJ50" t="s">
        <v>394</v>
      </c>
      <c r="GK50" t="s">
        <v>464</v>
      </c>
      <c r="GL50" t="s">
        <v>465</v>
      </c>
      <c r="GM50" t="s">
        <v>217</v>
      </c>
      <c r="GN50" t="s">
        <v>218</v>
      </c>
      <c r="GO50" t="s">
        <v>219</v>
      </c>
      <c r="GU50">
        <v>186142683</v>
      </c>
      <c r="GV50" t="s">
        <v>466</v>
      </c>
      <c r="GW50">
        <v>44824.519409722219</v>
      </c>
      <c r="GZ50" t="s">
        <v>221</v>
      </c>
      <c r="HA50" t="s">
        <v>222</v>
      </c>
      <c r="HC50">
        <v>18</v>
      </c>
    </row>
    <row r="51" spans="1:211" x14ac:dyDescent="0.35">
      <c r="A51" s="7">
        <v>44824.491303773153</v>
      </c>
      <c r="B51" s="7">
        <v>44824.50486789352</v>
      </c>
      <c r="C51" s="7">
        <v>44824</v>
      </c>
      <c r="D51" t="s">
        <v>380</v>
      </c>
      <c r="H51">
        <v>2101022705</v>
      </c>
      <c r="I51" t="s">
        <v>194</v>
      </c>
      <c r="J51" t="s">
        <v>194</v>
      </c>
      <c r="K51" t="s">
        <v>194</v>
      </c>
      <c r="L51" t="s">
        <v>194</v>
      </c>
      <c r="M51" t="s">
        <v>194</v>
      </c>
      <c r="N51" t="s">
        <v>194</v>
      </c>
      <c r="O51" t="s">
        <v>195</v>
      </c>
      <c r="Q51" s="7">
        <v>44824</v>
      </c>
      <c r="R51" t="s">
        <v>443</v>
      </c>
      <c r="S51" s="3" t="s">
        <v>3421</v>
      </c>
      <c r="T51" t="s">
        <v>194</v>
      </c>
      <c r="U51" t="s">
        <v>444</v>
      </c>
      <c r="V51" t="s">
        <v>445</v>
      </c>
      <c r="W51" t="s">
        <v>446</v>
      </c>
      <c r="X51" t="s">
        <v>201</v>
      </c>
      <c r="Y51" t="s">
        <v>202</v>
      </c>
      <c r="Z51" t="s">
        <v>386</v>
      </c>
      <c r="AA51" t="s">
        <v>387</v>
      </c>
      <c r="AB51" t="s">
        <v>388</v>
      </c>
      <c r="AC51" t="s">
        <v>447</v>
      </c>
      <c r="AD51">
        <v>-2.4067796000000001</v>
      </c>
      <c r="AE51">
        <v>29.067122399999999</v>
      </c>
      <c r="AF51">
        <v>1719</v>
      </c>
      <c r="AG51">
        <v>5</v>
      </c>
      <c r="AH51">
        <v>1</v>
      </c>
      <c r="AI51" t="s">
        <v>245</v>
      </c>
      <c r="AJ51">
        <v>1</v>
      </c>
      <c r="AK51">
        <v>0</v>
      </c>
      <c r="AL51">
        <v>0</v>
      </c>
      <c r="AM51">
        <v>0</v>
      </c>
      <c r="AN51">
        <v>0</v>
      </c>
      <c r="AO51">
        <v>0</v>
      </c>
      <c r="AP51">
        <v>0</v>
      </c>
      <c r="AQ51">
        <v>0</v>
      </c>
      <c r="AR51">
        <v>0</v>
      </c>
      <c r="AT51" t="s">
        <v>448</v>
      </c>
      <c r="AU51" t="s">
        <v>449</v>
      </c>
      <c r="BL51" t="s">
        <v>210</v>
      </c>
      <c r="BM51">
        <v>1</v>
      </c>
      <c r="BN51">
        <v>0</v>
      </c>
      <c r="BO51">
        <v>0</v>
      </c>
      <c r="BP51">
        <v>0</v>
      </c>
      <c r="BQ51">
        <v>0</v>
      </c>
      <c r="BR51">
        <v>0</v>
      </c>
      <c r="BS51">
        <v>0</v>
      </c>
      <c r="BT51">
        <v>0</v>
      </c>
      <c r="BU51">
        <v>0</v>
      </c>
      <c r="BV51">
        <v>0</v>
      </c>
      <c r="BW51">
        <v>0</v>
      </c>
      <c r="BX51">
        <v>0</v>
      </c>
      <c r="BY51">
        <v>0</v>
      </c>
      <c r="BZ51" t="s">
        <v>194</v>
      </c>
      <c r="CA51" t="s">
        <v>194</v>
      </c>
      <c r="CB51" t="s">
        <v>194</v>
      </c>
      <c r="CC51">
        <v>14.56</v>
      </c>
      <c r="CD51" t="s">
        <v>450</v>
      </c>
      <c r="CE51" t="s">
        <v>451</v>
      </c>
      <c r="CF51" t="s">
        <v>213</v>
      </c>
      <c r="CI51" s="3" t="s">
        <v>3419</v>
      </c>
      <c r="GH51" t="s">
        <v>194</v>
      </c>
      <c r="GI51" t="s">
        <v>194</v>
      </c>
      <c r="GJ51" t="s">
        <v>394</v>
      </c>
      <c r="GK51" t="s">
        <v>452</v>
      </c>
      <c r="GL51" t="s">
        <v>453</v>
      </c>
      <c r="GM51" t="s">
        <v>217</v>
      </c>
      <c r="GN51" t="s">
        <v>218</v>
      </c>
      <c r="GO51" t="s">
        <v>219</v>
      </c>
      <c r="GU51">
        <v>186142639</v>
      </c>
      <c r="GV51" t="s">
        <v>454</v>
      </c>
      <c r="GW51">
        <v>44824.51934027778</v>
      </c>
      <c r="GZ51" t="s">
        <v>221</v>
      </c>
      <c r="HA51" t="s">
        <v>222</v>
      </c>
      <c r="HC51">
        <v>17</v>
      </c>
    </row>
    <row r="52" spans="1:211" x14ac:dyDescent="0.35">
      <c r="A52" s="7">
        <v>44824.395656423607</v>
      </c>
      <c r="B52" s="7">
        <v>44824.571861493052</v>
      </c>
      <c r="C52" s="7">
        <v>44824</v>
      </c>
      <c r="D52" t="s">
        <v>294</v>
      </c>
      <c r="H52">
        <v>2506111103</v>
      </c>
      <c r="I52" t="s">
        <v>194</v>
      </c>
      <c r="J52" t="s">
        <v>194</v>
      </c>
      <c r="K52" t="s">
        <v>194</v>
      </c>
      <c r="L52" t="s">
        <v>194</v>
      </c>
      <c r="M52" t="s">
        <v>194</v>
      </c>
      <c r="N52" t="s">
        <v>194</v>
      </c>
      <c r="O52" t="s">
        <v>195</v>
      </c>
      <c r="Q52" s="7">
        <v>44824</v>
      </c>
      <c r="R52" t="s">
        <v>328</v>
      </c>
      <c r="S52" s="3" t="s">
        <v>870</v>
      </c>
      <c r="T52" t="s">
        <v>194</v>
      </c>
      <c r="U52" t="s">
        <v>329</v>
      </c>
      <c r="V52" t="s">
        <v>330</v>
      </c>
      <c r="W52" t="s">
        <v>331</v>
      </c>
      <c r="X52" t="s">
        <v>201</v>
      </c>
      <c r="Y52" t="s">
        <v>202</v>
      </c>
      <c r="Z52" t="s">
        <v>300</v>
      </c>
      <c r="AA52" t="s">
        <v>301</v>
      </c>
      <c r="AB52" t="s">
        <v>302</v>
      </c>
      <c r="AC52" t="s">
        <v>332</v>
      </c>
      <c r="AD52">
        <v>-2.3260706999999998</v>
      </c>
      <c r="AE52">
        <v>29.039780400000001</v>
      </c>
      <c r="AF52">
        <v>1649</v>
      </c>
      <c r="AG52">
        <v>4.8</v>
      </c>
      <c r="AH52">
        <v>1</v>
      </c>
      <c r="AI52" t="s">
        <v>245</v>
      </c>
      <c r="AJ52">
        <v>1</v>
      </c>
      <c r="AK52">
        <v>0</v>
      </c>
      <c r="AL52">
        <v>0</v>
      </c>
      <c r="AM52">
        <v>0</v>
      </c>
      <c r="AN52">
        <v>0</v>
      </c>
      <c r="AO52">
        <v>0</v>
      </c>
      <c r="AP52">
        <v>0</v>
      </c>
      <c r="AQ52">
        <v>0</v>
      </c>
      <c r="AR52">
        <v>0</v>
      </c>
      <c r="AT52" t="s">
        <v>333</v>
      </c>
      <c r="AU52" t="s">
        <v>334</v>
      </c>
      <c r="BL52" t="s">
        <v>210</v>
      </c>
      <c r="BM52">
        <v>1</v>
      </c>
      <c r="BN52">
        <v>0</v>
      </c>
      <c r="BO52">
        <v>0</v>
      </c>
      <c r="BP52">
        <v>0</v>
      </c>
      <c r="BQ52">
        <v>0</v>
      </c>
      <c r="BR52">
        <v>0</v>
      </c>
      <c r="BS52">
        <v>0</v>
      </c>
      <c r="BT52">
        <v>0</v>
      </c>
      <c r="BU52">
        <v>0</v>
      </c>
      <c r="BV52">
        <v>0</v>
      </c>
      <c r="BW52">
        <v>0</v>
      </c>
      <c r="BX52">
        <v>0</v>
      </c>
      <c r="BY52">
        <v>0</v>
      </c>
      <c r="BZ52" t="s">
        <v>194</v>
      </c>
      <c r="CA52" t="s">
        <v>194</v>
      </c>
      <c r="CB52" t="s">
        <v>194</v>
      </c>
      <c r="CC52">
        <v>42.84</v>
      </c>
      <c r="CD52" t="s">
        <v>335</v>
      </c>
      <c r="CE52" t="s">
        <v>336</v>
      </c>
      <c r="CF52" t="s">
        <v>213</v>
      </c>
      <c r="CI52" s="3" t="s">
        <v>3419</v>
      </c>
      <c r="GH52" t="s">
        <v>194</v>
      </c>
      <c r="GI52" t="s">
        <v>194</v>
      </c>
      <c r="GJ52" t="s">
        <v>309</v>
      </c>
      <c r="GK52" t="s">
        <v>337</v>
      </c>
      <c r="GL52" t="s">
        <v>338</v>
      </c>
      <c r="GM52" t="s">
        <v>217</v>
      </c>
      <c r="GN52" t="s">
        <v>218</v>
      </c>
      <c r="GO52" t="s">
        <v>219</v>
      </c>
      <c r="GU52">
        <v>186119653</v>
      </c>
      <c r="GV52" t="s">
        <v>339</v>
      </c>
      <c r="GW52">
        <v>44824.488993055558</v>
      </c>
      <c r="GZ52" t="s">
        <v>221</v>
      </c>
      <c r="HA52" t="s">
        <v>222</v>
      </c>
      <c r="HC52">
        <v>9</v>
      </c>
    </row>
    <row r="53" spans="1:211" x14ac:dyDescent="0.35">
      <c r="A53" s="7">
        <v>44824.434374201388</v>
      </c>
      <c r="B53" s="7">
        <v>44824.445021446758</v>
      </c>
      <c r="C53" s="7">
        <v>44824</v>
      </c>
      <c r="D53" t="s">
        <v>192</v>
      </c>
      <c r="H53">
        <v>2304071202</v>
      </c>
      <c r="I53" t="s">
        <v>194</v>
      </c>
      <c r="J53" t="s">
        <v>194</v>
      </c>
      <c r="K53" t="s">
        <v>194</v>
      </c>
      <c r="L53" t="s">
        <v>194</v>
      </c>
      <c r="M53" t="s">
        <v>194</v>
      </c>
      <c r="N53" t="s">
        <v>194</v>
      </c>
      <c r="O53" t="s">
        <v>195</v>
      </c>
      <c r="Q53" s="7">
        <v>44824</v>
      </c>
      <c r="R53" t="s">
        <v>224</v>
      </c>
      <c r="S53" s="3" t="s">
        <v>870</v>
      </c>
      <c r="T53" t="s">
        <v>194</v>
      </c>
      <c r="U53" t="s">
        <v>225</v>
      </c>
      <c r="V53" t="s">
        <v>226</v>
      </c>
      <c r="W53" t="s">
        <v>227</v>
      </c>
      <c r="X53" t="s">
        <v>201</v>
      </c>
      <c r="Y53" t="s">
        <v>202</v>
      </c>
      <c r="Z53" t="s">
        <v>203</v>
      </c>
      <c r="AA53" t="s">
        <v>204</v>
      </c>
      <c r="AB53" t="s">
        <v>205</v>
      </c>
      <c r="AC53" t="s">
        <v>228</v>
      </c>
      <c r="AD53">
        <v>-2.3349042</v>
      </c>
      <c r="AE53">
        <v>29.139317599999998</v>
      </c>
      <c r="AF53">
        <v>1495.6171496470349</v>
      </c>
      <c r="AG53">
        <v>4.444</v>
      </c>
      <c r="AH53">
        <v>1</v>
      </c>
      <c r="AI53" t="s">
        <v>229</v>
      </c>
      <c r="AJ53">
        <v>0</v>
      </c>
      <c r="AK53">
        <v>0</v>
      </c>
      <c r="AL53">
        <v>1</v>
      </c>
      <c r="AM53">
        <v>0</v>
      </c>
      <c r="AN53">
        <v>0</v>
      </c>
      <c r="AO53">
        <v>0</v>
      </c>
      <c r="AP53">
        <v>0</v>
      </c>
      <c r="AQ53">
        <v>0</v>
      </c>
      <c r="AR53">
        <v>0</v>
      </c>
      <c r="AX53" t="s">
        <v>230</v>
      </c>
      <c r="AY53" s="2" t="s">
        <v>231</v>
      </c>
      <c r="BL53" t="s">
        <v>232</v>
      </c>
      <c r="BM53">
        <v>0</v>
      </c>
      <c r="BN53">
        <v>1</v>
      </c>
      <c r="BO53">
        <v>0</v>
      </c>
      <c r="BP53">
        <v>0</v>
      </c>
      <c r="BQ53">
        <v>0</v>
      </c>
      <c r="BR53">
        <v>0</v>
      </c>
      <c r="BS53">
        <v>0</v>
      </c>
      <c r="BT53">
        <v>0</v>
      </c>
      <c r="BU53">
        <v>0</v>
      </c>
      <c r="BV53">
        <v>0</v>
      </c>
      <c r="BW53">
        <v>0</v>
      </c>
      <c r="BX53">
        <v>0</v>
      </c>
      <c r="BY53">
        <v>0</v>
      </c>
      <c r="CI53" s="3"/>
      <c r="CJ53" t="s">
        <v>194</v>
      </c>
      <c r="CK53" t="s">
        <v>194</v>
      </c>
      <c r="CL53" t="s">
        <v>194</v>
      </c>
      <c r="CM53">
        <v>16.89</v>
      </c>
      <c r="CN53" t="s">
        <v>233</v>
      </c>
      <c r="CO53" s="2" t="s">
        <v>234</v>
      </c>
      <c r="CP53" s="32" t="s">
        <v>235</v>
      </c>
      <c r="GH53" t="s">
        <v>194</v>
      </c>
      <c r="GI53" t="s">
        <v>194</v>
      </c>
      <c r="GJ53" t="s">
        <v>192</v>
      </c>
      <c r="GK53" t="s">
        <v>236</v>
      </c>
      <c r="GL53" t="s">
        <v>237</v>
      </c>
      <c r="GM53" t="s">
        <v>217</v>
      </c>
      <c r="GN53" t="s">
        <v>218</v>
      </c>
      <c r="GO53" t="s">
        <v>219</v>
      </c>
      <c r="GU53">
        <v>186119103</v>
      </c>
      <c r="GV53" t="s">
        <v>238</v>
      </c>
      <c r="GW53">
        <v>44824.48846064815</v>
      </c>
      <c r="GZ53" t="s">
        <v>221</v>
      </c>
      <c r="HA53" t="s">
        <v>222</v>
      </c>
      <c r="HC53">
        <v>2</v>
      </c>
    </row>
    <row r="54" spans="1:211" x14ac:dyDescent="0.35">
      <c r="A54" s="7">
        <v>44824.473856365737</v>
      </c>
      <c r="B54" s="7">
        <v>44824.488572118047</v>
      </c>
      <c r="C54" s="7">
        <v>44824</v>
      </c>
      <c r="D54" t="s">
        <v>652</v>
      </c>
      <c r="H54">
        <v>2810193504</v>
      </c>
      <c r="I54" t="s">
        <v>194</v>
      </c>
      <c r="J54" t="s">
        <v>194</v>
      </c>
      <c r="K54" t="s">
        <v>194</v>
      </c>
      <c r="L54" t="s">
        <v>194</v>
      </c>
      <c r="M54" t="s">
        <v>194</v>
      </c>
      <c r="N54" t="s">
        <v>194</v>
      </c>
      <c r="O54" t="s">
        <v>195</v>
      </c>
      <c r="Q54" s="7">
        <v>44824</v>
      </c>
      <c r="R54" t="s">
        <v>706</v>
      </c>
      <c r="S54" s="3" t="s">
        <v>870</v>
      </c>
      <c r="T54" t="s">
        <v>194</v>
      </c>
      <c r="U54" t="s">
        <v>708</v>
      </c>
      <c r="V54" t="s">
        <v>709</v>
      </c>
      <c r="W54" t="s">
        <v>710</v>
      </c>
      <c r="X54" t="s">
        <v>201</v>
      </c>
      <c r="Y54" t="s">
        <v>202</v>
      </c>
      <c r="Z54" t="s">
        <v>659</v>
      </c>
      <c r="AA54" t="s">
        <v>660</v>
      </c>
      <c r="AC54" t="s">
        <v>711</v>
      </c>
      <c r="AD54">
        <v>-2.3745995999999998</v>
      </c>
      <c r="AE54">
        <v>29.035803099999999</v>
      </c>
      <c r="AF54">
        <v>1632.66015625</v>
      </c>
      <c r="AG54">
        <v>4.4850000000000003</v>
      </c>
      <c r="AH54">
        <v>1</v>
      </c>
      <c r="AI54" t="s">
        <v>245</v>
      </c>
      <c r="AJ54">
        <v>1</v>
      </c>
      <c r="AK54">
        <v>0</v>
      </c>
      <c r="AL54">
        <v>0</v>
      </c>
      <c r="AM54">
        <v>0</v>
      </c>
      <c r="AN54">
        <v>0</v>
      </c>
      <c r="AO54">
        <v>0</v>
      </c>
      <c r="AP54">
        <v>0</v>
      </c>
      <c r="AQ54">
        <v>0</v>
      </c>
      <c r="AR54">
        <v>0</v>
      </c>
      <c r="AT54" t="s">
        <v>712</v>
      </c>
      <c r="AU54" t="s">
        <v>713</v>
      </c>
      <c r="BL54" t="s">
        <v>210</v>
      </c>
      <c r="BM54">
        <v>1</v>
      </c>
      <c r="BN54">
        <v>0</v>
      </c>
      <c r="BO54">
        <v>0</v>
      </c>
      <c r="BP54">
        <v>0</v>
      </c>
      <c r="BQ54">
        <v>0</v>
      </c>
      <c r="BR54">
        <v>0</v>
      </c>
      <c r="BS54">
        <v>0</v>
      </c>
      <c r="BT54">
        <v>0</v>
      </c>
      <c r="BU54">
        <v>0</v>
      </c>
      <c r="BV54">
        <v>0</v>
      </c>
      <c r="BW54">
        <v>0</v>
      </c>
      <c r="BX54">
        <v>0</v>
      </c>
      <c r="BY54">
        <v>0</v>
      </c>
      <c r="BZ54" t="s">
        <v>194</v>
      </c>
      <c r="CA54" t="s">
        <v>194</v>
      </c>
      <c r="CB54" t="s">
        <v>194</v>
      </c>
      <c r="CC54">
        <v>16.22</v>
      </c>
      <c r="CD54" t="s">
        <v>714</v>
      </c>
      <c r="CE54" t="s">
        <v>715</v>
      </c>
      <c r="CF54" t="s">
        <v>195</v>
      </c>
      <c r="CG54" t="s">
        <v>716</v>
      </c>
      <c r="CH54" t="s">
        <v>717</v>
      </c>
      <c r="CI54" s="3" t="s">
        <v>3432</v>
      </c>
      <c r="GH54" t="s">
        <v>194</v>
      </c>
      <c r="GI54" t="s">
        <v>194</v>
      </c>
      <c r="GJ54" t="s">
        <v>718</v>
      </c>
      <c r="GK54" t="s">
        <v>719</v>
      </c>
      <c r="GL54" t="s">
        <v>720</v>
      </c>
      <c r="GM54" t="s">
        <v>217</v>
      </c>
      <c r="GN54" t="s">
        <v>218</v>
      </c>
      <c r="GO54" t="s">
        <v>219</v>
      </c>
      <c r="GU54">
        <v>186225817</v>
      </c>
      <c r="GV54" t="s">
        <v>721</v>
      </c>
      <c r="GW54">
        <v>44824.633067129631</v>
      </c>
      <c r="GZ54" t="s">
        <v>221</v>
      </c>
      <c r="HA54" t="s">
        <v>222</v>
      </c>
      <c r="HC54">
        <v>34</v>
      </c>
    </row>
    <row r="55" spans="1:211" x14ac:dyDescent="0.35">
      <c r="A55" s="7">
        <v>44824.352926643522</v>
      </c>
      <c r="B55" s="7">
        <v>44824.371814039347</v>
      </c>
      <c r="C55" s="7">
        <v>44824</v>
      </c>
      <c r="D55" t="s">
        <v>652</v>
      </c>
      <c r="H55">
        <v>2810193501</v>
      </c>
      <c r="I55" t="s">
        <v>194</v>
      </c>
      <c r="J55" t="s">
        <v>194</v>
      </c>
      <c r="K55" t="s">
        <v>194</v>
      </c>
      <c r="L55" t="s">
        <v>194</v>
      </c>
      <c r="M55" t="s">
        <v>194</v>
      </c>
      <c r="N55" t="s">
        <v>194</v>
      </c>
      <c r="O55" t="s">
        <v>195</v>
      </c>
      <c r="Q55" s="7">
        <v>44824</v>
      </c>
      <c r="R55" t="s">
        <v>654</v>
      </c>
      <c r="S55" s="3" t="s">
        <v>3429</v>
      </c>
      <c r="T55" t="s">
        <v>194</v>
      </c>
      <c r="U55" t="s">
        <v>656</v>
      </c>
      <c r="V55" t="s">
        <v>657</v>
      </c>
      <c r="W55" t="s">
        <v>658</v>
      </c>
      <c r="X55" t="s">
        <v>201</v>
      </c>
      <c r="Y55" t="s">
        <v>202</v>
      </c>
      <c r="Z55" t="s">
        <v>659</v>
      </c>
      <c r="AA55" t="s">
        <v>660</v>
      </c>
      <c r="AB55" t="s">
        <v>661</v>
      </c>
      <c r="AC55" t="s">
        <v>662</v>
      </c>
      <c r="AD55">
        <v>-2.3719228999999999</v>
      </c>
      <c r="AE55">
        <v>29.035785700000002</v>
      </c>
      <c r="AF55">
        <v>1606.6123046875</v>
      </c>
      <c r="AG55">
        <v>4.8780000000000001</v>
      </c>
      <c r="AH55">
        <v>1</v>
      </c>
      <c r="AI55" t="s">
        <v>245</v>
      </c>
      <c r="AJ55">
        <v>1</v>
      </c>
      <c r="AK55">
        <v>0</v>
      </c>
      <c r="AL55">
        <v>0</v>
      </c>
      <c r="AM55">
        <v>0</v>
      </c>
      <c r="AN55">
        <v>0</v>
      </c>
      <c r="AO55">
        <v>0</v>
      </c>
      <c r="AP55">
        <v>0</v>
      </c>
      <c r="AQ55">
        <v>0</v>
      </c>
      <c r="AR55">
        <v>0</v>
      </c>
      <c r="AT55" t="s">
        <v>663</v>
      </c>
      <c r="AU55" t="s">
        <v>664</v>
      </c>
      <c r="BL55" t="s">
        <v>210</v>
      </c>
      <c r="BM55">
        <v>1</v>
      </c>
      <c r="BN55">
        <v>0</v>
      </c>
      <c r="BO55">
        <v>0</v>
      </c>
      <c r="BP55">
        <v>0</v>
      </c>
      <c r="BQ55">
        <v>0</v>
      </c>
      <c r="BR55">
        <v>0</v>
      </c>
      <c r="BS55">
        <v>0</v>
      </c>
      <c r="BT55">
        <v>0</v>
      </c>
      <c r="BU55">
        <v>0</v>
      </c>
      <c r="BV55">
        <v>0</v>
      </c>
      <c r="BW55">
        <v>0</v>
      </c>
      <c r="BX55">
        <v>0</v>
      </c>
      <c r="BY55">
        <v>0</v>
      </c>
      <c r="BZ55" t="s">
        <v>194</v>
      </c>
      <c r="CA55" t="s">
        <v>194</v>
      </c>
      <c r="CB55" t="s">
        <v>194</v>
      </c>
      <c r="CC55">
        <v>7.74</v>
      </c>
      <c r="CD55" t="s">
        <v>665</v>
      </c>
      <c r="CE55" t="s">
        <v>666</v>
      </c>
      <c r="CF55" t="s">
        <v>195</v>
      </c>
      <c r="CG55" t="s">
        <v>667</v>
      </c>
      <c r="CH55" t="s">
        <v>668</v>
      </c>
      <c r="CI55" s="3" t="s">
        <v>3430</v>
      </c>
      <c r="GH55" t="s">
        <v>194</v>
      </c>
      <c r="GI55" t="s">
        <v>194</v>
      </c>
      <c r="GJ55" t="s">
        <v>670</v>
      </c>
      <c r="GK55" t="s">
        <v>671</v>
      </c>
      <c r="GL55" t="s">
        <v>672</v>
      </c>
      <c r="GM55" t="s">
        <v>217</v>
      </c>
      <c r="GN55" t="s">
        <v>218</v>
      </c>
      <c r="GO55" t="s">
        <v>219</v>
      </c>
      <c r="GU55">
        <v>186224616</v>
      </c>
      <c r="GV55" t="s">
        <v>673</v>
      </c>
      <c r="GW55">
        <v>44824.630532407413</v>
      </c>
      <c r="GZ55" t="s">
        <v>221</v>
      </c>
      <c r="HA55" t="s">
        <v>222</v>
      </c>
      <c r="HC55">
        <v>31</v>
      </c>
    </row>
    <row r="56" spans="1:211" x14ac:dyDescent="0.35">
      <c r="A56" s="7">
        <v>44824.445674444447</v>
      </c>
      <c r="B56" s="7">
        <v>44824.571764074077</v>
      </c>
      <c r="C56" s="7">
        <v>44824</v>
      </c>
      <c r="D56" t="s">
        <v>294</v>
      </c>
      <c r="H56">
        <v>2506111106</v>
      </c>
      <c r="I56" t="s">
        <v>194</v>
      </c>
      <c r="J56" t="s">
        <v>194</v>
      </c>
      <c r="K56" t="s">
        <v>194</v>
      </c>
      <c r="L56" t="s">
        <v>194</v>
      </c>
      <c r="M56" t="s">
        <v>194</v>
      </c>
      <c r="N56" t="s">
        <v>194</v>
      </c>
      <c r="O56" t="s">
        <v>195</v>
      </c>
      <c r="Q56" s="7">
        <v>44824</v>
      </c>
      <c r="R56" t="s">
        <v>354</v>
      </c>
      <c r="S56" s="3" t="s">
        <v>870</v>
      </c>
      <c r="T56" t="s">
        <v>194</v>
      </c>
      <c r="U56" t="s">
        <v>355</v>
      </c>
      <c r="V56" t="s">
        <v>356</v>
      </c>
      <c r="W56" t="s">
        <v>357</v>
      </c>
      <c r="X56" t="s">
        <v>201</v>
      </c>
      <c r="Y56" t="s">
        <v>202</v>
      </c>
      <c r="Z56" t="s">
        <v>300</v>
      </c>
      <c r="AA56" t="s">
        <v>301</v>
      </c>
      <c r="AB56" t="s">
        <v>302</v>
      </c>
      <c r="AC56" t="s">
        <v>358</v>
      </c>
      <c r="AD56">
        <v>-2.3274414999999999</v>
      </c>
      <c r="AE56">
        <v>29.040233799999999</v>
      </c>
      <c r="AF56">
        <v>1682.3</v>
      </c>
      <c r="AG56">
        <v>4.24</v>
      </c>
      <c r="AH56">
        <v>1</v>
      </c>
      <c r="AI56" t="s">
        <v>245</v>
      </c>
      <c r="AJ56">
        <v>1</v>
      </c>
      <c r="AK56">
        <v>0</v>
      </c>
      <c r="AL56">
        <v>0</v>
      </c>
      <c r="AM56">
        <v>0</v>
      </c>
      <c r="AN56">
        <v>0</v>
      </c>
      <c r="AO56">
        <v>0</v>
      </c>
      <c r="AP56">
        <v>0</v>
      </c>
      <c r="AQ56">
        <v>0</v>
      </c>
      <c r="AR56">
        <v>0</v>
      </c>
      <c r="AT56" t="s">
        <v>359</v>
      </c>
      <c r="AU56" t="s">
        <v>360</v>
      </c>
      <c r="BL56" t="s">
        <v>210</v>
      </c>
      <c r="BM56">
        <v>1</v>
      </c>
      <c r="BN56">
        <v>0</v>
      </c>
      <c r="BO56">
        <v>0</v>
      </c>
      <c r="BP56">
        <v>0</v>
      </c>
      <c r="BQ56">
        <v>0</v>
      </c>
      <c r="BR56">
        <v>0</v>
      </c>
      <c r="BS56">
        <v>0</v>
      </c>
      <c r="BT56">
        <v>0</v>
      </c>
      <c r="BU56">
        <v>0</v>
      </c>
      <c r="BV56">
        <v>0</v>
      </c>
      <c r="BW56">
        <v>0</v>
      </c>
      <c r="BX56">
        <v>0</v>
      </c>
      <c r="BY56">
        <v>0</v>
      </c>
      <c r="BZ56" t="s">
        <v>194</v>
      </c>
      <c r="CA56" t="s">
        <v>194</v>
      </c>
      <c r="CB56" t="s">
        <v>194</v>
      </c>
      <c r="CC56">
        <v>45</v>
      </c>
      <c r="CD56" t="s">
        <v>361</v>
      </c>
      <c r="CE56" t="s">
        <v>362</v>
      </c>
      <c r="CF56" t="s">
        <v>213</v>
      </c>
      <c r="CI56" s="3" t="s">
        <v>3419</v>
      </c>
      <c r="GH56" t="s">
        <v>194</v>
      </c>
      <c r="GI56" t="s">
        <v>194</v>
      </c>
      <c r="GJ56" t="s">
        <v>309</v>
      </c>
      <c r="GK56" t="s">
        <v>363</v>
      </c>
      <c r="GL56" t="s">
        <v>364</v>
      </c>
      <c r="GM56" t="s">
        <v>217</v>
      </c>
      <c r="GN56" t="s">
        <v>218</v>
      </c>
      <c r="GO56" t="s">
        <v>219</v>
      </c>
      <c r="GU56">
        <v>186119807</v>
      </c>
      <c r="GV56" t="s">
        <v>365</v>
      </c>
      <c r="GW56">
        <v>44824.48914351852</v>
      </c>
      <c r="GZ56" t="s">
        <v>221</v>
      </c>
      <c r="HA56" t="s">
        <v>222</v>
      </c>
      <c r="HC56">
        <v>11</v>
      </c>
    </row>
    <row r="57" spans="1:211" x14ac:dyDescent="0.35">
      <c r="A57" s="7">
        <v>44824.401515300917</v>
      </c>
      <c r="B57" s="7">
        <v>44824.582174594907</v>
      </c>
      <c r="C57" s="7">
        <v>44824</v>
      </c>
      <c r="D57" t="s">
        <v>380</v>
      </c>
      <c r="H57">
        <v>2101022702</v>
      </c>
      <c r="I57" t="s">
        <v>194</v>
      </c>
      <c r="J57" t="s">
        <v>194</v>
      </c>
      <c r="K57" t="s">
        <v>194</v>
      </c>
      <c r="L57" t="s">
        <v>194</v>
      </c>
      <c r="M57" t="s">
        <v>194</v>
      </c>
      <c r="N57" t="s">
        <v>194</v>
      </c>
      <c r="O57" t="s">
        <v>195</v>
      </c>
      <c r="Q57" s="7">
        <v>44824</v>
      </c>
      <c r="R57" t="s">
        <v>399</v>
      </c>
      <c r="S57" s="3" t="s">
        <v>3421</v>
      </c>
      <c r="T57" t="s">
        <v>194</v>
      </c>
      <c r="U57" t="s">
        <v>400</v>
      </c>
      <c r="V57" t="s">
        <v>401</v>
      </c>
      <c r="W57" t="s">
        <v>402</v>
      </c>
      <c r="X57" t="s">
        <v>201</v>
      </c>
      <c r="Y57" t="s">
        <v>202</v>
      </c>
      <c r="Z57" t="s">
        <v>386</v>
      </c>
      <c r="AA57" t="s">
        <v>387</v>
      </c>
      <c r="AB57" t="s">
        <v>388</v>
      </c>
      <c r="AC57" t="s">
        <v>403</v>
      </c>
      <c r="AD57">
        <v>-2.3977430000000002</v>
      </c>
      <c r="AE57">
        <v>29.068465100000001</v>
      </c>
      <c r="AF57">
        <v>1682</v>
      </c>
      <c r="AG57">
        <v>5</v>
      </c>
      <c r="AH57">
        <v>1</v>
      </c>
      <c r="AI57" t="s">
        <v>207</v>
      </c>
      <c r="AJ57">
        <v>0</v>
      </c>
      <c r="AK57">
        <v>1</v>
      </c>
      <c r="AL57">
        <v>0</v>
      </c>
      <c r="AM57">
        <v>0</v>
      </c>
      <c r="AN57">
        <v>0</v>
      </c>
      <c r="AO57">
        <v>0</v>
      </c>
      <c r="AP57">
        <v>0</v>
      </c>
      <c r="AQ57">
        <v>0</v>
      </c>
      <c r="AR57">
        <v>0</v>
      </c>
      <c r="AV57" t="s">
        <v>404</v>
      </c>
      <c r="AW57" t="s">
        <v>405</v>
      </c>
      <c r="BL57" t="s">
        <v>210</v>
      </c>
      <c r="BM57">
        <v>1</v>
      </c>
      <c r="BN57">
        <v>0</v>
      </c>
      <c r="BO57">
        <v>0</v>
      </c>
      <c r="BP57">
        <v>0</v>
      </c>
      <c r="BQ57">
        <v>0</v>
      </c>
      <c r="BR57">
        <v>0</v>
      </c>
      <c r="BS57">
        <v>0</v>
      </c>
      <c r="BT57">
        <v>0</v>
      </c>
      <c r="BU57">
        <v>0</v>
      </c>
      <c r="BV57">
        <v>0</v>
      </c>
      <c r="BW57">
        <v>0</v>
      </c>
      <c r="BX57">
        <v>0</v>
      </c>
      <c r="BY57">
        <v>0</v>
      </c>
      <c r="BZ57" t="s">
        <v>194</v>
      </c>
      <c r="CA57" t="s">
        <v>194</v>
      </c>
      <c r="CB57" t="s">
        <v>194</v>
      </c>
      <c r="CC57">
        <v>61.69</v>
      </c>
      <c r="CD57" t="s">
        <v>406</v>
      </c>
      <c r="CE57" t="s">
        <v>407</v>
      </c>
      <c r="CF57" t="s">
        <v>213</v>
      </c>
      <c r="CI57" s="3" t="s">
        <v>3419</v>
      </c>
      <c r="GH57" t="s">
        <v>194</v>
      </c>
      <c r="GI57" t="s">
        <v>194</v>
      </c>
      <c r="GJ57" t="s">
        <v>380</v>
      </c>
      <c r="GK57" t="s">
        <v>408</v>
      </c>
      <c r="GL57" t="s">
        <v>409</v>
      </c>
      <c r="GM57" t="s">
        <v>217</v>
      </c>
      <c r="GN57" t="s">
        <v>218</v>
      </c>
      <c r="GO57" t="s">
        <v>219</v>
      </c>
      <c r="GU57">
        <v>186142516</v>
      </c>
      <c r="GV57" t="s">
        <v>410</v>
      </c>
      <c r="GW57">
        <v>44824.519143518519</v>
      </c>
      <c r="GZ57" t="s">
        <v>221</v>
      </c>
      <c r="HA57" t="s">
        <v>222</v>
      </c>
      <c r="HC57">
        <v>14</v>
      </c>
    </row>
    <row r="58" spans="1:211" x14ac:dyDescent="0.35">
      <c r="A58" s="7">
        <v>44824.565411851851</v>
      </c>
      <c r="B58" s="7">
        <v>44824.577516631944</v>
      </c>
      <c r="C58" s="7">
        <v>44824</v>
      </c>
      <c r="D58" t="s">
        <v>467</v>
      </c>
      <c r="H58">
        <v>2709181804</v>
      </c>
      <c r="I58" t="s">
        <v>194</v>
      </c>
      <c r="J58" t="s">
        <v>194</v>
      </c>
      <c r="K58" t="s">
        <v>194</v>
      </c>
      <c r="L58" t="s">
        <v>194</v>
      </c>
      <c r="M58" t="s">
        <v>194</v>
      </c>
      <c r="N58" t="s">
        <v>194</v>
      </c>
      <c r="O58" t="s">
        <v>195</v>
      </c>
      <c r="Q58" s="7">
        <v>44824</v>
      </c>
      <c r="R58" t="s">
        <v>488</v>
      </c>
      <c r="S58" s="3" t="s">
        <v>3422</v>
      </c>
      <c r="T58" t="s">
        <v>194</v>
      </c>
      <c r="U58" t="s">
        <v>518</v>
      </c>
      <c r="V58" t="s">
        <v>518</v>
      </c>
      <c r="W58" t="s">
        <v>519</v>
      </c>
      <c r="X58" t="s">
        <v>201</v>
      </c>
      <c r="Y58" t="s">
        <v>202</v>
      </c>
      <c r="Z58" t="s">
        <v>473</v>
      </c>
      <c r="AA58" t="s">
        <v>474</v>
      </c>
      <c r="AB58" t="s">
        <v>475</v>
      </c>
      <c r="AC58" t="s">
        <v>520</v>
      </c>
      <c r="AD58">
        <v>-2.5033558</v>
      </c>
      <c r="AE58">
        <v>29.038961799999999</v>
      </c>
      <c r="AF58">
        <v>1603.6279296875</v>
      </c>
      <c r="AG58">
        <v>4.7240000000000002</v>
      </c>
      <c r="AH58">
        <v>1</v>
      </c>
      <c r="AI58" t="s">
        <v>245</v>
      </c>
      <c r="AJ58">
        <v>1</v>
      </c>
      <c r="AK58">
        <v>0</v>
      </c>
      <c r="AL58">
        <v>0</v>
      </c>
      <c r="AM58">
        <v>0</v>
      </c>
      <c r="AN58">
        <v>0</v>
      </c>
      <c r="AO58">
        <v>0</v>
      </c>
      <c r="AP58">
        <v>0</v>
      </c>
      <c r="AQ58">
        <v>0</v>
      </c>
      <c r="AR58">
        <v>0</v>
      </c>
      <c r="AT58" t="s">
        <v>521</v>
      </c>
      <c r="AU58" t="s">
        <v>522</v>
      </c>
      <c r="BL58" t="s">
        <v>210</v>
      </c>
      <c r="BM58">
        <v>1</v>
      </c>
      <c r="BN58">
        <v>0</v>
      </c>
      <c r="BO58">
        <v>0</v>
      </c>
      <c r="BP58">
        <v>0</v>
      </c>
      <c r="BQ58">
        <v>0</v>
      </c>
      <c r="BR58">
        <v>0</v>
      </c>
      <c r="BS58">
        <v>0</v>
      </c>
      <c r="BT58">
        <v>0</v>
      </c>
      <c r="BU58">
        <v>0</v>
      </c>
      <c r="BV58">
        <v>0</v>
      </c>
      <c r="BW58">
        <v>0</v>
      </c>
      <c r="BX58">
        <v>0</v>
      </c>
      <c r="BY58">
        <v>0</v>
      </c>
      <c r="BZ58" t="s">
        <v>194</v>
      </c>
      <c r="CA58" t="s">
        <v>194</v>
      </c>
      <c r="CB58" t="s">
        <v>194</v>
      </c>
      <c r="CC58">
        <v>68.844999999999999</v>
      </c>
      <c r="CD58" t="s">
        <v>523</v>
      </c>
      <c r="CE58" t="s">
        <v>524</v>
      </c>
      <c r="CF58" t="s">
        <v>213</v>
      </c>
      <c r="CI58" s="3"/>
      <c r="GH58" t="s">
        <v>194</v>
      </c>
      <c r="GI58" t="s">
        <v>194</v>
      </c>
      <c r="GJ58" t="s">
        <v>525</v>
      </c>
      <c r="GK58" t="s">
        <v>526</v>
      </c>
      <c r="GL58" t="s">
        <v>527</v>
      </c>
      <c r="GM58" t="s">
        <v>217</v>
      </c>
      <c r="GN58" t="s">
        <v>218</v>
      </c>
      <c r="GO58" t="s">
        <v>219</v>
      </c>
      <c r="GU58">
        <v>186145612</v>
      </c>
      <c r="GV58" t="s">
        <v>528</v>
      </c>
      <c r="GW58">
        <v>44824.523472222223</v>
      </c>
      <c r="GZ58" t="s">
        <v>221</v>
      </c>
      <c r="HA58" t="s">
        <v>222</v>
      </c>
      <c r="HC58">
        <v>22</v>
      </c>
    </row>
    <row r="59" spans="1:211" x14ac:dyDescent="0.35">
      <c r="A59" s="7">
        <v>44824.536640069447</v>
      </c>
      <c r="B59" s="7">
        <v>44824.544312511571</v>
      </c>
      <c r="C59" s="7">
        <v>44824</v>
      </c>
      <c r="D59" t="s">
        <v>652</v>
      </c>
      <c r="H59">
        <v>2810193506</v>
      </c>
      <c r="I59" t="s">
        <v>194</v>
      </c>
      <c r="J59" t="s">
        <v>194</v>
      </c>
      <c r="K59" t="s">
        <v>194</v>
      </c>
      <c r="L59" t="s">
        <v>194</v>
      </c>
      <c r="M59" t="s">
        <v>194</v>
      </c>
      <c r="N59" t="s">
        <v>194</v>
      </c>
      <c r="O59" t="s">
        <v>195</v>
      </c>
      <c r="Q59" s="7">
        <v>44824</v>
      </c>
      <c r="R59" t="s">
        <v>737</v>
      </c>
      <c r="S59" s="3" t="s">
        <v>870</v>
      </c>
      <c r="T59" t="s">
        <v>194</v>
      </c>
      <c r="U59" t="s">
        <v>738</v>
      </c>
      <c r="V59" t="s">
        <v>739</v>
      </c>
      <c r="W59" t="s">
        <v>740</v>
      </c>
      <c r="X59" t="s">
        <v>201</v>
      </c>
      <c r="Y59" t="s">
        <v>202</v>
      </c>
      <c r="Z59" t="s">
        <v>659</v>
      </c>
      <c r="AA59" t="s">
        <v>660</v>
      </c>
      <c r="AB59" t="s">
        <v>661</v>
      </c>
      <c r="AC59" t="s">
        <v>741</v>
      </c>
      <c r="AD59">
        <v>-2.3834331</v>
      </c>
      <c r="AE59">
        <v>29.035170099999998</v>
      </c>
      <c r="AF59">
        <v>1683.47314453125</v>
      </c>
      <c r="AG59">
        <v>3.9</v>
      </c>
      <c r="AH59">
        <v>1</v>
      </c>
      <c r="AI59" t="s">
        <v>245</v>
      </c>
      <c r="AJ59">
        <v>1</v>
      </c>
      <c r="AK59">
        <v>0</v>
      </c>
      <c r="AL59">
        <v>0</v>
      </c>
      <c r="AM59">
        <v>0</v>
      </c>
      <c r="AN59">
        <v>0</v>
      </c>
      <c r="AO59">
        <v>0</v>
      </c>
      <c r="AP59">
        <v>0</v>
      </c>
      <c r="AQ59">
        <v>0</v>
      </c>
      <c r="AR59">
        <v>0</v>
      </c>
      <c r="AT59" t="s">
        <v>742</v>
      </c>
      <c r="AU59" t="s">
        <v>743</v>
      </c>
      <c r="BL59" t="s">
        <v>210</v>
      </c>
      <c r="BM59">
        <v>1</v>
      </c>
      <c r="BN59">
        <v>0</v>
      </c>
      <c r="BO59">
        <v>0</v>
      </c>
      <c r="BP59">
        <v>0</v>
      </c>
      <c r="BQ59">
        <v>0</v>
      </c>
      <c r="BR59">
        <v>0</v>
      </c>
      <c r="BS59">
        <v>0</v>
      </c>
      <c r="BT59">
        <v>0</v>
      </c>
      <c r="BU59">
        <v>0</v>
      </c>
      <c r="BV59">
        <v>0</v>
      </c>
      <c r="BW59">
        <v>0</v>
      </c>
      <c r="BX59">
        <v>0</v>
      </c>
      <c r="BY59">
        <v>0</v>
      </c>
      <c r="BZ59" t="s">
        <v>194</v>
      </c>
      <c r="CA59" t="s">
        <v>194</v>
      </c>
      <c r="CB59" t="s">
        <v>194</v>
      </c>
      <c r="CC59">
        <v>5.25</v>
      </c>
      <c r="CD59" t="s">
        <v>744</v>
      </c>
      <c r="CE59" t="s">
        <v>745</v>
      </c>
      <c r="CF59" t="s">
        <v>195</v>
      </c>
      <c r="CG59" t="s">
        <v>746</v>
      </c>
      <c r="CH59" t="s">
        <v>747</v>
      </c>
      <c r="CI59" s="3" t="s">
        <v>3432</v>
      </c>
      <c r="GH59" t="s">
        <v>194</v>
      </c>
      <c r="GI59" t="s">
        <v>194</v>
      </c>
      <c r="GJ59" t="s">
        <v>670</v>
      </c>
      <c r="GK59" t="s">
        <v>748</v>
      </c>
      <c r="GL59" t="s">
        <v>749</v>
      </c>
      <c r="GM59" t="s">
        <v>217</v>
      </c>
      <c r="GN59" t="s">
        <v>218</v>
      </c>
      <c r="GO59" t="s">
        <v>219</v>
      </c>
      <c r="GU59">
        <v>186228635</v>
      </c>
      <c r="GV59" t="s">
        <v>750</v>
      </c>
      <c r="GW59">
        <v>44824.638055555559</v>
      </c>
      <c r="GZ59" t="s">
        <v>221</v>
      </c>
      <c r="HA59" t="s">
        <v>222</v>
      </c>
      <c r="HC59">
        <v>36</v>
      </c>
    </row>
    <row r="60" spans="1:211" x14ac:dyDescent="0.35">
      <c r="A60" s="7">
        <v>44824.336505231477</v>
      </c>
      <c r="B60" s="7">
        <v>44824.71709056713</v>
      </c>
      <c r="C60" s="7">
        <v>44824</v>
      </c>
      <c r="D60" t="s">
        <v>751</v>
      </c>
      <c r="H60">
        <v>2405102501</v>
      </c>
      <c r="I60" t="s">
        <v>194</v>
      </c>
      <c r="J60" t="s">
        <v>194</v>
      </c>
      <c r="K60" t="s">
        <v>194</v>
      </c>
      <c r="L60" t="s">
        <v>194</v>
      </c>
      <c r="M60" t="s">
        <v>194</v>
      </c>
      <c r="N60" t="s">
        <v>194</v>
      </c>
      <c r="O60" t="s">
        <v>195</v>
      </c>
      <c r="Q60" s="7">
        <v>44824</v>
      </c>
      <c r="R60" t="s">
        <v>753</v>
      </c>
      <c r="S60" s="3" t="s">
        <v>870</v>
      </c>
      <c r="T60" t="s">
        <v>194</v>
      </c>
      <c r="U60" t="s">
        <v>754</v>
      </c>
      <c r="V60" t="s">
        <v>754</v>
      </c>
      <c r="W60" t="s">
        <v>755</v>
      </c>
      <c r="X60" t="s">
        <v>201</v>
      </c>
      <c r="Y60" t="s">
        <v>202</v>
      </c>
      <c r="Z60" t="s">
        <v>756</v>
      </c>
      <c r="AA60" t="s">
        <v>757</v>
      </c>
      <c r="AB60" t="s">
        <v>758</v>
      </c>
      <c r="AC60" t="s">
        <v>759</v>
      </c>
      <c r="AD60">
        <v>-2.3036964000000002</v>
      </c>
      <c r="AE60">
        <v>29.253905400000001</v>
      </c>
      <c r="AF60">
        <v>1852.7</v>
      </c>
      <c r="AG60">
        <v>4.8499999999999996</v>
      </c>
      <c r="AH60">
        <v>2</v>
      </c>
      <c r="AI60" t="s">
        <v>417</v>
      </c>
      <c r="AJ60">
        <v>0</v>
      </c>
      <c r="AK60">
        <v>1</v>
      </c>
      <c r="AL60">
        <v>1</v>
      </c>
      <c r="AM60">
        <v>0</v>
      </c>
      <c r="AN60">
        <v>0</v>
      </c>
      <c r="AO60">
        <v>0</v>
      </c>
      <c r="AP60">
        <v>0</v>
      </c>
      <c r="AQ60">
        <v>0</v>
      </c>
      <c r="AR60">
        <v>0</v>
      </c>
      <c r="AV60" t="s">
        <v>760</v>
      </c>
      <c r="AW60" t="s">
        <v>761</v>
      </c>
      <c r="AX60" t="s">
        <v>762</v>
      </c>
      <c r="AY60" s="2" t="s">
        <v>763</v>
      </c>
      <c r="BL60" t="s">
        <v>764</v>
      </c>
      <c r="BM60">
        <v>1</v>
      </c>
      <c r="BN60">
        <v>1</v>
      </c>
      <c r="BO60">
        <v>0</v>
      </c>
      <c r="BP60">
        <v>0</v>
      </c>
      <c r="BQ60">
        <v>0</v>
      </c>
      <c r="BR60">
        <v>0</v>
      </c>
      <c r="BS60">
        <v>0</v>
      </c>
      <c r="BT60">
        <v>0</v>
      </c>
      <c r="BU60">
        <v>0</v>
      </c>
      <c r="BV60">
        <v>0</v>
      </c>
      <c r="BW60">
        <v>0</v>
      </c>
      <c r="BX60">
        <v>0</v>
      </c>
      <c r="BY60">
        <v>0</v>
      </c>
      <c r="BZ60" t="s">
        <v>194</v>
      </c>
      <c r="CA60" t="s">
        <v>194</v>
      </c>
      <c r="CB60" t="s">
        <v>194</v>
      </c>
      <c r="CC60">
        <v>16.29</v>
      </c>
      <c r="CD60" t="s">
        <v>765</v>
      </c>
      <c r="CE60" t="s">
        <v>766</v>
      </c>
      <c r="CF60" t="s">
        <v>195</v>
      </c>
      <c r="CG60" t="s">
        <v>767</v>
      </c>
      <c r="CH60" t="s">
        <v>768</v>
      </c>
      <c r="CI60" s="3" t="s">
        <v>3433</v>
      </c>
      <c r="CJ60" t="s">
        <v>194</v>
      </c>
      <c r="CK60" t="s">
        <v>194</v>
      </c>
      <c r="CL60" t="s">
        <v>194</v>
      </c>
      <c r="CM60">
        <v>8.8049999999999997</v>
      </c>
      <c r="CN60" t="s">
        <v>770</v>
      </c>
      <c r="CO60" t="s">
        <v>771</v>
      </c>
      <c r="CP60" s="32" t="s">
        <v>772</v>
      </c>
      <c r="GH60" t="s">
        <v>194</v>
      </c>
      <c r="GI60" t="s">
        <v>194</v>
      </c>
      <c r="GJ60" t="s">
        <v>751</v>
      </c>
      <c r="GK60" t="s">
        <v>773</v>
      </c>
      <c r="GL60" t="s">
        <v>774</v>
      </c>
      <c r="GM60" t="s">
        <v>217</v>
      </c>
      <c r="GN60" t="s">
        <v>218</v>
      </c>
      <c r="GO60" t="s">
        <v>219</v>
      </c>
      <c r="GU60">
        <v>186232726</v>
      </c>
      <c r="GV60" t="s">
        <v>775</v>
      </c>
      <c r="GW60">
        <v>44824.64607638889</v>
      </c>
      <c r="GZ60" t="s">
        <v>221</v>
      </c>
      <c r="HA60" t="s">
        <v>222</v>
      </c>
      <c r="HC60">
        <v>37</v>
      </c>
    </row>
    <row r="61" spans="1:211" x14ac:dyDescent="0.35">
      <c r="A61" s="7">
        <v>44824.393906273152</v>
      </c>
      <c r="B61" s="7">
        <v>44824.719806678237</v>
      </c>
      <c r="C61" s="7">
        <v>44824</v>
      </c>
      <c r="D61" t="s">
        <v>751</v>
      </c>
      <c r="H61">
        <v>2405102503</v>
      </c>
      <c r="I61" t="s">
        <v>194</v>
      </c>
      <c r="J61" t="s">
        <v>194</v>
      </c>
      <c r="K61" t="s">
        <v>194</v>
      </c>
      <c r="L61" t="s">
        <v>194</v>
      </c>
      <c r="M61" t="s">
        <v>194</v>
      </c>
      <c r="N61" t="s">
        <v>194</v>
      </c>
      <c r="O61" t="s">
        <v>195</v>
      </c>
      <c r="Q61" s="7">
        <v>44824</v>
      </c>
      <c r="R61" t="s">
        <v>793</v>
      </c>
      <c r="S61" s="3" t="s">
        <v>870</v>
      </c>
      <c r="T61" t="s">
        <v>194</v>
      </c>
      <c r="U61" t="s">
        <v>794</v>
      </c>
      <c r="V61" t="s">
        <v>795</v>
      </c>
      <c r="W61" t="s">
        <v>796</v>
      </c>
      <c r="X61" t="s">
        <v>201</v>
      </c>
      <c r="Y61" t="s">
        <v>202</v>
      </c>
      <c r="Z61" t="s">
        <v>756</v>
      </c>
      <c r="AA61" t="s">
        <v>757</v>
      </c>
      <c r="AC61" t="s">
        <v>797</v>
      </c>
      <c r="AD61">
        <v>-2.3046077</v>
      </c>
      <c r="AE61">
        <v>29.2570175</v>
      </c>
      <c r="AF61">
        <v>1930.1</v>
      </c>
      <c r="AG61">
        <v>4.8570000000000002</v>
      </c>
      <c r="AH61">
        <v>1</v>
      </c>
      <c r="AI61" t="s">
        <v>245</v>
      </c>
      <c r="AJ61">
        <v>1</v>
      </c>
      <c r="AK61">
        <v>0</v>
      </c>
      <c r="AL61">
        <v>0</v>
      </c>
      <c r="AM61">
        <v>0</v>
      </c>
      <c r="AN61">
        <v>0</v>
      </c>
      <c r="AO61">
        <v>0</v>
      </c>
      <c r="AP61">
        <v>0</v>
      </c>
      <c r="AQ61">
        <v>0</v>
      </c>
      <c r="AR61">
        <v>0</v>
      </c>
      <c r="AT61" t="s">
        <v>798</v>
      </c>
      <c r="AU61" t="s">
        <v>799</v>
      </c>
      <c r="BL61" t="s">
        <v>210</v>
      </c>
      <c r="BM61">
        <v>1</v>
      </c>
      <c r="BN61">
        <v>0</v>
      </c>
      <c r="BO61">
        <v>0</v>
      </c>
      <c r="BP61">
        <v>0</v>
      </c>
      <c r="BQ61">
        <v>0</v>
      </c>
      <c r="BR61">
        <v>0</v>
      </c>
      <c r="BS61">
        <v>0</v>
      </c>
      <c r="BT61">
        <v>0</v>
      </c>
      <c r="BU61">
        <v>0</v>
      </c>
      <c r="BV61">
        <v>0</v>
      </c>
      <c r="BW61">
        <v>0</v>
      </c>
      <c r="BX61">
        <v>0</v>
      </c>
      <c r="BY61">
        <v>0</v>
      </c>
      <c r="BZ61" t="s">
        <v>194</v>
      </c>
      <c r="CA61" t="s">
        <v>194</v>
      </c>
      <c r="CB61" t="s">
        <v>194</v>
      </c>
      <c r="CC61">
        <v>44.18</v>
      </c>
      <c r="CD61" t="s">
        <v>800</v>
      </c>
      <c r="CE61" t="s">
        <v>801</v>
      </c>
      <c r="CF61" t="s">
        <v>213</v>
      </c>
      <c r="CI61" s="3" t="s">
        <v>3435</v>
      </c>
      <c r="GH61" t="s">
        <v>194</v>
      </c>
      <c r="GI61" t="s">
        <v>194</v>
      </c>
      <c r="GJ61" t="s">
        <v>751</v>
      </c>
      <c r="GK61" t="s">
        <v>803</v>
      </c>
      <c r="GL61" t="s">
        <v>804</v>
      </c>
      <c r="GM61" t="s">
        <v>217</v>
      </c>
      <c r="GN61" t="s">
        <v>218</v>
      </c>
      <c r="GO61" t="s">
        <v>219</v>
      </c>
      <c r="GU61">
        <v>186240159</v>
      </c>
      <c r="GV61" t="s">
        <v>805</v>
      </c>
      <c r="GW61">
        <v>44824.659583333327</v>
      </c>
      <c r="GZ61" t="s">
        <v>221</v>
      </c>
      <c r="HA61" t="s">
        <v>222</v>
      </c>
      <c r="HC61">
        <v>39</v>
      </c>
    </row>
    <row r="62" spans="1:211" x14ac:dyDescent="0.35">
      <c r="A62" s="7">
        <v>44824.372563807869</v>
      </c>
      <c r="B62" s="7">
        <v>44824.718498379632</v>
      </c>
      <c r="C62" s="7">
        <v>44824</v>
      </c>
      <c r="D62" t="s">
        <v>751</v>
      </c>
      <c r="H62">
        <v>2405102502</v>
      </c>
      <c r="I62" t="s">
        <v>194</v>
      </c>
      <c r="J62" t="s">
        <v>194</v>
      </c>
      <c r="K62" t="s">
        <v>194</v>
      </c>
      <c r="L62" t="s">
        <v>194</v>
      </c>
      <c r="M62" t="s">
        <v>194</v>
      </c>
      <c r="N62" t="s">
        <v>194</v>
      </c>
      <c r="O62" t="s">
        <v>195</v>
      </c>
      <c r="Q62" s="7">
        <v>44824</v>
      </c>
      <c r="R62" t="s">
        <v>777</v>
      </c>
      <c r="S62" s="3" t="s">
        <v>870</v>
      </c>
      <c r="T62" t="s">
        <v>194</v>
      </c>
      <c r="U62" t="s">
        <v>778</v>
      </c>
      <c r="V62" t="s">
        <v>779</v>
      </c>
      <c r="W62" t="s">
        <v>780</v>
      </c>
      <c r="X62" t="s">
        <v>201</v>
      </c>
      <c r="Y62" t="s">
        <v>202</v>
      </c>
      <c r="Z62" t="s">
        <v>756</v>
      </c>
      <c r="AA62" t="s">
        <v>757</v>
      </c>
      <c r="AC62" t="s">
        <v>781</v>
      </c>
      <c r="AD62">
        <v>-2.3025381</v>
      </c>
      <c r="AE62">
        <v>29.257411900000001</v>
      </c>
      <c r="AF62">
        <v>1922.8</v>
      </c>
      <c r="AG62">
        <v>4.8659999999999997</v>
      </c>
      <c r="AH62">
        <v>1</v>
      </c>
      <c r="AI62" t="s">
        <v>245</v>
      </c>
      <c r="AJ62">
        <v>1</v>
      </c>
      <c r="AK62">
        <v>0</v>
      </c>
      <c r="AL62">
        <v>0</v>
      </c>
      <c r="AM62">
        <v>0</v>
      </c>
      <c r="AN62">
        <v>0</v>
      </c>
      <c r="AO62">
        <v>0</v>
      </c>
      <c r="AP62">
        <v>0</v>
      </c>
      <c r="AQ62">
        <v>0</v>
      </c>
      <c r="AR62">
        <v>0</v>
      </c>
      <c r="AT62" t="s">
        <v>782</v>
      </c>
      <c r="AU62" t="s">
        <v>783</v>
      </c>
      <c r="BL62" t="s">
        <v>210</v>
      </c>
      <c r="BM62">
        <v>1</v>
      </c>
      <c r="BN62">
        <v>0</v>
      </c>
      <c r="BO62">
        <v>0</v>
      </c>
      <c r="BP62">
        <v>0</v>
      </c>
      <c r="BQ62">
        <v>0</v>
      </c>
      <c r="BR62">
        <v>0</v>
      </c>
      <c r="BS62">
        <v>0</v>
      </c>
      <c r="BT62">
        <v>0</v>
      </c>
      <c r="BU62">
        <v>0</v>
      </c>
      <c r="BV62">
        <v>0</v>
      </c>
      <c r="BW62">
        <v>0</v>
      </c>
      <c r="BX62">
        <v>0</v>
      </c>
      <c r="BY62">
        <v>0</v>
      </c>
      <c r="BZ62" t="s">
        <v>194</v>
      </c>
      <c r="CA62" t="s">
        <v>194</v>
      </c>
      <c r="CB62" t="s">
        <v>194</v>
      </c>
      <c r="CC62">
        <v>37.729999999999997</v>
      </c>
      <c r="CD62" t="s">
        <v>784</v>
      </c>
      <c r="CE62" t="s">
        <v>785</v>
      </c>
      <c r="CF62" t="s">
        <v>195</v>
      </c>
      <c r="CG62" t="s">
        <v>786</v>
      </c>
      <c r="CH62" t="s">
        <v>787</v>
      </c>
      <c r="CI62" s="3" t="s">
        <v>3434</v>
      </c>
      <c r="GH62" t="s">
        <v>194</v>
      </c>
      <c r="GI62" t="s">
        <v>194</v>
      </c>
      <c r="GJ62" t="s">
        <v>751</v>
      </c>
      <c r="GK62" t="s">
        <v>789</v>
      </c>
      <c r="GL62" t="s">
        <v>790</v>
      </c>
      <c r="GM62" t="s">
        <v>217</v>
      </c>
      <c r="GN62" t="s">
        <v>218</v>
      </c>
      <c r="GO62" t="s">
        <v>219</v>
      </c>
      <c r="GU62">
        <v>186240116</v>
      </c>
      <c r="GV62" t="s">
        <v>791</v>
      </c>
      <c r="GW62">
        <v>44824.659513888888</v>
      </c>
      <c r="GZ62" t="s">
        <v>221</v>
      </c>
      <c r="HA62" t="s">
        <v>222</v>
      </c>
      <c r="HC62">
        <v>38</v>
      </c>
    </row>
    <row r="63" spans="1:211" x14ac:dyDescent="0.35">
      <c r="A63" s="7">
        <v>44824.432241689807</v>
      </c>
      <c r="B63" s="7">
        <v>44824.448305231483</v>
      </c>
      <c r="C63" s="7">
        <v>44824</v>
      </c>
      <c r="D63" t="s">
        <v>652</v>
      </c>
      <c r="H63">
        <v>2810193503</v>
      </c>
      <c r="I63" t="s">
        <v>194</v>
      </c>
      <c r="J63" t="s">
        <v>194</v>
      </c>
      <c r="K63" t="s">
        <v>194</v>
      </c>
      <c r="L63" t="s">
        <v>194</v>
      </c>
      <c r="M63" t="s">
        <v>194</v>
      </c>
      <c r="N63" t="s">
        <v>194</v>
      </c>
      <c r="O63" t="s">
        <v>195</v>
      </c>
      <c r="Q63" s="7">
        <v>44824</v>
      </c>
      <c r="R63" t="s">
        <v>224</v>
      </c>
      <c r="S63" s="3" t="s">
        <v>3429</v>
      </c>
      <c r="T63" t="s">
        <v>194</v>
      </c>
      <c r="U63" t="s">
        <v>691</v>
      </c>
      <c r="V63" t="s">
        <v>692</v>
      </c>
      <c r="W63" t="s">
        <v>693</v>
      </c>
      <c r="X63" t="s">
        <v>201</v>
      </c>
      <c r="Y63" t="s">
        <v>202</v>
      </c>
      <c r="Z63" t="s">
        <v>659</v>
      </c>
      <c r="AA63" t="s">
        <v>660</v>
      </c>
      <c r="AB63" t="s">
        <v>661</v>
      </c>
      <c r="AC63" t="s">
        <v>694</v>
      </c>
      <c r="AD63">
        <v>-2.3744143000000002</v>
      </c>
      <c r="AE63">
        <v>29.033610199999998</v>
      </c>
      <c r="AF63">
        <v>1590.402099609375</v>
      </c>
      <c r="AG63">
        <v>4.9059999999999997</v>
      </c>
      <c r="AH63">
        <v>1</v>
      </c>
      <c r="AI63" t="s">
        <v>245</v>
      </c>
      <c r="AJ63">
        <v>1</v>
      </c>
      <c r="AK63">
        <v>0</v>
      </c>
      <c r="AL63">
        <v>0</v>
      </c>
      <c r="AM63">
        <v>0</v>
      </c>
      <c r="AN63">
        <v>0</v>
      </c>
      <c r="AO63">
        <v>0</v>
      </c>
      <c r="AP63">
        <v>0</v>
      </c>
      <c r="AQ63">
        <v>0</v>
      </c>
      <c r="AR63">
        <v>0</v>
      </c>
      <c r="AT63" t="s">
        <v>695</v>
      </c>
      <c r="AU63" t="s">
        <v>696</v>
      </c>
      <c r="BL63" t="s">
        <v>210</v>
      </c>
      <c r="BM63">
        <v>1</v>
      </c>
      <c r="BN63">
        <v>0</v>
      </c>
      <c r="BO63">
        <v>0</v>
      </c>
      <c r="BP63">
        <v>0</v>
      </c>
      <c r="BQ63">
        <v>0</v>
      </c>
      <c r="BR63">
        <v>0</v>
      </c>
      <c r="BS63">
        <v>0</v>
      </c>
      <c r="BT63">
        <v>0</v>
      </c>
      <c r="BU63">
        <v>0</v>
      </c>
      <c r="BV63">
        <v>0</v>
      </c>
      <c r="BW63">
        <v>0</v>
      </c>
      <c r="BX63">
        <v>0</v>
      </c>
      <c r="BY63">
        <v>0</v>
      </c>
      <c r="BZ63" t="s">
        <v>194</v>
      </c>
      <c r="CA63" t="s">
        <v>194</v>
      </c>
      <c r="CB63" t="s">
        <v>194</v>
      </c>
      <c r="CC63">
        <v>31.28</v>
      </c>
      <c r="CD63" t="s">
        <v>697</v>
      </c>
      <c r="CE63" t="s">
        <v>698</v>
      </c>
      <c r="CF63" t="s">
        <v>195</v>
      </c>
      <c r="CG63" t="s">
        <v>699</v>
      </c>
      <c r="CH63" t="s">
        <v>700</v>
      </c>
      <c r="CI63" s="3" t="s">
        <v>3432</v>
      </c>
      <c r="GH63" t="s">
        <v>194</v>
      </c>
      <c r="GI63" t="s">
        <v>194</v>
      </c>
      <c r="GJ63" t="s">
        <v>670</v>
      </c>
      <c r="GK63" t="s">
        <v>702</v>
      </c>
      <c r="GL63" t="s">
        <v>703</v>
      </c>
      <c r="GM63" t="s">
        <v>217</v>
      </c>
      <c r="GN63" t="s">
        <v>218</v>
      </c>
      <c r="GO63" t="s">
        <v>219</v>
      </c>
      <c r="GU63">
        <v>186225035</v>
      </c>
      <c r="GV63" t="s">
        <v>704</v>
      </c>
      <c r="GW63">
        <v>44824.631423611107</v>
      </c>
      <c r="GZ63" t="s">
        <v>221</v>
      </c>
      <c r="HA63" t="s">
        <v>222</v>
      </c>
      <c r="HC63">
        <v>33</v>
      </c>
    </row>
    <row r="64" spans="1:211" x14ac:dyDescent="0.35">
      <c r="A64" s="7">
        <v>44824.437994282409</v>
      </c>
      <c r="B64" s="7">
        <v>44824.580691354167</v>
      </c>
      <c r="C64" s="7">
        <v>44824</v>
      </c>
      <c r="D64" t="s">
        <v>380</v>
      </c>
      <c r="H64">
        <v>2101022703</v>
      </c>
      <c r="I64" t="s">
        <v>194</v>
      </c>
      <c r="J64" t="s">
        <v>194</v>
      </c>
      <c r="K64" t="s">
        <v>194</v>
      </c>
      <c r="L64" t="s">
        <v>194</v>
      </c>
      <c r="M64" t="s">
        <v>194</v>
      </c>
      <c r="N64" t="s">
        <v>194</v>
      </c>
      <c r="O64" t="s">
        <v>195</v>
      </c>
      <c r="Q64" s="7">
        <v>44824</v>
      </c>
      <c r="R64" t="s">
        <v>412</v>
      </c>
      <c r="S64" s="3" t="s">
        <v>3421</v>
      </c>
      <c r="T64" t="s">
        <v>194</v>
      </c>
      <c r="U64" t="s">
        <v>414</v>
      </c>
      <c r="V64" t="s">
        <v>414</v>
      </c>
      <c r="W64" t="s">
        <v>415</v>
      </c>
      <c r="X64" t="s">
        <v>201</v>
      </c>
      <c r="Y64" t="s">
        <v>202</v>
      </c>
      <c r="Z64" t="s">
        <v>386</v>
      </c>
      <c r="AA64" t="s">
        <v>387</v>
      </c>
      <c r="AB64" t="s">
        <v>388</v>
      </c>
      <c r="AC64" t="s">
        <v>416</v>
      </c>
      <c r="AD64">
        <v>-2.3955921999999998</v>
      </c>
      <c r="AE64">
        <v>29.070998899999999</v>
      </c>
      <c r="AF64">
        <v>1712</v>
      </c>
      <c r="AG64">
        <v>4.9279999999999999</v>
      </c>
      <c r="AH64">
        <v>2</v>
      </c>
      <c r="AI64" t="s">
        <v>417</v>
      </c>
      <c r="AJ64">
        <v>0</v>
      </c>
      <c r="AK64">
        <v>1</v>
      </c>
      <c r="AL64">
        <v>1</v>
      </c>
      <c r="AM64">
        <v>0</v>
      </c>
      <c r="AN64">
        <v>0</v>
      </c>
      <c r="AO64">
        <v>0</v>
      </c>
      <c r="AP64">
        <v>0</v>
      </c>
      <c r="AQ64">
        <v>0</v>
      </c>
      <c r="AR64">
        <v>0</v>
      </c>
      <c r="AV64" t="s">
        <v>418</v>
      </c>
      <c r="AW64" t="s">
        <v>419</v>
      </c>
      <c r="AX64" t="s">
        <v>420</v>
      </c>
      <c r="AY64" s="2" t="s">
        <v>421</v>
      </c>
      <c r="BL64" t="s">
        <v>422</v>
      </c>
      <c r="BM64">
        <v>1</v>
      </c>
      <c r="BN64">
        <v>1</v>
      </c>
      <c r="BO64">
        <v>0</v>
      </c>
      <c r="BP64">
        <v>0</v>
      </c>
      <c r="BQ64">
        <v>0</v>
      </c>
      <c r="BR64">
        <v>0</v>
      </c>
      <c r="BS64">
        <v>0</v>
      </c>
      <c r="BT64">
        <v>0</v>
      </c>
      <c r="BU64">
        <v>0</v>
      </c>
      <c r="BV64">
        <v>0</v>
      </c>
      <c r="BW64">
        <v>0</v>
      </c>
      <c r="BX64">
        <v>0</v>
      </c>
      <c r="BY64">
        <v>0</v>
      </c>
      <c r="BZ64" t="s">
        <v>194</v>
      </c>
      <c r="CA64" t="s">
        <v>194</v>
      </c>
      <c r="CB64" t="s">
        <v>194</v>
      </c>
      <c r="CC64">
        <v>19.754999999999999</v>
      </c>
      <c r="CD64" t="s">
        <v>423</v>
      </c>
      <c r="CE64" t="s">
        <v>424</v>
      </c>
      <c r="CF64" t="s">
        <v>213</v>
      </c>
      <c r="CI64" s="3" t="s">
        <v>3419</v>
      </c>
      <c r="CJ64" t="s">
        <v>194</v>
      </c>
      <c r="CK64" t="s">
        <v>194</v>
      </c>
      <c r="CL64" t="s">
        <v>194</v>
      </c>
      <c r="CM64">
        <v>20.86</v>
      </c>
      <c r="CN64" t="s">
        <v>425</v>
      </c>
      <c r="CO64" t="s">
        <v>426</v>
      </c>
      <c r="CP64" s="32" t="s">
        <v>308</v>
      </c>
      <c r="GH64" t="s">
        <v>194</v>
      </c>
      <c r="GI64" t="s">
        <v>194</v>
      </c>
      <c r="GJ64" t="s">
        <v>380</v>
      </c>
      <c r="GK64" t="s">
        <v>427</v>
      </c>
      <c r="GL64" t="s">
        <v>428</v>
      </c>
      <c r="GM64" t="s">
        <v>217</v>
      </c>
      <c r="GN64" t="s">
        <v>218</v>
      </c>
      <c r="GO64" t="s">
        <v>219</v>
      </c>
      <c r="GU64">
        <v>186142545</v>
      </c>
      <c r="GV64" t="s">
        <v>429</v>
      </c>
      <c r="GW64">
        <v>44824.519189814811</v>
      </c>
      <c r="GZ64" t="s">
        <v>221</v>
      </c>
      <c r="HA64" t="s">
        <v>222</v>
      </c>
      <c r="HC64">
        <v>15</v>
      </c>
    </row>
    <row r="65" spans="1:211" x14ac:dyDescent="0.35">
      <c r="A65" s="7">
        <v>44824.398602465277</v>
      </c>
      <c r="B65" s="7">
        <v>44824.510482673613</v>
      </c>
      <c r="C65" s="7">
        <v>44824</v>
      </c>
      <c r="D65" t="s">
        <v>467</v>
      </c>
      <c r="H65">
        <v>2709181803</v>
      </c>
      <c r="I65" t="s">
        <v>194</v>
      </c>
      <c r="J65" t="s">
        <v>194</v>
      </c>
      <c r="K65" t="s">
        <v>194</v>
      </c>
      <c r="L65" t="s">
        <v>194</v>
      </c>
      <c r="M65" t="s">
        <v>194</v>
      </c>
      <c r="N65" t="s">
        <v>194</v>
      </c>
      <c r="O65" t="s">
        <v>195</v>
      </c>
      <c r="Q65" s="7">
        <v>44824</v>
      </c>
      <c r="R65" t="s">
        <v>469</v>
      </c>
      <c r="S65" s="3" t="s">
        <v>3422</v>
      </c>
      <c r="T65" t="s">
        <v>194</v>
      </c>
      <c r="U65" t="s">
        <v>471</v>
      </c>
      <c r="V65" t="s">
        <v>471</v>
      </c>
      <c r="W65" t="s">
        <v>472</v>
      </c>
      <c r="X65" t="s">
        <v>201</v>
      </c>
      <c r="Y65" t="s">
        <v>202</v>
      </c>
      <c r="Z65" t="s">
        <v>473</v>
      </c>
      <c r="AA65" t="s">
        <v>474</v>
      </c>
      <c r="AB65" t="s">
        <v>475</v>
      </c>
      <c r="AC65" t="s">
        <v>476</v>
      </c>
      <c r="AD65">
        <v>-2.5027309</v>
      </c>
      <c r="AE65">
        <v>29.0397602</v>
      </c>
      <c r="AF65">
        <v>1601.25439453125</v>
      </c>
      <c r="AG65">
        <v>4.282</v>
      </c>
      <c r="AH65">
        <v>1</v>
      </c>
      <c r="AI65" t="s">
        <v>245</v>
      </c>
      <c r="AJ65">
        <v>1</v>
      </c>
      <c r="AK65">
        <v>0</v>
      </c>
      <c r="AL65">
        <v>0</v>
      </c>
      <c r="AM65">
        <v>0</v>
      </c>
      <c r="AN65">
        <v>0</v>
      </c>
      <c r="AO65">
        <v>0</v>
      </c>
      <c r="AP65">
        <v>0</v>
      </c>
      <c r="AQ65">
        <v>0</v>
      </c>
      <c r="AR65">
        <v>0</v>
      </c>
      <c r="AT65" t="s">
        <v>477</v>
      </c>
      <c r="AU65" t="s">
        <v>478</v>
      </c>
      <c r="BL65" t="s">
        <v>210</v>
      </c>
      <c r="BM65">
        <v>1</v>
      </c>
      <c r="BN65">
        <v>0</v>
      </c>
      <c r="BO65">
        <v>0</v>
      </c>
      <c r="BP65">
        <v>0</v>
      </c>
      <c r="BQ65">
        <v>0</v>
      </c>
      <c r="BR65">
        <v>0</v>
      </c>
      <c r="BS65">
        <v>0</v>
      </c>
      <c r="BT65">
        <v>0</v>
      </c>
      <c r="BU65">
        <v>0</v>
      </c>
      <c r="BV65">
        <v>0</v>
      </c>
      <c r="BW65">
        <v>0</v>
      </c>
      <c r="BX65">
        <v>0</v>
      </c>
      <c r="BY65">
        <v>0</v>
      </c>
      <c r="BZ65" t="s">
        <v>194</v>
      </c>
      <c r="CA65" t="s">
        <v>194</v>
      </c>
      <c r="CB65" t="s">
        <v>194</v>
      </c>
      <c r="CC65">
        <v>70.760000000000005</v>
      </c>
      <c r="CD65" t="s">
        <v>479</v>
      </c>
      <c r="CE65" t="s">
        <v>480</v>
      </c>
      <c r="CF65" t="s">
        <v>213</v>
      </c>
      <c r="CI65" s="3" t="s">
        <v>3423</v>
      </c>
      <c r="GH65" t="s">
        <v>194</v>
      </c>
      <c r="GI65" t="s">
        <v>194</v>
      </c>
      <c r="GJ65" t="s">
        <v>482</v>
      </c>
      <c r="GK65" t="s">
        <v>483</v>
      </c>
      <c r="GL65" t="s">
        <v>484</v>
      </c>
      <c r="GM65" t="s">
        <v>217</v>
      </c>
      <c r="GN65" t="s">
        <v>218</v>
      </c>
      <c r="GO65" t="s">
        <v>219</v>
      </c>
      <c r="GU65">
        <v>186145326</v>
      </c>
      <c r="GV65" t="s">
        <v>485</v>
      </c>
      <c r="GW65">
        <v>44824.523240740738</v>
      </c>
      <c r="GZ65" t="s">
        <v>221</v>
      </c>
      <c r="HA65" t="s">
        <v>222</v>
      </c>
      <c r="HC65">
        <v>19</v>
      </c>
    </row>
    <row r="66" spans="1:211" x14ac:dyDescent="0.35">
      <c r="A66" s="7">
        <v>44824.512724189823</v>
      </c>
      <c r="B66" s="7">
        <v>44824.529763692131</v>
      </c>
      <c r="C66" s="7">
        <v>44824</v>
      </c>
      <c r="D66" t="s">
        <v>486</v>
      </c>
      <c r="H66">
        <v>2507141906</v>
      </c>
      <c r="I66" t="s">
        <v>194</v>
      </c>
      <c r="J66" t="s">
        <v>194</v>
      </c>
      <c r="K66" t="s">
        <v>194</v>
      </c>
      <c r="L66" t="s">
        <v>194</v>
      </c>
      <c r="M66" t="s">
        <v>194</v>
      </c>
      <c r="N66" t="s">
        <v>194</v>
      </c>
      <c r="O66" t="s">
        <v>195</v>
      </c>
      <c r="Q66" s="7">
        <v>44824</v>
      </c>
      <c r="R66" t="s">
        <v>622</v>
      </c>
      <c r="S66" s="3" t="s">
        <v>870</v>
      </c>
      <c r="T66" t="s">
        <v>194</v>
      </c>
      <c r="U66" t="s">
        <v>623</v>
      </c>
      <c r="V66" t="s">
        <v>624</v>
      </c>
      <c r="W66" t="s">
        <v>625</v>
      </c>
      <c r="X66" t="s">
        <v>201</v>
      </c>
      <c r="Y66" t="s">
        <v>202</v>
      </c>
      <c r="Z66" t="s">
        <v>300</v>
      </c>
      <c r="AA66" t="s">
        <v>548</v>
      </c>
      <c r="AB66" t="s">
        <v>549</v>
      </c>
      <c r="AC66" t="s">
        <v>626</v>
      </c>
      <c r="AD66">
        <v>-2.3356867000000001</v>
      </c>
      <c r="AE66">
        <v>29.044516699999999</v>
      </c>
      <c r="AF66">
        <v>1462.2</v>
      </c>
      <c r="AG66">
        <v>5</v>
      </c>
      <c r="AH66">
        <v>1</v>
      </c>
      <c r="AI66" t="s">
        <v>627</v>
      </c>
      <c r="AJ66">
        <v>0</v>
      </c>
      <c r="AK66">
        <v>0</v>
      </c>
      <c r="AL66">
        <v>0</v>
      </c>
      <c r="AM66">
        <v>0</v>
      </c>
      <c r="AN66">
        <v>0</v>
      </c>
      <c r="AO66">
        <v>0</v>
      </c>
      <c r="AP66">
        <v>0</v>
      </c>
      <c r="AQ66">
        <v>0</v>
      </c>
      <c r="AR66">
        <v>1</v>
      </c>
      <c r="AS66" s="3" t="s">
        <v>3427</v>
      </c>
      <c r="BJ66" t="s">
        <v>629</v>
      </c>
      <c r="BK66" t="s">
        <v>630</v>
      </c>
      <c r="BL66" t="s">
        <v>210</v>
      </c>
      <c r="BM66">
        <v>1</v>
      </c>
      <c r="BN66">
        <v>0</v>
      </c>
      <c r="BO66">
        <v>0</v>
      </c>
      <c r="BP66">
        <v>0</v>
      </c>
      <c r="BQ66">
        <v>0</v>
      </c>
      <c r="BR66">
        <v>0</v>
      </c>
      <c r="BS66">
        <v>0</v>
      </c>
      <c r="BT66">
        <v>0</v>
      </c>
      <c r="BU66">
        <v>0</v>
      </c>
      <c r="BV66">
        <v>0</v>
      </c>
      <c r="BW66">
        <v>0</v>
      </c>
      <c r="BX66">
        <v>0</v>
      </c>
      <c r="BY66">
        <v>0</v>
      </c>
      <c r="BZ66" t="s">
        <v>194</v>
      </c>
      <c r="CA66" t="s">
        <v>194</v>
      </c>
      <c r="CB66" t="s">
        <v>194</v>
      </c>
      <c r="CC66">
        <v>31.141999999999999</v>
      </c>
      <c r="CD66" t="s">
        <v>631</v>
      </c>
      <c r="CE66" t="s">
        <v>632</v>
      </c>
      <c r="CF66" t="s">
        <v>195</v>
      </c>
      <c r="CG66" t="s">
        <v>633</v>
      </c>
      <c r="CH66" t="s">
        <v>634</v>
      </c>
      <c r="CI66" s="3" t="s">
        <v>3419</v>
      </c>
      <c r="GH66" t="s">
        <v>194</v>
      </c>
      <c r="GI66" t="s">
        <v>194</v>
      </c>
      <c r="GJ66" t="s">
        <v>557</v>
      </c>
      <c r="GK66" t="s">
        <v>635</v>
      </c>
      <c r="GL66" t="s">
        <v>636</v>
      </c>
      <c r="GM66" t="s">
        <v>217</v>
      </c>
      <c r="GN66" t="s">
        <v>218</v>
      </c>
      <c r="GO66" t="s">
        <v>219</v>
      </c>
      <c r="GU66">
        <v>186153693</v>
      </c>
      <c r="GV66" t="s">
        <v>637</v>
      </c>
      <c r="GW66">
        <v>44824.532847222217</v>
      </c>
      <c r="GZ66" t="s">
        <v>221</v>
      </c>
      <c r="HA66" t="s">
        <v>222</v>
      </c>
      <c r="HC66">
        <v>29</v>
      </c>
    </row>
    <row r="67" spans="1:211" x14ac:dyDescent="0.35">
      <c r="A67" s="7">
        <v>44824.449820601847</v>
      </c>
      <c r="B67" s="7">
        <v>44824.46447903935</v>
      </c>
      <c r="C67" s="7">
        <v>44824</v>
      </c>
      <c r="D67" t="s">
        <v>192</v>
      </c>
      <c r="H67">
        <v>2304071203</v>
      </c>
      <c r="I67" t="s">
        <v>194</v>
      </c>
      <c r="J67" t="s">
        <v>194</v>
      </c>
      <c r="K67" t="s">
        <v>194</v>
      </c>
      <c r="L67" t="s">
        <v>194</v>
      </c>
      <c r="M67" t="s">
        <v>194</v>
      </c>
      <c r="N67" t="s">
        <v>194</v>
      </c>
      <c r="O67" t="s">
        <v>195</v>
      </c>
      <c r="Q67" s="7">
        <v>44824</v>
      </c>
      <c r="R67" t="s">
        <v>240</v>
      </c>
      <c r="S67" s="3" t="s">
        <v>870</v>
      </c>
      <c r="T67" t="s">
        <v>194</v>
      </c>
      <c r="U67" t="s">
        <v>241</v>
      </c>
      <c r="V67" t="s">
        <v>242</v>
      </c>
      <c r="W67" t="s">
        <v>243</v>
      </c>
      <c r="X67" t="s">
        <v>201</v>
      </c>
      <c r="Y67" t="s">
        <v>202</v>
      </c>
      <c r="Z67" t="s">
        <v>203</v>
      </c>
      <c r="AA67" t="s">
        <v>204</v>
      </c>
      <c r="AB67" t="s">
        <v>205</v>
      </c>
      <c r="AC67" t="s">
        <v>244</v>
      </c>
      <c r="AD67">
        <v>-2.3343978000000001</v>
      </c>
      <c r="AE67">
        <v>29.1402568</v>
      </c>
      <c r="AF67">
        <v>1489.304242966648</v>
      </c>
      <c r="AG67">
        <v>6</v>
      </c>
      <c r="AH67">
        <v>1</v>
      </c>
      <c r="AI67" t="s">
        <v>245</v>
      </c>
      <c r="AJ67">
        <v>1</v>
      </c>
      <c r="AK67">
        <v>0</v>
      </c>
      <c r="AL67">
        <v>0</v>
      </c>
      <c r="AM67">
        <v>0</v>
      </c>
      <c r="AN67">
        <v>0</v>
      </c>
      <c r="AO67">
        <v>0</v>
      </c>
      <c r="AP67">
        <v>0</v>
      </c>
      <c r="AQ67">
        <v>0</v>
      </c>
      <c r="AR67">
        <v>0</v>
      </c>
      <c r="AT67" t="s">
        <v>246</v>
      </c>
      <c r="AU67" t="s">
        <v>247</v>
      </c>
      <c r="BL67" t="s">
        <v>210</v>
      </c>
      <c r="BM67">
        <v>1</v>
      </c>
      <c r="BN67">
        <v>0</v>
      </c>
      <c r="BO67">
        <v>0</v>
      </c>
      <c r="BP67">
        <v>0</v>
      </c>
      <c r="BQ67">
        <v>0</v>
      </c>
      <c r="BR67">
        <v>0</v>
      </c>
      <c r="BS67">
        <v>0</v>
      </c>
      <c r="BT67">
        <v>0</v>
      </c>
      <c r="BU67">
        <v>0</v>
      </c>
      <c r="BV67">
        <v>0</v>
      </c>
      <c r="BW67">
        <v>0</v>
      </c>
      <c r="BX67">
        <v>0</v>
      </c>
      <c r="BY67">
        <v>0</v>
      </c>
      <c r="BZ67" t="s">
        <v>194</v>
      </c>
      <c r="CA67" t="s">
        <v>194</v>
      </c>
      <c r="CB67" t="s">
        <v>194</v>
      </c>
      <c r="CC67">
        <v>52.54</v>
      </c>
      <c r="CD67" t="s">
        <v>248</v>
      </c>
      <c r="CE67" t="s">
        <v>249</v>
      </c>
      <c r="CF67" t="s">
        <v>213</v>
      </c>
      <c r="CI67" s="3" t="s">
        <v>3418</v>
      </c>
      <c r="GH67" t="s">
        <v>194</v>
      </c>
      <c r="GI67" t="s">
        <v>194</v>
      </c>
      <c r="GJ67" t="s">
        <v>192</v>
      </c>
      <c r="GK67" t="s">
        <v>251</v>
      </c>
      <c r="GL67" t="s">
        <v>252</v>
      </c>
      <c r="GM67" t="s">
        <v>217</v>
      </c>
      <c r="GN67" t="s">
        <v>218</v>
      </c>
      <c r="GO67" t="s">
        <v>219</v>
      </c>
      <c r="GU67">
        <v>186119134</v>
      </c>
      <c r="GV67" t="s">
        <v>253</v>
      </c>
      <c r="GW67">
        <v>44824.488495370373</v>
      </c>
      <c r="GZ67" t="s">
        <v>221</v>
      </c>
      <c r="HA67" t="s">
        <v>222</v>
      </c>
      <c r="HC67">
        <v>3</v>
      </c>
    </row>
    <row r="68" spans="1:211" x14ac:dyDescent="0.35">
      <c r="A68" s="7">
        <v>44824.352933634262</v>
      </c>
      <c r="B68" s="7">
        <v>44824.571686932868</v>
      </c>
      <c r="C68" s="7">
        <v>44824</v>
      </c>
      <c r="D68" t="s">
        <v>294</v>
      </c>
      <c r="H68">
        <v>2506111101</v>
      </c>
      <c r="I68" t="s">
        <v>194</v>
      </c>
      <c r="J68" t="s">
        <v>194</v>
      </c>
      <c r="K68" t="s">
        <v>194</v>
      </c>
      <c r="L68" t="s">
        <v>194</v>
      </c>
      <c r="M68" t="s">
        <v>194</v>
      </c>
      <c r="N68" t="s">
        <v>194</v>
      </c>
      <c r="O68" t="s">
        <v>195</v>
      </c>
      <c r="Q68" s="7">
        <v>44824</v>
      </c>
      <c r="R68" t="s">
        <v>296</v>
      </c>
      <c r="S68" s="3" t="s">
        <v>870</v>
      </c>
      <c r="T68" t="s">
        <v>194</v>
      </c>
      <c r="U68" t="s">
        <v>297</v>
      </c>
      <c r="V68" t="s">
        <v>298</v>
      </c>
      <c r="W68" t="s">
        <v>299</v>
      </c>
      <c r="X68" t="s">
        <v>201</v>
      </c>
      <c r="Y68" t="s">
        <v>202</v>
      </c>
      <c r="Z68" t="s">
        <v>300</v>
      </c>
      <c r="AA68" t="s">
        <v>301</v>
      </c>
      <c r="AB68" t="s">
        <v>302</v>
      </c>
      <c r="AC68" t="s">
        <v>303</v>
      </c>
      <c r="AD68">
        <v>-2.3276875000000001</v>
      </c>
      <c r="AE68">
        <v>29.041220899999999</v>
      </c>
      <c r="AF68">
        <v>1661.9</v>
      </c>
      <c r="AG68">
        <v>5</v>
      </c>
      <c r="AH68">
        <v>1</v>
      </c>
      <c r="AI68" t="s">
        <v>245</v>
      </c>
      <c r="AJ68">
        <v>1</v>
      </c>
      <c r="AK68">
        <v>0</v>
      </c>
      <c r="AL68">
        <v>0</v>
      </c>
      <c r="AM68">
        <v>0</v>
      </c>
      <c r="AN68">
        <v>0</v>
      </c>
      <c r="AO68">
        <v>0</v>
      </c>
      <c r="AP68">
        <v>0</v>
      </c>
      <c r="AQ68">
        <v>0</v>
      </c>
      <c r="AR68">
        <v>0</v>
      </c>
      <c r="AT68" t="s">
        <v>304</v>
      </c>
      <c r="AU68" t="s">
        <v>305</v>
      </c>
      <c r="BL68" t="s">
        <v>210</v>
      </c>
      <c r="BM68">
        <v>1</v>
      </c>
      <c r="BN68">
        <v>0</v>
      </c>
      <c r="BO68">
        <v>0</v>
      </c>
      <c r="BP68">
        <v>0</v>
      </c>
      <c r="BQ68">
        <v>0</v>
      </c>
      <c r="BR68">
        <v>0</v>
      </c>
      <c r="BS68">
        <v>0</v>
      </c>
      <c r="BT68">
        <v>0</v>
      </c>
      <c r="BU68">
        <v>0</v>
      </c>
      <c r="BV68">
        <v>0</v>
      </c>
      <c r="BW68">
        <v>0</v>
      </c>
      <c r="BX68">
        <v>0</v>
      </c>
      <c r="BY68">
        <v>0</v>
      </c>
      <c r="BZ68" t="s">
        <v>194</v>
      </c>
      <c r="CA68" t="s">
        <v>194</v>
      </c>
      <c r="CB68" t="s">
        <v>194</v>
      </c>
      <c r="CC68">
        <v>36.950000000000003</v>
      </c>
      <c r="CD68" t="s">
        <v>306</v>
      </c>
      <c r="CE68" t="s">
        <v>307</v>
      </c>
      <c r="CF68" t="s">
        <v>213</v>
      </c>
      <c r="CI68" s="3" t="s">
        <v>3419</v>
      </c>
      <c r="GH68" t="s">
        <v>194</v>
      </c>
      <c r="GI68" t="s">
        <v>194</v>
      </c>
      <c r="GJ68" t="s">
        <v>309</v>
      </c>
      <c r="GK68" t="s">
        <v>310</v>
      </c>
      <c r="GL68" t="s">
        <v>311</v>
      </c>
      <c r="GM68" t="s">
        <v>217</v>
      </c>
      <c r="GN68" t="s">
        <v>218</v>
      </c>
      <c r="GO68" t="s">
        <v>219</v>
      </c>
      <c r="GU68">
        <v>186119553</v>
      </c>
      <c r="GV68" t="s">
        <v>312</v>
      </c>
      <c r="GW68">
        <v>44824.488888888889</v>
      </c>
      <c r="GZ68" t="s">
        <v>221</v>
      </c>
      <c r="HA68" t="s">
        <v>222</v>
      </c>
      <c r="HC68">
        <v>7</v>
      </c>
    </row>
    <row r="69" spans="1:211" x14ac:dyDescent="0.35">
      <c r="A69" s="7">
        <v>44824.331213634257</v>
      </c>
      <c r="B69" s="7">
        <v>44824.347946967588</v>
      </c>
      <c r="C69" s="7">
        <v>44824</v>
      </c>
      <c r="D69" t="s">
        <v>486</v>
      </c>
      <c r="H69">
        <v>2507141901</v>
      </c>
      <c r="I69" t="s">
        <v>194</v>
      </c>
      <c r="J69" t="s">
        <v>194</v>
      </c>
      <c r="K69" t="s">
        <v>194</v>
      </c>
      <c r="L69" t="s">
        <v>194</v>
      </c>
      <c r="M69" t="s">
        <v>194</v>
      </c>
      <c r="N69" t="s">
        <v>194</v>
      </c>
      <c r="O69" t="s">
        <v>195</v>
      </c>
      <c r="Q69" s="7">
        <v>44824</v>
      </c>
      <c r="R69" t="s">
        <v>544</v>
      </c>
      <c r="S69" s="3" t="s">
        <v>870</v>
      </c>
      <c r="T69" t="s">
        <v>194</v>
      </c>
      <c r="U69" t="s">
        <v>545</v>
      </c>
      <c r="V69" t="s">
        <v>546</v>
      </c>
      <c r="W69" t="s">
        <v>547</v>
      </c>
      <c r="X69" t="s">
        <v>201</v>
      </c>
      <c r="Y69" t="s">
        <v>202</v>
      </c>
      <c r="Z69" t="s">
        <v>300</v>
      </c>
      <c r="AA69" t="s">
        <v>548</v>
      </c>
      <c r="AB69" t="s">
        <v>549</v>
      </c>
      <c r="AC69" t="s">
        <v>550</v>
      </c>
      <c r="AD69">
        <v>-2.3343172000000001</v>
      </c>
      <c r="AE69">
        <v>29.044310500000002</v>
      </c>
      <c r="AF69">
        <v>1480.4</v>
      </c>
      <c r="AG69">
        <v>4.8600000000000003</v>
      </c>
      <c r="AH69">
        <v>1</v>
      </c>
      <c r="AI69" t="s">
        <v>245</v>
      </c>
      <c r="AJ69">
        <v>1</v>
      </c>
      <c r="AK69">
        <v>0</v>
      </c>
      <c r="AL69">
        <v>0</v>
      </c>
      <c r="AM69">
        <v>0</v>
      </c>
      <c r="AN69">
        <v>0</v>
      </c>
      <c r="AO69">
        <v>0</v>
      </c>
      <c r="AP69">
        <v>0</v>
      </c>
      <c r="AQ69">
        <v>0</v>
      </c>
      <c r="AR69">
        <v>0</v>
      </c>
      <c r="AT69" t="s">
        <v>551</v>
      </c>
      <c r="AU69" t="s">
        <v>552</v>
      </c>
      <c r="BL69" t="s">
        <v>210</v>
      </c>
      <c r="BM69">
        <v>1</v>
      </c>
      <c r="BN69">
        <v>0</v>
      </c>
      <c r="BO69">
        <v>0</v>
      </c>
      <c r="BP69">
        <v>0</v>
      </c>
      <c r="BQ69">
        <v>0</v>
      </c>
      <c r="BR69">
        <v>0</v>
      </c>
      <c r="BS69">
        <v>0</v>
      </c>
      <c r="BT69">
        <v>0</v>
      </c>
      <c r="BU69">
        <v>0</v>
      </c>
      <c r="BV69">
        <v>0</v>
      </c>
      <c r="BW69">
        <v>0</v>
      </c>
      <c r="BX69">
        <v>0</v>
      </c>
      <c r="BY69">
        <v>0</v>
      </c>
      <c r="BZ69" t="s">
        <v>194</v>
      </c>
      <c r="CA69" t="s">
        <v>194</v>
      </c>
      <c r="CB69" t="s">
        <v>194</v>
      </c>
      <c r="CC69">
        <v>47.158000000000001</v>
      </c>
      <c r="CD69" t="s">
        <v>553</v>
      </c>
      <c r="CE69" t="s">
        <v>554</v>
      </c>
      <c r="CF69" t="s">
        <v>195</v>
      </c>
      <c r="CG69" t="s">
        <v>555</v>
      </c>
      <c r="CH69" t="s">
        <v>556</v>
      </c>
      <c r="CI69" s="3" t="s">
        <v>3419</v>
      </c>
      <c r="GH69" t="s">
        <v>194</v>
      </c>
      <c r="GI69" t="s">
        <v>194</v>
      </c>
      <c r="GJ69" t="s">
        <v>557</v>
      </c>
      <c r="GK69" t="s">
        <v>558</v>
      </c>
      <c r="GL69" t="s">
        <v>559</v>
      </c>
      <c r="GM69" t="s">
        <v>217</v>
      </c>
      <c r="GN69" t="s">
        <v>218</v>
      </c>
      <c r="GO69" t="s">
        <v>219</v>
      </c>
      <c r="GU69">
        <v>186150377</v>
      </c>
      <c r="GV69" t="s">
        <v>560</v>
      </c>
      <c r="GW69">
        <v>44824.529039351852</v>
      </c>
      <c r="GZ69" t="s">
        <v>221</v>
      </c>
      <c r="HA69" t="s">
        <v>222</v>
      </c>
      <c r="HC69">
        <v>24</v>
      </c>
    </row>
    <row r="70" spans="1:211" x14ac:dyDescent="0.35">
      <c r="A70" s="7">
        <v>44824.376435069447</v>
      </c>
      <c r="B70" s="7">
        <v>44824.571948599543</v>
      </c>
      <c r="C70" s="7">
        <v>44824</v>
      </c>
      <c r="D70" t="s">
        <v>294</v>
      </c>
      <c r="H70">
        <v>2506111102</v>
      </c>
      <c r="I70" t="s">
        <v>194</v>
      </c>
      <c r="J70" t="s">
        <v>194</v>
      </c>
      <c r="K70" t="s">
        <v>194</v>
      </c>
      <c r="L70" t="s">
        <v>194</v>
      </c>
      <c r="M70" t="s">
        <v>194</v>
      </c>
      <c r="N70" t="s">
        <v>194</v>
      </c>
      <c r="O70" t="s">
        <v>195</v>
      </c>
      <c r="Q70" s="7">
        <v>44824</v>
      </c>
      <c r="R70" t="s">
        <v>314</v>
      </c>
      <c r="S70" s="3" t="s">
        <v>870</v>
      </c>
      <c r="T70" t="s">
        <v>194</v>
      </c>
      <c r="U70" t="s">
        <v>315</v>
      </c>
      <c r="V70" t="s">
        <v>316</v>
      </c>
      <c r="W70" t="s">
        <v>317</v>
      </c>
      <c r="X70" t="s">
        <v>201</v>
      </c>
      <c r="Y70" t="s">
        <v>202</v>
      </c>
      <c r="Z70" t="s">
        <v>300</v>
      </c>
      <c r="AA70" t="s">
        <v>301</v>
      </c>
      <c r="AB70" t="s">
        <v>302</v>
      </c>
      <c r="AC70" t="s">
        <v>318</v>
      </c>
      <c r="AD70">
        <v>-2.3246262999999998</v>
      </c>
      <c r="AE70">
        <v>29.041295999999999</v>
      </c>
      <c r="AF70">
        <v>1641.3</v>
      </c>
      <c r="AG70">
        <v>4.66</v>
      </c>
      <c r="AH70">
        <v>1</v>
      </c>
      <c r="AI70" t="s">
        <v>245</v>
      </c>
      <c r="AJ70">
        <v>1</v>
      </c>
      <c r="AK70">
        <v>0</v>
      </c>
      <c r="AL70">
        <v>0</v>
      </c>
      <c r="AM70">
        <v>0</v>
      </c>
      <c r="AN70">
        <v>0</v>
      </c>
      <c r="AO70">
        <v>0</v>
      </c>
      <c r="AP70">
        <v>0</v>
      </c>
      <c r="AQ70">
        <v>0</v>
      </c>
      <c r="AR70">
        <v>0</v>
      </c>
      <c r="AT70" t="s">
        <v>319</v>
      </c>
      <c r="AU70" t="s">
        <v>320</v>
      </c>
      <c r="BL70" t="s">
        <v>210</v>
      </c>
      <c r="BM70">
        <v>1</v>
      </c>
      <c r="BN70">
        <v>0</v>
      </c>
      <c r="BO70">
        <v>0</v>
      </c>
      <c r="BP70">
        <v>0</v>
      </c>
      <c r="BQ70">
        <v>0</v>
      </c>
      <c r="BR70">
        <v>0</v>
      </c>
      <c r="BS70">
        <v>0</v>
      </c>
      <c r="BT70">
        <v>0</v>
      </c>
      <c r="BU70">
        <v>0</v>
      </c>
      <c r="BV70">
        <v>0</v>
      </c>
      <c r="BW70">
        <v>0</v>
      </c>
      <c r="BX70">
        <v>0</v>
      </c>
      <c r="BY70">
        <v>0</v>
      </c>
      <c r="BZ70" t="s">
        <v>194</v>
      </c>
      <c r="CA70" t="s">
        <v>194</v>
      </c>
      <c r="CB70" t="s">
        <v>194</v>
      </c>
      <c r="CC70">
        <v>40.14</v>
      </c>
      <c r="CD70" t="s">
        <v>321</v>
      </c>
      <c r="CE70" t="s">
        <v>322</v>
      </c>
      <c r="CF70" t="s">
        <v>213</v>
      </c>
      <c r="CI70" s="3" t="s">
        <v>3420</v>
      </c>
      <c r="GH70" t="s">
        <v>194</v>
      </c>
      <c r="GI70" t="s">
        <v>194</v>
      </c>
      <c r="GJ70" t="s">
        <v>309</v>
      </c>
      <c r="GK70" t="s">
        <v>324</v>
      </c>
      <c r="GL70" t="s">
        <v>325</v>
      </c>
      <c r="GM70" t="s">
        <v>217</v>
      </c>
      <c r="GN70" t="s">
        <v>218</v>
      </c>
      <c r="GO70" t="s">
        <v>219</v>
      </c>
      <c r="GU70">
        <v>186119590</v>
      </c>
      <c r="GV70" t="s">
        <v>326</v>
      </c>
      <c r="GW70">
        <v>44824.488923611112</v>
      </c>
      <c r="GZ70" t="s">
        <v>221</v>
      </c>
      <c r="HA70" t="s">
        <v>222</v>
      </c>
      <c r="HC70">
        <v>8</v>
      </c>
    </row>
    <row r="71" spans="1:211" x14ac:dyDescent="0.35">
      <c r="A71" s="7">
        <v>44824.384611423608</v>
      </c>
      <c r="B71" s="7">
        <v>44824.415852256941</v>
      </c>
      <c r="C71" s="7">
        <v>44824</v>
      </c>
      <c r="D71" t="s">
        <v>486</v>
      </c>
      <c r="H71">
        <v>2507141903</v>
      </c>
      <c r="I71" t="s">
        <v>194</v>
      </c>
      <c r="J71" t="s">
        <v>194</v>
      </c>
      <c r="K71" t="s">
        <v>194</v>
      </c>
      <c r="L71" t="s">
        <v>194</v>
      </c>
      <c r="M71" t="s">
        <v>194</v>
      </c>
      <c r="N71" t="s">
        <v>194</v>
      </c>
      <c r="O71" t="s">
        <v>195</v>
      </c>
      <c r="Q71" s="7">
        <v>44824</v>
      </c>
      <c r="R71" t="s">
        <v>577</v>
      </c>
      <c r="S71" s="3" t="s">
        <v>870</v>
      </c>
      <c r="T71" t="s">
        <v>194</v>
      </c>
      <c r="U71" t="s">
        <v>578</v>
      </c>
      <c r="V71" t="s">
        <v>579</v>
      </c>
      <c r="W71" t="s">
        <v>580</v>
      </c>
      <c r="X71" t="s">
        <v>201</v>
      </c>
      <c r="Y71" t="s">
        <v>202</v>
      </c>
      <c r="Z71" t="s">
        <v>300</v>
      </c>
      <c r="AA71" t="s">
        <v>548</v>
      </c>
      <c r="AB71" t="s">
        <v>549</v>
      </c>
      <c r="AC71" t="s">
        <v>581</v>
      </c>
      <c r="AD71">
        <v>-2.3345608000000002</v>
      </c>
      <c r="AE71">
        <v>29.038880299999999</v>
      </c>
      <c r="AF71">
        <v>1572.2</v>
      </c>
      <c r="AG71">
        <v>5</v>
      </c>
      <c r="AH71">
        <v>1</v>
      </c>
      <c r="AI71" t="s">
        <v>245</v>
      </c>
      <c r="AJ71">
        <v>1</v>
      </c>
      <c r="AK71">
        <v>0</v>
      </c>
      <c r="AL71">
        <v>0</v>
      </c>
      <c r="AM71">
        <v>0</v>
      </c>
      <c r="AN71">
        <v>0</v>
      </c>
      <c r="AO71">
        <v>0</v>
      </c>
      <c r="AP71">
        <v>0</v>
      </c>
      <c r="AQ71">
        <v>0</v>
      </c>
      <c r="AR71">
        <v>0</v>
      </c>
      <c r="AT71" t="s">
        <v>582</v>
      </c>
      <c r="AU71" t="s">
        <v>583</v>
      </c>
      <c r="BL71" t="s">
        <v>210</v>
      </c>
      <c r="BM71">
        <v>1</v>
      </c>
      <c r="BN71">
        <v>0</v>
      </c>
      <c r="BO71">
        <v>0</v>
      </c>
      <c r="BP71">
        <v>0</v>
      </c>
      <c r="BQ71">
        <v>0</v>
      </c>
      <c r="BR71">
        <v>0</v>
      </c>
      <c r="BS71">
        <v>0</v>
      </c>
      <c r="BT71">
        <v>0</v>
      </c>
      <c r="BU71">
        <v>0</v>
      </c>
      <c r="BV71">
        <v>0</v>
      </c>
      <c r="BW71">
        <v>0</v>
      </c>
      <c r="BX71">
        <v>0</v>
      </c>
      <c r="BY71">
        <v>0</v>
      </c>
      <c r="BZ71" t="s">
        <v>194</v>
      </c>
      <c r="CA71" t="s">
        <v>194</v>
      </c>
      <c r="CB71" t="s">
        <v>194</v>
      </c>
      <c r="CC71">
        <v>54.637</v>
      </c>
      <c r="CD71" t="s">
        <v>584</v>
      </c>
      <c r="CE71" t="s">
        <v>585</v>
      </c>
      <c r="CF71" t="s">
        <v>195</v>
      </c>
      <c r="CG71" t="s">
        <v>586</v>
      </c>
      <c r="CH71" t="s">
        <v>587</v>
      </c>
      <c r="CI71" s="3" t="s">
        <v>3419</v>
      </c>
      <c r="GH71" t="s">
        <v>194</v>
      </c>
      <c r="GI71" t="s">
        <v>194</v>
      </c>
      <c r="GJ71" t="s">
        <v>557</v>
      </c>
      <c r="GK71" t="s">
        <v>589</v>
      </c>
      <c r="GL71" t="s">
        <v>590</v>
      </c>
      <c r="GM71" t="s">
        <v>217</v>
      </c>
      <c r="GN71" t="s">
        <v>218</v>
      </c>
      <c r="GO71" t="s">
        <v>219</v>
      </c>
      <c r="GU71">
        <v>186151470</v>
      </c>
      <c r="GV71" t="s">
        <v>591</v>
      </c>
      <c r="GW71">
        <v>44824.530312499999</v>
      </c>
      <c r="GZ71" t="s">
        <v>221</v>
      </c>
      <c r="HA71" t="s">
        <v>222</v>
      </c>
      <c r="HC71">
        <v>26</v>
      </c>
    </row>
    <row r="72" spans="1:211" x14ac:dyDescent="0.35">
      <c r="A72" s="7">
        <v>44824.540197002323</v>
      </c>
      <c r="B72" s="7">
        <v>44824.56532869213</v>
      </c>
      <c r="C72" s="7">
        <v>44824</v>
      </c>
      <c r="D72" t="s">
        <v>467</v>
      </c>
      <c r="H72">
        <v>2709181806</v>
      </c>
      <c r="I72" t="s">
        <v>194</v>
      </c>
      <c r="J72" t="s">
        <v>194</v>
      </c>
      <c r="K72" t="s">
        <v>194</v>
      </c>
      <c r="L72" t="s">
        <v>194</v>
      </c>
      <c r="M72" t="s">
        <v>194</v>
      </c>
      <c r="N72" t="s">
        <v>194</v>
      </c>
      <c r="O72" t="s">
        <v>195</v>
      </c>
      <c r="Q72" s="7">
        <v>44824</v>
      </c>
      <c r="R72" t="s">
        <v>501</v>
      </c>
      <c r="S72" s="3" t="s">
        <v>3422</v>
      </c>
      <c r="T72" t="s">
        <v>194</v>
      </c>
      <c r="U72" t="s">
        <v>502</v>
      </c>
      <c r="V72" t="s">
        <v>503</v>
      </c>
      <c r="W72" t="s">
        <v>504</v>
      </c>
      <c r="X72" t="s">
        <v>201</v>
      </c>
      <c r="Y72" t="s">
        <v>202</v>
      </c>
      <c r="Z72" t="s">
        <v>473</v>
      </c>
      <c r="AA72" t="s">
        <v>474</v>
      </c>
      <c r="AB72" t="s">
        <v>475</v>
      </c>
      <c r="AC72" t="s">
        <v>505</v>
      </c>
      <c r="AD72">
        <v>-2.5069978000000002</v>
      </c>
      <c r="AE72">
        <v>29.036026700000001</v>
      </c>
      <c r="AF72">
        <v>1535.127197265625</v>
      </c>
      <c r="AG72">
        <v>4.0629999999999997</v>
      </c>
      <c r="AH72">
        <v>1</v>
      </c>
      <c r="AI72" t="s">
        <v>245</v>
      </c>
      <c r="AJ72">
        <v>1</v>
      </c>
      <c r="AK72">
        <v>0</v>
      </c>
      <c r="AL72">
        <v>0</v>
      </c>
      <c r="AM72">
        <v>0</v>
      </c>
      <c r="AN72">
        <v>0</v>
      </c>
      <c r="AO72">
        <v>0</v>
      </c>
      <c r="AP72">
        <v>0</v>
      </c>
      <c r="AQ72">
        <v>0</v>
      </c>
      <c r="AR72">
        <v>0</v>
      </c>
      <c r="AT72" t="s">
        <v>506</v>
      </c>
      <c r="AU72" t="s">
        <v>507</v>
      </c>
      <c r="BL72" t="s">
        <v>210</v>
      </c>
      <c r="BM72">
        <v>1</v>
      </c>
      <c r="BN72">
        <v>0</v>
      </c>
      <c r="BO72">
        <v>0</v>
      </c>
      <c r="BP72">
        <v>0</v>
      </c>
      <c r="BQ72">
        <v>0</v>
      </c>
      <c r="BR72">
        <v>0</v>
      </c>
      <c r="BS72">
        <v>0</v>
      </c>
      <c r="BT72">
        <v>0</v>
      </c>
      <c r="BU72">
        <v>0</v>
      </c>
      <c r="BV72">
        <v>0</v>
      </c>
      <c r="BW72">
        <v>0</v>
      </c>
      <c r="BX72">
        <v>0</v>
      </c>
      <c r="BY72">
        <v>0</v>
      </c>
      <c r="BZ72" t="s">
        <v>194</v>
      </c>
      <c r="CA72" t="s">
        <v>194</v>
      </c>
      <c r="CB72" t="s">
        <v>194</v>
      </c>
      <c r="CC72">
        <v>89.62</v>
      </c>
      <c r="CD72" t="s">
        <v>508</v>
      </c>
      <c r="CE72" t="s">
        <v>509</v>
      </c>
      <c r="CF72" t="s">
        <v>195</v>
      </c>
      <c r="CG72" t="s">
        <v>510</v>
      </c>
      <c r="CH72" t="s">
        <v>511</v>
      </c>
      <c r="CI72" s="3" t="s">
        <v>3425</v>
      </c>
      <c r="GH72" t="s">
        <v>194</v>
      </c>
      <c r="GI72" t="s">
        <v>194</v>
      </c>
      <c r="GJ72" t="s">
        <v>513</v>
      </c>
      <c r="GK72" t="s">
        <v>514</v>
      </c>
      <c r="GL72" t="s">
        <v>515</v>
      </c>
      <c r="GM72" t="s">
        <v>217</v>
      </c>
      <c r="GN72" t="s">
        <v>218</v>
      </c>
      <c r="GO72" t="s">
        <v>219</v>
      </c>
      <c r="GU72">
        <v>186145538</v>
      </c>
      <c r="GV72" t="s">
        <v>516</v>
      </c>
      <c r="GW72">
        <v>44824.523402777777</v>
      </c>
      <c r="GZ72" t="s">
        <v>221</v>
      </c>
      <c r="HA72" t="s">
        <v>222</v>
      </c>
      <c r="HC72">
        <v>21</v>
      </c>
    </row>
    <row r="73" spans="1:211" x14ac:dyDescent="0.35">
      <c r="A73" s="7">
        <v>44824.354296840283</v>
      </c>
      <c r="B73" s="7">
        <v>44824.373664305553</v>
      </c>
      <c r="C73" s="7">
        <v>44824</v>
      </c>
      <c r="D73" t="s">
        <v>486</v>
      </c>
      <c r="H73">
        <v>2507141902</v>
      </c>
      <c r="I73" t="s">
        <v>194</v>
      </c>
      <c r="J73" t="s">
        <v>194</v>
      </c>
      <c r="K73" t="s">
        <v>194</v>
      </c>
      <c r="L73" t="s">
        <v>194</v>
      </c>
      <c r="M73" t="s">
        <v>194</v>
      </c>
      <c r="N73" t="s">
        <v>194</v>
      </c>
      <c r="O73" t="s">
        <v>195</v>
      </c>
      <c r="Q73" s="7">
        <v>44824</v>
      </c>
      <c r="R73" t="s">
        <v>562</v>
      </c>
      <c r="S73" s="3" t="s">
        <v>870</v>
      </c>
      <c r="T73" t="s">
        <v>194</v>
      </c>
      <c r="U73" t="s">
        <v>563</v>
      </c>
      <c r="V73" t="s">
        <v>564</v>
      </c>
      <c r="W73" t="s">
        <v>565</v>
      </c>
      <c r="X73" t="s">
        <v>201</v>
      </c>
      <c r="Y73" t="s">
        <v>202</v>
      </c>
      <c r="Z73" t="s">
        <v>300</v>
      </c>
      <c r="AA73" t="s">
        <v>548</v>
      </c>
      <c r="AB73" t="s">
        <v>549</v>
      </c>
      <c r="AC73" t="s">
        <v>566</v>
      </c>
      <c r="AD73">
        <v>-2.3333349000000001</v>
      </c>
      <c r="AE73">
        <v>29.0423492</v>
      </c>
      <c r="AF73">
        <v>1530.8</v>
      </c>
      <c r="AG73">
        <v>4.9800000000000004</v>
      </c>
      <c r="AH73">
        <v>1</v>
      </c>
      <c r="AI73" t="s">
        <v>245</v>
      </c>
      <c r="AJ73">
        <v>1</v>
      </c>
      <c r="AK73">
        <v>0</v>
      </c>
      <c r="AL73">
        <v>0</v>
      </c>
      <c r="AM73">
        <v>0</v>
      </c>
      <c r="AN73">
        <v>0</v>
      </c>
      <c r="AO73">
        <v>0</v>
      </c>
      <c r="AP73">
        <v>0</v>
      </c>
      <c r="AQ73">
        <v>0</v>
      </c>
      <c r="AR73">
        <v>0</v>
      </c>
      <c r="AT73" t="s">
        <v>567</v>
      </c>
      <c r="AU73" t="s">
        <v>568</v>
      </c>
      <c r="BL73" t="s">
        <v>210</v>
      </c>
      <c r="BM73">
        <v>1</v>
      </c>
      <c r="BN73">
        <v>0</v>
      </c>
      <c r="BO73">
        <v>0</v>
      </c>
      <c r="BP73">
        <v>0</v>
      </c>
      <c r="BQ73">
        <v>0</v>
      </c>
      <c r="BR73">
        <v>0</v>
      </c>
      <c r="BS73">
        <v>0</v>
      </c>
      <c r="BT73">
        <v>0</v>
      </c>
      <c r="BU73">
        <v>0</v>
      </c>
      <c r="BV73">
        <v>0</v>
      </c>
      <c r="BW73">
        <v>0</v>
      </c>
      <c r="BX73">
        <v>0</v>
      </c>
      <c r="BY73">
        <v>0</v>
      </c>
      <c r="BZ73" t="s">
        <v>194</v>
      </c>
      <c r="CA73" t="s">
        <v>194</v>
      </c>
      <c r="CB73" t="s">
        <v>194</v>
      </c>
      <c r="CC73">
        <v>58.156999999999996</v>
      </c>
      <c r="CD73" t="s">
        <v>569</v>
      </c>
      <c r="CE73" t="s">
        <v>570</v>
      </c>
      <c r="CF73" t="s">
        <v>195</v>
      </c>
      <c r="CG73" t="s">
        <v>571</v>
      </c>
      <c r="CH73" t="s">
        <v>572</v>
      </c>
      <c r="CI73" s="3" t="s">
        <v>3419</v>
      </c>
      <c r="GH73" t="s">
        <v>194</v>
      </c>
      <c r="GI73" t="s">
        <v>194</v>
      </c>
      <c r="GJ73" t="s">
        <v>486</v>
      </c>
      <c r="GK73" t="s">
        <v>573</v>
      </c>
      <c r="GL73" t="s">
        <v>574</v>
      </c>
      <c r="GM73" t="s">
        <v>217</v>
      </c>
      <c r="GN73" t="s">
        <v>218</v>
      </c>
      <c r="GO73" t="s">
        <v>219</v>
      </c>
      <c r="GU73">
        <v>186150832</v>
      </c>
      <c r="GV73" t="s">
        <v>575</v>
      </c>
      <c r="GW73">
        <v>44824.529548611114</v>
      </c>
      <c r="GZ73" t="s">
        <v>221</v>
      </c>
      <c r="HA73" t="s">
        <v>222</v>
      </c>
      <c r="HC73">
        <v>25</v>
      </c>
    </row>
    <row r="74" spans="1:211" x14ac:dyDescent="0.35">
      <c r="A74" s="7">
        <v>44824.410033796303</v>
      </c>
      <c r="B74" s="7">
        <v>44824.72153234954</v>
      </c>
      <c r="C74" s="7">
        <v>44824</v>
      </c>
      <c r="D74" t="s">
        <v>751</v>
      </c>
      <c r="H74">
        <v>2405102504</v>
      </c>
      <c r="I74" t="s">
        <v>194</v>
      </c>
      <c r="J74" t="s">
        <v>194</v>
      </c>
      <c r="K74" t="s">
        <v>194</v>
      </c>
      <c r="L74" t="s">
        <v>194</v>
      </c>
      <c r="M74" t="s">
        <v>194</v>
      </c>
      <c r="N74" t="s">
        <v>194</v>
      </c>
      <c r="O74" t="s">
        <v>195</v>
      </c>
      <c r="Q74" s="7">
        <v>44824</v>
      </c>
      <c r="R74" t="s">
        <v>807</v>
      </c>
      <c r="S74" s="3" t="s">
        <v>870</v>
      </c>
      <c r="T74" t="s">
        <v>194</v>
      </c>
      <c r="U74" t="s">
        <v>808</v>
      </c>
      <c r="V74" t="s">
        <v>808</v>
      </c>
      <c r="W74" t="s">
        <v>809</v>
      </c>
      <c r="X74" t="s">
        <v>201</v>
      </c>
      <c r="Y74" t="s">
        <v>202</v>
      </c>
      <c r="Z74" t="s">
        <v>756</v>
      </c>
      <c r="AA74" t="s">
        <v>757</v>
      </c>
      <c r="AB74" t="s">
        <v>758</v>
      </c>
      <c r="AC74" t="s">
        <v>810</v>
      </c>
      <c r="AD74">
        <v>-2.3066816999999999</v>
      </c>
      <c r="AE74">
        <v>29.257221699999999</v>
      </c>
      <c r="AF74">
        <v>1962.7</v>
      </c>
      <c r="AG74">
        <v>4.9660000000000002</v>
      </c>
      <c r="AH74">
        <v>1</v>
      </c>
      <c r="AI74" t="s">
        <v>245</v>
      </c>
      <c r="AJ74">
        <v>1</v>
      </c>
      <c r="AK74">
        <v>0</v>
      </c>
      <c r="AL74">
        <v>0</v>
      </c>
      <c r="AM74">
        <v>0</v>
      </c>
      <c r="AN74">
        <v>0</v>
      </c>
      <c r="AO74">
        <v>0</v>
      </c>
      <c r="AP74">
        <v>0</v>
      </c>
      <c r="AQ74">
        <v>0</v>
      </c>
      <c r="AR74">
        <v>0</v>
      </c>
      <c r="AT74" t="s">
        <v>811</v>
      </c>
      <c r="AU74" t="s">
        <v>812</v>
      </c>
      <c r="BL74" t="s">
        <v>210</v>
      </c>
      <c r="BM74">
        <v>1</v>
      </c>
      <c r="BN74">
        <v>0</v>
      </c>
      <c r="BO74">
        <v>0</v>
      </c>
      <c r="BP74">
        <v>0</v>
      </c>
      <c r="BQ74">
        <v>0</v>
      </c>
      <c r="BR74">
        <v>0</v>
      </c>
      <c r="BS74">
        <v>0</v>
      </c>
      <c r="BT74">
        <v>0</v>
      </c>
      <c r="BU74">
        <v>0</v>
      </c>
      <c r="BV74">
        <v>0</v>
      </c>
      <c r="BW74">
        <v>0</v>
      </c>
      <c r="BX74">
        <v>0</v>
      </c>
      <c r="BY74">
        <v>0</v>
      </c>
      <c r="BZ74" t="s">
        <v>194</v>
      </c>
      <c r="CA74" t="s">
        <v>194</v>
      </c>
      <c r="CB74" t="s">
        <v>194</v>
      </c>
      <c r="CC74">
        <v>66.040000000000006</v>
      </c>
      <c r="CD74" t="s">
        <v>813</v>
      </c>
      <c r="CE74" t="s">
        <v>814</v>
      </c>
      <c r="CF74" t="s">
        <v>213</v>
      </c>
      <c r="CI74" s="3" t="s">
        <v>3436</v>
      </c>
      <c r="GH74" t="s">
        <v>194</v>
      </c>
      <c r="GI74" t="s">
        <v>194</v>
      </c>
      <c r="GJ74" t="s">
        <v>751</v>
      </c>
      <c r="GK74" t="s">
        <v>816</v>
      </c>
      <c r="GL74" t="s">
        <v>817</v>
      </c>
      <c r="GM74" t="s">
        <v>217</v>
      </c>
      <c r="GN74" t="s">
        <v>218</v>
      </c>
      <c r="GO74" t="s">
        <v>219</v>
      </c>
      <c r="GU74">
        <v>186240224</v>
      </c>
      <c r="GV74" t="s">
        <v>818</v>
      </c>
      <c r="GW74">
        <v>44824.659710648149</v>
      </c>
      <c r="GZ74" t="s">
        <v>221</v>
      </c>
      <c r="HA74" t="s">
        <v>222</v>
      </c>
      <c r="HC74">
        <v>40</v>
      </c>
    </row>
    <row r="75" spans="1:211" x14ac:dyDescent="0.35">
      <c r="A75" s="7">
        <v>44824.355745983798</v>
      </c>
      <c r="B75" s="7">
        <v>44824.630191122676</v>
      </c>
      <c r="C75" s="7">
        <v>44824</v>
      </c>
      <c r="D75" t="s">
        <v>467</v>
      </c>
      <c r="H75">
        <v>2709181801</v>
      </c>
      <c r="I75" t="s">
        <v>194</v>
      </c>
      <c r="J75" t="s">
        <v>194</v>
      </c>
      <c r="K75" t="s">
        <v>194</v>
      </c>
      <c r="L75" t="s">
        <v>194</v>
      </c>
      <c r="M75" t="s">
        <v>194</v>
      </c>
      <c r="N75" t="s">
        <v>194</v>
      </c>
      <c r="O75" t="s">
        <v>195</v>
      </c>
      <c r="Q75" s="7">
        <v>44824</v>
      </c>
      <c r="R75" t="s">
        <v>639</v>
      </c>
      <c r="S75" s="3" t="s">
        <v>3422</v>
      </c>
      <c r="T75" t="s">
        <v>194</v>
      </c>
      <c r="U75" t="s">
        <v>640</v>
      </c>
      <c r="V75" t="s">
        <v>640</v>
      </c>
      <c r="W75" t="s">
        <v>641</v>
      </c>
      <c r="X75" t="s">
        <v>201</v>
      </c>
      <c r="Y75" t="s">
        <v>202</v>
      </c>
      <c r="Z75" t="s">
        <v>473</v>
      </c>
      <c r="AA75" t="s">
        <v>474</v>
      </c>
      <c r="AB75" t="s">
        <v>475</v>
      </c>
      <c r="AC75" t="s">
        <v>642</v>
      </c>
      <c r="AD75">
        <v>-2.4986267</v>
      </c>
      <c r="AE75">
        <v>29.0394048</v>
      </c>
      <c r="AF75">
        <v>1630.9348819740869</v>
      </c>
      <c r="AG75">
        <v>4.7539999999999996</v>
      </c>
      <c r="AH75">
        <v>1</v>
      </c>
      <c r="AI75" t="s">
        <v>245</v>
      </c>
      <c r="AJ75">
        <v>1</v>
      </c>
      <c r="AK75">
        <v>0</v>
      </c>
      <c r="AL75">
        <v>0</v>
      </c>
      <c r="AM75">
        <v>0</v>
      </c>
      <c r="AN75">
        <v>0</v>
      </c>
      <c r="AO75">
        <v>0</v>
      </c>
      <c r="AP75">
        <v>0</v>
      </c>
      <c r="AQ75">
        <v>0</v>
      </c>
      <c r="AR75">
        <v>0</v>
      </c>
      <c r="AT75" t="s">
        <v>643</v>
      </c>
      <c r="AU75" t="s">
        <v>644</v>
      </c>
      <c r="BL75" t="s">
        <v>210</v>
      </c>
      <c r="BM75">
        <v>1</v>
      </c>
      <c r="BN75">
        <v>0</v>
      </c>
      <c r="BO75">
        <v>0</v>
      </c>
      <c r="BP75">
        <v>0</v>
      </c>
      <c r="BQ75">
        <v>0</v>
      </c>
      <c r="BR75">
        <v>0</v>
      </c>
      <c r="BS75">
        <v>0</v>
      </c>
      <c r="BT75">
        <v>0</v>
      </c>
      <c r="BU75">
        <v>0</v>
      </c>
      <c r="BV75">
        <v>0</v>
      </c>
      <c r="BW75">
        <v>0</v>
      </c>
      <c r="BX75">
        <v>0</v>
      </c>
      <c r="BY75">
        <v>0</v>
      </c>
      <c r="BZ75" t="s">
        <v>194</v>
      </c>
      <c r="CA75" t="s">
        <v>194</v>
      </c>
      <c r="CB75" t="s">
        <v>194</v>
      </c>
      <c r="CC75">
        <v>4.7300000000000004</v>
      </c>
      <c r="CD75" t="s">
        <v>645</v>
      </c>
      <c r="CE75" s="2" t="s">
        <v>646</v>
      </c>
      <c r="CF75" t="s">
        <v>213</v>
      </c>
      <c r="CI75" s="3" t="s">
        <v>3428</v>
      </c>
      <c r="GH75" t="s">
        <v>194</v>
      </c>
      <c r="GI75" t="s">
        <v>194</v>
      </c>
      <c r="GJ75" t="s">
        <v>648</v>
      </c>
      <c r="GK75" t="s">
        <v>649</v>
      </c>
      <c r="GL75" t="s">
        <v>650</v>
      </c>
      <c r="GM75" t="s">
        <v>217</v>
      </c>
      <c r="GN75" t="s">
        <v>218</v>
      </c>
      <c r="GO75" t="s">
        <v>219</v>
      </c>
      <c r="GU75">
        <v>186166556</v>
      </c>
      <c r="GV75" t="s">
        <v>651</v>
      </c>
      <c r="GW75">
        <v>44824.547094907408</v>
      </c>
      <c r="GZ75" t="s">
        <v>221</v>
      </c>
      <c r="HA75" t="s">
        <v>222</v>
      </c>
      <c r="HC75">
        <v>30</v>
      </c>
    </row>
    <row r="76" spans="1:211" x14ac:dyDescent="0.35">
      <c r="A76" s="7">
        <v>44824.411877210638</v>
      </c>
      <c r="B76" s="7">
        <v>44824.425134513891</v>
      </c>
      <c r="C76" s="7">
        <v>44824</v>
      </c>
      <c r="D76" t="s">
        <v>192</v>
      </c>
      <c r="H76">
        <v>2304071201</v>
      </c>
      <c r="I76" t="s">
        <v>194</v>
      </c>
      <c r="J76" t="s">
        <v>194</v>
      </c>
      <c r="K76" t="s">
        <v>194</v>
      </c>
      <c r="L76" t="s">
        <v>194</v>
      </c>
      <c r="M76" t="s">
        <v>194</v>
      </c>
      <c r="N76" t="s">
        <v>194</v>
      </c>
      <c r="O76" t="s">
        <v>195</v>
      </c>
      <c r="Q76" s="7">
        <v>44824</v>
      </c>
      <c r="R76" t="s">
        <v>196</v>
      </c>
      <c r="S76" s="3" t="s">
        <v>870</v>
      </c>
      <c r="T76" t="s">
        <v>194</v>
      </c>
      <c r="U76" t="s">
        <v>198</v>
      </c>
      <c r="V76" t="s">
        <v>199</v>
      </c>
      <c r="W76" t="s">
        <v>200</v>
      </c>
      <c r="X76" t="s">
        <v>201</v>
      </c>
      <c r="Y76" t="s">
        <v>202</v>
      </c>
      <c r="Z76" t="s">
        <v>203</v>
      </c>
      <c r="AA76" t="s">
        <v>204</v>
      </c>
      <c r="AB76" t="s">
        <v>205</v>
      </c>
      <c r="AC76" t="s">
        <v>206</v>
      </c>
      <c r="AD76">
        <v>-2.3326026</v>
      </c>
      <c r="AE76">
        <v>29.138588200000001</v>
      </c>
      <c r="AF76">
        <v>1544.901516889659</v>
      </c>
      <c r="AG76">
        <v>6</v>
      </c>
      <c r="AH76">
        <v>1</v>
      </c>
      <c r="AI76" t="s">
        <v>207</v>
      </c>
      <c r="AJ76">
        <v>0</v>
      </c>
      <c r="AK76">
        <v>1</v>
      </c>
      <c r="AL76">
        <v>0</v>
      </c>
      <c r="AM76">
        <v>0</v>
      </c>
      <c r="AN76">
        <v>0</v>
      </c>
      <c r="AO76">
        <v>0</v>
      </c>
      <c r="AP76">
        <v>0</v>
      </c>
      <c r="AQ76">
        <v>0</v>
      </c>
      <c r="AR76">
        <v>0</v>
      </c>
      <c r="AV76" t="s">
        <v>208</v>
      </c>
      <c r="AW76" t="s">
        <v>209</v>
      </c>
      <c r="BL76" t="s">
        <v>210</v>
      </c>
      <c r="BM76">
        <v>1</v>
      </c>
      <c r="BN76">
        <v>0</v>
      </c>
      <c r="BO76">
        <v>0</v>
      </c>
      <c r="BP76">
        <v>0</v>
      </c>
      <c r="BQ76">
        <v>0</v>
      </c>
      <c r="BR76">
        <v>0</v>
      </c>
      <c r="BS76">
        <v>0</v>
      </c>
      <c r="BT76">
        <v>0</v>
      </c>
      <c r="BU76">
        <v>0</v>
      </c>
      <c r="BV76">
        <v>0</v>
      </c>
      <c r="BW76">
        <v>0</v>
      </c>
      <c r="BX76">
        <v>0</v>
      </c>
      <c r="BY76">
        <v>0</v>
      </c>
      <c r="BZ76" t="s">
        <v>194</v>
      </c>
      <c r="CA76" t="s">
        <v>194</v>
      </c>
      <c r="CB76" t="s">
        <v>194</v>
      </c>
      <c r="CC76">
        <v>17.55</v>
      </c>
      <c r="CD76" t="s">
        <v>211</v>
      </c>
      <c r="CE76" t="s">
        <v>212</v>
      </c>
      <c r="CF76" t="s">
        <v>213</v>
      </c>
      <c r="CI76" s="3" t="s">
        <v>3417</v>
      </c>
      <c r="GH76" t="s">
        <v>194</v>
      </c>
      <c r="GI76" t="s">
        <v>194</v>
      </c>
      <c r="GJ76" t="s">
        <v>192</v>
      </c>
      <c r="GK76" t="s">
        <v>215</v>
      </c>
      <c r="GL76" t="s">
        <v>216</v>
      </c>
      <c r="GM76" t="s">
        <v>217</v>
      </c>
      <c r="GN76" t="s">
        <v>218</v>
      </c>
      <c r="GO76" t="s">
        <v>219</v>
      </c>
      <c r="GU76">
        <v>186119053</v>
      </c>
      <c r="GV76" t="s">
        <v>220</v>
      </c>
      <c r="GW76">
        <v>44824.48841435185</v>
      </c>
      <c r="GZ76" t="s">
        <v>221</v>
      </c>
      <c r="HA76" t="s">
        <v>222</v>
      </c>
      <c r="HC76">
        <v>1</v>
      </c>
    </row>
    <row r="77" spans="1:211" x14ac:dyDescent="0.35">
      <c r="A77" s="7">
        <v>44824.519788055557</v>
      </c>
      <c r="B77" s="7">
        <v>44824.526642083343</v>
      </c>
      <c r="C77" s="7">
        <v>44824</v>
      </c>
      <c r="D77" t="s">
        <v>652</v>
      </c>
      <c r="H77">
        <v>2810193505</v>
      </c>
      <c r="I77" t="s">
        <v>194</v>
      </c>
      <c r="J77" t="s">
        <v>194</v>
      </c>
      <c r="K77" t="s">
        <v>194</v>
      </c>
      <c r="L77" t="s">
        <v>194</v>
      </c>
      <c r="M77" t="s">
        <v>194</v>
      </c>
      <c r="N77" t="s">
        <v>194</v>
      </c>
      <c r="O77" t="s">
        <v>195</v>
      </c>
      <c r="Q77" s="7">
        <v>44824</v>
      </c>
      <c r="R77" t="s">
        <v>723</v>
      </c>
      <c r="S77" s="3" t="s">
        <v>870</v>
      </c>
      <c r="T77" t="s">
        <v>194</v>
      </c>
      <c r="U77" t="s">
        <v>724</v>
      </c>
      <c r="V77" t="s">
        <v>725</v>
      </c>
      <c r="W77" t="s">
        <v>726</v>
      </c>
      <c r="X77" t="s">
        <v>201</v>
      </c>
      <c r="Y77" t="s">
        <v>202</v>
      </c>
      <c r="Z77" t="s">
        <v>659</v>
      </c>
      <c r="AA77" t="s">
        <v>660</v>
      </c>
      <c r="AB77" t="s">
        <v>661</v>
      </c>
      <c r="AC77" t="s">
        <v>727</v>
      </c>
      <c r="AD77">
        <v>-2.3805537000000001</v>
      </c>
      <c r="AE77">
        <v>29.035651399999999</v>
      </c>
      <c r="AF77">
        <v>1659.0986328125</v>
      </c>
      <c r="AG77">
        <v>4.47</v>
      </c>
      <c r="AH77">
        <v>1</v>
      </c>
      <c r="AI77" t="s">
        <v>245</v>
      </c>
      <c r="AJ77">
        <v>1</v>
      </c>
      <c r="AK77">
        <v>0</v>
      </c>
      <c r="AL77">
        <v>0</v>
      </c>
      <c r="AM77">
        <v>0</v>
      </c>
      <c r="AN77">
        <v>0</v>
      </c>
      <c r="AO77">
        <v>0</v>
      </c>
      <c r="AP77">
        <v>0</v>
      </c>
      <c r="AQ77">
        <v>0</v>
      </c>
      <c r="AR77">
        <v>0</v>
      </c>
      <c r="AT77" t="s">
        <v>728</v>
      </c>
      <c r="AU77" t="s">
        <v>729</v>
      </c>
      <c r="BL77" t="s">
        <v>210</v>
      </c>
      <c r="BM77">
        <v>1</v>
      </c>
      <c r="BN77">
        <v>0</v>
      </c>
      <c r="BO77">
        <v>0</v>
      </c>
      <c r="BP77">
        <v>0</v>
      </c>
      <c r="BQ77">
        <v>0</v>
      </c>
      <c r="BR77">
        <v>0</v>
      </c>
      <c r="BS77">
        <v>0</v>
      </c>
      <c r="BT77">
        <v>0</v>
      </c>
      <c r="BU77">
        <v>0</v>
      </c>
      <c r="BV77">
        <v>0</v>
      </c>
      <c r="BW77">
        <v>0</v>
      </c>
      <c r="BX77">
        <v>0</v>
      </c>
      <c r="BY77">
        <v>0</v>
      </c>
      <c r="BZ77" t="s">
        <v>194</v>
      </c>
      <c r="CA77" t="s">
        <v>194</v>
      </c>
      <c r="CB77" t="s">
        <v>194</v>
      </c>
      <c r="CC77">
        <v>19.260000000000002</v>
      </c>
      <c r="CD77" t="s">
        <v>730</v>
      </c>
      <c r="CE77" t="s">
        <v>731</v>
      </c>
      <c r="CF77" t="s">
        <v>213</v>
      </c>
      <c r="CI77" s="3" t="s">
        <v>3431</v>
      </c>
      <c r="GH77" t="s">
        <v>194</v>
      </c>
      <c r="GI77" t="s">
        <v>194</v>
      </c>
      <c r="GJ77" t="s">
        <v>670</v>
      </c>
      <c r="GK77" t="s">
        <v>733</v>
      </c>
      <c r="GL77" t="s">
        <v>734</v>
      </c>
      <c r="GM77" t="s">
        <v>217</v>
      </c>
      <c r="GN77" t="s">
        <v>218</v>
      </c>
      <c r="GO77" t="s">
        <v>219</v>
      </c>
      <c r="GU77">
        <v>186226360</v>
      </c>
      <c r="GV77" t="s">
        <v>735</v>
      </c>
      <c r="GW77">
        <v>44824.633935185193</v>
      </c>
      <c r="GZ77" t="s">
        <v>221</v>
      </c>
      <c r="HA77" t="s">
        <v>222</v>
      </c>
      <c r="HC77">
        <v>35</v>
      </c>
    </row>
    <row r="78" spans="1:211" x14ac:dyDescent="0.35">
      <c r="A78" s="7">
        <v>44824.479944340281</v>
      </c>
      <c r="B78" s="7">
        <v>44824.483363923609</v>
      </c>
      <c r="C78" s="7">
        <v>44824</v>
      </c>
      <c r="D78" t="s">
        <v>192</v>
      </c>
      <c r="H78">
        <v>2304071204</v>
      </c>
      <c r="I78" t="s">
        <v>194</v>
      </c>
      <c r="J78" t="s">
        <v>194</v>
      </c>
      <c r="K78" t="s">
        <v>194</v>
      </c>
      <c r="L78" t="s">
        <v>194</v>
      </c>
      <c r="M78" t="s">
        <v>194</v>
      </c>
      <c r="N78" t="s">
        <v>194</v>
      </c>
      <c r="O78" t="s">
        <v>195</v>
      </c>
      <c r="Q78" s="7">
        <v>44824</v>
      </c>
      <c r="R78" t="s">
        <v>255</v>
      </c>
      <c r="S78" s="3" t="s">
        <v>870</v>
      </c>
      <c r="T78" t="s">
        <v>194</v>
      </c>
      <c r="U78" t="s">
        <v>256</v>
      </c>
      <c r="V78" t="s">
        <v>257</v>
      </c>
      <c r="W78" t="s">
        <v>258</v>
      </c>
      <c r="X78" t="s">
        <v>201</v>
      </c>
      <c r="Y78" t="s">
        <v>202</v>
      </c>
      <c r="Z78" t="s">
        <v>203</v>
      </c>
      <c r="AA78" t="s">
        <v>204</v>
      </c>
      <c r="AB78" t="s">
        <v>205</v>
      </c>
      <c r="AC78" t="s">
        <v>259</v>
      </c>
      <c r="AD78">
        <v>-2.3330989999999998</v>
      </c>
      <c r="AE78">
        <v>29.141561400000001</v>
      </c>
      <c r="AF78">
        <v>1532.913701387122</v>
      </c>
      <c r="AG78">
        <v>6</v>
      </c>
      <c r="AH78">
        <v>1</v>
      </c>
      <c r="AI78" t="s">
        <v>229</v>
      </c>
      <c r="AJ78">
        <v>0</v>
      </c>
      <c r="AK78">
        <v>0</v>
      </c>
      <c r="AL78">
        <v>1</v>
      </c>
      <c r="AM78">
        <v>0</v>
      </c>
      <c r="AN78">
        <v>0</v>
      </c>
      <c r="AO78">
        <v>0</v>
      </c>
      <c r="AP78">
        <v>0</v>
      </c>
      <c r="AQ78">
        <v>0</v>
      </c>
      <c r="AR78">
        <v>0</v>
      </c>
      <c r="AX78" t="s">
        <v>260</v>
      </c>
      <c r="AY78" s="2" t="s">
        <v>261</v>
      </c>
      <c r="BL78" t="s">
        <v>232</v>
      </c>
      <c r="BM78">
        <v>0</v>
      </c>
      <c r="BN78">
        <v>1</v>
      </c>
      <c r="BO78">
        <v>0</v>
      </c>
      <c r="BP78">
        <v>0</v>
      </c>
      <c r="BQ78">
        <v>0</v>
      </c>
      <c r="BR78">
        <v>0</v>
      </c>
      <c r="BS78">
        <v>0</v>
      </c>
      <c r="BT78">
        <v>0</v>
      </c>
      <c r="BU78">
        <v>0</v>
      </c>
      <c r="BV78">
        <v>0</v>
      </c>
      <c r="BW78">
        <v>0</v>
      </c>
      <c r="BX78">
        <v>0</v>
      </c>
      <c r="BY78">
        <v>0</v>
      </c>
      <c r="CI78" s="3"/>
      <c r="CJ78" t="s">
        <v>194</v>
      </c>
      <c r="CK78" t="s">
        <v>194</v>
      </c>
      <c r="CL78" t="s">
        <v>194</v>
      </c>
      <c r="CM78">
        <v>50.29</v>
      </c>
      <c r="CN78" t="s">
        <v>262</v>
      </c>
      <c r="CO78" t="s">
        <v>263</v>
      </c>
      <c r="GH78" t="s">
        <v>194</v>
      </c>
      <c r="GI78" t="s">
        <v>194</v>
      </c>
      <c r="GJ78" t="s">
        <v>192</v>
      </c>
      <c r="GK78" t="s">
        <v>264</v>
      </c>
      <c r="GL78" t="s">
        <v>265</v>
      </c>
      <c r="GM78" t="s">
        <v>217</v>
      </c>
      <c r="GN78" t="s">
        <v>218</v>
      </c>
      <c r="GO78" t="s">
        <v>219</v>
      </c>
      <c r="GU78">
        <v>186119186</v>
      </c>
      <c r="GV78" t="s">
        <v>266</v>
      </c>
      <c r="GW78">
        <v>44824.488541666673</v>
      </c>
      <c r="GZ78" t="s">
        <v>221</v>
      </c>
      <c r="HA78" t="s">
        <v>222</v>
      </c>
      <c r="HC78">
        <v>4</v>
      </c>
    </row>
    <row r="79" spans="1:211" x14ac:dyDescent="0.35">
      <c r="A79" s="7">
        <v>44824.425720104169</v>
      </c>
      <c r="B79" s="7">
        <v>44824.450854571762</v>
      </c>
      <c r="C79" s="7">
        <v>44824</v>
      </c>
      <c r="D79" t="s">
        <v>592</v>
      </c>
      <c r="H79">
        <v>2507141904</v>
      </c>
      <c r="I79" t="s">
        <v>194</v>
      </c>
      <c r="J79" t="s">
        <v>194</v>
      </c>
      <c r="K79" t="s">
        <v>194</v>
      </c>
      <c r="L79" t="s">
        <v>194</v>
      </c>
      <c r="M79" t="s">
        <v>194</v>
      </c>
      <c r="N79" t="s">
        <v>194</v>
      </c>
      <c r="O79" t="s">
        <v>195</v>
      </c>
      <c r="Q79" s="7">
        <v>44824</v>
      </c>
      <c r="R79" t="s">
        <v>594</v>
      </c>
      <c r="S79" s="3" t="s">
        <v>870</v>
      </c>
      <c r="T79" t="s">
        <v>194</v>
      </c>
      <c r="U79" t="s">
        <v>595</v>
      </c>
      <c r="V79" t="s">
        <v>596</v>
      </c>
      <c r="W79" t="s">
        <v>597</v>
      </c>
      <c r="X79" t="s">
        <v>201</v>
      </c>
      <c r="Y79" t="s">
        <v>202</v>
      </c>
      <c r="Z79" t="s">
        <v>300</v>
      </c>
      <c r="AA79" t="s">
        <v>548</v>
      </c>
      <c r="AB79" t="s">
        <v>549</v>
      </c>
      <c r="AC79" t="s">
        <v>598</v>
      </c>
      <c r="AD79">
        <v>-2.3354906999999998</v>
      </c>
      <c r="AE79">
        <v>29.0413389</v>
      </c>
      <c r="AF79">
        <v>1503.9</v>
      </c>
      <c r="AG79">
        <v>4.84</v>
      </c>
      <c r="AH79">
        <v>1</v>
      </c>
      <c r="AI79" t="s">
        <v>245</v>
      </c>
      <c r="AJ79">
        <v>1</v>
      </c>
      <c r="AK79">
        <v>0</v>
      </c>
      <c r="AL79">
        <v>0</v>
      </c>
      <c r="AM79">
        <v>0</v>
      </c>
      <c r="AN79">
        <v>0</v>
      </c>
      <c r="AO79">
        <v>0</v>
      </c>
      <c r="AP79">
        <v>0</v>
      </c>
      <c r="AQ79">
        <v>0</v>
      </c>
      <c r="AR79">
        <v>0</v>
      </c>
      <c r="AT79" t="s">
        <v>599</v>
      </c>
      <c r="AU79" t="s">
        <v>600</v>
      </c>
      <c r="BL79" t="s">
        <v>210</v>
      </c>
      <c r="BM79">
        <v>1</v>
      </c>
      <c r="BN79">
        <v>0</v>
      </c>
      <c r="BO79">
        <v>0</v>
      </c>
      <c r="BP79">
        <v>0</v>
      </c>
      <c r="BQ79">
        <v>0</v>
      </c>
      <c r="BR79">
        <v>0</v>
      </c>
      <c r="BS79">
        <v>0</v>
      </c>
      <c r="BT79">
        <v>0</v>
      </c>
      <c r="BU79">
        <v>0</v>
      </c>
      <c r="BV79">
        <v>0</v>
      </c>
      <c r="BW79">
        <v>0</v>
      </c>
      <c r="BX79">
        <v>0</v>
      </c>
      <c r="BY79">
        <v>0</v>
      </c>
      <c r="BZ79" t="s">
        <v>194</v>
      </c>
      <c r="CA79" t="s">
        <v>194</v>
      </c>
      <c r="CB79" t="s">
        <v>194</v>
      </c>
      <c r="CC79">
        <v>59.125999999999998</v>
      </c>
      <c r="CD79" t="s">
        <v>601</v>
      </c>
      <c r="CE79" t="s">
        <v>602</v>
      </c>
      <c r="CF79" t="s">
        <v>195</v>
      </c>
      <c r="CG79" t="s">
        <v>603</v>
      </c>
      <c r="CH79" t="s">
        <v>604</v>
      </c>
      <c r="CI79" s="3" t="s">
        <v>3419</v>
      </c>
      <c r="GH79" t="s">
        <v>194</v>
      </c>
      <c r="GI79" t="s">
        <v>194</v>
      </c>
      <c r="GJ79" t="s">
        <v>557</v>
      </c>
      <c r="GK79" t="s">
        <v>605</v>
      </c>
      <c r="GL79" t="s">
        <v>606</v>
      </c>
      <c r="GM79" t="s">
        <v>217</v>
      </c>
      <c r="GN79" t="s">
        <v>218</v>
      </c>
      <c r="GO79" t="s">
        <v>219</v>
      </c>
      <c r="GU79">
        <v>186152063</v>
      </c>
      <c r="GV79" t="s">
        <v>607</v>
      </c>
      <c r="GW79">
        <v>44824.531099537038</v>
      </c>
      <c r="GZ79" t="s">
        <v>221</v>
      </c>
      <c r="HA79" t="s">
        <v>222</v>
      </c>
      <c r="HC79">
        <v>27</v>
      </c>
    </row>
    <row r="80" spans="1:211" x14ac:dyDescent="0.35">
      <c r="A80" s="7">
        <v>44824.460449768521</v>
      </c>
      <c r="B80" s="7">
        <v>44824.484490266201</v>
      </c>
      <c r="C80" s="7">
        <v>44824</v>
      </c>
      <c r="D80" t="s">
        <v>486</v>
      </c>
      <c r="H80">
        <v>2507141905</v>
      </c>
      <c r="I80" t="s">
        <v>194</v>
      </c>
      <c r="J80" t="s">
        <v>194</v>
      </c>
      <c r="K80" t="s">
        <v>194</v>
      </c>
      <c r="L80" t="s">
        <v>194</v>
      </c>
      <c r="M80" t="s">
        <v>194</v>
      </c>
      <c r="N80" t="s">
        <v>194</v>
      </c>
      <c r="O80" t="s">
        <v>195</v>
      </c>
      <c r="Q80" s="7">
        <v>44824</v>
      </c>
      <c r="R80" t="s">
        <v>609</v>
      </c>
      <c r="S80" s="3" t="s">
        <v>870</v>
      </c>
      <c r="T80" t="s">
        <v>194</v>
      </c>
      <c r="U80" t="s">
        <v>610</v>
      </c>
      <c r="V80" t="s">
        <v>611</v>
      </c>
      <c r="W80" t="s">
        <v>612</v>
      </c>
      <c r="X80" t="s">
        <v>201</v>
      </c>
      <c r="Y80" t="s">
        <v>202</v>
      </c>
      <c r="Z80" t="s">
        <v>300</v>
      </c>
      <c r="AA80" t="s">
        <v>548</v>
      </c>
      <c r="AB80" t="s">
        <v>549</v>
      </c>
      <c r="AC80" t="s">
        <v>613</v>
      </c>
      <c r="AD80">
        <v>-2.3353291</v>
      </c>
      <c r="AE80">
        <v>29.0425401</v>
      </c>
      <c r="AF80">
        <v>1534.2</v>
      </c>
      <c r="AG80">
        <v>4.92</v>
      </c>
      <c r="AH80">
        <v>1</v>
      </c>
      <c r="AI80" t="s">
        <v>245</v>
      </c>
      <c r="AJ80">
        <v>1</v>
      </c>
      <c r="AK80">
        <v>0</v>
      </c>
      <c r="AL80">
        <v>0</v>
      </c>
      <c r="AM80">
        <v>0</v>
      </c>
      <c r="AN80">
        <v>0</v>
      </c>
      <c r="AO80">
        <v>0</v>
      </c>
      <c r="AP80">
        <v>0</v>
      </c>
      <c r="AQ80">
        <v>0</v>
      </c>
      <c r="AR80">
        <v>0</v>
      </c>
      <c r="AT80" t="s">
        <v>614</v>
      </c>
      <c r="AU80" t="s">
        <v>615</v>
      </c>
      <c r="BL80" t="s">
        <v>210</v>
      </c>
      <c r="BM80">
        <v>1</v>
      </c>
      <c r="BN80">
        <v>0</v>
      </c>
      <c r="BO80">
        <v>0</v>
      </c>
      <c r="BP80">
        <v>0</v>
      </c>
      <c r="BQ80">
        <v>0</v>
      </c>
      <c r="BR80">
        <v>0</v>
      </c>
      <c r="BS80">
        <v>0</v>
      </c>
      <c r="BT80">
        <v>0</v>
      </c>
      <c r="BU80">
        <v>0</v>
      </c>
      <c r="BV80">
        <v>0</v>
      </c>
      <c r="BW80">
        <v>0</v>
      </c>
      <c r="BX80">
        <v>0</v>
      </c>
      <c r="BY80">
        <v>0</v>
      </c>
      <c r="BZ80" t="s">
        <v>194</v>
      </c>
      <c r="CA80" t="s">
        <v>194</v>
      </c>
      <c r="CB80" t="s">
        <v>194</v>
      </c>
      <c r="CC80">
        <v>62.212000000000003</v>
      </c>
      <c r="CD80" t="s">
        <v>616</v>
      </c>
      <c r="CE80" t="s">
        <v>617</v>
      </c>
      <c r="CF80" t="s">
        <v>213</v>
      </c>
      <c r="CI80" s="3" t="s">
        <v>3419</v>
      </c>
      <c r="GH80" t="s">
        <v>194</v>
      </c>
      <c r="GI80" t="s">
        <v>194</v>
      </c>
      <c r="GJ80" t="s">
        <v>486</v>
      </c>
      <c r="GK80" t="s">
        <v>618</v>
      </c>
      <c r="GL80" t="s">
        <v>619</v>
      </c>
      <c r="GM80" t="s">
        <v>217</v>
      </c>
      <c r="GN80" t="s">
        <v>218</v>
      </c>
      <c r="GO80" t="s">
        <v>219</v>
      </c>
      <c r="GU80">
        <v>186152405</v>
      </c>
      <c r="GV80" t="s">
        <v>620</v>
      </c>
      <c r="GW80">
        <v>44824.531458333331</v>
      </c>
      <c r="GZ80" t="s">
        <v>221</v>
      </c>
      <c r="HA80" t="s">
        <v>222</v>
      </c>
      <c r="HC80">
        <v>28</v>
      </c>
    </row>
    <row r="81" spans="1:211" x14ac:dyDescent="0.35">
      <c r="A81" s="7">
        <v>44824.462554537044</v>
      </c>
      <c r="B81" s="7">
        <v>44824.581716296299</v>
      </c>
      <c r="C81" s="7">
        <v>44824</v>
      </c>
      <c r="D81" t="s">
        <v>380</v>
      </c>
      <c r="H81">
        <v>2101022704</v>
      </c>
      <c r="I81" t="s">
        <v>194</v>
      </c>
      <c r="J81" t="s">
        <v>194</v>
      </c>
      <c r="K81" t="s">
        <v>194</v>
      </c>
      <c r="L81" t="s">
        <v>194</v>
      </c>
      <c r="M81" t="s">
        <v>194</v>
      </c>
      <c r="N81" t="s">
        <v>194</v>
      </c>
      <c r="O81" t="s">
        <v>195</v>
      </c>
      <c r="Q81" s="7">
        <v>44824</v>
      </c>
      <c r="R81" t="s">
        <v>431</v>
      </c>
      <c r="S81" s="3" t="s">
        <v>3421</v>
      </c>
      <c r="T81" t="s">
        <v>194</v>
      </c>
      <c r="U81" t="s">
        <v>432</v>
      </c>
      <c r="V81" t="s">
        <v>432</v>
      </c>
      <c r="W81" t="s">
        <v>433</v>
      </c>
      <c r="X81" t="s">
        <v>201</v>
      </c>
      <c r="Y81" t="s">
        <v>202</v>
      </c>
      <c r="Z81" t="s">
        <v>386</v>
      </c>
      <c r="AA81" t="s">
        <v>387</v>
      </c>
      <c r="AB81" t="s">
        <v>388</v>
      </c>
      <c r="AC81" t="s">
        <v>434</v>
      </c>
      <c r="AD81">
        <v>-2.3979153000000002</v>
      </c>
      <c r="AE81">
        <v>29.071278700000001</v>
      </c>
      <c r="AF81">
        <v>1735</v>
      </c>
      <c r="AG81">
        <v>3.9</v>
      </c>
      <c r="AH81">
        <v>1</v>
      </c>
      <c r="AI81" t="s">
        <v>207</v>
      </c>
      <c r="AJ81">
        <v>0</v>
      </c>
      <c r="AK81">
        <v>1</v>
      </c>
      <c r="AL81">
        <v>0</v>
      </c>
      <c r="AM81">
        <v>0</v>
      </c>
      <c r="AN81">
        <v>0</v>
      </c>
      <c r="AO81">
        <v>0</v>
      </c>
      <c r="AP81">
        <v>0</v>
      </c>
      <c r="AQ81">
        <v>0</v>
      </c>
      <c r="AR81">
        <v>0</v>
      </c>
      <c r="AV81" t="s">
        <v>435</v>
      </c>
      <c r="AW81" t="s">
        <v>436</v>
      </c>
      <c r="BL81" t="s">
        <v>210</v>
      </c>
      <c r="BM81">
        <v>1</v>
      </c>
      <c r="BN81">
        <v>0</v>
      </c>
      <c r="BO81">
        <v>0</v>
      </c>
      <c r="BP81">
        <v>0</v>
      </c>
      <c r="BQ81">
        <v>0</v>
      </c>
      <c r="BR81">
        <v>0</v>
      </c>
      <c r="BS81">
        <v>0</v>
      </c>
      <c r="BT81">
        <v>0</v>
      </c>
      <c r="BU81">
        <v>0</v>
      </c>
      <c r="BV81">
        <v>0</v>
      </c>
      <c r="BW81">
        <v>0</v>
      </c>
      <c r="BX81">
        <v>0</v>
      </c>
      <c r="BY81">
        <v>0</v>
      </c>
      <c r="BZ81" t="s">
        <v>194</v>
      </c>
      <c r="CA81" t="s">
        <v>194</v>
      </c>
      <c r="CB81" t="s">
        <v>194</v>
      </c>
      <c r="CC81">
        <v>16.96</v>
      </c>
      <c r="CD81" t="s">
        <v>437</v>
      </c>
      <c r="CE81" t="s">
        <v>438</v>
      </c>
      <c r="CF81" t="s">
        <v>213</v>
      </c>
      <c r="CI81" s="3" t="s">
        <v>3419</v>
      </c>
      <c r="GH81" t="s">
        <v>194</v>
      </c>
      <c r="GI81" t="s">
        <v>194</v>
      </c>
      <c r="GJ81" t="s">
        <v>380</v>
      </c>
      <c r="GK81" t="s">
        <v>439</v>
      </c>
      <c r="GL81" t="s">
        <v>440</v>
      </c>
      <c r="GM81" t="s">
        <v>217</v>
      </c>
      <c r="GN81" t="s">
        <v>218</v>
      </c>
      <c r="GO81" t="s">
        <v>219</v>
      </c>
      <c r="GU81">
        <v>186142603</v>
      </c>
      <c r="GV81" t="s">
        <v>441</v>
      </c>
      <c r="GW81">
        <v>44824.519282407397</v>
      </c>
      <c r="GZ81" t="s">
        <v>221</v>
      </c>
      <c r="HA81" t="s">
        <v>222</v>
      </c>
      <c r="HC81">
        <v>16</v>
      </c>
    </row>
    <row r="82" spans="1:211" x14ac:dyDescent="0.35">
      <c r="A82" s="7">
        <v>44824.472879085653</v>
      </c>
      <c r="B82" s="7">
        <v>44824.571604108787</v>
      </c>
      <c r="C82" s="7">
        <v>44824</v>
      </c>
      <c r="D82" t="s">
        <v>294</v>
      </c>
      <c r="H82">
        <v>2506111104</v>
      </c>
      <c r="I82" t="s">
        <v>194</v>
      </c>
      <c r="J82" t="s">
        <v>194</v>
      </c>
      <c r="K82" t="s">
        <v>194</v>
      </c>
      <c r="L82" t="s">
        <v>194</v>
      </c>
      <c r="M82" t="s">
        <v>194</v>
      </c>
      <c r="N82" t="s">
        <v>194</v>
      </c>
      <c r="O82" t="s">
        <v>195</v>
      </c>
      <c r="Q82" s="7">
        <v>44824</v>
      </c>
      <c r="R82" t="s">
        <v>367</v>
      </c>
      <c r="S82" s="3" t="s">
        <v>870</v>
      </c>
      <c r="T82" t="s">
        <v>194</v>
      </c>
      <c r="U82" t="s">
        <v>369</v>
      </c>
      <c r="V82" t="s">
        <v>370</v>
      </c>
      <c r="W82" t="s">
        <v>371</v>
      </c>
      <c r="X82" t="s">
        <v>201</v>
      </c>
      <c r="Y82" t="s">
        <v>202</v>
      </c>
      <c r="Z82" t="s">
        <v>300</v>
      </c>
      <c r="AA82" t="s">
        <v>301</v>
      </c>
      <c r="AB82" t="s">
        <v>302</v>
      </c>
      <c r="AC82" t="s">
        <v>372</v>
      </c>
      <c r="AD82">
        <v>-2.3282432000000002</v>
      </c>
      <c r="AE82">
        <v>29.036558100000001</v>
      </c>
      <c r="AF82">
        <v>1631.6</v>
      </c>
      <c r="AG82">
        <v>4.34</v>
      </c>
      <c r="AH82">
        <v>1</v>
      </c>
      <c r="AI82" t="s">
        <v>245</v>
      </c>
      <c r="AJ82">
        <v>1</v>
      </c>
      <c r="AK82">
        <v>0</v>
      </c>
      <c r="AL82">
        <v>0</v>
      </c>
      <c r="AM82">
        <v>0</v>
      </c>
      <c r="AN82">
        <v>0</v>
      </c>
      <c r="AO82">
        <v>0</v>
      </c>
      <c r="AP82">
        <v>0</v>
      </c>
      <c r="AQ82">
        <v>0</v>
      </c>
      <c r="AR82">
        <v>0</v>
      </c>
      <c r="AT82" t="s">
        <v>373</v>
      </c>
      <c r="AU82" t="s">
        <v>374</v>
      </c>
      <c r="BL82" t="s">
        <v>210</v>
      </c>
      <c r="BM82">
        <v>1</v>
      </c>
      <c r="BN82">
        <v>0</v>
      </c>
      <c r="BO82">
        <v>0</v>
      </c>
      <c r="BP82">
        <v>0</v>
      </c>
      <c r="BQ82">
        <v>0</v>
      </c>
      <c r="BR82">
        <v>0</v>
      </c>
      <c r="BS82">
        <v>0</v>
      </c>
      <c r="BT82">
        <v>0</v>
      </c>
      <c r="BU82">
        <v>0</v>
      </c>
      <c r="BV82">
        <v>0</v>
      </c>
      <c r="BW82">
        <v>0</v>
      </c>
      <c r="BX82">
        <v>0</v>
      </c>
      <c r="BY82">
        <v>0</v>
      </c>
      <c r="BZ82" t="s">
        <v>194</v>
      </c>
      <c r="CA82" t="s">
        <v>194</v>
      </c>
      <c r="CB82" t="s">
        <v>194</v>
      </c>
      <c r="CC82">
        <v>37.380000000000003</v>
      </c>
      <c r="CD82" t="s">
        <v>375</v>
      </c>
      <c r="CE82" t="s">
        <v>376</v>
      </c>
      <c r="CF82" t="s">
        <v>213</v>
      </c>
      <c r="CI82" s="3" t="s">
        <v>3419</v>
      </c>
      <c r="GH82" t="s">
        <v>194</v>
      </c>
      <c r="GI82" t="s">
        <v>194</v>
      </c>
      <c r="GJ82" t="s">
        <v>309</v>
      </c>
      <c r="GK82" t="s">
        <v>377</v>
      </c>
      <c r="GL82" t="s">
        <v>378</v>
      </c>
      <c r="GM82" t="s">
        <v>217</v>
      </c>
      <c r="GN82" t="s">
        <v>218</v>
      </c>
      <c r="GO82" t="s">
        <v>219</v>
      </c>
      <c r="GU82">
        <v>186119866</v>
      </c>
      <c r="GV82" t="s">
        <v>379</v>
      </c>
      <c r="GW82">
        <v>44824.489212962973</v>
      </c>
      <c r="GZ82" t="s">
        <v>221</v>
      </c>
      <c r="HA82" t="s">
        <v>222</v>
      </c>
      <c r="HC82">
        <v>12</v>
      </c>
    </row>
    <row r="83" spans="1:211" x14ac:dyDescent="0.35">
      <c r="A83" s="7">
        <v>44824.369780706023</v>
      </c>
      <c r="B83" s="7">
        <v>44824.384889513887</v>
      </c>
      <c r="C83" s="7">
        <v>44824</v>
      </c>
      <c r="D83" t="s">
        <v>380</v>
      </c>
      <c r="H83">
        <v>2101022701</v>
      </c>
      <c r="I83" t="s">
        <v>194</v>
      </c>
      <c r="J83" t="s">
        <v>194</v>
      </c>
      <c r="K83" t="s">
        <v>194</v>
      </c>
      <c r="L83" t="s">
        <v>194</v>
      </c>
      <c r="M83" t="s">
        <v>194</v>
      </c>
      <c r="N83" t="s">
        <v>194</v>
      </c>
      <c r="O83" t="s">
        <v>195</v>
      </c>
      <c r="Q83" s="7">
        <v>44824</v>
      </c>
      <c r="R83" t="s">
        <v>382</v>
      </c>
      <c r="S83" s="3" t="s">
        <v>3421</v>
      </c>
      <c r="T83" t="s">
        <v>194</v>
      </c>
      <c r="U83" t="s">
        <v>384</v>
      </c>
      <c r="V83" t="s">
        <v>385</v>
      </c>
      <c r="X83" t="s">
        <v>201</v>
      </c>
      <c r="Y83" t="s">
        <v>202</v>
      </c>
      <c r="Z83" t="s">
        <v>386</v>
      </c>
      <c r="AA83" t="s">
        <v>387</v>
      </c>
      <c r="AB83" t="s">
        <v>388</v>
      </c>
      <c r="AC83" t="s">
        <v>389</v>
      </c>
      <c r="AD83">
        <v>-2.3977640999999998</v>
      </c>
      <c r="AE83">
        <v>29.066120399999999</v>
      </c>
      <c r="AF83">
        <v>1623</v>
      </c>
      <c r="AG83">
        <v>4.9000000000000004</v>
      </c>
      <c r="AH83">
        <v>1</v>
      </c>
      <c r="AI83" t="s">
        <v>245</v>
      </c>
      <c r="AJ83">
        <v>1</v>
      </c>
      <c r="AK83">
        <v>0</v>
      </c>
      <c r="AL83">
        <v>0</v>
      </c>
      <c r="AM83">
        <v>0</v>
      </c>
      <c r="AN83">
        <v>0</v>
      </c>
      <c r="AO83">
        <v>0</v>
      </c>
      <c r="AP83">
        <v>0</v>
      </c>
      <c r="AQ83">
        <v>0</v>
      </c>
      <c r="AR83">
        <v>0</v>
      </c>
      <c r="AT83" t="s">
        <v>390</v>
      </c>
      <c r="AU83" t="s">
        <v>391</v>
      </c>
      <c r="BL83" t="s">
        <v>210</v>
      </c>
      <c r="BM83">
        <v>1</v>
      </c>
      <c r="BN83">
        <v>0</v>
      </c>
      <c r="BO83">
        <v>0</v>
      </c>
      <c r="BP83">
        <v>0</v>
      </c>
      <c r="BQ83">
        <v>0</v>
      </c>
      <c r="BR83">
        <v>0</v>
      </c>
      <c r="BS83">
        <v>0</v>
      </c>
      <c r="BT83">
        <v>0</v>
      </c>
      <c r="BU83">
        <v>0</v>
      </c>
      <c r="BV83">
        <v>0</v>
      </c>
      <c r="BW83">
        <v>0</v>
      </c>
      <c r="BX83">
        <v>0</v>
      </c>
      <c r="BY83">
        <v>0</v>
      </c>
      <c r="BZ83" t="s">
        <v>194</v>
      </c>
      <c r="CA83" t="s">
        <v>194</v>
      </c>
      <c r="CB83" t="s">
        <v>194</v>
      </c>
      <c r="CC83">
        <v>8.31</v>
      </c>
      <c r="CD83" t="s">
        <v>392</v>
      </c>
      <c r="CE83" t="s">
        <v>393</v>
      </c>
      <c r="CF83" t="s">
        <v>213</v>
      </c>
      <c r="CI83" s="3" t="s">
        <v>3419</v>
      </c>
      <c r="GH83" t="s">
        <v>194</v>
      </c>
      <c r="GI83" t="s">
        <v>194</v>
      </c>
      <c r="GJ83" t="s">
        <v>394</v>
      </c>
      <c r="GK83" t="s">
        <v>395</v>
      </c>
      <c r="GL83" t="s">
        <v>396</v>
      </c>
      <c r="GM83" t="s">
        <v>217</v>
      </c>
      <c r="GN83" t="s">
        <v>218</v>
      </c>
      <c r="GO83" t="s">
        <v>219</v>
      </c>
      <c r="GU83">
        <v>186142485</v>
      </c>
      <c r="GV83" t="s">
        <v>397</v>
      </c>
      <c r="GW83">
        <v>44824.519108796303</v>
      </c>
      <c r="GZ83" t="s">
        <v>221</v>
      </c>
      <c r="HA83" t="s">
        <v>222</v>
      </c>
      <c r="HC83">
        <v>13</v>
      </c>
    </row>
    <row r="84" spans="1:211" x14ac:dyDescent="0.35">
      <c r="A84" s="7">
        <v>44824.425123541667</v>
      </c>
      <c r="B84" s="7">
        <v>44824.572023541667</v>
      </c>
      <c r="C84" s="7">
        <v>44824</v>
      </c>
      <c r="D84" t="s">
        <v>294</v>
      </c>
      <c r="H84">
        <v>2506111105</v>
      </c>
      <c r="I84" t="s">
        <v>194</v>
      </c>
      <c r="J84" t="s">
        <v>194</v>
      </c>
      <c r="K84" t="s">
        <v>194</v>
      </c>
      <c r="L84" t="s">
        <v>194</v>
      </c>
      <c r="M84" t="s">
        <v>194</v>
      </c>
      <c r="N84" t="s">
        <v>194</v>
      </c>
      <c r="O84" t="s">
        <v>195</v>
      </c>
      <c r="Q84" s="7">
        <v>44824</v>
      </c>
      <c r="R84" t="s">
        <v>341</v>
      </c>
      <c r="S84" s="3" t="s">
        <v>870</v>
      </c>
      <c r="T84" t="s">
        <v>194</v>
      </c>
      <c r="U84" t="s">
        <v>342</v>
      </c>
      <c r="V84" t="s">
        <v>343</v>
      </c>
      <c r="W84" t="s">
        <v>344</v>
      </c>
      <c r="X84" t="s">
        <v>201</v>
      </c>
      <c r="Y84" t="s">
        <v>202</v>
      </c>
      <c r="Z84" t="s">
        <v>300</v>
      </c>
      <c r="AA84" t="s">
        <v>301</v>
      </c>
      <c r="AB84" t="s">
        <v>302</v>
      </c>
      <c r="AC84" t="s">
        <v>345</v>
      </c>
      <c r="AD84">
        <v>-2.3280267000000001</v>
      </c>
      <c r="AE84">
        <v>29.039175199999999</v>
      </c>
      <c r="AF84">
        <v>1674.9</v>
      </c>
      <c r="AG84">
        <v>4.5199999999999996</v>
      </c>
      <c r="AH84">
        <v>1</v>
      </c>
      <c r="AI84" t="s">
        <v>245</v>
      </c>
      <c r="AJ84">
        <v>1</v>
      </c>
      <c r="AK84">
        <v>0</v>
      </c>
      <c r="AL84">
        <v>0</v>
      </c>
      <c r="AM84">
        <v>0</v>
      </c>
      <c r="AN84">
        <v>0</v>
      </c>
      <c r="AO84">
        <v>0</v>
      </c>
      <c r="AP84">
        <v>0</v>
      </c>
      <c r="AQ84">
        <v>0</v>
      </c>
      <c r="AR84">
        <v>0</v>
      </c>
      <c r="AT84" t="s">
        <v>346</v>
      </c>
      <c r="AU84" t="s">
        <v>347</v>
      </c>
      <c r="BL84" t="s">
        <v>210</v>
      </c>
      <c r="BM84">
        <v>1</v>
      </c>
      <c r="BN84">
        <v>0</v>
      </c>
      <c r="BO84">
        <v>0</v>
      </c>
      <c r="BP84">
        <v>0</v>
      </c>
      <c r="BQ84">
        <v>0</v>
      </c>
      <c r="BR84">
        <v>0</v>
      </c>
      <c r="BS84">
        <v>0</v>
      </c>
      <c r="BT84">
        <v>0</v>
      </c>
      <c r="BU84">
        <v>0</v>
      </c>
      <c r="BV84">
        <v>0</v>
      </c>
      <c r="BW84">
        <v>0</v>
      </c>
      <c r="BX84">
        <v>0</v>
      </c>
      <c r="BY84">
        <v>0</v>
      </c>
      <c r="BZ84" t="s">
        <v>194</v>
      </c>
      <c r="CA84" t="s">
        <v>194</v>
      </c>
      <c r="CB84" t="s">
        <v>194</v>
      </c>
      <c r="CC84">
        <v>53.12</v>
      </c>
      <c r="CD84" t="s">
        <v>348</v>
      </c>
      <c r="CE84" t="s">
        <v>349</v>
      </c>
      <c r="CF84" t="s">
        <v>213</v>
      </c>
      <c r="CI84" s="3" t="s">
        <v>3419</v>
      </c>
      <c r="GH84" t="s">
        <v>194</v>
      </c>
      <c r="GI84" t="s">
        <v>194</v>
      </c>
      <c r="GJ84" t="s">
        <v>309</v>
      </c>
      <c r="GK84" t="s">
        <v>350</v>
      </c>
      <c r="GL84" t="s">
        <v>351</v>
      </c>
      <c r="GM84" t="s">
        <v>217</v>
      </c>
      <c r="GN84" t="s">
        <v>218</v>
      </c>
      <c r="GO84" t="s">
        <v>219</v>
      </c>
      <c r="GU84">
        <v>186119746</v>
      </c>
      <c r="GV84" t="s">
        <v>352</v>
      </c>
      <c r="GW84">
        <v>44824.489074074067</v>
      </c>
      <c r="GZ84" t="s">
        <v>221</v>
      </c>
      <c r="HA84" t="s">
        <v>222</v>
      </c>
      <c r="HC84">
        <v>10</v>
      </c>
    </row>
    <row r="85" spans="1:211" x14ac:dyDescent="0.35">
      <c r="A85" s="7">
        <v>44824.385259641203</v>
      </c>
      <c r="B85" s="7">
        <v>44824.406324432872</v>
      </c>
      <c r="C85" s="7">
        <v>44824</v>
      </c>
      <c r="D85" t="s">
        <v>652</v>
      </c>
      <c r="H85">
        <v>2810193502</v>
      </c>
      <c r="I85" t="s">
        <v>194</v>
      </c>
      <c r="J85" t="s">
        <v>194</v>
      </c>
      <c r="K85" t="s">
        <v>194</v>
      </c>
      <c r="L85" t="s">
        <v>194</v>
      </c>
      <c r="M85" t="s">
        <v>194</v>
      </c>
      <c r="N85" t="s">
        <v>194</v>
      </c>
      <c r="O85" t="s">
        <v>195</v>
      </c>
      <c r="Q85" s="7">
        <v>44824</v>
      </c>
      <c r="R85" t="s">
        <v>675</v>
      </c>
      <c r="S85" s="3" t="s">
        <v>3429</v>
      </c>
      <c r="T85" t="s">
        <v>194</v>
      </c>
      <c r="U85" t="s">
        <v>677</v>
      </c>
      <c r="V85" t="s">
        <v>678</v>
      </c>
      <c r="W85" t="s">
        <v>679</v>
      </c>
      <c r="X85" t="s">
        <v>201</v>
      </c>
      <c r="Y85" t="s">
        <v>202</v>
      </c>
      <c r="Z85" t="s">
        <v>659</v>
      </c>
      <c r="AA85" t="s">
        <v>660</v>
      </c>
      <c r="AB85" t="s">
        <v>661</v>
      </c>
      <c r="AC85" t="s">
        <v>680</v>
      </c>
      <c r="AD85">
        <v>-2.3680329000000002</v>
      </c>
      <c r="AE85">
        <v>29.034397800000001</v>
      </c>
      <c r="AF85">
        <v>1544.544067382812</v>
      </c>
      <c r="AG85">
        <v>4.9000000000000004</v>
      </c>
      <c r="AH85">
        <v>1</v>
      </c>
      <c r="AI85" t="s">
        <v>245</v>
      </c>
      <c r="AJ85">
        <v>1</v>
      </c>
      <c r="AK85">
        <v>0</v>
      </c>
      <c r="AL85">
        <v>0</v>
      </c>
      <c r="AM85">
        <v>0</v>
      </c>
      <c r="AN85">
        <v>0</v>
      </c>
      <c r="AO85">
        <v>0</v>
      </c>
      <c r="AP85">
        <v>0</v>
      </c>
      <c r="AQ85">
        <v>0</v>
      </c>
      <c r="AR85">
        <v>0</v>
      </c>
      <c r="AT85" t="s">
        <v>681</v>
      </c>
      <c r="AU85" t="s">
        <v>682</v>
      </c>
      <c r="BL85" t="s">
        <v>210</v>
      </c>
      <c r="BM85">
        <v>1</v>
      </c>
      <c r="BN85">
        <v>0</v>
      </c>
      <c r="BO85">
        <v>0</v>
      </c>
      <c r="BP85">
        <v>0</v>
      </c>
      <c r="BQ85">
        <v>0</v>
      </c>
      <c r="BR85">
        <v>0</v>
      </c>
      <c r="BS85">
        <v>0</v>
      </c>
      <c r="BT85">
        <v>0</v>
      </c>
      <c r="BU85">
        <v>0</v>
      </c>
      <c r="BV85">
        <v>0</v>
      </c>
      <c r="BW85">
        <v>0</v>
      </c>
      <c r="BX85">
        <v>0</v>
      </c>
      <c r="BY85">
        <v>0</v>
      </c>
      <c r="BZ85" t="s">
        <v>194</v>
      </c>
      <c r="CA85" t="s">
        <v>194</v>
      </c>
      <c r="CB85" t="s">
        <v>194</v>
      </c>
      <c r="CC85">
        <v>20.64</v>
      </c>
      <c r="CD85" t="s">
        <v>683</v>
      </c>
      <c r="CE85" t="s">
        <v>684</v>
      </c>
      <c r="CF85" t="s">
        <v>213</v>
      </c>
      <c r="CI85" s="3" t="s">
        <v>3431</v>
      </c>
      <c r="GH85" t="s">
        <v>194</v>
      </c>
      <c r="GI85" t="s">
        <v>194</v>
      </c>
      <c r="GJ85" t="s">
        <v>670</v>
      </c>
      <c r="GK85" t="s">
        <v>686</v>
      </c>
      <c r="GL85" t="s">
        <v>687</v>
      </c>
      <c r="GM85" t="s">
        <v>217</v>
      </c>
      <c r="GN85" t="s">
        <v>218</v>
      </c>
      <c r="GO85" t="s">
        <v>219</v>
      </c>
      <c r="GU85">
        <v>186224764</v>
      </c>
      <c r="GV85" t="s">
        <v>688</v>
      </c>
      <c r="GW85">
        <v>44824.630925925929</v>
      </c>
      <c r="GZ85" t="s">
        <v>221</v>
      </c>
      <c r="HA85" t="s">
        <v>222</v>
      </c>
      <c r="HC85">
        <v>32</v>
      </c>
    </row>
  </sheetData>
  <sortState xmlns:xlrd2="http://schemas.microsoft.com/office/spreadsheetml/2017/richdata2" ref="A2:HC85">
    <sortCondition ref="Y2:Y85"/>
    <sortCondition ref="U2:U85"/>
  </sortState>
  <hyperlinks>
    <hyperlink ref="AU46" r:id="rId1" xr:uid="{01800BFA-E194-4076-A22F-B9BCE744EA0C}"/>
    <hyperlink ref="CE75" r:id="rId2" xr:uid="{31DD5075-5E5F-4593-A2D3-87B1F62C4EF2}"/>
    <hyperlink ref="AU2" r:id="rId3" xr:uid="{EF0BA001-8E2F-409E-A431-69FC86F2BE6E}"/>
    <hyperlink ref="AW4" r:id="rId4" xr:uid="{A030C1F4-CCBB-489D-A298-E901AE898635}"/>
    <hyperlink ref="AW6" r:id="rId5" xr:uid="{8EF8F56F-7E61-4189-A43F-5967C79419AF}"/>
    <hyperlink ref="AU7" r:id="rId6" xr:uid="{80D4A010-2D31-4B81-9562-4B3854075057}"/>
    <hyperlink ref="AW11" r:id="rId7" xr:uid="{91A08D12-4DDA-4AEA-B025-1F623C85830F}"/>
    <hyperlink ref="AW17" r:id="rId8" xr:uid="{D02C9DD9-110D-423B-8D10-AC177430181E}"/>
    <hyperlink ref="AW34" r:id="rId9" xr:uid="{385AFD5F-311B-4403-A654-73B9394E7C8E}"/>
    <hyperlink ref="AY53" r:id="rId10" xr:uid="{606B5744-C134-4035-B098-70100487D41E}"/>
    <hyperlink ref="AY60" r:id="rId11" xr:uid="{9BE00454-491A-46C5-A795-01A55D898F8E}"/>
    <hyperlink ref="AY64" r:id="rId12" xr:uid="{079B5A6A-C6B8-461B-ADF3-D3BF7049C8F2}"/>
    <hyperlink ref="AY78" r:id="rId13" xr:uid="{F56EFB3F-EEA6-4709-B43C-CFBA3785107A}"/>
    <hyperlink ref="CE2" r:id="rId14" xr:uid="{4BC79B5E-BBC2-4AE6-A102-2051E06E4F18}"/>
    <hyperlink ref="CE9" r:id="rId15" xr:uid="{79650016-30C0-41AE-A52B-39C17AB70090}"/>
    <hyperlink ref="CE23" r:id="rId16" xr:uid="{1356FFC5-C4FA-40DF-9184-993C2A9B9B19}"/>
    <hyperlink ref="CE32" r:id="rId17" xr:uid="{92332E79-4843-4804-9859-FF5458D76151}"/>
    <hyperlink ref="CH4" r:id="rId18" xr:uid="{8AC184D5-D2E2-46BC-86AE-3EFF8734D687}"/>
    <hyperlink ref="CH23" r:id="rId19" xr:uid="{7DD8C907-6A86-47C2-BEE1-120962DF55CD}"/>
    <hyperlink ref="CH31" r:id="rId20" xr:uid="{46555F2C-A2CC-49EA-A835-35092089006F}"/>
    <hyperlink ref="CO45" r:id="rId21" xr:uid="{28BD1A0C-0632-40B7-9320-32BE4615E91D}"/>
    <hyperlink ref="CO53" r:id="rId22" xr:uid="{6BAA2E33-55B8-4F25-B11A-2632341B7F9F}"/>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4FA8F7-76F9-4B5A-9468-6E85094112B0}">
  <dimension ref="A1:FF85"/>
  <sheetViews>
    <sheetView topLeftCell="BF34" zoomScaleNormal="100" workbookViewId="0">
      <selection activeCell="AU64" sqref="AU64"/>
    </sheetView>
  </sheetViews>
  <sheetFormatPr defaultRowHeight="14.5" x14ac:dyDescent="0.35"/>
  <cols>
    <col min="1" max="2" width="10.26953125" bestFit="1" customWidth="1"/>
    <col min="4" max="4" width="23.26953125" bestFit="1" customWidth="1"/>
    <col min="5" max="5" width="26.81640625" bestFit="1" customWidth="1"/>
    <col min="10" max="10" width="17" bestFit="1" customWidth="1"/>
    <col min="12" max="12" width="27" customWidth="1"/>
    <col min="13" max="13" width="30.54296875" bestFit="1" customWidth="1"/>
    <col min="14" max="14" width="29" bestFit="1" customWidth="1"/>
    <col min="15" max="15" width="35.26953125" bestFit="1" customWidth="1"/>
    <col min="16" max="16" width="11.1796875" customWidth="1"/>
    <col min="17" max="17" width="12.453125" bestFit="1" customWidth="1"/>
    <col min="18" max="18" width="13.26953125" bestFit="1" customWidth="1"/>
    <col min="19" max="19" width="9.54296875" bestFit="1" customWidth="1"/>
    <col min="20" max="20" width="13.1796875" bestFit="1" customWidth="1"/>
    <col min="21" max="21" width="22" customWidth="1"/>
    <col min="45" max="45" width="9.1796875" style="3"/>
    <col min="150" max="150" width="56.54296875" customWidth="1"/>
    <col min="156" max="156" width="17.81640625" bestFit="1" customWidth="1"/>
  </cols>
  <sheetData>
    <row r="1" spans="1:162" x14ac:dyDescent="0.35">
      <c r="A1" t="s">
        <v>0</v>
      </c>
      <c r="B1" t="s">
        <v>1</v>
      </c>
      <c r="C1" t="s">
        <v>2</v>
      </c>
      <c r="D1" t="s">
        <v>1488</v>
      </c>
      <c r="E1" t="s">
        <v>1489</v>
      </c>
      <c r="F1" t="s">
        <v>1490</v>
      </c>
      <c r="G1" t="s">
        <v>1491</v>
      </c>
      <c r="H1" t="s">
        <v>1492</v>
      </c>
      <c r="I1" t="s">
        <v>7</v>
      </c>
      <c r="J1" t="s">
        <v>16</v>
      </c>
      <c r="K1" t="s">
        <v>17</v>
      </c>
      <c r="L1" t="s">
        <v>18</v>
      </c>
      <c r="M1" t="s">
        <v>1493</v>
      </c>
      <c r="N1" t="s">
        <v>21</v>
      </c>
      <c r="O1" t="s">
        <v>22</v>
      </c>
      <c r="P1" t="s">
        <v>23</v>
      </c>
      <c r="Q1" t="s">
        <v>24</v>
      </c>
      <c r="R1" t="s">
        <v>25</v>
      </c>
      <c r="S1" t="s">
        <v>26</v>
      </c>
      <c r="T1" t="s">
        <v>27</v>
      </c>
      <c r="U1" t="s">
        <v>1494</v>
      </c>
      <c r="V1" t="s">
        <v>1495</v>
      </c>
      <c r="W1" t="s">
        <v>1496</v>
      </c>
      <c r="X1" t="s">
        <v>1497</v>
      </c>
      <c r="Y1" t="s">
        <v>1498</v>
      </c>
      <c r="Z1" t="s">
        <v>1499</v>
      </c>
      <c r="AA1" t="s">
        <v>1500</v>
      </c>
      <c r="AB1" t="s">
        <v>1501</v>
      </c>
      <c r="AC1" t="s">
        <v>1502</v>
      </c>
      <c r="AD1" t="s">
        <v>1503</v>
      </c>
      <c r="AE1" t="s">
        <v>1504</v>
      </c>
      <c r="AF1" t="s">
        <v>1505</v>
      </c>
      <c r="AG1" t="s">
        <v>1506</v>
      </c>
      <c r="AH1" t="s">
        <v>1507</v>
      </c>
      <c r="AI1" t="s">
        <v>1508</v>
      </c>
      <c r="AJ1" t="s">
        <v>1509</v>
      </c>
      <c r="AK1" t="s">
        <v>81</v>
      </c>
      <c r="AL1" t="s">
        <v>82</v>
      </c>
      <c r="AM1" t="s">
        <v>1510</v>
      </c>
      <c r="AN1" t="s">
        <v>83</v>
      </c>
      <c r="AO1" t="s">
        <v>1511</v>
      </c>
      <c r="AP1" t="s">
        <v>1512</v>
      </c>
      <c r="AQ1" t="s">
        <v>1513</v>
      </c>
      <c r="AR1" t="s">
        <v>1514</v>
      </c>
      <c r="AS1" s="3" t="s">
        <v>86</v>
      </c>
      <c r="AT1" t="s">
        <v>91</v>
      </c>
      <c r="AU1" t="s">
        <v>92</v>
      </c>
      <c r="AV1" t="s">
        <v>1515</v>
      </c>
      <c r="AW1" t="s">
        <v>83</v>
      </c>
      <c r="AX1" t="s">
        <v>1516</v>
      </c>
      <c r="AY1" t="s">
        <v>1517</v>
      </c>
      <c r="AZ1" t="s">
        <v>1518</v>
      </c>
      <c r="BA1" t="s">
        <v>1519</v>
      </c>
      <c r="BB1" t="s">
        <v>86</v>
      </c>
      <c r="BC1" t="s">
        <v>1520</v>
      </c>
      <c r="BD1" t="s">
        <v>1521</v>
      </c>
      <c r="BE1" t="s">
        <v>1522</v>
      </c>
      <c r="BF1" t="s">
        <v>1523</v>
      </c>
      <c r="BG1" t="s">
        <v>1524</v>
      </c>
      <c r="BH1" t="s">
        <v>83</v>
      </c>
      <c r="BI1" t="s">
        <v>1522</v>
      </c>
      <c r="BJ1" t="s">
        <v>1523</v>
      </c>
      <c r="BK1" t="s">
        <v>1525</v>
      </c>
      <c r="BL1" t="s">
        <v>1526</v>
      </c>
      <c r="BM1" t="s">
        <v>86</v>
      </c>
      <c r="BN1" t="s">
        <v>1527</v>
      </c>
      <c r="BO1" t="s">
        <v>1528</v>
      </c>
      <c r="BP1" t="s">
        <v>1529</v>
      </c>
      <c r="BQ1" t="s">
        <v>83</v>
      </c>
      <c r="BR1" t="s">
        <v>1530</v>
      </c>
      <c r="BS1" t="s">
        <v>1531</v>
      </c>
      <c r="BT1" t="s">
        <v>1532</v>
      </c>
      <c r="BU1" t="s">
        <v>1533</v>
      </c>
      <c r="BV1" t="s">
        <v>86</v>
      </c>
      <c r="BW1" t="s">
        <v>1534</v>
      </c>
      <c r="BX1" t="s">
        <v>1535</v>
      </c>
      <c r="BY1" t="s">
        <v>1536</v>
      </c>
      <c r="BZ1" t="s">
        <v>83</v>
      </c>
      <c r="CA1" t="s">
        <v>1537</v>
      </c>
      <c r="CB1" t="s">
        <v>1538</v>
      </c>
      <c r="CC1" t="s">
        <v>1539</v>
      </c>
      <c r="CD1" t="s">
        <v>1540</v>
      </c>
      <c r="CE1" t="s">
        <v>86</v>
      </c>
      <c r="CF1" t="s">
        <v>121</v>
      </c>
      <c r="CG1" t="s">
        <v>122</v>
      </c>
      <c r="CH1" t="s">
        <v>1541</v>
      </c>
      <c r="CI1" t="s">
        <v>83</v>
      </c>
      <c r="CJ1" t="s">
        <v>1542</v>
      </c>
      <c r="CK1" t="s">
        <v>1543</v>
      </c>
      <c r="CL1" t="s">
        <v>1544</v>
      </c>
      <c r="CM1" t="s">
        <v>1545</v>
      </c>
      <c r="CN1" t="s">
        <v>86</v>
      </c>
      <c r="CO1" t="s">
        <v>129</v>
      </c>
      <c r="CP1" t="s">
        <v>130</v>
      </c>
      <c r="CQ1" t="s">
        <v>1546</v>
      </c>
      <c r="CR1" t="s">
        <v>83</v>
      </c>
      <c r="CS1" t="s">
        <v>1547</v>
      </c>
      <c r="CT1" t="s">
        <v>1548</v>
      </c>
      <c r="CU1" t="s">
        <v>1549</v>
      </c>
      <c r="CV1" t="s">
        <v>1550</v>
      </c>
      <c r="CW1" t="s">
        <v>86</v>
      </c>
      <c r="CX1" t="s">
        <v>137</v>
      </c>
      <c r="CY1" t="s">
        <v>138</v>
      </c>
      <c r="CZ1" t="s">
        <v>1551</v>
      </c>
      <c r="DA1" t="s">
        <v>83</v>
      </c>
      <c r="DB1" t="s">
        <v>1552</v>
      </c>
      <c r="DC1" t="s">
        <v>1553</v>
      </c>
      <c r="DD1" t="s">
        <v>1554</v>
      </c>
      <c r="DE1" t="s">
        <v>1555</v>
      </c>
      <c r="DF1" t="s">
        <v>86</v>
      </c>
      <c r="DG1" t="s">
        <v>145</v>
      </c>
      <c r="DH1" t="s">
        <v>146</v>
      </c>
      <c r="DI1" t="s">
        <v>1556</v>
      </c>
      <c r="DJ1" t="s">
        <v>83</v>
      </c>
      <c r="DK1" t="s">
        <v>1557</v>
      </c>
      <c r="DL1" t="s">
        <v>1558</v>
      </c>
      <c r="DM1" t="s">
        <v>1559</v>
      </c>
      <c r="DN1" t="s">
        <v>1560</v>
      </c>
      <c r="DO1" t="s">
        <v>86</v>
      </c>
      <c r="DP1" t="s">
        <v>153</v>
      </c>
      <c r="DQ1" t="s">
        <v>154</v>
      </c>
      <c r="DR1" t="s">
        <v>1561</v>
      </c>
      <c r="DS1" t="s">
        <v>83</v>
      </c>
      <c r="DT1" t="s">
        <v>1562</v>
      </c>
      <c r="DU1" t="s">
        <v>1563</v>
      </c>
      <c r="DV1" t="s">
        <v>1564</v>
      </c>
      <c r="DW1" t="s">
        <v>1565</v>
      </c>
      <c r="DX1" t="s">
        <v>86</v>
      </c>
      <c r="DY1" t="s">
        <v>157</v>
      </c>
      <c r="DZ1" t="s">
        <v>158</v>
      </c>
      <c r="EA1" t="s">
        <v>1566</v>
      </c>
      <c r="EB1" t="s">
        <v>1567</v>
      </c>
      <c r="EC1" t="s">
        <v>162</v>
      </c>
      <c r="ED1" t="s">
        <v>167</v>
      </c>
      <c r="EE1" t="s">
        <v>168</v>
      </c>
      <c r="EF1" t="s">
        <v>1568</v>
      </c>
      <c r="EG1" t="s">
        <v>83</v>
      </c>
      <c r="EH1" t="s">
        <v>1569</v>
      </c>
      <c r="EI1" t="s">
        <v>1570</v>
      </c>
      <c r="EJ1" t="s">
        <v>1571</v>
      </c>
      <c r="EK1" t="s">
        <v>1572</v>
      </c>
      <c r="EL1" t="s">
        <v>86</v>
      </c>
      <c r="EM1" t="s">
        <v>1573</v>
      </c>
      <c r="EN1" t="s">
        <v>1574</v>
      </c>
      <c r="EO1" t="s">
        <v>1575</v>
      </c>
      <c r="EP1" t="s">
        <v>1576</v>
      </c>
      <c r="EQ1" t="s">
        <v>1577</v>
      </c>
      <c r="ER1" t="s">
        <v>173</v>
      </c>
      <c r="ES1" t="s">
        <v>174</v>
      </c>
      <c r="ET1" t="s">
        <v>175</v>
      </c>
      <c r="EU1" t="s">
        <v>176</v>
      </c>
      <c r="EV1" t="s">
        <v>177</v>
      </c>
      <c r="EW1" t="s">
        <v>179</v>
      </c>
      <c r="EX1" t="s">
        <v>183</v>
      </c>
      <c r="EY1" t="s">
        <v>184</v>
      </c>
      <c r="EZ1" t="s">
        <v>185</v>
      </c>
      <c r="FA1" t="s">
        <v>186</v>
      </c>
      <c r="FB1" t="s">
        <v>187</v>
      </c>
      <c r="FC1" t="s">
        <v>188</v>
      </c>
      <c r="FD1" t="s">
        <v>189</v>
      </c>
      <c r="FE1" t="s">
        <v>190</v>
      </c>
      <c r="FF1" t="s">
        <v>191</v>
      </c>
    </row>
    <row r="2" spans="1:162" x14ac:dyDescent="0.35">
      <c r="A2" s="1">
        <v>44825.400604328701</v>
      </c>
      <c r="B2" s="1">
        <v>44825.408125428243</v>
      </c>
      <c r="D2" t="s">
        <v>946</v>
      </c>
      <c r="E2" t="s">
        <v>986</v>
      </c>
      <c r="J2" s="1">
        <v>44825</v>
      </c>
      <c r="K2" t="s">
        <v>399</v>
      </c>
      <c r="L2" t="s">
        <v>968</v>
      </c>
      <c r="M2" t="s">
        <v>3574</v>
      </c>
      <c r="N2" t="s">
        <v>986</v>
      </c>
      <c r="O2" t="s">
        <v>987</v>
      </c>
      <c r="P2" t="s">
        <v>855</v>
      </c>
      <c r="Q2" t="s">
        <v>856</v>
      </c>
      <c r="R2" t="s">
        <v>952</v>
      </c>
      <c r="S2" t="s">
        <v>953</v>
      </c>
      <c r="T2" t="s">
        <v>954</v>
      </c>
      <c r="U2" t="s">
        <v>210</v>
      </c>
      <c r="V2">
        <v>1</v>
      </c>
      <c r="W2">
        <v>0</v>
      </c>
      <c r="X2">
        <v>0</v>
      </c>
      <c r="Y2">
        <v>0</v>
      </c>
      <c r="Z2">
        <v>0</v>
      </c>
      <c r="AA2">
        <v>0</v>
      </c>
      <c r="AB2">
        <v>0</v>
      </c>
      <c r="AC2">
        <v>0</v>
      </c>
      <c r="AD2">
        <v>0</v>
      </c>
      <c r="AE2">
        <v>0</v>
      </c>
      <c r="AF2">
        <v>0</v>
      </c>
      <c r="AG2">
        <v>0</v>
      </c>
      <c r="AH2">
        <v>0</v>
      </c>
      <c r="AI2">
        <v>2</v>
      </c>
      <c r="AJ2">
        <v>4</v>
      </c>
      <c r="AK2" t="s">
        <v>2083</v>
      </c>
      <c r="AL2" s="2" t="s">
        <v>2084</v>
      </c>
      <c r="AM2">
        <v>9.7149999999999999</v>
      </c>
      <c r="AS2" s="3" t="s">
        <v>3419</v>
      </c>
      <c r="EM2" t="s">
        <v>194</v>
      </c>
      <c r="EN2" t="s">
        <v>194</v>
      </c>
      <c r="EO2" t="s">
        <v>194</v>
      </c>
      <c r="EP2" t="s">
        <v>194</v>
      </c>
      <c r="EQ2" t="s">
        <v>194</v>
      </c>
      <c r="ER2" t="s">
        <v>962</v>
      </c>
      <c r="ES2" t="s">
        <v>2085</v>
      </c>
      <c r="ET2" s="2" t="s">
        <v>2086</v>
      </c>
      <c r="EU2" t="s">
        <v>1587</v>
      </c>
      <c r="EX2">
        <v>186617112</v>
      </c>
      <c r="EY2" t="s">
        <v>2087</v>
      </c>
      <c r="EZ2" s="1">
        <v>44825.695520833331</v>
      </c>
      <c r="FC2" t="s">
        <v>221</v>
      </c>
      <c r="FD2" t="s">
        <v>222</v>
      </c>
      <c r="FF2">
        <v>63</v>
      </c>
    </row>
    <row r="3" spans="1:162" x14ac:dyDescent="0.35">
      <c r="A3" s="1">
        <v>44825.40556334491</v>
      </c>
      <c r="B3" s="1">
        <v>44825.409185879631</v>
      </c>
      <c r="D3" t="s">
        <v>848</v>
      </c>
      <c r="E3" t="s">
        <v>853</v>
      </c>
      <c r="J3" s="1">
        <v>44825</v>
      </c>
      <c r="K3" t="s">
        <v>1985</v>
      </c>
      <c r="L3" t="s">
        <v>851</v>
      </c>
      <c r="M3" t="s">
        <v>852</v>
      </c>
      <c r="N3" t="s">
        <v>853</v>
      </c>
      <c r="O3" t="s">
        <v>854</v>
      </c>
      <c r="P3" t="s">
        <v>855</v>
      </c>
      <c r="Q3" t="s">
        <v>856</v>
      </c>
      <c r="R3" t="s">
        <v>857</v>
      </c>
      <c r="S3" t="s">
        <v>858</v>
      </c>
      <c r="T3" t="s">
        <v>859</v>
      </c>
      <c r="U3" t="s">
        <v>210</v>
      </c>
      <c r="V3">
        <v>1</v>
      </c>
      <c r="W3">
        <v>0</v>
      </c>
      <c r="X3">
        <v>0</v>
      </c>
      <c r="Y3">
        <v>0</v>
      </c>
      <c r="Z3">
        <v>0</v>
      </c>
      <c r="AA3">
        <v>0</v>
      </c>
      <c r="AB3">
        <v>0</v>
      </c>
      <c r="AC3">
        <v>0</v>
      </c>
      <c r="AD3">
        <v>0</v>
      </c>
      <c r="AE3">
        <v>0</v>
      </c>
      <c r="AF3">
        <v>0</v>
      </c>
      <c r="AG3">
        <v>0</v>
      </c>
      <c r="AH3">
        <v>0</v>
      </c>
      <c r="AI3">
        <v>2</v>
      </c>
      <c r="AJ3">
        <v>2</v>
      </c>
      <c r="AK3" t="s">
        <v>1986</v>
      </c>
      <c r="AL3" s="2" t="s">
        <v>1987</v>
      </c>
      <c r="AM3">
        <v>81</v>
      </c>
      <c r="AS3" s="3" t="s">
        <v>3464</v>
      </c>
      <c r="EM3" t="s">
        <v>194</v>
      </c>
      <c r="EN3" t="s">
        <v>194</v>
      </c>
      <c r="EO3" t="s">
        <v>194</v>
      </c>
      <c r="EP3" t="s">
        <v>194</v>
      </c>
      <c r="EQ3" t="s">
        <v>194</v>
      </c>
      <c r="ER3" t="s">
        <v>865</v>
      </c>
      <c r="ES3" t="s">
        <v>1989</v>
      </c>
      <c r="ET3" s="2" t="s">
        <v>1990</v>
      </c>
      <c r="EU3" t="s">
        <v>1587</v>
      </c>
      <c r="EX3">
        <v>186607244</v>
      </c>
      <c r="EY3" t="s">
        <v>1991</v>
      </c>
      <c r="EZ3" s="1">
        <v>44825.675266203703</v>
      </c>
      <c r="FC3" t="s">
        <v>221</v>
      </c>
      <c r="FD3" t="s">
        <v>222</v>
      </c>
      <c r="FF3">
        <v>51</v>
      </c>
    </row>
    <row r="4" spans="1:162" x14ac:dyDescent="0.35">
      <c r="A4" s="1">
        <v>44825.336096666673</v>
      </c>
      <c r="B4" s="1">
        <v>44825.353722118052</v>
      </c>
      <c r="D4" t="s">
        <v>1210</v>
      </c>
      <c r="E4" t="s">
        <v>1578</v>
      </c>
      <c r="J4" s="1">
        <v>44825</v>
      </c>
      <c r="K4" t="s">
        <v>753</v>
      </c>
      <c r="L4" t="s">
        <v>1579</v>
      </c>
      <c r="M4" t="s">
        <v>3575</v>
      </c>
      <c r="N4" t="s">
        <v>1578</v>
      </c>
      <c r="O4" t="s">
        <v>1215</v>
      </c>
      <c r="P4" t="s">
        <v>855</v>
      </c>
      <c r="Q4" t="s">
        <v>856</v>
      </c>
      <c r="R4" t="s">
        <v>1216</v>
      </c>
      <c r="S4" t="s">
        <v>1217</v>
      </c>
      <c r="T4" t="s">
        <v>1217</v>
      </c>
      <c r="U4" t="s">
        <v>210</v>
      </c>
      <c r="V4">
        <v>1</v>
      </c>
      <c r="W4">
        <v>0</v>
      </c>
      <c r="X4">
        <v>0</v>
      </c>
      <c r="Y4">
        <v>0</v>
      </c>
      <c r="Z4">
        <v>0</v>
      </c>
      <c r="AA4">
        <v>0</v>
      </c>
      <c r="AB4">
        <v>0</v>
      </c>
      <c r="AC4">
        <v>0</v>
      </c>
      <c r="AD4">
        <v>0</v>
      </c>
      <c r="AE4">
        <v>0</v>
      </c>
      <c r="AF4">
        <v>0</v>
      </c>
      <c r="AG4">
        <v>0</v>
      </c>
      <c r="AH4">
        <v>0</v>
      </c>
      <c r="AI4">
        <v>3</v>
      </c>
      <c r="AJ4">
        <v>6</v>
      </c>
      <c r="AK4" t="s">
        <v>1580</v>
      </c>
      <c r="AL4" s="2" t="s">
        <v>1581</v>
      </c>
      <c r="AM4">
        <v>13.4</v>
      </c>
      <c r="AO4" t="s">
        <v>1582</v>
      </c>
      <c r="AP4" s="2" t="s">
        <v>1583</v>
      </c>
      <c r="AQ4">
        <v>3.66</v>
      </c>
      <c r="AR4" t="s">
        <v>194</v>
      </c>
      <c r="AS4" s="3" t="s">
        <v>3449</v>
      </c>
      <c r="EM4" t="s">
        <v>194</v>
      </c>
      <c r="EN4" t="s">
        <v>194</v>
      </c>
      <c r="EO4" t="s">
        <v>194</v>
      </c>
      <c r="EP4" t="s">
        <v>194</v>
      </c>
      <c r="EQ4" t="s">
        <v>194</v>
      </c>
      <c r="ER4" t="s">
        <v>1226</v>
      </c>
      <c r="ES4" t="s">
        <v>1585</v>
      </c>
      <c r="ET4" s="2" t="s">
        <v>1586</v>
      </c>
      <c r="EU4" t="s">
        <v>1587</v>
      </c>
      <c r="EX4">
        <v>186443886</v>
      </c>
      <c r="EY4" t="s">
        <v>1588</v>
      </c>
      <c r="EZ4" s="1">
        <v>44825.423946759263</v>
      </c>
      <c r="FC4" t="s">
        <v>221</v>
      </c>
      <c r="FD4" t="s">
        <v>222</v>
      </c>
      <c r="FF4">
        <v>1</v>
      </c>
    </row>
    <row r="5" spans="1:162" x14ac:dyDescent="0.35">
      <c r="A5" s="1">
        <v>44825.458599270831</v>
      </c>
      <c r="B5" s="1">
        <v>44825.462604675929</v>
      </c>
      <c r="D5" t="s">
        <v>1401</v>
      </c>
      <c r="E5" t="s">
        <v>1447</v>
      </c>
      <c r="J5" s="1">
        <v>44825</v>
      </c>
      <c r="K5" t="s">
        <v>1976</v>
      </c>
      <c r="L5" t="s">
        <v>197</v>
      </c>
      <c r="M5" t="s">
        <v>1446</v>
      </c>
      <c r="N5" t="s">
        <v>1447</v>
      </c>
      <c r="O5" t="s">
        <v>1448</v>
      </c>
      <c r="P5" t="s">
        <v>855</v>
      </c>
      <c r="Q5" t="s">
        <v>856</v>
      </c>
      <c r="R5" t="s">
        <v>857</v>
      </c>
      <c r="S5" t="s">
        <v>890</v>
      </c>
      <c r="T5" t="s">
        <v>891</v>
      </c>
      <c r="U5" t="s">
        <v>210</v>
      </c>
      <c r="V5">
        <v>1</v>
      </c>
      <c r="W5">
        <v>0</v>
      </c>
      <c r="X5">
        <v>0</v>
      </c>
      <c r="Y5">
        <v>0</v>
      </c>
      <c r="Z5">
        <v>0</v>
      </c>
      <c r="AA5">
        <v>0</v>
      </c>
      <c r="AB5">
        <v>0</v>
      </c>
      <c r="AC5">
        <v>0</v>
      </c>
      <c r="AD5">
        <v>0</v>
      </c>
      <c r="AE5">
        <v>0</v>
      </c>
      <c r="AF5">
        <v>0</v>
      </c>
      <c r="AG5">
        <v>0</v>
      </c>
      <c r="AH5">
        <v>0</v>
      </c>
      <c r="AI5">
        <v>2</v>
      </c>
      <c r="AJ5">
        <v>5</v>
      </c>
      <c r="AK5" t="s">
        <v>2128</v>
      </c>
      <c r="AL5" s="2" t="s">
        <v>2129</v>
      </c>
      <c r="AM5">
        <v>130.13999999999999</v>
      </c>
      <c r="AS5" s="3" t="s">
        <v>3473</v>
      </c>
      <c r="EM5" t="s">
        <v>194</v>
      </c>
      <c r="EN5" t="s">
        <v>194</v>
      </c>
      <c r="EO5" t="s">
        <v>194</v>
      </c>
      <c r="EP5" t="s">
        <v>194</v>
      </c>
      <c r="EQ5" t="s">
        <v>194</v>
      </c>
      <c r="ER5" t="s">
        <v>1413</v>
      </c>
      <c r="ES5" t="s">
        <v>2131</v>
      </c>
      <c r="ET5" s="2" t="s">
        <v>2132</v>
      </c>
      <c r="EU5" t="s">
        <v>1587</v>
      </c>
      <c r="EX5">
        <v>186624280</v>
      </c>
      <c r="EY5" t="s">
        <v>2133</v>
      </c>
      <c r="EZ5" s="1">
        <v>44825.707974537043</v>
      </c>
      <c r="FC5" t="s">
        <v>221</v>
      </c>
      <c r="FD5" t="s">
        <v>222</v>
      </c>
      <c r="FF5">
        <v>70</v>
      </c>
    </row>
    <row r="6" spans="1:162" x14ac:dyDescent="0.35">
      <c r="A6" s="1">
        <v>44825.338201493047</v>
      </c>
      <c r="B6" s="1">
        <v>44825.343630648153</v>
      </c>
      <c r="D6" t="s">
        <v>1088</v>
      </c>
      <c r="E6" t="s">
        <v>2014</v>
      </c>
      <c r="J6" s="1">
        <v>44825</v>
      </c>
      <c r="K6" t="s">
        <v>2015</v>
      </c>
      <c r="L6" t="s">
        <v>870</v>
      </c>
      <c r="M6" t="s">
        <v>3558</v>
      </c>
      <c r="N6" t="s">
        <v>2016</v>
      </c>
      <c r="O6" t="s">
        <v>1163</v>
      </c>
      <c r="P6" t="s">
        <v>855</v>
      </c>
      <c r="Q6" t="s">
        <v>856</v>
      </c>
      <c r="R6" t="s">
        <v>1094</v>
      </c>
      <c r="S6" t="s">
        <v>1095</v>
      </c>
      <c r="T6" t="s">
        <v>1096</v>
      </c>
      <c r="U6" t="s">
        <v>210</v>
      </c>
      <c r="V6">
        <v>1</v>
      </c>
      <c r="W6">
        <v>0</v>
      </c>
      <c r="X6">
        <v>0</v>
      </c>
      <c r="Y6">
        <v>0</v>
      </c>
      <c r="Z6">
        <v>0</v>
      </c>
      <c r="AA6">
        <v>0</v>
      </c>
      <c r="AB6">
        <v>0</v>
      </c>
      <c r="AC6">
        <v>0</v>
      </c>
      <c r="AD6">
        <v>0</v>
      </c>
      <c r="AE6">
        <v>0</v>
      </c>
      <c r="AF6">
        <v>0</v>
      </c>
      <c r="AG6">
        <v>0</v>
      </c>
      <c r="AH6">
        <v>0</v>
      </c>
      <c r="AI6">
        <v>2</v>
      </c>
      <c r="AJ6">
        <v>8</v>
      </c>
      <c r="AK6" t="s">
        <v>2017</v>
      </c>
      <c r="AL6" s="2" t="s">
        <v>2018</v>
      </c>
      <c r="AM6">
        <v>5.65</v>
      </c>
      <c r="AS6" s="3" t="s">
        <v>3465</v>
      </c>
      <c r="EM6" t="s">
        <v>194</v>
      </c>
      <c r="EN6" t="s">
        <v>194</v>
      </c>
      <c r="EO6" t="s">
        <v>194</v>
      </c>
      <c r="EP6" t="s">
        <v>194</v>
      </c>
      <c r="EQ6" t="s">
        <v>194</v>
      </c>
      <c r="ER6" t="s">
        <v>2020</v>
      </c>
      <c r="ES6" t="s">
        <v>2021</v>
      </c>
      <c r="ET6" s="2" t="s">
        <v>2022</v>
      </c>
      <c r="EU6" t="s">
        <v>1587</v>
      </c>
      <c r="EX6">
        <v>186610006</v>
      </c>
      <c r="EY6" t="s">
        <v>2023</v>
      </c>
      <c r="EZ6" s="1">
        <v>44825.680578703701</v>
      </c>
      <c r="FC6" t="s">
        <v>221</v>
      </c>
      <c r="FD6" t="s">
        <v>222</v>
      </c>
      <c r="FF6">
        <v>55</v>
      </c>
    </row>
    <row r="7" spans="1:162" x14ac:dyDescent="0.35">
      <c r="A7" s="1">
        <v>44825.350043900457</v>
      </c>
      <c r="B7" s="1">
        <v>44825.360144756953</v>
      </c>
      <c r="D7" t="s">
        <v>1088</v>
      </c>
      <c r="E7" t="s">
        <v>1175</v>
      </c>
      <c r="J7" s="1">
        <v>44825</v>
      </c>
      <c r="K7" t="s">
        <v>2024</v>
      </c>
      <c r="L7" t="s">
        <v>870</v>
      </c>
      <c r="M7" t="s">
        <v>3559</v>
      </c>
      <c r="N7" t="s">
        <v>1175</v>
      </c>
      <c r="O7" t="s">
        <v>1176</v>
      </c>
      <c r="P7" t="s">
        <v>855</v>
      </c>
      <c r="Q7" t="s">
        <v>856</v>
      </c>
      <c r="R7" t="s">
        <v>1094</v>
      </c>
      <c r="S7" t="s">
        <v>1095</v>
      </c>
      <c r="T7" t="s">
        <v>1096</v>
      </c>
      <c r="U7" t="s">
        <v>210</v>
      </c>
      <c r="V7">
        <v>1</v>
      </c>
      <c r="W7">
        <v>0</v>
      </c>
      <c r="X7">
        <v>0</v>
      </c>
      <c r="Y7">
        <v>0</v>
      </c>
      <c r="Z7">
        <v>0</v>
      </c>
      <c r="AA7">
        <v>0</v>
      </c>
      <c r="AB7">
        <v>0</v>
      </c>
      <c r="AC7">
        <v>0</v>
      </c>
      <c r="AD7">
        <v>0</v>
      </c>
      <c r="AE7">
        <v>0</v>
      </c>
      <c r="AF7">
        <v>0</v>
      </c>
      <c r="AG7">
        <v>0</v>
      </c>
      <c r="AH7">
        <v>0</v>
      </c>
      <c r="AI7">
        <v>2</v>
      </c>
      <c r="AJ7">
        <v>5</v>
      </c>
      <c r="AK7" t="s">
        <v>2025</v>
      </c>
      <c r="AL7" s="2" t="s">
        <v>2026</v>
      </c>
      <c r="AM7">
        <v>1.2350000000000001</v>
      </c>
      <c r="AO7" t="s">
        <v>2027</v>
      </c>
      <c r="AP7" s="2" t="s">
        <v>2028</v>
      </c>
      <c r="AQ7">
        <v>3.2250000000000001</v>
      </c>
      <c r="AR7" t="s">
        <v>194</v>
      </c>
      <c r="AS7" s="3" t="s">
        <v>3466</v>
      </c>
      <c r="EM7" t="s">
        <v>194</v>
      </c>
      <c r="EN7" t="s">
        <v>194</v>
      </c>
      <c r="EO7" t="s">
        <v>194</v>
      </c>
      <c r="EP7" t="s">
        <v>194</v>
      </c>
      <c r="EQ7" t="s">
        <v>194</v>
      </c>
      <c r="ER7" t="s">
        <v>2020</v>
      </c>
      <c r="ES7" t="s">
        <v>2030</v>
      </c>
      <c r="ET7" s="2" t="s">
        <v>2031</v>
      </c>
      <c r="EU7" t="s">
        <v>1587</v>
      </c>
      <c r="EX7">
        <v>186610024</v>
      </c>
      <c r="EY7" t="s">
        <v>2032</v>
      </c>
      <c r="EZ7" s="1">
        <v>44825.680636574078</v>
      </c>
      <c r="FC7" t="s">
        <v>221</v>
      </c>
      <c r="FD7" t="s">
        <v>222</v>
      </c>
      <c r="FF7">
        <v>56</v>
      </c>
    </row>
    <row r="8" spans="1:162" x14ac:dyDescent="0.35">
      <c r="A8" s="1">
        <v>44825.437596840267</v>
      </c>
      <c r="B8" s="1">
        <v>44825.449733437497</v>
      </c>
      <c r="D8" t="s">
        <v>1210</v>
      </c>
      <c r="E8" t="s">
        <v>1617</v>
      </c>
      <c r="J8" s="1">
        <v>44825</v>
      </c>
      <c r="K8" t="s">
        <v>998</v>
      </c>
      <c r="L8" t="s">
        <v>1579</v>
      </c>
      <c r="M8" t="s">
        <v>3576</v>
      </c>
      <c r="N8" t="s">
        <v>1617</v>
      </c>
      <c r="O8" t="s">
        <v>1293</v>
      </c>
      <c r="P8" t="s">
        <v>855</v>
      </c>
      <c r="Q8" t="s">
        <v>856</v>
      </c>
      <c r="R8" t="s">
        <v>1216</v>
      </c>
      <c r="S8" t="s">
        <v>1217</v>
      </c>
      <c r="T8" t="s">
        <v>1217</v>
      </c>
      <c r="U8" t="s">
        <v>210</v>
      </c>
      <c r="V8">
        <v>1</v>
      </c>
      <c r="W8">
        <v>0</v>
      </c>
      <c r="X8">
        <v>0</v>
      </c>
      <c r="Y8">
        <v>0</v>
      </c>
      <c r="Z8">
        <v>0</v>
      </c>
      <c r="AA8">
        <v>0</v>
      </c>
      <c r="AB8">
        <v>0</v>
      </c>
      <c r="AC8">
        <v>0</v>
      </c>
      <c r="AD8">
        <v>0</v>
      </c>
      <c r="AE8">
        <v>0</v>
      </c>
      <c r="AF8">
        <v>0</v>
      </c>
      <c r="AG8">
        <v>0</v>
      </c>
      <c r="AH8">
        <v>0</v>
      </c>
      <c r="AI8">
        <v>3</v>
      </c>
      <c r="AJ8">
        <v>9</v>
      </c>
      <c r="AK8" t="s">
        <v>1619</v>
      </c>
      <c r="AL8" s="2" t="s">
        <v>1620</v>
      </c>
      <c r="AM8">
        <v>8.25</v>
      </c>
      <c r="AO8" t="s">
        <v>1621</v>
      </c>
      <c r="AP8" s="2" t="s">
        <v>1622</v>
      </c>
      <c r="AQ8">
        <v>7.835</v>
      </c>
      <c r="AR8" t="s">
        <v>194</v>
      </c>
      <c r="AS8" s="3" t="s">
        <v>3451</v>
      </c>
      <c r="EM8" t="s">
        <v>194</v>
      </c>
      <c r="EN8" t="s">
        <v>194</v>
      </c>
      <c r="EO8" t="s">
        <v>194</v>
      </c>
      <c r="EP8" t="s">
        <v>194</v>
      </c>
      <c r="EQ8" t="s">
        <v>194</v>
      </c>
      <c r="ER8" t="s">
        <v>1226</v>
      </c>
      <c r="ES8" t="s">
        <v>1624</v>
      </c>
      <c r="ET8" s="2" t="s">
        <v>1625</v>
      </c>
      <c r="EU8" t="s">
        <v>1587</v>
      </c>
      <c r="EX8">
        <v>186445510</v>
      </c>
      <c r="EY8" t="s">
        <v>1626</v>
      </c>
      <c r="EZ8" s="1">
        <v>44825.427488425928</v>
      </c>
      <c r="FC8" t="s">
        <v>221</v>
      </c>
      <c r="FD8" t="s">
        <v>222</v>
      </c>
      <c r="FF8">
        <v>5</v>
      </c>
    </row>
    <row r="9" spans="1:162" x14ac:dyDescent="0.35">
      <c r="A9" s="1">
        <v>44825.364034247687</v>
      </c>
      <c r="B9" s="1">
        <v>44825.37432357639</v>
      </c>
      <c r="D9" t="s">
        <v>1401</v>
      </c>
      <c r="E9" t="s">
        <v>1405</v>
      </c>
      <c r="J9" s="1">
        <v>44825</v>
      </c>
      <c r="K9" t="s">
        <v>2068</v>
      </c>
      <c r="L9" t="s">
        <v>197</v>
      </c>
      <c r="M9" t="s">
        <v>1404</v>
      </c>
      <c r="N9" t="s">
        <v>1405</v>
      </c>
      <c r="O9" t="s">
        <v>1406</v>
      </c>
      <c r="P9" t="s">
        <v>855</v>
      </c>
      <c r="Q9" t="s">
        <v>856</v>
      </c>
      <c r="R9" t="s">
        <v>857</v>
      </c>
      <c r="S9" t="s">
        <v>890</v>
      </c>
      <c r="T9" t="s">
        <v>891</v>
      </c>
      <c r="U9" t="s">
        <v>210</v>
      </c>
      <c r="V9">
        <v>1</v>
      </c>
      <c r="W9">
        <v>0</v>
      </c>
      <c r="X9">
        <v>0</v>
      </c>
      <c r="Y9">
        <v>0</v>
      </c>
      <c r="Z9">
        <v>0</v>
      </c>
      <c r="AA9">
        <v>0</v>
      </c>
      <c r="AB9">
        <v>0</v>
      </c>
      <c r="AC9">
        <v>0</v>
      </c>
      <c r="AD9">
        <v>0</v>
      </c>
      <c r="AE9">
        <v>0</v>
      </c>
      <c r="AF9">
        <v>0</v>
      </c>
      <c r="AG9">
        <v>0</v>
      </c>
      <c r="AH9">
        <v>0</v>
      </c>
      <c r="AI9">
        <v>3</v>
      </c>
      <c r="AJ9">
        <v>6</v>
      </c>
      <c r="AK9" t="s">
        <v>2105</v>
      </c>
      <c r="AL9" s="2" t="s">
        <v>2106</v>
      </c>
      <c r="AM9">
        <v>45.284999999999997</v>
      </c>
      <c r="AS9" s="3" t="s">
        <v>3470</v>
      </c>
      <c r="EM9" t="s">
        <v>194</v>
      </c>
      <c r="EN9" t="s">
        <v>194</v>
      </c>
      <c r="EO9" t="s">
        <v>194</v>
      </c>
      <c r="EP9" t="s">
        <v>194</v>
      </c>
      <c r="EQ9" t="s">
        <v>194</v>
      </c>
      <c r="ER9" t="s">
        <v>1413</v>
      </c>
      <c r="ES9" t="s">
        <v>2108</v>
      </c>
      <c r="ET9" s="2" t="s">
        <v>2109</v>
      </c>
      <c r="EU9" t="s">
        <v>1587</v>
      </c>
      <c r="EX9">
        <v>186624217</v>
      </c>
      <c r="EY9" t="s">
        <v>2110</v>
      </c>
      <c r="EZ9" s="1">
        <v>44825.70784722222</v>
      </c>
      <c r="FC9" t="s">
        <v>221</v>
      </c>
      <c r="FD9" t="s">
        <v>222</v>
      </c>
      <c r="FF9">
        <v>67</v>
      </c>
    </row>
    <row r="10" spans="1:162" x14ac:dyDescent="0.35">
      <c r="A10" s="1">
        <v>44825.424516145831</v>
      </c>
      <c r="B10" s="1">
        <v>44825.536027465278</v>
      </c>
      <c r="D10" t="s">
        <v>592</v>
      </c>
      <c r="E10" t="s">
        <v>1200</v>
      </c>
      <c r="J10" s="1">
        <v>44825</v>
      </c>
      <c r="K10" t="s">
        <v>2121</v>
      </c>
      <c r="L10" t="s">
        <v>1043</v>
      </c>
      <c r="M10" t="s">
        <v>2187</v>
      </c>
      <c r="N10" t="s">
        <v>1200</v>
      </c>
      <c r="O10" t="s">
        <v>1201</v>
      </c>
      <c r="P10" t="s">
        <v>855</v>
      </c>
      <c r="Q10" t="s">
        <v>856</v>
      </c>
      <c r="R10" t="s">
        <v>857</v>
      </c>
      <c r="S10" t="s">
        <v>890</v>
      </c>
      <c r="T10" t="s">
        <v>1046</v>
      </c>
      <c r="U10" t="s">
        <v>210</v>
      </c>
      <c r="V10">
        <v>1</v>
      </c>
      <c r="W10">
        <v>0</v>
      </c>
      <c r="X10">
        <v>0</v>
      </c>
      <c r="Y10">
        <v>0</v>
      </c>
      <c r="Z10">
        <v>0</v>
      </c>
      <c r="AA10">
        <v>0</v>
      </c>
      <c r="AB10">
        <v>0</v>
      </c>
      <c r="AC10">
        <v>0</v>
      </c>
      <c r="AD10">
        <v>0</v>
      </c>
      <c r="AE10">
        <v>0</v>
      </c>
      <c r="AF10">
        <v>0</v>
      </c>
      <c r="AG10">
        <v>0</v>
      </c>
      <c r="AH10">
        <v>0</v>
      </c>
      <c r="AI10">
        <v>2</v>
      </c>
      <c r="AJ10">
        <v>3</v>
      </c>
      <c r="AK10" t="s">
        <v>2188</v>
      </c>
      <c r="AL10" s="2" t="s">
        <v>2189</v>
      </c>
      <c r="AM10">
        <v>7</v>
      </c>
      <c r="AS10" s="3" t="s">
        <v>3419</v>
      </c>
      <c r="EM10" t="s">
        <v>194</v>
      </c>
      <c r="EN10" t="s">
        <v>194</v>
      </c>
      <c r="EO10" t="s">
        <v>194</v>
      </c>
      <c r="EP10" t="s">
        <v>194</v>
      </c>
      <c r="EQ10" t="s">
        <v>194</v>
      </c>
      <c r="ER10" t="s">
        <v>1058</v>
      </c>
      <c r="ES10" t="s">
        <v>2190</v>
      </c>
      <c r="ET10" s="2" t="s">
        <v>2191</v>
      </c>
      <c r="EU10" t="s">
        <v>1587</v>
      </c>
      <c r="EX10">
        <v>186632118</v>
      </c>
      <c r="EY10" t="s">
        <v>2192</v>
      </c>
      <c r="EZ10" s="1">
        <v>44825.724791666667</v>
      </c>
      <c r="FC10" t="s">
        <v>221</v>
      </c>
      <c r="FD10" t="s">
        <v>222</v>
      </c>
      <c r="FF10">
        <v>78</v>
      </c>
    </row>
    <row r="11" spans="1:162" x14ac:dyDescent="0.35">
      <c r="A11" s="1">
        <v>44825.428742152777</v>
      </c>
      <c r="B11" s="1">
        <v>44825.433715937499</v>
      </c>
      <c r="D11" t="s">
        <v>946</v>
      </c>
      <c r="E11" t="s">
        <v>1014</v>
      </c>
      <c r="J11" s="1">
        <v>44825</v>
      </c>
      <c r="K11" t="s">
        <v>807</v>
      </c>
      <c r="L11" t="s">
        <v>968</v>
      </c>
      <c r="M11" t="s">
        <v>1013</v>
      </c>
      <c r="N11" t="s">
        <v>1014</v>
      </c>
      <c r="O11" t="s">
        <v>1015</v>
      </c>
      <c r="P11" t="s">
        <v>855</v>
      </c>
      <c r="Q11" t="s">
        <v>856</v>
      </c>
      <c r="R11" t="s">
        <v>952</v>
      </c>
      <c r="S11" t="s">
        <v>953</v>
      </c>
      <c r="T11" t="s">
        <v>954</v>
      </c>
      <c r="U11" t="s">
        <v>210</v>
      </c>
      <c r="V11">
        <v>1</v>
      </c>
      <c r="W11">
        <v>0</v>
      </c>
      <c r="X11">
        <v>0</v>
      </c>
      <c r="Y11">
        <v>0</v>
      </c>
      <c r="Z11">
        <v>0</v>
      </c>
      <c r="AA11">
        <v>0</v>
      </c>
      <c r="AB11">
        <v>0</v>
      </c>
      <c r="AC11">
        <v>0</v>
      </c>
      <c r="AD11">
        <v>0</v>
      </c>
      <c r="AE11">
        <v>0</v>
      </c>
      <c r="AF11">
        <v>0</v>
      </c>
      <c r="AG11">
        <v>0</v>
      </c>
      <c r="AH11">
        <v>0</v>
      </c>
      <c r="AI11">
        <v>3</v>
      </c>
      <c r="AJ11">
        <v>5</v>
      </c>
      <c r="AK11" t="s">
        <v>2094</v>
      </c>
      <c r="AL11" s="2" t="s">
        <v>2095</v>
      </c>
      <c r="AM11">
        <v>24.17</v>
      </c>
      <c r="AS11" s="3" t="s">
        <v>3419</v>
      </c>
      <c r="EM11" t="s">
        <v>194</v>
      </c>
      <c r="EN11" t="s">
        <v>194</v>
      </c>
      <c r="EO11" t="s">
        <v>194</v>
      </c>
      <c r="EP11" t="s">
        <v>194</v>
      </c>
      <c r="EQ11" t="s">
        <v>194</v>
      </c>
      <c r="ER11" t="s">
        <v>962</v>
      </c>
      <c r="ES11" t="s">
        <v>2096</v>
      </c>
      <c r="ET11" s="2" t="s">
        <v>2097</v>
      </c>
      <c r="EU11" t="s">
        <v>1587</v>
      </c>
      <c r="EX11">
        <v>186617156</v>
      </c>
      <c r="EY11" t="s">
        <v>2098</v>
      </c>
      <c r="EZ11" s="1">
        <v>44825.695590277777</v>
      </c>
      <c r="FC11" t="s">
        <v>221</v>
      </c>
      <c r="FD11" t="s">
        <v>222</v>
      </c>
      <c r="FF11">
        <v>65</v>
      </c>
    </row>
    <row r="12" spans="1:162" x14ac:dyDescent="0.35">
      <c r="A12" s="1">
        <v>44825.364020567133</v>
      </c>
      <c r="B12" s="1">
        <v>44825.378863182872</v>
      </c>
      <c r="D12" t="s">
        <v>946</v>
      </c>
      <c r="E12" t="s">
        <v>950</v>
      </c>
      <c r="J12" s="1">
        <v>44825</v>
      </c>
      <c r="K12" t="s">
        <v>2068</v>
      </c>
      <c r="L12" t="s">
        <v>968</v>
      </c>
      <c r="M12" t="s">
        <v>3577</v>
      </c>
      <c r="N12" t="s">
        <v>950</v>
      </c>
      <c r="O12" t="s">
        <v>951</v>
      </c>
      <c r="P12" t="s">
        <v>855</v>
      </c>
      <c r="Q12" t="s">
        <v>856</v>
      </c>
      <c r="R12" t="s">
        <v>952</v>
      </c>
      <c r="S12" t="s">
        <v>953</v>
      </c>
      <c r="T12" t="s">
        <v>954</v>
      </c>
      <c r="U12" t="s">
        <v>210</v>
      </c>
      <c r="V12">
        <v>1</v>
      </c>
      <c r="W12">
        <v>0</v>
      </c>
      <c r="X12">
        <v>0</v>
      </c>
      <c r="Y12">
        <v>0</v>
      </c>
      <c r="Z12">
        <v>0</v>
      </c>
      <c r="AA12">
        <v>0</v>
      </c>
      <c r="AB12">
        <v>0</v>
      </c>
      <c r="AC12">
        <v>0</v>
      </c>
      <c r="AD12">
        <v>0</v>
      </c>
      <c r="AE12">
        <v>0</v>
      </c>
      <c r="AF12">
        <v>0</v>
      </c>
      <c r="AG12">
        <v>0</v>
      </c>
      <c r="AH12">
        <v>0</v>
      </c>
      <c r="AI12">
        <v>2</v>
      </c>
      <c r="AJ12">
        <v>6</v>
      </c>
      <c r="AK12" t="s">
        <v>2069</v>
      </c>
      <c r="AL12" s="2" t="s">
        <v>2070</v>
      </c>
      <c r="AM12">
        <v>30.4</v>
      </c>
      <c r="AS12" s="3" t="s">
        <v>3419</v>
      </c>
      <c r="EM12" t="s">
        <v>194</v>
      </c>
      <c r="EN12" t="s">
        <v>194</v>
      </c>
      <c r="EO12" t="s">
        <v>194</v>
      </c>
      <c r="EP12" t="s">
        <v>194</v>
      </c>
      <c r="EQ12" t="s">
        <v>194</v>
      </c>
      <c r="ER12" t="s">
        <v>962</v>
      </c>
      <c r="ES12" t="s">
        <v>2071</v>
      </c>
      <c r="ET12" s="2" t="s">
        <v>2072</v>
      </c>
      <c r="EU12" t="s">
        <v>1587</v>
      </c>
      <c r="EX12">
        <v>186617047</v>
      </c>
      <c r="EY12" t="s">
        <v>2073</v>
      </c>
      <c r="EZ12" s="1">
        <v>44825.695428240739</v>
      </c>
      <c r="FC12" t="s">
        <v>221</v>
      </c>
      <c r="FD12" t="s">
        <v>222</v>
      </c>
      <c r="FF12">
        <v>61</v>
      </c>
    </row>
    <row r="13" spans="1:162" x14ac:dyDescent="0.35">
      <c r="A13" s="1">
        <v>44825.477577129634</v>
      </c>
      <c r="B13" s="1">
        <v>44825.489936550934</v>
      </c>
      <c r="D13" t="s">
        <v>1210</v>
      </c>
      <c r="E13" t="s">
        <v>1627</v>
      </c>
      <c r="J13" s="1">
        <v>44825</v>
      </c>
      <c r="K13" t="s">
        <v>1133</v>
      </c>
      <c r="L13" t="s">
        <v>1579</v>
      </c>
      <c r="M13" t="s">
        <v>3578</v>
      </c>
      <c r="N13" t="s">
        <v>1627</v>
      </c>
      <c r="O13" t="s">
        <v>1249</v>
      </c>
      <c r="P13" t="s">
        <v>855</v>
      </c>
      <c r="Q13" t="s">
        <v>856</v>
      </c>
      <c r="R13" t="s">
        <v>1216</v>
      </c>
      <c r="S13" t="s">
        <v>1217</v>
      </c>
      <c r="T13" t="s">
        <v>1217</v>
      </c>
      <c r="U13" t="s">
        <v>210</v>
      </c>
      <c r="V13">
        <v>1</v>
      </c>
      <c r="W13">
        <v>0</v>
      </c>
      <c r="X13">
        <v>0</v>
      </c>
      <c r="Y13">
        <v>0</v>
      </c>
      <c r="Z13">
        <v>0</v>
      </c>
      <c r="AA13">
        <v>0</v>
      </c>
      <c r="AB13">
        <v>0</v>
      </c>
      <c r="AC13">
        <v>0</v>
      </c>
      <c r="AD13">
        <v>0</v>
      </c>
      <c r="AE13">
        <v>0</v>
      </c>
      <c r="AF13">
        <v>0</v>
      </c>
      <c r="AG13">
        <v>0</v>
      </c>
      <c r="AH13">
        <v>0</v>
      </c>
      <c r="AI13">
        <v>3</v>
      </c>
      <c r="AJ13">
        <v>2</v>
      </c>
      <c r="AK13" t="s">
        <v>1628</v>
      </c>
      <c r="AL13" s="2" t="s">
        <v>1629</v>
      </c>
      <c r="AM13">
        <v>11.08</v>
      </c>
      <c r="AS13" s="3" t="s">
        <v>3452</v>
      </c>
      <c r="EM13" t="s">
        <v>194</v>
      </c>
      <c r="EN13" t="s">
        <v>194</v>
      </c>
      <c r="EO13" t="s">
        <v>194</v>
      </c>
      <c r="EP13" t="s">
        <v>194</v>
      </c>
      <c r="EQ13" t="s">
        <v>194</v>
      </c>
      <c r="ER13" t="s">
        <v>1226</v>
      </c>
      <c r="ES13" t="s">
        <v>1631</v>
      </c>
      <c r="ET13" s="2" t="s">
        <v>1632</v>
      </c>
      <c r="EU13" t="s">
        <v>1587</v>
      </c>
      <c r="EX13">
        <v>186445681</v>
      </c>
      <c r="EY13" t="s">
        <v>1633</v>
      </c>
      <c r="EZ13" s="1">
        <v>44825.427905092591</v>
      </c>
      <c r="FC13" t="s">
        <v>221</v>
      </c>
      <c r="FD13" t="s">
        <v>222</v>
      </c>
      <c r="FF13">
        <v>6</v>
      </c>
    </row>
    <row r="14" spans="1:162" x14ac:dyDescent="0.35">
      <c r="A14" s="1">
        <v>44825.418455775463</v>
      </c>
      <c r="B14" s="1">
        <v>44825.421607800927</v>
      </c>
      <c r="D14" t="s">
        <v>848</v>
      </c>
      <c r="E14" t="s">
        <v>872</v>
      </c>
      <c r="J14" s="1">
        <v>44825</v>
      </c>
      <c r="K14" t="s">
        <v>1992</v>
      </c>
      <c r="L14" t="s">
        <v>870</v>
      </c>
      <c r="M14" t="s">
        <v>871</v>
      </c>
      <c r="N14" t="s">
        <v>872</v>
      </c>
      <c r="O14" t="s">
        <v>873</v>
      </c>
      <c r="P14" t="s">
        <v>855</v>
      </c>
      <c r="Q14" t="s">
        <v>856</v>
      </c>
      <c r="R14" t="s">
        <v>857</v>
      </c>
      <c r="S14" t="s">
        <v>858</v>
      </c>
      <c r="T14" t="s">
        <v>859</v>
      </c>
      <c r="U14" t="s">
        <v>210</v>
      </c>
      <c r="V14">
        <v>1</v>
      </c>
      <c r="W14">
        <v>0</v>
      </c>
      <c r="X14">
        <v>0</v>
      </c>
      <c r="Y14">
        <v>0</v>
      </c>
      <c r="Z14">
        <v>0</v>
      </c>
      <c r="AA14">
        <v>0</v>
      </c>
      <c r="AB14">
        <v>0</v>
      </c>
      <c r="AC14">
        <v>0</v>
      </c>
      <c r="AD14">
        <v>0</v>
      </c>
      <c r="AE14">
        <v>0</v>
      </c>
      <c r="AF14">
        <v>0</v>
      </c>
      <c r="AG14">
        <v>0</v>
      </c>
      <c r="AH14">
        <v>0</v>
      </c>
      <c r="AI14">
        <v>2</v>
      </c>
      <c r="AJ14">
        <v>7</v>
      </c>
      <c r="AK14" t="s">
        <v>1993</v>
      </c>
      <c r="AL14" s="2" t="s">
        <v>1994</v>
      </c>
      <c r="AM14">
        <v>40</v>
      </c>
      <c r="EM14" t="s">
        <v>194</v>
      </c>
      <c r="EN14" t="s">
        <v>194</v>
      </c>
      <c r="EO14" t="s">
        <v>194</v>
      </c>
      <c r="EP14" t="s">
        <v>194</v>
      </c>
      <c r="EQ14" t="s">
        <v>194</v>
      </c>
      <c r="ER14" t="s">
        <v>865</v>
      </c>
      <c r="ES14" t="s">
        <v>1996</v>
      </c>
      <c r="ET14" s="2" t="s">
        <v>1997</v>
      </c>
      <c r="EU14" t="s">
        <v>1587</v>
      </c>
      <c r="EX14">
        <v>186607437</v>
      </c>
      <c r="EY14" t="s">
        <v>1998</v>
      </c>
      <c r="EZ14" s="1">
        <v>44825.675636574073</v>
      </c>
      <c r="FC14" t="s">
        <v>221</v>
      </c>
      <c r="FD14" t="s">
        <v>222</v>
      </c>
      <c r="FF14">
        <v>52</v>
      </c>
    </row>
    <row r="15" spans="1:162" x14ac:dyDescent="0.35">
      <c r="A15" s="1">
        <v>44825.428930405091</v>
      </c>
      <c r="B15" s="1">
        <v>44825.435216631937</v>
      </c>
      <c r="D15" t="s">
        <v>848</v>
      </c>
      <c r="E15" t="s">
        <v>2006</v>
      </c>
      <c r="J15" s="1">
        <v>44825</v>
      </c>
      <c r="K15" t="s">
        <v>807</v>
      </c>
      <c r="L15" t="s">
        <v>870</v>
      </c>
      <c r="M15" t="s">
        <v>887</v>
      </c>
      <c r="N15" t="s">
        <v>2006</v>
      </c>
      <c r="O15" t="s">
        <v>889</v>
      </c>
      <c r="P15" t="s">
        <v>855</v>
      </c>
      <c r="Q15" t="s">
        <v>856</v>
      </c>
      <c r="R15" t="s">
        <v>857</v>
      </c>
      <c r="S15" t="s">
        <v>858</v>
      </c>
      <c r="T15" t="s">
        <v>859</v>
      </c>
      <c r="U15" t="s">
        <v>210</v>
      </c>
      <c r="V15">
        <v>1</v>
      </c>
      <c r="W15">
        <v>0</v>
      </c>
      <c r="X15">
        <v>0</v>
      </c>
      <c r="Y15">
        <v>0</v>
      </c>
      <c r="Z15">
        <v>0</v>
      </c>
      <c r="AA15">
        <v>0</v>
      </c>
      <c r="AB15">
        <v>0</v>
      </c>
      <c r="AC15">
        <v>0</v>
      </c>
      <c r="AD15">
        <v>0</v>
      </c>
      <c r="AE15">
        <v>0</v>
      </c>
      <c r="AF15">
        <v>0</v>
      </c>
      <c r="AG15">
        <v>0</v>
      </c>
      <c r="AH15">
        <v>0</v>
      </c>
      <c r="AI15">
        <v>3</v>
      </c>
      <c r="AJ15">
        <v>3</v>
      </c>
      <c r="AK15" t="s">
        <v>2008</v>
      </c>
      <c r="AL15" s="2" t="s">
        <v>2009</v>
      </c>
      <c r="AM15">
        <v>10</v>
      </c>
      <c r="EM15" t="s">
        <v>194</v>
      </c>
      <c r="EN15" t="s">
        <v>194</v>
      </c>
      <c r="EO15" t="s">
        <v>194</v>
      </c>
      <c r="EP15" t="s">
        <v>194</v>
      </c>
      <c r="EQ15" t="s">
        <v>194</v>
      </c>
      <c r="ER15" t="s">
        <v>2010</v>
      </c>
      <c r="ES15" t="s">
        <v>2011</v>
      </c>
      <c r="ET15" s="2" t="s">
        <v>2012</v>
      </c>
      <c r="EU15" t="s">
        <v>1587</v>
      </c>
      <c r="EX15">
        <v>186607769</v>
      </c>
      <c r="EY15" t="s">
        <v>2013</v>
      </c>
      <c r="EZ15" s="1">
        <v>44825.676516203697</v>
      </c>
      <c r="FC15" t="s">
        <v>221</v>
      </c>
      <c r="FD15" t="s">
        <v>222</v>
      </c>
      <c r="FF15">
        <v>54</v>
      </c>
    </row>
    <row r="16" spans="1:162" x14ac:dyDescent="0.35">
      <c r="A16" s="1">
        <v>44825.370385671296</v>
      </c>
      <c r="B16" s="1">
        <v>44825.376374328713</v>
      </c>
      <c r="D16" t="s">
        <v>1088</v>
      </c>
      <c r="E16" t="s">
        <v>1091</v>
      </c>
      <c r="J16" s="1">
        <v>44825</v>
      </c>
      <c r="K16" t="s">
        <v>2033</v>
      </c>
      <c r="L16" t="s">
        <v>870</v>
      </c>
      <c r="M16" t="s">
        <v>3560</v>
      </c>
      <c r="N16" t="s">
        <v>1091</v>
      </c>
      <c r="O16" t="s">
        <v>1093</v>
      </c>
      <c r="P16" t="s">
        <v>855</v>
      </c>
      <c r="Q16" t="s">
        <v>856</v>
      </c>
      <c r="R16" t="s">
        <v>1094</v>
      </c>
      <c r="S16" t="s">
        <v>1095</v>
      </c>
      <c r="T16" t="s">
        <v>1096</v>
      </c>
      <c r="U16" t="s">
        <v>210</v>
      </c>
      <c r="V16">
        <v>1</v>
      </c>
      <c r="W16">
        <v>0</v>
      </c>
      <c r="X16">
        <v>0</v>
      </c>
      <c r="Y16">
        <v>0</v>
      </c>
      <c r="Z16">
        <v>0</v>
      </c>
      <c r="AA16">
        <v>0</v>
      </c>
      <c r="AB16">
        <v>0</v>
      </c>
      <c r="AC16">
        <v>0</v>
      </c>
      <c r="AD16">
        <v>0</v>
      </c>
      <c r="AE16">
        <v>0</v>
      </c>
      <c r="AF16">
        <v>0</v>
      </c>
      <c r="AG16">
        <v>0</v>
      </c>
      <c r="AH16">
        <v>0</v>
      </c>
      <c r="AI16">
        <v>2</v>
      </c>
      <c r="AJ16">
        <v>2</v>
      </c>
      <c r="AK16" t="s">
        <v>2034</v>
      </c>
      <c r="AL16" s="2" t="s">
        <v>2035</v>
      </c>
      <c r="AM16">
        <v>2.125</v>
      </c>
      <c r="AO16" t="s">
        <v>2036</v>
      </c>
      <c r="AP16" s="2" t="s">
        <v>2037</v>
      </c>
      <c r="AQ16">
        <v>9.5</v>
      </c>
      <c r="AR16" t="s">
        <v>194</v>
      </c>
      <c r="AS16" s="3" t="s">
        <v>3466</v>
      </c>
      <c r="EM16" t="s">
        <v>194</v>
      </c>
      <c r="EN16" t="s">
        <v>194</v>
      </c>
      <c r="EO16" t="s">
        <v>194</v>
      </c>
      <c r="EP16" t="s">
        <v>194</v>
      </c>
      <c r="EQ16" t="s">
        <v>194</v>
      </c>
      <c r="ER16" t="s">
        <v>2020</v>
      </c>
      <c r="ES16" t="s">
        <v>2039</v>
      </c>
      <c r="ET16" s="2" t="s">
        <v>2040</v>
      </c>
      <c r="EU16" t="s">
        <v>1587</v>
      </c>
      <c r="EX16">
        <v>186610033</v>
      </c>
      <c r="EY16" t="s">
        <v>2041</v>
      </c>
      <c r="EZ16" s="1">
        <v>44825.680671296293</v>
      </c>
      <c r="FC16" t="s">
        <v>221</v>
      </c>
      <c r="FD16" t="s">
        <v>222</v>
      </c>
      <c r="FF16">
        <v>57</v>
      </c>
    </row>
    <row r="17" spans="1:162" x14ac:dyDescent="0.35">
      <c r="A17" s="1">
        <v>44822.553329525457</v>
      </c>
      <c r="B17" s="1">
        <v>44825.668471331017</v>
      </c>
      <c r="D17" t="s">
        <v>1304</v>
      </c>
      <c r="E17" t="s">
        <v>2193</v>
      </c>
      <c r="J17" s="1">
        <v>44825</v>
      </c>
      <c r="K17" t="s">
        <v>2194</v>
      </c>
      <c r="L17" t="s">
        <v>1386</v>
      </c>
      <c r="M17" t="s">
        <v>3561</v>
      </c>
      <c r="N17" t="s">
        <v>1388</v>
      </c>
      <c r="O17" t="s">
        <v>1389</v>
      </c>
      <c r="P17" t="s">
        <v>855</v>
      </c>
      <c r="Q17" t="s">
        <v>856</v>
      </c>
      <c r="R17" t="s">
        <v>1094</v>
      </c>
      <c r="S17" t="s">
        <v>1310</v>
      </c>
      <c r="T17" t="s">
        <v>1311</v>
      </c>
      <c r="U17" t="s">
        <v>210</v>
      </c>
      <c r="V17">
        <v>1</v>
      </c>
      <c r="W17">
        <v>0</v>
      </c>
      <c r="X17">
        <v>0</v>
      </c>
      <c r="Y17">
        <v>0</v>
      </c>
      <c r="Z17">
        <v>0</v>
      </c>
      <c r="AA17">
        <v>0</v>
      </c>
      <c r="AB17">
        <v>0</v>
      </c>
      <c r="AC17">
        <v>0</v>
      </c>
      <c r="AD17">
        <v>0</v>
      </c>
      <c r="AE17">
        <v>0</v>
      </c>
      <c r="AF17">
        <v>0</v>
      </c>
      <c r="AG17">
        <v>0</v>
      </c>
      <c r="AH17">
        <v>0</v>
      </c>
      <c r="AI17">
        <v>2</v>
      </c>
      <c r="AJ17">
        <v>5</v>
      </c>
      <c r="AK17" t="s">
        <v>2195</v>
      </c>
      <c r="AL17" s="2" t="s">
        <v>2196</v>
      </c>
      <c r="AM17">
        <v>49.94</v>
      </c>
      <c r="AS17" s="3" t="s">
        <v>3477</v>
      </c>
      <c r="EM17" t="s">
        <v>194</v>
      </c>
      <c r="EN17" t="s">
        <v>194</v>
      </c>
      <c r="EO17" t="s">
        <v>194</v>
      </c>
      <c r="EP17" t="s">
        <v>194</v>
      </c>
      <c r="EQ17" t="s">
        <v>194</v>
      </c>
      <c r="ER17" t="s">
        <v>2198</v>
      </c>
      <c r="ES17" t="s">
        <v>2199</v>
      </c>
      <c r="ET17" s="2" t="s">
        <v>2200</v>
      </c>
      <c r="EU17" t="s">
        <v>1587</v>
      </c>
      <c r="EX17">
        <v>186643590</v>
      </c>
      <c r="EY17" t="s">
        <v>2201</v>
      </c>
      <c r="EZ17" s="1">
        <v>44825.752939814818</v>
      </c>
      <c r="FC17" t="s">
        <v>221</v>
      </c>
      <c r="FD17" t="s">
        <v>222</v>
      </c>
      <c r="FF17">
        <v>79</v>
      </c>
    </row>
    <row r="18" spans="1:162" x14ac:dyDescent="0.35">
      <c r="A18" s="1">
        <v>44825.413764108787</v>
      </c>
      <c r="B18" s="1">
        <v>44825.424432280102</v>
      </c>
      <c r="D18" t="s">
        <v>592</v>
      </c>
      <c r="E18" t="s">
        <v>1187</v>
      </c>
      <c r="J18" s="1">
        <v>44825</v>
      </c>
      <c r="K18" t="s">
        <v>2180</v>
      </c>
      <c r="L18" t="s">
        <v>1043</v>
      </c>
      <c r="M18" t="s">
        <v>1187</v>
      </c>
      <c r="N18" t="s">
        <v>2181</v>
      </c>
      <c r="O18" t="s">
        <v>1188</v>
      </c>
      <c r="P18" t="s">
        <v>855</v>
      </c>
      <c r="Q18" t="s">
        <v>856</v>
      </c>
      <c r="R18" t="s">
        <v>857</v>
      </c>
      <c r="S18" t="s">
        <v>890</v>
      </c>
      <c r="T18" t="s">
        <v>1046</v>
      </c>
      <c r="U18" t="s">
        <v>210</v>
      </c>
      <c r="V18">
        <v>1</v>
      </c>
      <c r="W18">
        <v>0</v>
      </c>
      <c r="X18">
        <v>0</v>
      </c>
      <c r="Y18">
        <v>0</v>
      </c>
      <c r="Z18">
        <v>0</v>
      </c>
      <c r="AA18">
        <v>0</v>
      </c>
      <c r="AB18">
        <v>0</v>
      </c>
      <c r="AC18">
        <v>0</v>
      </c>
      <c r="AD18">
        <v>0</v>
      </c>
      <c r="AE18">
        <v>0</v>
      </c>
      <c r="AF18">
        <v>0</v>
      </c>
      <c r="AG18">
        <v>0</v>
      </c>
      <c r="AH18">
        <v>0</v>
      </c>
      <c r="AI18">
        <v>2</v>
      </c>
      <c r="AJ18">
        <v>5</v>
      </c>
      <c r="AK18" t="s">
        <v>2182</v>
      </c>
      <c r="AL18" s="2" t="s">
        <v>2183</v>
      </c>
      <c r="AM18">
        <v>12.81</v>
      </c>
      <c r="AS18" s="3" t="s">
        <v>3419</v>
      </c>
      <c r="EM18" t="s">
        <v>194</v>
      </c>
      <c r="EN18" t="s">
        <v>194</v>
      </c>
      <c r="EO18" t="s">
        <v>194</v>
      </c>
      <c r="EP18" t="s">
        <v>194</v>
      </c>
      <c r="EQ18" t="s">
        <v>194</v>
      </c>
      <c r="ER18" t="s">
        <v>1058</v>
      </c>
      <c r="ES18" t="s">
        <v>2184</v>
      </c>
      <c r="ET18" s="2" t="s">
        <v>2185</v>
      </c>
      <c r="EU18" t="s">
        <v>1587</v>
      </c>
      <c r="EX18">
        <v>186632108</v>
      </c>
      <c r="EY18" t="s">
        <v>2186</v>
      </c>
      <c r="EZ18" s="1">
        <v>44825.724780092591</v>
      </c>
      <c r="FC18" t="s">
        <v>221</v>
      </c>
      <c r="FD18" t="s">
        <v>222</v>
      </c>
      <c r="FF18">
        <v>77</v>
      </c>
    </row>
    <row r="19" spans="1:162" x14ac:dyDescent="0.35">
      <c r="A19" s="1">
        <v>44825.513615902782</v>
      </c>
      <c r="B19" s="1">
        <v>44825.518513587973</v>
      </c>
      <c r="D19" t="s">
        <v>1401</v>
      </c>
      <c r="E19" t="s">
        <v>1477</v>
      </c>
      <c r="J19" s="1">
        <v>44825</v>
      </c>
      <c r="K19" t="s">
        <v>622</v>
      </c>
      <c r="L19" t="s">
        <v>197</v>
      </c>
      <c r="M19" t="s">
        <v>1476</v>
      </c>
      <c r="N19" t="s">
        <v>1477</v>
      </c>
      <c r="O19" t="s">
        <v>1478</v>
      </c>
      <c r="P19" t="s">
        <v>855</v>
      </c>
      <c r="Q19" t="s">
        <v>856</v>
      </c>
      <c r="R19" t="s">
        <v>857</v>
      </c>
      <c r="S19" t="s">
        <v>890</v>
      </c>
      <c r="T19" t="s">
        <v>891</v>
      </c>
      <c r="U19" t="s">
        <v>210</v>
      </c>
      <c r="V19">
        <v>1</v>
      </c>
      <c r="W19">
        <v>0</v>
      </c>
      <c r="X19">
        <v>0</v>
      </c>
      <c r="Y19">
        <v>0</v>
      </c>
      <c r="Z19">
        <v>0</v>
      </c>
      <c r="AA19">
        <v>0</v>
      </c>
      <c r="AB19">
        <v>0</v>
      </c>
      <c r="AC19">
        <v>0</v>
      </c>
      <c r="AD19">
        <v>0</v>
      </c>
      <c r="AE19">
        <v>0</v>
      </c>
      <c r="AF19">
        <v>0</v>
      </c>
      <c r="AG19">
        <v>0</v>
      </c>
      <c r="AH19">
        <v>0</v>
      </c>
      <c r="AI19">
        <v>2</v>
      </c>
      <c r="AJ19">
        <v>4</v>
      </c>
      <c r="AK19" t="s">
        <v>2143</v>
      </c>
      <c r="AL19" s="2" t="s">
        <v>2144</v>
      </c>
      <c r="AM19">
        <v>73.355000000000004</v>
      </c>
      <c r="AS19" s="3" t="s">
        <v>3475</v>
      </c>
      <c r="EM19" t="s">
        <v>194</v>
      </c>
      <c r="EN19" t="s">
        <v>194</v>
      </c>
      <c r="EO19" t="s">
        <v>194</v>
      </c>
      <c r="EP19" t="s">
        <v>194</v>
      </c>
      <c r="EQ19" t="s">
        <v>194</v>
      </c>
      <c r="ER19" t="s">
        <v>1413</v>
      </c>
      <c r="ES19" t="s">
        <v>2146</v>
      </c>
      <c r="ET19" s="2" t="s">
        <v>2147</v>
      </c>
      <c r="EU19" t="s">
        <v>1587</v>
      </c>
      <c r="EX19">
        <v>186624324</v>
      </c>
      <c r="EY19" t="s">
        <v>2148</v>
      </c>
      <c r="EZ19" s="1">
        <v>44825.708055555559</v>
      </c>
      <c r="FC19" t="s">
        <v>221</v>
      </c>
      <c r="FD19" t="s">
        <v>222</v>
      </c>
      <c r="FF19">
        <v>72</v>
      </c>
    </row>
    <row r="20" spans="1:162" x14ac:dyDescent="0.35">
      <c r="A20" s="1">
        <v>44825.399798229169</v>
      </c>
      <c r="B20" s="1">
        <v>44825.66787380787</v>
      </c>
      <c r="D20" t="s">
        <v>1304</v>
      </c>
      <c r="E20" t="s">
        <v>2210</v>
      </c>
      <c r="J20" s="1">
        <v>44825</v>
      </c>
      <c r="K20" t="s">
        <v>2111</v>
      </c>
      <c r="L20" t="s">
        <v>197</v>
      </c>
      <c r="M20" t="s">
        <v>1325</v>
      </c>
      <c r="N20" t="s">
        <v>2212</v>
      </c>
      <c r="O20" t="s">
        <v>1327</v>
      </c>
      <c r="P20" t="s">
        <v>855</v>
      </c>
      <c r="Q20" t="s">
        <v>856</v>
      </c>
      <c r="R20" t="s">
        <v>1094</v>
      </c>
      <c r="S20" t="s">
        <v>1310</v>
      </c>
      <c r="T20" t="s">
        <v>1311</v>
      </c>
      <c r="U20" t="s">
        <v>210</v>
      </c>
      <c r="V20">
        <v>1</v>
      </c>
      <c r="W20">
        <v>0</v>
      </c>
      <c r="X20">
        <v>0</v>
      </c>
      <c r="Y20">
        <v>0</v>
      </c>
      <c r="Z20">
        <v>0</v>
      </c>
      <c r="AA20">
        <v>0</v>
      </c>
      <c r="AB20">
        <v>0</v>
      </c>
      <c r="AC20">
        <v>0</v>
      </c>
      <c r="AD20">
        <v>0</v>
      </c>
      <c r="AE20">
        <v>0</v>
      </c>
      <c r="AF20">
        <v>0</v>
      </c>
      <c r="AG20">
        <v>0</v>
      </c>
      <c r="AH20">
        <v>0</v>
      </c>
      <c r="AI20">
        <v>2</v>
      </c>
      <c r="AJ20">
        <v>7</v>
      </c>
      <c r="AK20" t="s">
        <v>2213</v>
      </c>
      <c r="AL20" s="2" t="s">
        <v>2214</v>
      </c>
      <c r="AM20">
        <v>20.885000000000002</v>
      </c>
      <c r="AS20" s="3" t="s">
        <v>3477</v>
      </c>
      <c r="EM20" t="s">
        <v>194</v>
      </c>
      <c r="EN20" t="s">
        <v>194</v>
      </c>
      <c r="EO20" t="s">
        <v>194</v>
      </c>
      <c r="EP20" t="s">
        <v>194</v>
      </c>
      <c r="EQ20" t="s">
        <v>194</v>
      </c>
      <c r="ER20" t="s">
        <v>2198</v>
      </c>
      <c r="ES20" t="s">
        <v>2216</v>
      </c>
      <c r="ET20" s="2" t="s">
        <v>2217</v>
      </c>
      <c r="EU20" t="s">
        <v>1587</v>
      </c>
      <c r="EX20">
        <v>186643763</v>
      </c>
      <c r="EY20" t="s">
        <v>2218</v>
      </c>
      <c r="EZ20" s="1">
        <v>44825.75335648148</v>
      </c>
      <c r="FC20" t="s">
        <v>221</v>
      </c>
      <c r="FD20" t="s">
        <v>222</v>
      </c>
      <c r="FF20">
        <v>81</v>
      </c>
    </row>
    <row r="21" spans="1:162" x14ac:dyDescent="0.35">
      <c r="A21" s="1">
        <v>44825.385329097233</v>
      </c>
      <c r="B21" s="1">
        <v>44825.407287210648</v>
      </c>
      <c r="D21" t="s">
        <v>1210</v>
      </c>
      <c r="E21" t="s">
        <v>1599</v>
      </c>
      <c r="J21" s="1">
        <v>44825</v>
      </c>
      <c r="K21" t="s">
        <v>1600</v>
      </c>
      <c r="L21" t="s">
        <v>1579</v>
      </c>
      <c r="M21" t="s">
        <v>3562</v>
      </c>
      <c r="N21" t="s">
        <v>1263</v>
      </c>
      <c r="O21" t="s">
        <v>1264</v>
      </c>
      <c r="P21" t="s">
        <v>855</v>
      </c>
      <c r="Q21" t="s">
        <v>856</v>
      </c>
      <c r="R21" t="s">
        <v>1216</v>
      </c>
      <c r="S21" t="s">
        <v>1217</v>
      </c>
      <c r="T21" t="s">
        <v>1217</v>
      </c>
      <c r="U21" t="s">
        <v>210</v>
      </c>
      <c r="V21">
        <v>1</v>
      </c>
      <c r="W21">
        <v>0</v>
      </c>
      <c r="X21">
        <v>0</v>
      </c>
      <c r="Y21">
        <v>0</v>
      </c>
      <c r="Z21">
        <v>0</v>
      </c>
      <c r="AA21">
        <v>0</v>
      </c>
      <c r="AB21">
        <v>0</v>
      </c>
      <c r="AC21">
        <v>0</v>
      </c>
      <c r="AD21">
        <v>0</v>
      </c>
      <c r="AE21">
        <v>0</v>
      </c>
      <c r="AF21">
        <v>0</v>
      </c>
      <c r="AG21">
        <v>0</v>
      </c>
      <c r="AH21">
        <v>0</v>
      </c>
      <c r="AI21">
        <v>3</v>
      </c>
      <c r="AJ21">
        <v>7</v>
      </c>
      <c r="AK21" t="s">
        <v>1602</v>
      </c>
      <c r="AL21" s="2" t="s">
        <v>1603</v>
      </c>
      <c r="AM21">
        <v>4.6449999999999996</v>
      </c>
      <c r="AO21" t="s">
        <v>1604</v>
      </c>
      <c r="AP21" s="2" t="s">
        <v>1605</v>
      </c>
      <c r="AQ21">
        <v>19.97</v>
      </c>
      <c r="AR21" t="s">
        <v>194</v>
      </c>
      <c r="EM21" t="s">
        <v>194</v>
      </c>
      <c r="EN21" t="s">
        <v>194</v>
      </c>
      <c r="EO21" t="s">
        <v>194</v>
      </c>
      <c r="EP21" t="s">
        <v>194</v>
      </c>
      <c r="EQ21" t="s">
        <v>194</v>
      </c>
      <c r="ER21" t="s">
        <v>1226</v>
      </c>
      <c r="ES21" t="s">
        <v>1607</v>
      </c>
      <c r="ET21" s="2" t="s">
        <v>1608</v>
      </c>
      <c r="EU21" t="s">
        <v>1587</v>
      </c>
      <c r="EX21">
        <v>186443925</v>
      </c>
      <c r="EY21" t="s">
        <v>1609</v>
      </c>
      <c r="EZ21" s="1">
        <v>44825.424050925933</v>
      </c>
      <c r="FC21" t="s">
        <v>221</v>
      </c>
      <c r="FD21" t="s">
        <v>222</v>
      </c>
      <c r="FF21">
        <v>3</v>
      </c>
    </row>
    <row r="22" spans="1:162" x14ac:dyDescent="0.35">
      <c r="A22" s="1">
        <v>44825.48965541667</v>
      </c>
      <c r="B22" s="1">
        <v>44825.669350879631</v>
      </c>
      <c r="D22" t="s">
        <v>1304</v>
      </c>
      <c r="E22" t="s">
        <v>2236</v>
      </c>
      <c r="J22" s="1">
        <v>44825</v>
      </c>
      <c r="K22" t="s">
        <v>2134</v>
      </c>
      <c r="L22" t="s">
        <v>2227</v>
      </c>
      <c r="M22" t="s">
        <v>1372</v>
      </c>
      <c r="N22" t="s">
        <v>2236</v>
      </c>
      <c r="O22" t="s">
        <v>1374</v>
      </c>
      <c r="P22" t="s">
        <v>855</v>
      </c>
      <c r="Q22" t="s">
        <v>856</v>
      </c>
      <c r="R22" t="s">
        <v>1094</v>
      </c>
      <c r="S22" t="s">
        <v>1310</v>
      </c>
      <c r="T22" t="s">
        <v>1311</v>
      </c>
      <c r="U22" t="s">
        <v>210</v>
      </c>
      <c r="V22">
        <v>1</v>
      </c>
      <c r="W22">
        <v>0</v>
      </c>
      <c r="X22">
        <v>0</v>
      </c>
      <c r="Y22">
        <v>0</v>
      </c>
      <c r="Z22">
        <v>0</v>
      </c>
      <c r="AA22">
        <v>0</v>
      </c>
      <c r="AB22">
        <v>0</v>
      </c>
      <c r="AC22">
        <v>0</v>
      </c>
      <c r="AD22">
        <v>0</v>
      </c>
      <c r="AE22">
        <v>0</v>
      </c>
      <c r="AF22">
        <v>0</v>
      </c>
      <c r="AG22">
        <v>0</v>
      </c>
      <c r="AH22">
        <v>0</v>
      </c>
      <c r="AI22">
        <v>2</v>
      </c>
      <c r="AJ22">
        <v>2</v>
      </c>
      <c r="AK22" t="s">
        <v>2238</v>
      </c>
      <c r="AL22" s="2" t="s">
        <v>2239</v>
      </c>
      <c r="AM22">
        <v>30.21</v>
      </c>
      <c r="AO22" t="s">
        <v>2240</v>
      </c>
      <c r="AP22" s="2" t="s">
        <v>2241</v>
      </c>
      <c r="AQ22">
        <v>29.77</v>
      </c>
      <c r="AR22" t="s">
        <v>194</v>
      </c>
      <c r="AS22" s="3" t="s">
        <v>3479</v>
      </c>
      <c r="EM22" t="s">
        <v>194</v>
      </c>
      <c r="EN22" t="s">
        <v>194</v>
      </c>
      <c r="EO22" t="s">
        <v>194</v>
      </c>
      <c r="EP22" t="s">
        <v>194</v>
      </c>
      <c r="EQ22" t="s">
        <v>194</v>
      </c>
      <c r="ER22" t="s">
        <v>2198</v>
      </c>
      <c r="ES22" t="s">
        <v>2243</v>
      </c>
      <c r="ET22" s="2" t="s">
        <v>2244</v>
      </c>
      <c r="EU22" t="s">
        <v>1587</v>
      </c>
      <c r="EX22">
        <v>186643818</v>
      </c>
      <c r="EY22" t="s">
        <v>2245</v>
      </c>
      <c r="EZ22" s="1">
        <v>44825.753564814811</v>
      </c>
      <c r="FC22" t="s">
        <v>221</v>
      </c>
      <c r="FD22" t="s">
        <v>222</v>
      </c>
      <c r="FF22">
        <v>84</v>
      </c>
    </row>
    <row r="23" spans="1:162" x14ac:dyDescent="0.35">
      <c r="A23" s="1">
        <v>44825.469480740743</v>
      </c>
      <c r="B23" s="1">
        <v>44825.666510451389</v>
      </c>
      <c r="D23" t="s">
        <v>1304</v>
      </c>
      <c r="E23" t="s">
        <v>2226</v>
      </c>
      <c r="J23" s="1">
        <v>44825</v>
      </c>
      <c r="K23" t="s">
        <v>1950</v>
      </c>
      <c r="L23" t="s">
        <v>2227</v>
      </c>
      <c r="M23" t="s">
        <v>3563</v>
      </c>
      <c r="N23" t="s">
        <v>2229</v>
      </c>
      <c r="O23" t="s">
        <v>1359</v>
      </c>
      <c r="P23" t="s">
        <v>855</v>
      </c>
      <c r="Q23" t="s">
        <v>856</v>
      </c>
      <c r="R23" t="s">
        <v>1094</v>
      </c>
      <c r="S23" t="s">
        <v>1310</v>
      </c>
      <c r="T23" t="s">
        <v>1311</v>
      </c>
      <c r="U23" t="s">
        <v>210</v>
      </c>
      <c r="V23">
        <v>1</v>
      </c>
      <c r="W23">
        <v>0</v>
      </c>
      <c r="X23">
        <v>0</v>
      </c>
      <c r="Y23">
        <v>0</v>
      </c>
      <c r="Z23">
        <v>0</v>
      </c>
      <c r="AA23">
        <v>0</v>
      </c>
      <c r="AB23">
        <v>0</v>
      </c>
      <c r="AC23">
        <v>0</v>
      </c>
      <c r="AD23">
        <v>0</v>
      </c>
      <c r="AE23">
        <v>0</v>
      </c>
      <c r="AF23">
        <v>0</v>
      </c>
      <c r="AG23">
        <v>0</v>
      </c>
      <c r="AH23">
        <v>0</v>
      </c>
      <c r="AI23">
        <v>2</v>
      </c>
      <c r="AJ23">
        <v>9</v>
      </c>
      <c r="AK23" t="s">
        <v>2230</v>
      </c>
      <c r="AL23" s="2" t="s">
        <v>2231</v>
      </c>
      <c r="AM23">
        <v>30.535</v>
      </c>
      <c r="AS23" s="3" t="s">
        <v>3478</v>
      </c>
      <c r="EM23" t="s">
        <v>194</v>
      </c>
      <c r="EN23" t="s">
        <v>194</v>
      </c>
      <c r="EO23" t="s">
        <v>194</v>
      </c>
      <c r="EP23" t="s">
        <v>194</v>
      </c>
      <c r="EQ23" t="s">
        <v>194</v>
      </c>
      <c r="ER23" t="s">
        <v>2198</v>
      </c>
      <c r="ES23" t="s">
        <v>2233</v>
      </c>
      <c r="ET23" s="2" t="s">
        <v>2234</v>
      </c>
      <c r="EU23" t="s">
        <v>1587</v>
      </c>
      <c r="EX23">
        <v>186643805</v>
      </c>
      <c r="EY23" t="s">
        <v>2235</v>
      </c>
      <c r="EZ23" s="1">
        <v>44825.753518518519</v>
      </c>
      <c r="FC23" t="s">
        <v>221</v>
      </c>
      <c r="FD23" t="s">
        <v>222</v>
      </c>
      <c r="FF23">
        <v>83</v>
      </c>
    </row>
    <row r="24" spans="1:162" x14ac:dyDescent="0.35">
      <c r="A24" s="1">
        <v>44825.379662847219</v>
      </c>
      <c r="B24" s="1">
        <v>44825.386818715277</v>
      </c>
      <c r="D24" t="s">
        <v>1088</v>
      </c>
      <c r="E24" t="s">
        <v>1122</v>
      </c>
      <c r="J24" s="1">
        <v>44825</v>
      </c>
      <c r="K24" t="s">
        <v>1968</v>
      </c>
      <c r="L24" t="s">
        <v>870</v>
      </c>
      <c r="M24" t="s">
        <v>3564</v>
      </c>
      <c r="N24" t="s">
        <v>2042</v>
      </c>
      <c r="O24" t="s">
        <v>1123</v>
      </c>
      <c r="P24" t="s">
        <v>855</v>
      </c>
      <c r="Q24" t="s">
        <v>856</v>
      </c>
      <c r="R24" t="s">
        <v>1094</v>
      </c>
      <c r="S24" t="s">
        <v>1095</v>
      </c>
      <c r="T24" t="s">
        <v>1096</v>
      </c>
      <c r="U24" t="s">
        <v>210</v>
      </c>
      <c r="V24">
        <v>1</v>
      </c>
      <c r="W24">
        <v>0</v>
      </c>
      <c r="X24">
        <v>0</v>
      </c>
      <c r="Y24">
        <v>0</v>
      </c>
      <c r="Z24">
        <v>0</v>
      </c>
      <c r="AA24">
        <v>0</v>
      </c>
      <c r="AB24">
        <v>0</v>
      </c>
      <c r="AC24">
        <v>0</v>
      </c>
      <c r="AD24">
        <v>0</v>
      </c>
      <c r="AE24">
        <v>0</v>
      </c>
      <c r="AF24">
        <v>0</v>
      </c>
      <c r="AG24">
        <v>0</v>
      </c>
      <c r="AH24">
        <v>0</v>
      </c>
      <c r="AI24">
        <v>1</v>
      </c>
      <c r="AJ24">
        <v>2</v>
      </c>
      <c r="AK24" t="s">
        <v>2043</v>
      </c>
      <c r="AL24" s="2" t="s">
        <v>2044</v>
      </c>
      <c r="AM24">
        <v>5.915</v>
      </c>
      <c r="AO24" t="s">
        <v>2045</v>
      </c>
      <c r="AP24" s="2" t="s">
        <v>2046</v>
      </c>
      <c r="AQ24">
        <v>8.3350000000000009</v>
      </c>
      <c r="AR24" t="s">
        <v>194</v>
      </c>
      <c r="AS24" s="3" t="s">
        <v>3467</v>
      </c>
      <c r="EM24" t="s">
        <v>194</v>
      </c>
      <c r="EN24" t="s">
        <v>194</v>
      </c>
      <c r="EO24" t="s">
        <v>194</v>
      </c>
      <c r="EP24" t="s">
        <v>194</v>
      </c>
      <c r="EQ24" t="s">
        <v>194</v>
      </c>
      <c r="ER24" t="s">
        <v>2020</v>
      </c>
      <c r="ES24" t="s">
        <v>2048</v>
      </c>
      <c r="ET24" s="2" t="s">
        <v>2049</v>
      </c>
      <c r="EU24" t="s">
        <v>1587</v>
      </c>
      <c r="EX24">
        <v>186610042</v>
      </c>
      <c r="EY24" t="s">
        <v>2050</v>
      </c>
      <c r="EZ24" s="1">
        <v>44825.680706018517</v>
      </c>
      <c r="FC24" t="s">
        <v>221</v>
      </c>
      <c r="FD24" t="s">
        <v>222</v>
      </c>
      <c r="FF24">
        <v>58</v>
      </c>
    </row>
    <row r="25" spans="1:162" x14ac:dyDescent="0.35">
      <c r="A25" s="1">
        <v>44825.424399965283</v>
      </c>
      <c r="B25" s="1">
        <v>44825.669771747693</v>
      </c>
      <c r="D25" t="s">
        <v>1304</v>
      </c>
      <c r="E25" t="s">
        <v>1342</v>
      </c>
      <c r="J25" s="1">
        <v>44825</v>
      </c>
      <c r="K25" t="s">
        <v>341</v>
      </c>
      <c r="L25" t="s">
        <v>707</v>
      </c>
      <c r="M25" t="s">
        <v>1341</v>
      </c>
      <c r="N25" t="s">
        <v>1342</v>
      </c>
      <c r="O25" t="s">
        <v>1343</v>
      </c>
      <c r="P25" t="s">
        <v>855</v>
      </c>
      <c r="Q25" t="s">
        <v>856</v>
      </c>
      <c r="R25" t="s">
        <v>1094</v>
      </c>
      <c r="S25" t="s">
        <v>1310</v>
      </c>
      <c r="T25" t="s">
        <v>1311</v>
      </c>
      <c r="U25" t="s">
        <v>210</v>
      </c>
      <c r="V25">
        <v>1</v>
      </c>
      <c r="W25">
        <v>0</v>
      </c>
      <c r="X25">
        <v>0</v>
      </c>
      <c r="Y25">
        <v>0</v>
      </c>
      <c r="Z25">
        <v>0</v>
      </c>
      <c r="AA25">
        <v>0</v>
      </c>
      <c r="AB25">
        <v>0</v>
      </c>
      <c r="AC25">
        <v>0</v>
      </c>
      <c r="AD25">
        <v>0</v>
      </c>
      <c r="AE25">
        <v>0</v>
      </c>
      <c r="AF25">
        <v>0</v>
      </c>
      <c r="AG25">
        <v>0</v>
      </c>
      <c r="AH25">
        <v>0</v>
      </c>
      <c r="AI25">
        <v>2</v>
      </c>
      <c r="AJ25">
        <v>7</v>
      </c>
      <c r="AK25" t="s">
        <v>2220</v>
      </c>
      <c r="AL25" s="2" t="s">
        <v>2221</v>
      </c>
      <c r="AM25">
        <v>31.75</v>
      </c>
      <c r="AS25" s="3" t="s">
        <v>3477</v>
      </c>
      <c r="EM25" t="s">
        <v>194</v>
      </c>
      <c r="EN25" t="s">
        <v>194</v>
      </c>
      <c r="EO25" t="s">
        <v>194</v>
      </c>
      <c r="EP25" t="s">
        <v>194</v>
      </c>
      <c r="EQ25" t="s">
        <v>194</v>
      </c>
      <c r="ER25" t="s">
        <v>2198</v>
      </c>
      <c r="ES25" t="s">
        <v>2223</v>
      </c>
      <c r="ET25" s="2" t="s">
        <v>2224</v>
      </c>
      <c r="EU25" t="s">
        <v>1587</v>
      </c>
      <c r="EX25">
        <v>186643785</v>
      </c>
      <c r="EY25" t="s">
        <v>2225</v>
      </c>
      <c r="EZ25" s="1">
        <v>44825.753437500003</v>
      </c>
      <c r="FC25" t="s">
        <v>221</v>
      </c>
      <c r="FD25" t="s">
        <v>222</v>
      </c>
      <c r="FF25">
        <v>82</v>
      </c>
    </row>
    <row r="26" spans="1:162" x14ac:dyDescent="0.35">
      <c r="A26" s="1">
        <v>44825.359420694447</v>
      </c>
      <c r="B26" s="1">
        <v>44825.372464548607</v>
      </c>
      <c r="D26" t="s">
        <v>1210</v>
      </c>
      <c r="E26" t="s">
        <v>1589</v>
      </c>
      <c r="J26" s="1">
        <v>44825</v>
      </c>
      <c r="K26" t="s">
        <v>1590</v>
      </c>
      <c r="L26" t="s">
        <v>1579</v>
      </c>
      <c r="M26" t="s">
        <v>3565</v>
      </c>
      <c r="N26" t="s">
        <v>1234</v>
      </c>
      <c r="O26" t="s">
        <v>1235</v>
      </c>
      <c r="P26" t="s">
        <v>855</v>
      </c>
      <c r="Q26" t="s">
        <v>856</v>
      </c>
      <c r="R26" t="s">
        <v>1216</v>
      </c>
      <c r="S26" t="s">
        <v>1217</v>
      </c>
      <c r="T26" t="s">
        <v>1217</v>
      </c>
      <c r="U26" t="s">
        <v>210</v>
      </c>
      <c r="V26">
        <v>1</v>
      </c>
      <c r="W26">
        <v>0</v>
      </c>
      <c r="X26">
        <v>0</v>
      </c>
      <c r="Y26">
        <v>0</v>
      </c>
      <c r="Z26">
        <v>0</v>
      </c>
      <c r="AA26">
        <v>0</v>
      </c>
      <c r="AB26">
        <v>0</v>
      </c>
      <c r="AC26">
        <v>0</v>
      </c>
      <c r="AD26">
        <v>0</v>
      </c>
      <c r="AE26">
        <v>0</v>
      </c>
      <c r="AF26">
        <v>0</v>
      </c>
      <c r="AG26">
        <v>0</v>
      </c>
      <c r="AH26">
        <v>0</v>
      </c>
      <c r="AI26">
        <v>3</v>
      </c>
      <c r="AJ26">
        <v>6</v>
      </c>
      <c r="AK26" t="s">
        <v>1591</v>
      </c>
      <c r="AL26" s="2" t="s">
        <v>1592</v>
      </c>
      <c r="AM26">
        <v>3.69</v>
      </c>
      <c r="AO26" t="s">
        <v>1593</v>
      </c>
      <c r="AP26" s="2" t="s">
        <v>1594</v>
      </c>
      <c r="AQ26">
        <v>8.57</v>
      </c>
      <c r="AR26" t="s">
        <v>194</v>
      </c>
      <c r="EM26" t="s">
        <v>194</v>
      </c>
      <c r="EN26" t="s">
        <v>194</v>
      </c>
      <c r="EO26" t="s">
        <v>194</v>
      </c>
      <c r="EP26" t="s">
        <v>194</v>
      </c>
      <c r="EQ26" t="s">
        <v>194</v>
      </c>
      <c r="ER26" t="s">
        <v>1226</v>
      </c>
      <c r="ES26" t="s">
        <v>1596</v>
      </c>
      <c r="ET26" s="2" t="s">
        <v>1597</v>
      </c>
      <c r="EU26" t="s">
        <v>1587</v>
      </c>
      <c r="EX26">
        <v>186443904</v>
      </c>
      <c r="EY26" t="s">
        <v>1598</v>
      </c>
      <c r="EZ26" s="1">
        <v>44825.424004629633</v>
      </c>
      <c r="FC26" t="s">
        <v>221</v>
      </c>
      <c r="FD26" t="s">
        <v>222</v>
      </c>
      <c r="FF26">
        <v>2</v>
      </c>
    </row>
    <row r="27" spans="1:162" x14ac:dyDescent="0.35">
      <c r="A27" s="1">
        <v>44825.3491474537</v>
      </c>
      <c r="B27" s="1">
        <v>44825.357660416666</v>
      </c>
      <c r="D27" t="s">
        <v>592</v>
      </c>
      <c r="E27" t="s">
        <v>1044</v>
      </c>
      <c r="J27" s="1">
        <v>44825</v>
      </c>
      <c r="K27" t="s">
        <v>2149</v>
      </c>
      <c r="L27" t="s">
        <v>1043</v>
      </c>
      <c r="M27" t="s">
        <v>1044</v>
      </c>
      <c r="N27" t="s">
        <v>2151</v>
      </c>
      <c r="O27" t="s">
        <v>1045</v>
      </c>
      <c r="P27" t="s">
        <v>855</v>
      </c>
      <c r="Q27" t="s">
        <v>856</v>
      </c>
      <c r="R27" t="s">
        <v>857</v>
      </c>
      <c r="S27" t="s">
        <v>890</v>
      </c>
      <c r="T27" t="s">
        <v>1046</v>
      </c>
      <c r="U27" t="s">
        <v>210</v>
      </c>
      <c r="V27">
        <v>1</v>
      </c>
      <c r="W27">
        <v>0</v>
      </c>
      <c r="X27">
        <v>0</v>
      </c>
      <c r="Y27">
        <v>0</v>
      </c>
      <c r="Z27">
        <v>0</v>
      </c>
      <c r="AA27">
        <v>0</v>
      </c>
      <c r="AB27">
        <v>0</v>
      </c>
      <c r="AC27">
        <v>0</v>
      </c>
      <c r="AD27">
        <v>0</v>
      </c>
      <c r="AE27">
        <v>0</v>
      </c>
      <c r="AF27">
        <v>0</v>
      </c>
      <c r="AG27">
        <v>0</v>
      </c>
      <c r="AH27">
        <v>0</v>
      </c>
      <c r="AI27">
        <v>1</v>
      </c>
      <c r="AJ27">
        <v>5</v>
      </c>
      <c r="AK27" t="s">
        <v>2152</v>
      </c>
      <c r="AL27" s="2" t="s">
        <v>2153</v>
      </c>
      <c r="AM27">
        <v>1.92</v>
      </c>
      <c r="AO27" t="s">
        <v>2154</v>
      </c>
      <c r="AP27" s="2" t="s">
        <v>2155</v>
      </c>
      <c r="AQ27">
        <v>7.41</v>
      </c>
      <c r="AR27" t="s">
        <v>194</v>
      </c>
      <c r="AS27" s="3" t="s">
        <v>3419</v>
      </c>
      <c r="EM27" t="s">
        <v>194</v>
      </c>
      <c r="EN27" t="s">
        <v>194</v>
      </c>
      <c r="EO27" t="s">
        <v>194</v>
      </c>
      <c r="EP27" t="s">
        <v>194</v>
      </c>
      <c r="EQ27" t="s">
        <v>194</v>
      </c>
      <c r="ER27" t="s">
        <v>1058</v>
      </c>
      <c r="ES27" t="s">
        <v>2156</v>
      </c>
      <c r="ET27" s="2" t="s">
        <v>2157</v>
      </c>
      <c r="EU27" t="s">
        <v>1587</v>
      </c>
      <c r="EX27">
        <v>186632043</v>
      </c>
      <c r="EY27" t="s">
        <v>2158</v>
      </c>
      <c r="EZ27" s="1">
        <v>44825.724664351852</v>
      </c>
      <c r="FC27" t="s">
        <v>221</v>
      </c>
      <c r="FD27" t="s">
        <v>222</v>
      </c>
      <c r="FF27">
        <v>73</v>
      </c>
    </row>
    <row r="28" spans="1:162" x14ac:dyDescent="0.35">
      <c r="A28" s="1">
        <v>44825.391173124997</v>
      </c>
      <c r="B28" s="1">
        <v>44825.403728888887</v>
      </c>
      <c r="D28" t="s">
        <v>1088</v>
      </c>
      <c r="E28" t="s">
        <v>1108</v>
      </c>
      <c r="J28" s="1">
        <v>44825</v>
      </c>
      <c r="K28" t="s">
        <v>2051</v>
      </c>
      <c r="L28" t="s">
        <v>870</v>
      </c>
      <c r="M28" t="s">
        <v>1107</v>
      </c>
      <c r="N28" t="s">
        <v>1108</v>
      </c>
      <c r="O28" t="s">
        <v>1109</v>
      </c>
      <c r="P28" t="s">
        <v>855</v>
      </c>
      <c r="Q28" t="s">
        <v>856</v>
      </c>
      <c r="R28" t="s">
        <v>1094</v>
      </c>
      <c r="S28" t="s">
        <v>1095</v>
      </c>
      <c r="T28" t="s">
        <v>1096</v>
      </c>
      <c r="U28" t="s">
        <v>210</v>
      </c>
      <c r="V28">
        <v>1</v>
      </c>
      <c r="W28">
        <v>0</v>
      </c>
      <c r="X28">
        <v>0</v>
      </c>
      <c r="Y28">
        <v>0</v>
      </c>
      <c r="Z28">
        <v>0</v>
      </c>
      <c r="AA28">
        <v>0</v>
      </c>
      <c r="AB28">
        <v>0</v>
      </c>
      <c r="AC28">
        <v>0</v>
      </c>
      <c r="AD28">
        <v>0</v>
      </c>
      <c r="AE28">
        <v>0</v>
      </c>
      <c r="AF28">
        <v>0</v>
      </c>
      <c r="AG28">
        <v>0</v>
      </c>
      <c r="AH28">
        <v>0</v>
      </c>
      <c r="AI28">
        <v>2</v>
      </c>
      <c r="AJ28">
        <v>7</v>
      </c>
      <c r="AK28" t="s">
        <v>2053</v>
      </c>
      <c r="AL28" s="2" t="s">
        <v>2054</v>
      </c>
      <c r="AM28">
        <v>16.260000000000002</v>
      </c>
      <c r="AO28" t="s">
        <v>2055</v>
      </c>
      <c r="AP28" s="2" t="s">
        <v>2056</v>
      </c>
      <c r="AQ28">
        <v>4.12</v>
      </c>
      <c r="AR28" t="s">
        <v>194</v>
      </c>
      <c r="AS28" s="3" t="s">
        <v>3468</v>
      </c>
      <c r="EM28" t="s">
        <v>194</v>
      </c>
      <c r="EN28" t="s">
        <v>194</v>
      </c>
      <c r="EO28" t="s">
        <v>194</v>
      </c>
      <c r="EP28" t="s">
        <v>194</v>
      </c>
      <c r="EQ28" t="s">
        <v>194</v>
      </c>
      <c r="ER28" t="s">
        <v>2020</v>
      </c>
      <c r="ES28" t="s">
        <v>2058</v>
      </c>
      <c r="ET28" s="2" t="s">
        <v>2059</v>
      </c>
      <c r="EU28" t="s">
        <v>1587</v>
      </c>
      <c r="EX28">
        <v>186610077</v>
      </c>
      <c r="EY28" t="s">
        <v>2060</v>
      </c>
      <c r="EZ28" s="1">
        <v>44825.680798611109</v>
      </c>
      <c r="FC28" t="s">
        <v>221</v>
      </c>
      <c r="FD28" t="s">
        <v>222</v>
      </c>
      <c r="FF28">
        <v>59</v>
      </c>
    </row>
    <row r="29" spans="1:162" x14ac:dyDescent="0.35">
      <c r="A29" s="1">
        <v>44825.491730856484</v>
      </c>
      <c r="B29" s="1">
        <v>44825.497496064818</v>
      </c>
      <c r="D29" t="s">
        <v>1401</v>
      </c>
      <c r="E29" t="s">
        <v>1461</v>
      </c>
      <c r="J29" s="1">
        <v>44825</v>
      </c>
      <c r="K29" t="s">
        <v>2134</v>
      </c>
      <c r="L29" t="s">
        <v>197</v>
      </c>
      <c r="M29" t="s">
        <v>1460</v>
      </c>
      <c r="N29" t="s">
        <v>2136</v>
      </c>
      <c r="O29" t="s">
        <v>1462</v>
      </c>
      <c r="P29" t="s">
        <v>855</v>
      </c>
      <c r="Q29" t="s">
        <v>856</v>
      </c>
      <c r="R29" t="s">
        <v>857</v>
      </c>
      <c r="S29" t="s">
        <v>890</v>
      </c>
      <c r="T29" t="s">
        <v>891</v>
      </c>
      <c r="U29" t="s">
        <v>210</v>
      </c>
      <c r="V29">
        <v>1</v>
      </c>
      <c r="W29">
        <v>0</v>
      </c>
      <c r="X29">
        <v>0</v>
      </c>
      <c r="Y29">
        <v>0</v>
      </c>
      <c r="Z29">
        <v>0</v>
      </c>
      <c r="AA29">
        <v>0</v>
      </c>
      <c r="AB29">
        <v>0</v>
      </c>
      <c r="AC29">
        <v>0</v>
      </c>
      <c r="AD29">
        <v>0</v>
      </c>
      <c r="AE29">
        <v>0</v>
      </c>
      <c r="AF29">
        <v>0</v>
      </c>
      <c r="AG29">
        <v>0</v>
      </c>
      <c r="AH29">
        <v>0</v>
      </c>
      <c r="AI29">
        <v>3</v>
      </c>
      <c r="AJ29">
        <v>3</v>
      </c>
      <c r="AK29" t="s">
        <v>2137</v>
      </c>
      <c r="AL29" s="2" t="s">
        <v>2138</v>
      </c>
      <c r="AM29">
        <v>62.04</v>
      </c>
      <c r="AS29" s="3" t="s">
        <v>3474</v>
      </c>
      <c r="EM29" t="s">
        <v>194</v>
      </c>
      <c r="EN29" t="s">
        <v>194</v>
      </c>
      <c r="EO29" t="s">
        <v>194</v>
      </c>
      <c r="EP29" t="s">
        <v>194</v>
      </c>
      <c r="EQ29" t="s">
        <v>194</v>
      </c>
      <c r="ER29" t="s">
        <v>1413</v>
      </c>
      <c r="ES29" t="s">
        <v>2140</v>
      </c>
      <c r="ET29" s="2" t="s">
        <v>2141</v>
      </c>
      <c r="EU29" t="s">
        <v>1587</v>
      </c>
      <c r="EX29">
        <v>186624303</v>
      </c>
      <c r="EY29" t="s">
        <v>2142</v>
      </c>
      <c r="EZ29" s="1">
        <v>44825.708020833343</v>
      </c>
      <c r="FC29" t="s">
        <v>221</v>
      </c>
      <c r="FD29" t="s">
        <v>222</v>
      </c>
      <c r="FF29">
        <v>71</v>
      </c>
    </row>
    <row r="30" spans="1:162" x14ac:dyDescent="0.35">
      <c r="A30" s="1">
        <v>44825.458159814807</v>
      </c>
      <c r="B30" s="1">
        <v>44825.463519155091</v>
      </c>
      <c r="D30" t="s">
        <v>848</v>
      </c>
      <c r="E30" t="s">
        <v>905</v>
      </c>
      <c r="J30" s="1">
        <v>44825</v>
      </c>
      <c r="K30" t="s">
        <v>1976</v>
      </c>
      <c r="L30" t="s">
        <v>851</v>
      </c>
      <c r="M30" t="s">
        <v>904</v>
      </c>
      <c r="N30" t="s">
        <v>905</v>
      </c>
      <c r="O30" t="s">
        <v>906</v>
      </c>
      <c r="P30" t="s">
        <v>855</v>
      </c>
      <c r="Q30" t="s">
        <v>856</v>
      </c>
      <c r="R30" t="s">
        <v>857</v>
      </c>
      <c r="S30" t="s">
        <v>890</v>
      </c>
      <c r="T30" t="s">
        <v>891</v>
      </c>
      <c r="U30" t="s">
        <v>210</v>
      </c>
      <c r="V30">
        <v>1</v>
      </c>
      <c r="W30">
        <v>0</v>
      </c>
      <c r="X30">
        <v>0</v>
      </c>
      <c r="Y30">
        <v>0</v>
      </c>
      <c r="Z30">
        <v>0</v>
      </c>
      <c r="AA30">
        <v>0</v>
      </c>
      <c r="AB30">
        <v>0</v>
      </c>
      <c r="AC30">
        <v>0</v>
      </c>
      <c r="AD30">
        <v>0</v>
      </c>
      <c r="AE30">
        <v>0</v>
      </c>
      <c r="AF30">
        <v>0</v>
      </c>
      <c r="AG30">
        <v>0</v>
      </c>
      <c r="AH30">
        <v>0</v>
      </c>
      <c r="AI30">
        <v>3</v>
      </c>
      <c r="AJ30">
        <v>6</v>
      </c>
      <c r="AK30" t="s">
        <v>1977</v>
      </c>
      <c r="AL30" s="2" t="s">
        <v>1978</v>
      </c>
      <c r="AM30">
        <v>84.8</v>
      </c>
      <c r="AO30" t="s">
        <v>1979</v>
      </c>
      <c r="AP30" s="2" t="s">
        <v>1980</v>
      </c>
      <c r="AQ30">
        <v>12</v>
      </c>
      <c r="AR30" t="s">
        <v>194</v>
      </c>
      <c r="EM30" t="s">
        <v>194</v>
      </c>
      <c r="EN30" t="s">
        <v>194</v>
      </c>
      <c r="EO30" t="s">
        <v>194</v>
      </c>
      <c r="EP30" t="s">
        <v>194</v>
      </c>
      <c r="EQ30" t="s">
        <v>194</v>
      </c>
      <c r="ER30" t="s">
        <v>865</v>
      </c>
      <c r="ES30" t="s">
        <v>1982</v>
      </c>
      <c r="ET30" s="2" t="s">
        <v>1983</v>
      </c>
      <c r="EU30" t="s">
        <v>1587</v>
      </c>
      <c r="EX30">
        <v>186607116</v>
      </c>
      <c r="EY30" t="s">
        <v>1984</v>
      </c>
      <c r="EZ30" s="1">
        <v>44825.674953703703</v>
      </c>
      <c r="FC30" t="s">
        <v>221</v>
      </c>
      <c r="FD30" t="s">
        <v>222</v>
      </c>
      <c r="FF30">
        <v>50</v>
      </c>
    </row>
    <row r="31" spans="1:162" x14ac:dyDescent="0.35">
      <c r="A31" s="1">
        <v>44825.4138953125</v>
      </c>
      <c r="B31" s="1">
        <v>44825.425316273147</v>
      </c>
      <c r="D31" t="s">
        <v>946</v>
      </c>
      <c r="E31" t="s">
        <v>1000</v>
      </c>
      <c r="J31" s="1">
        <v>44825</v>
      </c>
      <c r="K31" t="s">
        <v>2088</v>
      </c>
      <c r="L31" t="s">
        <v>968</v>
      </c>
      <c r="M31" t="s">
        <v>999</v>
      </c>
      <c r="N31" t="s">
        <v>1000</v>
      </c>
      <c r="O31" t="s">
        <v>1001</v>
      </c>
      <c r="P31" t="s">
        <v>855</v>
      </c>
      <c r="Q31" t="s">
        <v>856</v>
      </c>
      <c r="R31" t="s">
        <v>952</v>
      </c>
      <c r="S31" t="s">
        <v>953</v>
      </c>
      <c r="T31" t="s">
        <v>954</v>
      </c>
      <c r="U31" t="s">
        <v>210</v>
      </c>
      <c r="V31">
        <v>1</v>
      </c>
      <c r="W31">
        <v>0</v>
      </c>
      <c r="X31">
        <v>0</v>
      </c>
      <c r="Y31">
        <v>0</v>
      </c>
      <c r="Z31">
        <v>0</v>
      </c>
      <c r="AA31">
        <v>0</v>
      </c>
      <c r="AB31">
        <v>0</v>
      </c>
      <c r="AC31">
        <v>0</v>
      </c>
      <c r="AD31">
        <v>0</v>
      </c>
      <c r="AE31">
        <v>0</v>
      </c>
      <c r="AF31">
        <v>0</v>
      </c>
      <c r="AG31">
        <v>0</v>
      </c>
      <c r="AH31">
        <v>0</v>
      </c>
      <c r="AI31">
        <v>3</v>
      </c>
      <c r="AJ31">
        <v>6</v>
      </c>
      <c r="AK31" t="s">
        <v>2089</v>
      </c>
      <c r="AL31" s="2" t="s">
        <v>2090</v>
      </c>
      <c r="AM31">
        <v>24.84</v>
      </c>
      <c r="AS31" s="3" t="s">
        <v>3419</v>
      </c>
      <c r="EM31" t="s">
        <v>194</v>
      </c>
      <c r="EN31" t="s">
        <v>194</v>
      </c>
      <c r="EO31" t="s">
        <v>194</v>
      </c>
      <c r="EP31" t="s">
        <v>194</v>
      </c>
      <c r="EQ31" t="s">
        <v>194</v>
      </c>
      <c r="ER31" t="s">
        <v>962</v>
      </c>
      <c r="ES31" t="s">
        <v>2091</v>
      </c>
      <c r="ET31" s="2" t="s">
        <v>2092</v>
      </c>
      <c r="EU31" t="s">
        <v>1587</v>
      </c>
      <c r="EX31">
        <v>186617133</v>
      </c>
      <c r="EY31" t="s">
        <v>2093</v>
      </c>
      <c r="EZ31" s="1">
        <v>44825.695555555547</v>
      </c>
      <c r="FC31" t="s">
        <v>221</v>
      </c>
      <c r="FD31" t="s">
        <v>222</v>
      </c>
      <c r="FF31">
        <v>64</v>
      </c>
    </row>
    <row r="32" spans="1:162" x14ac:dyDescent="0.35">
      <c r="A32" s="1">
        <v>44825.380620335651</v>
      </c>
      <c r="B32" s="1">
        <v>44825.389812488429</v>
      </c>
      <c r="D32" t="s">
        <v>848</v>
      </c>
      <c r="E32" t="s">
        <v>1967</v>
      </c>
      <c r="J32" s="1">
        <v>44825</v>
      </c>
      <c r="K32" t="s">
        <v>1968</v>
      </c>
      <c r="L32" t="s">
        <v>851</v>
      </c>
      <c r="M32" t="s">
        <v>934</v>
      </c>
      <c r="N32" t="s">
        <v>935</v>
      </c>
      <c r="O32" t="s">
        <v>889</v>
      </c>
      <c r="P32" t="s">
        <v>855</v>
      </c>
      <c r="Q32" t="s">
        <v>856</v>
      </c>
      <c r="R32" t="s">
        <v>857</v>
      </c>
      <c r="S32" t="s">
        <v>858</v>
      </c>
      <c r="T32" t="s">
        <v>859</v>
      </c>
      <c r="U32" t="s">
        <v>210</v>
      </c>
      <c r="V32">
        <v>1</v>
      </c>
      <c r="W32">
        <v>0</v>
      </c>
      <c r="X32">
        <v>0</v>
      </c>
      <c r="Y32">
        <v>0</v>
      </c>
      <c r="Z32">
        <v>0</v>
      </c>
      <c r="AA32">
        <v>0</v>
      </c>
      <c r="AB32">
        <v>0</v>
      </c>
      <c r="AC32">
        <v>0</v>
      </c>
      <c r="AD32">
        <v>0</v>
      </c>
      <c r="AE32">
        <v>0</v>
      </c>
      <c r="AF32">
        <v>0</v>
      </c>
      <c r="AG32">
        <v>0</v>
      </c>
      <c r="AH32">
        <v>0</v>
      </c>
      <c r="AI32">
        <v>3</v>
      </c>
      <c r="AJ32">
        <v>9</v>
      </c>
      <c r="AK32" t="s">
        <v>1970</v>
      </c>
      <c r="AL32" s="2" t="s">
        <v>1971</v>
      </c>
      <c r="AM32">
        <v>82.4</v>
      </c>
      <c r="AS32" s="3" t="s">
        <v>3463</v>
      </c>
      <c r="EM32" t="s">
        <v>194</v>
      </c>
      <c r="EN32" t="s">
        <v>194</v>
      </c>
      <c r="EO32" t="s">
        <v>194</v>
      </c>
      <c r="EP32" t="s">
        <v>194</v>
      </c>
      <c r="EQ32" t="s">
        <v>194</v>
      </c>
      <c r="ER32" t="s">
        <v>865</v>
      </c>
      <c r="ES32" t="s">
        <v>1973</v>
      </c>
      <c r="ET32" s="2" t="s">
        <v>1974</v>
      </c>
      <c r="EU32" t="s">
        <v>1587</v>
      </c>
      <c r="EX32">
        <v>186606257</v>
      </c>
      <c r="EY32" t="s">
        <v>1975</v>
      </c>
      <c r="EZ32" s="1">
        <v>44825.673298611109</v>
      </c>
      <c r="FC32" t="s">
        <v>221</v>
      </c>
      <c r="FD32" t="s">
        <v>222</v>
      </c>
      <c r="FF32">
        <v>49</v>
      </c>
    </row>
    <row r="33" spans="1:162" x14ac:dyDescent="0.35">
      <c r="A33" s="1">
        <v>44825.411158645831</v>
      </c>
      <c r="B33" s="1">
        <v>44825.414159479173</v>
      </c>
      <c r="D33" t="s">
        <v>1088</v>
      </c>
      <c r="E33" t="s">
        <v>1135</v>
      </c>
      <c r="J33" s="1">
        <v>44825</v>
      </c>
      <c r="K33" t="s">
        <v>2061</v>
      </c>
      <c r="L33" t="s">
        <v>870</v>
      </c>
      <c r="M33" t="s">
        <v>3566</v>
      </c>
      <c r="N33" t="s">
        <v>1135</v>
      </c>
      <c r="O33" t="s">
        <v>2062</v>
      </c>
      <c r="P33" t="s">
        <v>855</v>
      </c>
      <c r="Q33" t="s">
        <v>856</v>
      </c>
      <c r="R33" t="s">
        <v>1094</v>
      </c>
      <c r="S33" t="s">
        <v>1095</v>
      </c>
      <c r="T33" t="s">
        <v>1096</v>
      </c>
      <c r="U33" t="s">
        <v>210</v>
      </c>
      <c r="V33">
        <v>1</v>
      </c>
      <c r="W33">
        <v>0</v>
      </c>
      <c r="X33">
        <v>0</v>
      </c>
      <c r="Y33">
        <v>0</v>
      </c>
      <c r="Z33">
        <v>0</v>
      </c>
      <c r="AA33">
        <v>0</v>
      </c>
      <c r="AB33">
        <v>0</v>
      </c>
      <c r="AC33">
        <v>0</v>
      </c>
      <c r="AD33">
        <v>0</v>
      </c>
      <c r="AE33">
        <v>0</v>
      </c>
      <c r="AF33">
        <v>0</v>
      </c>
      <c r="AG33">
        <v>0</v>
      </c>
      <c r="AH33">
        <v>0</v>
      </c>
      <c r="AI33">
        <v>2</v>
      </c>
      <c r="AJ33">
        <v>5</v>
      </c>
      <c r="AK33" t="s">
        <v>2063</v>
      </c>
      <c r="AL33" s="2" t="s">
        <v>2064</v>
      </c>
      <c r="AM33">
        <v>10.57</v>
      </c>
      <c r="AS33" s="3" t="s">
        <v>3419</v>
      </c>
      <c r="EM33" t="s">
        <v>194</v>
      </c>
      <c r="EN33" t="s">
        <v>194</v>
      </c>
      <c r="EO33" t="s">
        <v>194</v>
      </c>
      <c r="EP33" t="s">
        <v>194</v>
      </c>
      <c r="EQ33" t="s">
        <v>194</v>
      </c>
      <c r="ER33" t="s">
        <v>2020</v>
      </c>
      <c r="ES33" t="s">
        <v>2065</v>
      </c>
      <c r="ET33" s="2" t="s">
        <v>2066</v>
      </c>
      <c r="EU33" t="s">
        <v>1587</v>
      </c>
      <c r="EX33">
        <v>186610092</v>
      </c>
      <c r="EY33" t="s">
        <v>2067</v>
      </c>
      <c r="EZ33" s="1">
        <v>44825.680833333332</v>
      </c>
      <c r="FC33" t="s">
        <v>221</v>
      </c>
      <c r="FD33" t="s">
        <v>222</v>
      </c>
      <c r="FF33">
        <v>60</v>
      </c>
    </row>
    <row r="34" spans="1:162" x14ac:dyDescent="0.35">
      <c r="A34" s="1">
        <v>44825.41598153935</v>
      </c>
      <c r="B34" s="1">
        <v>44825.423871793981</v>
      </c>
      <c r="D34" t="s">
        <v>1210</v>
      </c>
      <c r="E34" t="s">
        <v>1278</v>
      </c>
      <c r="J34" s="1">
        <v>44825</v>
      </c>
      <c r="K34" t="s">
        <v>984</v>
      </c>
      <c r="L34" t="s">
        <v>1579</v>
      </c>
      <c r="M34" t="s">
        <v>3567</v>
      </c>
      <c r="N34" t="s">
        <v>1278</v>
      </c>
      <c r="O34" t="s">
        <v>1610</v>
      </c>
      <c r="P34" t="s">
        <v>855</v>
      </c>
      <c r="Q34" t="s">
        <v>856</v>
      </c>
      <c r="R34" t="s">
        <v>1216</v>
      </c>
      <c r="S34" t="s">
        <v>1217</v>
      </c>
      <c r="T34" t="s">
        <v>1217</v>
      </c>
      <c r="U34" t="s">
        <v>210</v>
      </c>
      <c r="V34">
        <v>1</v>
      </c>
      <c r="W34">
        <v>0</v>
      </c>
      <c r="X34">
        <v>0</v>
      </c>
      <c r="Y34">
        <v>0</v>
      </c>
      <c r="Z34">
        <v>0</v>
      </c>
      <c r="AA34">
        <v>0</v>
      </c>
      <c r="AB34">
        <v>0</v>
      </c>
      <c r="AC34">
        <v>0</v>
      </c>
      <c r="AD34">
        <v>0</v>
      </c>
      <c r="AE34">
        <v>0</v>
      </c>
      <c r="AF34">
        <v>0</v>
      </c>
      <c r="AG34">
        <v>0</v>
      </c>
      <c r="AH34">
        <v>0</v>
      </c>
      <c r="AI34">
        <v>3</v>
      </c>
      <c r="AJ34">
        <v>7</v>
      </c>
      <c r="AK34" t="s">
        <v>1611</v>
      </c>
      <c r="AL34" s="2" t="s">
        <v>1612</v>
      </c>
      <c r="AM34">
        <v>8.7200000000000006</v>
      </c>
      <c r="AS34" s="3" t="s">
        <v>3450</v>
      </c>
      <c r="EM34" t="s">
        <v>194</v>
      </c>
      <c r="EN34" t="s">
        <v>194</v>
      </c>
      <c r="EO34" t="s">
        <v>194</v>
      </c>
      <c r="EP34" t="s">
        <v>194</v>
      </c>
      <c r="EQ34" t="s">
        <v>194</v>
      </c>
      <c r="ER34" t="s">
        <v>1226</v>
      </c>
      <c r="ES34" t="s">
        <v>1614</v>
      </c>
      <c r="ET34" s="2" t="s">
        <v>1615</v>
      </c>
      <c r="EU34" t="s">
        <v>1587</v>
      </c>
      <c r="EX34">
        <v>186445496</v>
      </c>
      <c r="EY34" t="s">
        <v>1616</v>
      </c>
      <c r="EZ34" s="1">
        <v>44825.427453703713</v>
      </c>
      <c r="FC34" t="s">
        <v>221</v>
      </c>
      <c r="FD34" t="s">
        <v>222</v>
      </c>
      <c r="FF34">
        <v>4</v>
      </c>
    </row>
    <row r="35" spans="1:162" x14ac:dyDescent="0.35">
      <c r="A35" s="1">
        <v>44825.39999539352</v>
      </c>
      <c r="B35" s="1">
        <v>44825.406201979167</v>
      </c>
      <c r="D35" t="s">
        <v>1401</v>
      </c>
      <c r="E35" t="s">
        <v>1419</v>
      </c>
      <c r="J35" s="1">
        <v>44825</v>
      </c>
      <c r="K35" t="s">
        <v>2111</v>
      </c>
      <c r="L35" t="s">
        <v>2112</v>
      </c>
      <c r="M35" t="s">
        <v>1419</v>
      </c>
      <c r="N35" t="s">
        <v>1419</v>
      </c>
      <c r="O35" t="s">
        <v>1420</v>
      </c>
      <c r="P35" t="s">
        <v>855</v>
      </c>
      <c r="Q35" t="s">
        <v>856</v>
      </c>
      <c r="R35" t="s">
        <v>857</v>
      </c>
      <c r="S35" t="s">
        <v>890</v>
      </c>
      <c r="T35" t="s">
        <v>891</v>
      </c>
      <c r="U35" t="s">
        <v>210</v>
      </c>
      <c r="V35">
        <v>1</v>
      </c>
      <c r="W35">
        <v>0</v>
      </c>
      <c r="X35">
        <v>0</v>
      </c>
      <c r="Y35">
        <v>0</v>
      </c>
      <c r="Z35">
        <v>0</v>
      </c>
      <c r="AA35">
        <v>0</v>
      </c>
      <c r="AB35">
        <v>0</v>
      </c>
      <c r="AC35">
        <v>0</v>
      </c>
      <c r="AD35">
        <v>0</v>
      </c>
      <c r="AE35">
        <v>0</v>
      </c>
      <c r="AF35">
        <v>0</v>
      </c>
      <c r="AG35">
        <v>0</v>
      </c>
      <c r="AH35">
        <v>0</v>
      </c>
      <c r="AI35">
        <v>2</v>
      </c>
      <c r="AJ35">
        <v>6</v>
      </c>
      <c r="AK35" t="s">
        <v>2113</v>
      </c>
      <c r="AL35" s="2" t="s">
        <v>2114</v>
      </c>
      <c r="AM35">
        <v>21.2</v>
      </c>
      <c r="AO35" t="s">
        <v>2115</v>
      </c>
      <c r="AP35" s="2" t="s">
        <v>2116</v>
      </c>
      <c r="AQ35">
        <v>36.200000000000003</v>
      </c>
      <c r="AR35" t="s">
        <v>194</v>
      </c>
      <c r="AS35" s="3" t="s">
        <v>3471</v>
      </c>
      <c r="EM35" t="s">
        <v>194</v>
      </c>
      <c r="EN35" t="s">
        <v>194</v>
      </c>
      <c r="EO35" t="s">
        <v>194</v>
      </c>
      <c r="EP35" t="s">
        <v>194</v>
      </c>
      <c r="EQ35" t="s">
        <v>194</v>
      </c>
      <c r="ER35" t="s">
        <v>1413</v>
      </c>
      <c r="ES35" t="s">
        <v>2117</v>
      </c>
      <c r="ET35" s="2" t="s">
        <v>2118</v>
      </c>
      <c r="EU35" t="s">
        <v>1587</v>
      </c>
      <c r="EX35">
        <v>186624245</v>
      </c>
      <c r="EY35" t="s">
        <v>2119</v>
      </c>
      <c r="EZ35" s="1">
        <v>44825.707905092589</v>
      </c>
      <c r="FC35" t="s">
        <v>221</v>
      </c>
      <c r="FD35" t="s">
        <v>222</v>
      </c>
      <c r="FF35">
        <v>68</v>
      </c>
    </row>
    <row r="36" spans="1:162" x14ac:dyDescent="0.35">
      <c r="A36" s="1">
        <v>44825.380175254628</v>
      </c>
      <c r="B36" s="1">
        <v>44825.386728472222</v>
      </c>
      <c r="D36" t="s">
        <v>592</v>
      </c>
      <c r="E36" t="s">
        <v>2165</v>
      </c>
      <c r="J36" s="1">
        <v>44825</v>
      </c>
      <c r="K36" t="s">
        <v>1968</v>
      </c>
      <c r="L36" t="s">
        <v>1043</v>
      </c>
      <c r="M36" t="s">
        <v>1078</v>
      </c>
      <c r="N36" t="s">
        <v>2165</v>
      </c>
      <c r="O36" t="s">
        <v>1079</v>
      </c>
      <c r="P36" t="s">
        <v>855</v>
      </c>
      <c r="Q36" t="s">
        <v>856</v>
      </c>
      <c r="R36" t="s">
        <v>857</v>
      </c>
      <c r="S36" t="s">
        <v>890</v>
      </c>
      <c r="T36" t="s">
        <v>1046</v>
      </c>
      <c r="U36" t="s">
        <v>210</v>
      </c>
      <c r="V36">
        <v>1</v>
      </c>
      <c r="W36">
        <v>0</v>
      </c>
      <c r="X36">
        <v>0</v>
      </c>
      <c r="Y36">
        <v>0</v>
      </c>
      <c r="Z36">
        <v>0</v>
      </c>
      <c r="AA36">
        <v>0</v>
      </c>
      <c r="AB36">
        <v>0</v>
      </c>
      <c r="AC36">
        <v>0</v>
      </c>
      <c r="AD36">
        <v>0</v>
      </c>
      <c r="AE36">
        <v>0</v>
      </c>
      <c r="AF36">
        <v>0</v>
      </c>
      <c r="AG36">
        <v>0</v>
      </c>
      <c r="AH36">
        <v>0</v>
      </c>
      <c r="AI36">
        <v>2</v>
      </c>
      <c r="AJ36">
        <v>4</v>
      </c>
      <c r="AK36" t="s">
        <v>2166</v>
      </c>
      <c r="AL36" s="2" t="s">
        <v>2167</v>
      </c>
      <c r="AM36">
        <v>18.579999999999998</v>
      </c>
      <c r="AS36" s="3" t="s">
        <v>3476</v>
      </c>
      <c r="EM36" t="s">
        <v>194</v>
      </c>
      <c r="EN36" t="s">
        <v>194</v>
      </c>
      <c r="EO36" t="s">
        <v>194</v>
      </c>
      <c r="EP36" t="s">
        <v>194</v>
      </c>
      <c r="EQ36" t="s">
        <v>194</v>
      </c>
      <c r="ER36" t="s">
        <v>1058</v>
      </c>
      <c r="ES36" t="s">
        <v>2169</v>
      </c>
      <c r="ET36" s="2" t="s">
        <v>2170</v>
      </c>
      <c r="EU36" t="s">
        <v>1587</v>
      </c>
      <c r="EX36">
        <v>186632079</v>
      </c>
      <c r="EY36" t="s">
        <v>2171</v>
      </c>
      <c r="EZ36" s="1">
        <v>44825.724722222221</v>
      </c>
      <c r="FC36" t="s">
        <v>221</v>
      </c>
      <c r="FD36" t="s">
        <v>222</v>
      </c>
      <c r="FF36">
        <v>75</v>
      </c>
    </row>
    <row r="37" spans="1:162" x14ac:dyDescent="0.35">
      <c r="A37" s="1">
        <v>44825.365920405093</v>
      </c>
      <c r="B37" s="1">
        <v>44825.37009167824</v>
      </c>
      <c r="D37" t="s">
        <v>848</v>
      </c>
      <c r="E37" t="s">
        <v>920</v>
      </c>
      <c r="J37" s="1">
        <v>44825</v>
      </c>
      <c r="K37" t="s">
        <v>918</v>
      </c>
      <c r="L37" t="s">
        <v>870</v>
      </c>
      <c r="M37" t="s">
        <v>919</v>
      </c>
      <c r="N37" t="s">
        <v>920</v>
      </c>
      <c r="O37" t="s">
        <v>921</v>
      </c>
      <c r="P37" t="s">
        <v>855</v>
      </c>
      <c r="Q37" t="s">
        <v>856</v>
      </c>
      <c r="R37" t="s">
        <v>857</v>
      </c>
      <c r="S37" t="s">
        <v>858</v>
      </c>
      <c r="T37" t="s">
        <v>859</v>
      </c>
      <c r="U37" t="s">
        <v>210</v>
      </c>
      <c r="V37">
        <v>1</v>
      </c>
      <c r="W37">
        <v>0</v>
      </c>
      <c r="X37">
        <v>0</v>
      </c>
      <c r="Y37">
        <v>0</v>
      </c>
      <c r="Z37">
        <v>0</v>
      </c>
      <c r="AA37">
        <v>0</v>
      </c>
      <c r="AB37">
        <v>0</v>
      </c>
      <c r="AC37">
        <v>0</v>
      </c>
      <c r="AD37">
        <v>0</v>
      </c>
      <c r="AE37">
        <v>0</v>
      </c>
      <c r="AF37">
        <v>0</v>
      </c>
      <c r="AG37">
        <v>0</v>
      </c>
      <c r="AH37">
        <v>0</v>
      </c>
      <c r="AI37">
        <v>2</v>
      </c>
      <c r="AJ37">
        <v>2</v>
      </c>
      <c r="AK37" t="s">
        <v>2000</v>
      </c>
      <c r="AL37" s="2" t="s">
        <v>2001</v>
      </c>
      <c r="AM37">
        <v>37</v>
      </c>
      <c r="EM37" t="s">
        <v>194</v>
      </c>
      <c r="EN37" t="s">
        <v>194</v>
      </c>
      <c r="EO37" t="s">
        <v>194</v>
      </c>
      <c r="EP37" t="s">
        <v>194</v>
      </c>
      <c r="EQ37" t="s">
        <v>194</v>
      </c>
      <c r="ER37" t="s">
        <v>865</v>
      </c>
      <c r="ES37" t="s">
        <v>2003</v>
      </c>
      <c r="ET37" s="2" t="s">
        <v>2004</v>
      </c>
      <c r="EU37" t="s">
        <v>1587</v>
      </c>
      <c r="EX37">
        <v>186607689</v>
      </c>
      <c r="EY37" t="s">
        <v>2005</v>
      </c>
      <c r="EZ37" s="1">
        <v>44825.676249999997</v>
      </c>
      <c r="FC37" t="s">
        <v>221</v>
      </c>
      <c r="FD37" t="s">
        <v>222</v>
      </c>
      <c r="FF37">
        <v>53</v>
      </c>
    </row>
    <row r="38" spans="1:162" x14ac:dyDescent="0.35">
      <c r="A38" s="1">
        <v>44825.373388020831</v>
      </c>
      <c r="B38" s="1">
        <v>44825.670527881943</v>
      </c>
      <c r="D38" t="s">
        <v>1304</v>
      </c>
      <c r="E38" t="s">
        <v>2202</v>
      </c>
      <c r="J38" s="1">
        <v>44825</v>
      </c>
      <c r="K38" t="s">
        <v>2203</v>
      </c>
      <c r="L38" t="s">
        <v>197</v>
      </c>
      <c r="M38" t="s">
        <v>1307</v>
      </c>
      <c r="N38" t="s">
        <v>2202</v>
      </c>
      <c r="O38" t="s">
        <v>1309</v>
      </c>
      <c r="P38" t="s">
        <v>855</v>
      </c>
      <c r="Q38" t="s">
        <v>856</v>
      </c>
      <c r="R38" t="s">
        <v>1094</v>
      </c>
      <c r="S38" t="s">
        <v>1310</v>
      </c>
      <c r="T38" t="s">
        <v>1311</v>
      </c>
      <c r="U38" t="s">
        <v>210</v>
      </c>
      <c r="V38">
        <v>1</v>
      </c>
      <c r="W38">
        <v>0</v>
      </c>
      <c r="X38">
        <v>0</v>
      </c>
      <c r="Y38">
        <v>0</v>
      </c>
      <c r="Z38">
        <v>0</v>
      </c>
      <c r="AA38">
        <v>0</v>
      </c>
      <c r="AB38">
        <v>0</v>
      </c>
      <c r="AC38">
        <v>0</v>
      </c>
      <c r="AD38">
        <v>0</v>
      </c>
      <c r="AE38">
        <v>0</v>
      </c>
      <c r="AF38">
        <v>0</v>
      </c>
      <c r="AG38">
        <v>0</v>
      </c>
      <c r="AH38">
        <v>0</v>
      </c>
      <c r="AI38">
        <v>2</v>
      </c>
      <c r="AJ38">
        <v>5</v>
      </c>
      <c r="AK38" t="s">
        <v>2204</v>
      </c>
      <c r="AL38" s="2" t="s">
        <v>2205</v>
      </c>
      <c r="AM38">
        <v>64.625</v>
      </c>
      <c r="AS38" s="3" t="s">
        <v>3477</v>
      </c>
      <c r="EM38" t="s">
        <v>194</v>
      </c>
      <c r="EN38" t="s">
        <v>194</v>
      </c>
      <c r="EO38" t="s">
        <v>194</v>
      </c>
      <c r="EP38" t="s">
        <v>194</v>
      </c>
      <c r="EQ38" t="s">
        <v>194</v>
      </c>
      <c r="ER38" t="s">
        <v>2198</v>
      </c>
      <c r="ES38" t="s">
        <v>2207</v>
      </c>
      <c r="ET38" s="2" t="s">
        <v>2208</v>
      </c>
      <c r="EU38" t="s">
        <v>1587</v>
      </c>
      <c r="EX38">
        <v>186643624</v>
      </c>
      <c r="EY38" t="s">
        <v>2209</v>
      </c>
      <c r="EZ38" s="1">
        <v>44825.753020833326</v>
      </c>
      <c r="FC38" t="s">
        <v>221</v>
      </c>
      <c r="FD38" t="s">
        <v>222</v>
      </c>
      <c r="FF38">
        <v>80</v>
      </c>
    </row>
    <row r="39" spans="1:162" x14ac:dyDescent="0.35">
      <c r="A39" s="1">
        <v>44825.439003981483</v>
      </c>
      <c r="B39" s="1">
        <v>44825.44516210648</v>
      </c>
      <c r="D39" t="s">
        <v>946</v>
      </c>
      <c r="E39" t="s">
        <v>1029</v>
      </c>
      <c r="J39" s="1">
        <v>44825</v>
      </c>
      <c r="K39" t="s">
        <v>998</v>
      </c>
      <c r="L39" t="s">
        <v>968</v>
      </c>
      <c r="M39" t="s">
        <v>1028</v>
      </c>
      <c r="N39" t="s">
        <v>1029</v>
      </c>
      <c r="O39" t="s">
        <v>1030</v>
      </c>
      <c r="P39" t="s">
        <v>855</v>
      </c>
      <c r="Q39" t="s">
        <v>856</v>
      </c>
      <c r="R39" t="s">
        <v>952</v>
      </c>
      <c r="S39" t="s">
        <v>953</v>
      </c>
      <c r="T39" t="s">
        <v>954</v>
      </c>
      <c r="U39" t="s">
        <v>210</v>
      </c>
      <c r="V39">
        <v>1</v>
      </c>
      <c r="W39">
        <v>0</v>
      </c>
      <c r="X39">
        <v>0</v>
      </c>
      <c r="Y39">
        <v>0</v>
      </c>
      <c r="Z39">
        <v>0</v>
      </c>
      <c r="AA39">
        <v>0</v>
      </c>
      <c r="AB39">
        <v>0</v>
      </c>
      <c r="AC39">
        <v>0</v>
      </c>
      <c r="AD39">
        <v>0</v>
      </c>
      <c r="AE39">
        <v>0</v>
      </c>
      <c r="AF39">
        <v>0</v>
      </c>
      <c r="AG39">
        <v>0</v>
      </c>
      <c r="AH39">
        <v>0</v>
      </c>
      <c r="AI39">
        <v>1</v>
      </c>
      <c r="AJ39">
        <v>8</v>
      </c>
      <c r="AK39" t="s">
        <v>2099</v>
      </c>
      <c r="AL39" s="2" t="s">
        <v>2100</v>
      </c>
      <c r="AM39">
        <v>28.56</v>
      </c>
      <c r="AS39" s="3" t="s">
        <v>3419</v>
      </c>
      <c r="EM39" t="s">
        <v>194</v>
      </c>
      <c r="EN39" t="s">
        <v>194</v>
      </c>
      <c r="EO39" t="s">
        <v>194</v>
      </c>
      <c r="EP39" t="s">
        <v>194</v>
      </c>
      <c r="EQ39" t="s">
        <v>194</v>
      </c>
      <c r="ER39" t="s">
        <v>962</v>
      </c>
      <c r="ES39" t="s">
        <v>2101</v>
      </c>
      <c r="ET39" s="2" t="s">
        <v>2102</v>
      </c>
      <c r="EU39" t="s">
        <v>1587</v>
      </c>
      <c r="EX39">
        <v>186617194</v>
      </c>
      <c r="EY39" t="s">
        <v>2103</v>
      </c>
      <c r="EZ39" s="1">
        <v>44825.695625</v>
      </c>
      <c r="FC39" t="s">
        <v>221</v>
      </c>
      <c r="FD39" t="s">
        <v>222</v>
      </c>
      <c r="FF39">
        <v>66</v>
      </c>
    </row>
    <row r="40" spans="1:162" x14ac:dyDescent="0.35">
      <c r="A40" s="1">
        <v>44825.38678241898</v>
      </c>
      <c r="B40" s="1">
        <v>44825.395483159722</v>
      </c>
      <c r="D40" t="s">
        <v>946</v>
      </c>
      <c r="E40" t="s">
        <v>970</v>
      </c>
      <c r="J40" s="1">
        <v>44825</v>
      </c>
      <c r="K40" t="s">
        <v>2074</v>
      </c>
      <c r="L40" t="s">
        <v>968</v>
      </c>
      <c r="M40" t="s">
        <v>3568</v>
      </c>
      <c r="N40" t="s">
        <v>970</v>
      </c>
      <c r="O40" t="s">
        <v>971</v>
      </c>
      <c r="P40" t="s">
        <v>855</v>
      </c>
      <c r="Q40" t="s">
        <v>856</v>
      </c>
      <c r="R40" t="s">
        <v>952</v>
      </c>
      <c r="S40" t="s">
        <v>953</v>
      </c>
      <c r="T40" t="s">
        <v>954</v>
      </c>
      <c r="U40" t="s">
        <v>210</v>
      </c>
      <c r="V40">
        <v>1</v>
      </c>
      <c r="W40">
        <v>0</v>
      </c>
      <c r="X40">
        <v>0</v>
      </c>
      <c r="Y40">
        <v>0</v>
      </c>
      <c r="Z40">
        <v>0</v>
      </c>
      <c r="AA40">
        <v>0</v>
      </c>
      <c r="AB40">
        <v>0</v>
      </c>
      <c r="AC40">
        <v>0</v>
      </c>
      <c r="AD40">
        <v>0</v>
      </c>
      <c r="AE40">
        <v>0</v>
      </c>
      <c r="AF40">
        <v>0</v>
      </c>
      <c r="AG40">
        <v>0</v>
      </c>
      <c r="AH40">
        <v>0</v>
      </c>
      <c r="AI40">
        <v>2</v>
      </c>
      <c r="AJ40">
        <v>6</v>
      </c>
      <c r="AK40" t="s">
        <v>2075</v>
      </c>
      <c r="AL40" s="2" t="s">
        <v>2076</v>
      </c>
      <c r="AM40">
        <v>35.799999999999997</v>
      </c>
      <c r="AO40" t="s">
        <v>2077</v>
      </c>
      <c r="AP40" s="2" t="s">
        <v>2078</v>
      </c>
      <c r="AQ40">
        <v>2.8</v>
      </c>
      <c r="AR40" t="s">
        <v>194</v>
      </c>
      <c r="AS40" s="3" t="s">
        <v>3469</v>
      </c>
      <c r="EM40" t="s">
        <v>194</v>
      </c>
      <c r="EN40" t="s">
        <v>194</v>
      </c>
      <c r="EO40" t="s">
        <v>194</v>
      </c>
      <c r="EP40" t="s">
        <v>194</v>
      </c>
      <c r="EQ40" t="s">
        <v>194</v>
      </c>
      <c r="ER40" t="s">
        <v>962</v>
      </c>
      <c r="ES40" t="s">
        <v>2080</v>
      </c>
      <c r="ET40" s="2" t="s">
        <v>2081</v>
      </c>
      <c r="EU40" t="s">
        <v>1587</v>
      </c>
      <c r="EX40">
        <v>186617085</v>
      </c>
      <c r="EY40" t="s">
        <v>2082</v>
      </c>
      <c r="EZ40" s="1">
        <v>44825.695486111108</v>
      </c>
      <c r="FC40" t="s">
        <v>221</v>
      </c>
      <c r="FD40" t="s">
        <v>222</v>
      </c>
      <c r="FF40">
        <v>62</v>
      </c>
    </row>
    <row r="41" spans="1:162" x14ac:dyDescent="0.35">
      <c r="A41" s="1">
        <v>44825.436471469897</v>
      </c>
      <c r="B41" s="1">
        <v>44825.441399814823</v>
      </c>
      <c r="D41" t="s">
        <v>1401</v>
      </c>
      <c r="E41" t="s">
        <v>2120</v>
      </c>
      <c r="J41" s="1">
        <v>44825</v>
      </c>
      <c r="K41" t="s">
        <v>2121</v>
      </c>
      <c r="L41" t="s">
        <v>197</v>
      </c>
      <c r="M41" t="s">
        <v>1432</v>
      </c>
      <c r="N41" t="s">
        <v>1433</v>
      </c>
      <c r="O41" t="s">
        <v>1434</v>
      </c>
      <c r="P41" t="s">
        <v>855</v>
      </c>
      <c r="Q41" t="s">
        <v>856</v>
      </c>
      <c r="R41" t="s">
        <v>857</v>
      </c>
      <c r="S41" t="s">
        <v>890</v>
      </c>
      <c r="T41" t="s">
        <v>891</v>
      </c>
      <c r="U41" t="s">
        <v>210</v>
      </c>
      <c r="V41">
        <v>1</v>
      </c>
      <c r="W41">
        <v>0</v>
      </c>
      <c r="X41">
        <v>0</v>
      </c>
      <c r="Y41">
        <v>0</v>
      </c>
      <c r="Z41">
        <v>0</v>
      </c>
      <c r="AA41">
        <v>0</v>
      </c>
      <c r="AB41">
        <v>0</v>
      </c>
      <c r="AC41">
        <v>0</v>
      </c>
      <c r="AD41">
        <v>0</v>
      </c>
      <c r="AE41">
        <v>0</v>
      </c>
      <c r="AF41">
        <v>0</v>
      </c>
      <c r="AG41">
        <v>0</v>
      </c>
      <c r="AH41">
        <v>0</v>
      </c>
      <c r="AI41">
        <v>2</v>
      </c>
      <c r="AJ41">
        <v>3</v>
      </c>
      <c r="AK41" t="s">
        <v>2122</v>
      </c>
      <c r="AL41" s="2" t="s">
        <v>2123</v>
      </c>
      <c r="AM41">
        <v>43.63</v>
      </c>
      <c r="AS41" s="3" t="s">
        <v>3472</v>
      </c>
      <c r="EM41" t="s">
        <v>194</v>
      </c>
      <c r="EN41" t="s">
        <v>194</v>
      </c>
      <c r="EO41" t="s">
        <v>194</v>
      </c>
      <c r="EP41" t="s">
        <v>194</v>
      </c>
      <c r="EQ41" t="s">
        <v>194</v>
      </c>
      <c r="ER41" t="s">
        <v>1413</v>
      </c>
      <c r="ES41" t="s">
        <v>2125</v>
      </c>
      <c r="ET41" s="2" t="s">
        <v>2126</v>
      </c>
      <c r="EU41" t="s">
        <v>1587</v>
      </c>
      <c r="EX41">
        <v>186624262</v>
      </c>
      <c r="EY41" t="s">
        <v>2127</v>
      </c>
      <c r="EZ41" s="1">
        <v>44825.707939814813</v>
      </c>
      <c r="FC41" t="s">
        <v>221</v>
      </c>
      <c r="FD41" t="s">
        <v>222</v>
      </c>
      <c r="FF41">
        <v>69</v>
      </c>
    </row>
    <row r="42" spans="1:162" x14ac:dyDescent="0.35">
      <c r="A42" s="1">
        <v>44825.365699548609</v>
      </c>
      <c r="B42" s="1">
        <v>44825.370813009256</v>
      </c>
      <c r="D42" t="s">
        <v>592</v>
      </c>
      <c r="E42" t="s">
        <v>1064</v>
      </c>
      <c r="J42" s="1">
        <v>44825</v>
      </c>
      <c r="K42" t="s">
        <v>918</v>
      </c>
      <c r="L42" t="s">
        <v>1043</v>
      </c>
      <c r="M42" t="s">
        <v>1064</v>
      </c>
      <c r="N42" t="s">
        <v>2159</v>
      </c>
      <c r="O42" t="s">
        <v>1065</v>
      </c>
      <c r="P42" t="s">
        <v>855</v>
      </c>
      <c r="Q42" t="s">
        <v>856</v>
      </c>
      <c r="R42" t="s">
        <v>857</v>
      </c>
      <c r="S42" t="s">
        <v>890</v>
      </c>
      <c r="T42" t="s">
        <v>1046</v>
      </c>
      <c r="U42" t="s">
        <v>210</v>
      </c>
      <c r="V42">
        <v>1</v>
      </c>
      <c r="W42">
        <v>0</v>
      </c>
      <c r="X42">
        <v>0</v>
      </c>
      <c r="Y42">
        <v>0</v>
      </c>
      <c r="Z42">
        <v>0</v>
      </c>
      <c r="AA42">
        <v>0</v>
      </c>
      <c r="AB42">
        <v>0</v>
      </c>
      <c r="AC42">
        <v>0</v>
      </c>
      <c r="AD42">
        <v>0</v>
      </c>
      <c r="AE42">
        <v>0</v>
      </c>
      <c r="AF42">
        <v>0</v>
      </c>
      <c r="AG42">
        <v>0</v>
      </c>
      <c r="AH42">
        <v>0</v>
      </c>
      <c r="AI42">
        <v>2</v>
      </c>
      <c r="AJ42">
        <v>6</v>
      </c>
      <c r="AK42" t="s">
        <v>2160</v>
      </c>
      <c r="AL42" s="2" t="s">
        <v>2161</v>
      </c>
      <c r="AM42">
        <v>17.88</v>
      </c>
      <c r="AS42" s="3" t="s">
        <v>3419</v>
      </c>
      <c r="EM42" t="s">
        <v>194</v>
      </c>
      <c r="EN42" t="s">
        <v>194</v>
      </c>
      <c r="EO42" t="s">
        <v>194</v>
      </c>
      <c r="EP42" t="s">
        <v>194</v>
      </c>
      <c r="EQ42" t="s">
        <v>194</v>
      </c>
      <c r="ER42" t="s">
        <v>1058</v>
      </c>
      <c r="ES42" t="s">
        <v>2162</v>
      </c>
      <c r="ET42" s="2" t="s">
        <v>2163</v>
      </c>
      <c r="EU42" t="s">
        <v>1587</v>
      </c>
      <c r="EX42">
        <v>186632056</v>
      </c>
      <c r="EY42" t="s">
        <v>2164</v>
      </c>
      <c r="EZ42" s="1">
        <v>44825.724687499998</v>
      </c>
      <c r="FC42" t="s">
        <v>221</v>
      </c>
      <c r="FD42" t="s">
        <v>222</v>
      </c>
      <c r="FF42">
        <v>74</v>
      </c>
    </row>
    <row r="43" spans="1:162" x14ac:dyDescent="0.35">
      <c r="A43" s="1">
        <v>44825.391008888888</v>
      </c>
      <c r="B43" s="1">
        <v>44825.403584259257</v>
      </c>
      <c r="D43" t="s">
        <v>592</v>
      </c>
      <c r="E43" t="s">
        <v>1147</v>
      </c>
      <c r="J43" s="1">
        <v>44825</v>
      </c>
      <c r="K43" t="s">
        <v>793</v>
      </c>
      <c r="L43" t="s">
        <v>2172</v>
      </c>
      <c r="M43" t="s">
        <v>1146</v>
      </c>
      <c r="N43" t="s">
        <v>2174</v>
      </c>
      <c r="O43" t="s">
        <v>1148</v>
      </c>
      <c r="P43" t="s">
        <v>855</v>
      </c>
      <c r="Q43" t="s">
        <v>856</v>
      </c>
      <c r="R43" t="s">
        <v>857</v>
      </c>
      <c r="S43" t="s">
        <v>890</v>
      </c>
      <c r="T43" t="s">
        <v>1046</v>
      </c>
      <c r="U43" t="s">
        <v>210</v>
      </c>
      <c r="V43">
        <v>1</v>
      </c>
      <c r="W43">
        <v>0</v>
      </c>
      <c r="X43">
        <v>0</v>
      </c>
      <c r="Y43">
        <v>0</v>
      </c>
      <c r="Z43">
        <v>0</v>
      </c>
      <c r="AA43">
        <v>0</v>
      </c>
      <c r="AB43">
        <v>0</v>
      </c>
      <c r="AC43">
        <v>0</v>
      </c>
      <c r="AD43">
        <v>0</v>
      </c>
      <c r="AE43">
        <v>0</v>
      </c>
      <c r="AF43">
        <v>0</v>
      </c>
      <c r="AG43">
        <v>0</v>
      </c>
      <c r="AH43">
        <v>0</v>
      </c>
      <c r="AI43">
        <v>2</v>
      </c>
      <c r="AJ43">
        <v>5</v>
      </c>
      <c r="AK43" t="s">
        <v>2175</v>
      </c>
      <c r="AL43" s="2" t="s">
        <v>2176</v>
      </c>
      <c r="AM43">
        <v>26.38</v>
      </c>
      <c r="AS43" s="3" t="s">
        <v>3419</v>
      </c>
      <c r="EM43" t="s">
        <v>194</v>
      </c>
      <c r="EN43" t="s">
        <v>194</v>
      </c>
      <c r="EO43" t="s">
        <v>194</v>
      </c>
      <c r="EP43" t="s">
        <v>194</v>
      </c>
      <c r="EQ43" t="s">
        <v>194</v>
      </c>
      <c r="ER43" t="s">
        <v>1058</v>
      </c>
      <c r="ES43" t="s">
        <v>2177</v>
      </c>
      <c r="ET43" s="2" t="s">
        <v>2178</v>
      </c>
      <c r="EU43" t="s">
        <v>1587</v>
      </c>
      <c r="EX43">
        <v>186632098</v>
      </c>
      <c r="EY43" t="s">
        <v>2179</v>
      </c>
      <c r="EZ43" s="1">
        <v>44825.724756944437</v>
      </c>
      <c r="FC43" t="s">
        <v>221</v>
      </c>
      <c r="FD43" t="s">
        <v>222</v>
      </c>
      <c r="FF43">
        <v>76</v>
      </c>
    </row>
    <row r="44" spans="1:162" x14ac:dyDescent="0.35">
      <c r="A44" s="1">
        <v>44824.856108576387</v>
      </c>
      <c r="B44" s="1">
        <v>44825.410617442132</v>
      </c>
      <c r="D44" t="s">
        <v>467</v>
      </c>
      <c r="E44" t="s">
        <v>532</v>
      </c>
      <c r="J44" s="1">
        <v>44825</v>
      </c>
      <c r="K44" t="s">
        <v>530</v>
      </c>
      <c r="L44" t="s">
        <v>1641</v>
      </c>
      <c r="M44" t="s">
        <v>3569</v>
      </c>
      <c r="N44" t="s">
        <v>532</v>
      </c>
      <c r="O44" t="s">
        <v>533</v>
      </c>
      <c r="P44" t="s">
        <v>201</v>
      </c>
      <c r="Q44" t="s">
        <v>202</v>
      </c>
      <c r="R44" t="s">
        <v>473</v>
      </c>
      <c r="S44" t="s">
        <v>474</v>
      </c>
      <c r="T44" t="s">
        <v>475</v>
      </c>
      <c r="U44" t="s">
        <v>210</v>
      </c>
      <c r="V44">
        <v>1</v>
      </c>
      <c r="W44">
        <v>0</v>
      </c>
      <c r="X44">
        <v>0</v>
      </c>
      <c r="Y44">
        <v>0</v>
      </c>
      <c r="Z44">
        <v>0</v>
      </c>
      <c r="AA44">
        <v>0</v>
      </c>
      <c r="AB44">
        <v>0</v>
      </c>
      <c r="AC44">
        <v>0</v>
      </c>
      <c r="AD44">
        <v>0</v>
      </c>
      <c r="AE44">
        <v>0</v>
      </c>
      <c r="AF44">
        <v>0</v>
      </c>
      <c r="AG44">
        <v>0</v>
      </c>
      <c r="AH44">
        <v>0</v>
      </c>
      <c r="AI44">
        <v>2</v>
      </c>
      <c r="AJ44">
        <v>4</v>
      </c>
      <c r="AK44" t="s">
        <v>1642</v>
      </c>
      <c r="AL44" s="2" t="s">
        <v>1643</v>
      </c>
      <c r="AM44">
        <v>46.594999999999999</v>
      </c>
      <c r="AS44" s="3" t="s">
        <v>3454</v>
      </c>
      <c r="EM44" t="s">
        <v>194</v>
      </c>
      <c r="EN44" t="s">
        <v>194</v>
      </c>
      <c r="EO44" t="s">
        <v>194</v>
      </c>
      <c r="EP44" t="s">
        <v>194</v>
      </c>
      <c r="EQ44" t="s">
        <v>194</v>
      </c>
      <c r="ER44" t="s">
        <v>482</v>
      </c>
      <c r="ES44" t="s">
        <v>1645</v>
      </c>
      <c r="ET44" s="2" t="s">
        <v>1646</v>
      </c>
      <c r="EU44" t="s">
        <v>1587</v>
      </c>
      <c r="EX44">
        <v>186448075</v>
      </c>
      <c r="EY44" t="s">
        <v>1647</v>
      </c>
      <c r="EZ44" s="1">
        <v>44825.433078703703</v>
      </c>
      <c r="FC44" t="s">
        <v>221</v>
      </c>
      <c r="FD44" t="s">
        <v>222</v>
      </c>
      <c r="FF44">
        <v>8</v>
      </c>
    </row>
    <row r="45" spans="1:162" x14ac:dyDescent="0.35">
      <c r="A45" s="1">
        <v>44825.518225995373</v>
      </c>
      <c r="B45" s="1">
        <v>44825.582839374998</v>
      </c>
      <c r="D45" t="s">
        <v>192</v>
      </c>
      <c r="E45" t="s">
        <v>283</v>
      </c>
      <c r="J45" s="1">
        <v>44825</v>
      </c>
      <c r="K45" t="s">
        <v>1796</v>
      </c>
      <c r="L45" t="s">
        <v>197</v>
      </c>
      <c r="M45" t="s">
        <v>282</v>
      </c>
      <c r="N45" t="s">
        <v>283</v>
      </c>
      <c r="O45" t="s">
        <v>284</v>
      </c>
      <c r="P45" t="s">
        <v>201</v>
      </c>
      <c r="Q45" t="s">
        <v>202</v>
      </c>
      <c r="R45" t="s">
        <v>203</v>
      </c>
      <c r="S45" t="s">
        <v>204</v>
      </c>
      <c r="T45" t="s">
        <v>205</v>
      </c>
      <c r="U45" t="s">
        <v>232</v>
      </c>
      <c r="V45">
        <v>0</v>
      </c>
      <c r="W45">
        <v>1</v>
      </c>
      <c r="X45">
        <v>0</v>
      </c>
      <c r="Y45">
        <v>0</v>
      </c>
      <c r="Z45">
        <v>0</v>
      </c>
      <c r="AA45">
        <v>0</v>
      </c>
      <c r="AB45">
        <v>0</v>
      </c>
      <c r="AC45">
        <v>0</v>
      </c>
      <c r="AD45">
        <v>0</v>
      </c>
      <c r="AE45">
        <v>0</v>
      </c>
      <c r="AF45">
        <v>0</v>
      </c>
      <c r="AG45">
        <v>0</v>
      </c>
      <c r="AH45">
        <v>0</v>
      </c>
      <c r="AI45">
        <v>3</v>
      </c>
      <c r="AJ45">
        <v>7</v>
      </c>
      <c r="AT45" t="s">
        <v>1797</v>
      </c>
      <c r="AU45" s="2" t="s">
        <v>1798</v>
      </c>
      <c r="AV45">
        <v>28.59</v>
      </c>
      <c r="EM45" t="s">
        <v>194</v>
      </c>
      <c r="EN45" t="s">
        <v>194</v>
      </c>
      <c r="EO45" t="s">
        <v>194</v>
      </c>
      <c r="EP45" t="s">
        <v>194</v>
      </c>
      <c r="EQ45" t="s">
        <v>194</v>
      </c>
      <c r="ER45" t="s">
        <v>192</v>
      </c>
      <c r="ES45" t="s">
        <v>1799</v>
      </c>
      <c r="ET45" s="2" t="s">
        <v>1800</v>
      </c>
      <c r="EU45" t="s">
        <v>1587</v>
      </c>
      <c r="EX45">
        <v>186492039</v>
      </c>
      <c r="EY45" t="s">
        <v>1801</v>
      </c>
      <c r="EZ45" s="1">
        <v>44825.500868055547</v>
      </c>
      <c r="FC45" t="s">
        <v>221</v>
      </c>
      <c r="FD45" t="s">
        <v>222</v>
      </c>
      <c r="FF45">
        <v>30</v>
      </c>
    </row>
    <row r="46" spans="1:162" x14ac:dyDescent="0.35">
      <c r="A46" s="1">
        <v>44824.883328750002</v>
      </c>
      <c r="B46" s="1">
        <v>44825.481310000003</v>
      </c>
      <c r="D46" t="s">
        <v>467</v>
      </c>
      <c r="E46" t="s">
        <v>489</v>
      </c>
      <c r="J46" s="1">
        <v>44825</v>
      </c>
      <c r="K46" t="s">
        <v>488</v>
      </c>
      <c r="L46" t="s">
        <v>470</v>
      </c>
      <c r="M46" t="s">
        <v>3570</v>
      </c>
      <c r="N46" t="s">
        <v>489</v>
      </c>
      <c r="O46" t="s">
        <v>490</v>
      </c>
      <c r="P46" t="s">
        <v>201</v>
      </c>
      <c r="Q46" t="s">
        <v>202</v>
      </c>
      <c r="R46" t="s">
        <v>473</v>
      </c>
      <c r="S46" t="s">
        <v>474</v>
      </c>
      <c r="T46" t="s">
        <v>475</v>
      </c>
      <c r="U46" t="s">
        <v>210</v>
      </c>
      <c r="V46">
        <v>1</v>
      </c>
      <c r="W46">
        <v>0</v>
      </c>
      <c r="X46">
        <v>0</v>
      </c>
      <c r="Y46">
        <v>0</v>
      </c>
      <c r="Z46">
        <v>0</v>
      </c>
      <c r="AA46">
        <v>0</v>
      </c>
      <c r="AB46">
        <v>0</v>
      </c>
      <c r="AC46">
        <v>0</v>
      </c>
      <c r="AD46">
        <v>0</v>
      </c>
      <c r="AE46">
        <v>0</v>
      </c>
      <c r="AF46">
        <v>0</v>
      </c>
      <c r="AG46">
        <v>0</v>
      </c>
      <c r="AH46">
        <v>0</v>
      </c>
      <c r="AI46">
        <v>2</v>
      </c>
      <c r="AJ46">
        <v>5</v>
      </c>
      <c r="AK46" t="s">
        <v>1661</v>
      </c>
      <c r="AL46" s="2" t="s">
        <v>1662</v>
      </c>
      <c r="AM46">
        <v>57.5</v>
      </c>
      <c r="AS46" s="3" t="s">
        <v>3455</v>
      </c>
      <c r="EM46" t="s">
        <v>194</v>
      </c>
      <c r="EN46" t="s">
        <v>194</v>
      </c>
      <c r="EO46" t="s">
        <v>194</v>
      </c>
      <c r="EP46" t="s">
        <v>194</v>
      </c>
      <c r="EQ46" t="s">
        <v>194</v>
      </c>
      <c r="ER46" t="s">
        <v>648</v>
      </c>
      <c r="ES46" t="s">
        <v>1664</v>
      </c>
      <c r="ET46" s="2" t="s">
        <v>1665</v>
      </c>
      <c r="EU46" t="s">
        <v>1587</v>
      </c>
      <c r="EX46">
        <v>186448397</v>
      </c>
      <c r="EY46" t="s">
        <v>1666</v>
      </c>
      <c r="EZ46" s="1">
        <v>44825.433576388888</v>
      </c>
      <c r="FC46" t="s">
        <v>221</v>
      </c>
      <c r="FD46" t="s">
        <v>222</v>
      </c>
      <c r="FF46">
        <v>11</v>
      </c>
    </row>
    <row r="47" spans="1:162" x14ac:dyDescent="0.35">
      <c r="A47" s="1">
        <v>44825.484257997683</v>
      </c>
      <c r="B47" s="1">
        <v>44825.501588078703</v>
      </c>
      <c r="D47" t="s">
        <v>192</v>
      </c>
      <c r="E47" t="s">
        <v>1789</v>
      </c>
      <c r="J47" s="1">
        <v>44825</v>
      </c>
      <c r="K47" t="s">
        <v>1667</v>
      </c>
      <c r="L47" t="s">
        <v>197</v>
      </c>
      <c r="M47" t="s">
        <v>269</v>
      </c>
      <c r="N47" t="s">
        <v>1789</v>
      </c>
      <c r="O47" t="s">
        <v>270</v>
      </c>
      <c r="P47" t="s">
        <v>201</v>
      </c>
      <c r="Q47" t="s">
        <v>202</v>
      </c>
      <c r="R47" t="s">
        <v>203</v>
      </c>
      <c r="S47" t="s">
        <v>204</v>
      </c>
      <c r="T47" t="s">
        <v>205</v>
      </c>
      <c r="U47" t="s">
        <v>210</v>
      </c>
      <c r="V47">
        <v>1</v>
      </c>
      <c r="W47">
        <v>0</v>
      </c>
      <c r="X47">
        <v>0</v>
      </c>
      <c r="Y47">
        <v>0</v>
      </c>
      <c r="Z47">
        <v>0</v>
      </c>
      <c r="AA47">
        <v>0</v>
      </c>
      <c r="AB47">
        <v>0</v>
      </c>
      <c r="AC47">
        <v>0</v>
      </c>
      <c r="AD47">
        <v>0</v>
      </c>
      <c r="AE47">
        <v>0</v>
      </c>
      <c r="AF47">
        <v>0</v>
      </c>
      <c r="AG47">
        <v>0</v>
      </c>
      <c r="AH47">
        <v>0</v>
      </c>
      <c r="AI47">
        <v>1</v>
      </c>
      <c r="AJ47">
        <v>3</v>
      </c>
      <c r="AK47" t="s">
        <v>1790</v>
      </c>
      <c r="AL47" s="2" t="s">
        <v>1791</v>
      </c>
      <c r="AM47">
        <v>30.27</v>
      </c>
      <c r="EM47" t="s">
        <v>194</v>
      </c>
      <c r="EN47" t="s">
        <v>194</v>
      </c>
      <c r="EO47" t="s">
        <v>194</v>
      </c>
      <c r="EP47" t="s">
        <v>194</v>
      </c>
      <c r="EQ47" t="s">
        <v>194</v>
      </c>
      <c r="ER47" t="s">
        <v>1792</v>
      </c>
      <c r="ES47" t="s">
        <v>1793</v>
      </c>
      <c r="ET47" s="2" t="s">
        <v>1794</v>
      </c>
      <c r="EU47" t="s">
        <v>1587</v>
      </c>
      <c r="EX47">
        <v>186491920</v>
      </c>
      <c r="EY47" t="s">
        <v>1795</v>
      </c>
      <c r="EZ47" s="1">
        <v>44825.500740740739</v>
      </c>
      <c r="FC47" t="s">
        <v>221</v>
      </c>
      <c r="FD47" t="s">
        <v>222</v>
      </c>
      <c r="FF47">
        <v>29</v>
      </c>
    </row>
    <row r="48" spans="1:162" x14ac:dyDescent="0.35">
      <c r="A48" s="1">
        <v>44825.420953148147</v>
      </c>
      <c r="B48" s="1">
        <v>44825.70087453704</v>
      </c>
      <c r="D48" t="s">
        <v>751</v>
      </c>
      <c r="E48" t="s">
        <v>836</v>
      </c>
      <c r="J48" s="1">
        <v>44825</v>
      </c>
      <c r="K48" t="s">
        <v>255</v>
      </c>
      <c r="L48" t="s">
        <v>197</v>
      </c>
      <c r="M48" t="s">
        <v>835</v>
      </c>
      <c r="N48" t="s">
        <v>836</v>
      </c>
      <c r="O48" t="s">
        <v>837</v>
      </c>
      <c r="P48" t="s">
        <v>201</v>
      </c>
      <c r="Q48" t="s">
        <v>202</v>
      </c>
      <c r="R48" t="s">
        <v>756</v>
      </c>
      <c r="S48" t="s">
        <v>757</v>
      </c>
      <c r="T48" t="s">
        <v>758</v>
      </c>
      <c r="U48" t="s">
        <v>210</v>
      </c>
      <c r="V48">
        <v>1</v>
      </c>
      <c r="W48">
        <v>0</v>
      </c>
      <c r="X48">
        <v>0</v>
      </c>
      <c r="Y48">
        <v>0</v>
      </c>
      <c r="Z48">
        <v>0</v>
      </c>
      <c r="AA48">
        <v>0</v>
      </c>
      <c r="AB48">
        <v>0</v>
      </c>
      <c r="AC48">
        <v>0</v>
      </c>
      <c r="AD48">
        <v>0</v>
      </c>
      <c r="AE48">
        <v>0</v>
      </c>
      <c r="AF48">
        <v>0</v>
      </c>
      <c r="AG48">
        <v>0</v>
      </c>
      <c r="AH48">
        <v>0</v>
      </c>
      <c r="AI48">
        <v>1</v>
      </c>
      <c r="AJ48">
        <v>6</v>
      </c>
      <c r="AK48" t="s">
        <v>1898</v>
      </c>
      <c r="AL48" s="2" t="s">
        <v>1899</v>
      </c>
      <c r="AM48">
        <v>24.613</v>
      </c>
      <c r="AO48" t="s">
        <v>1900</v>
      </c>
      <c r="AP48" s="2" t="s">
        <v>1901</v>
      </c>
      <c r="AQ48">
        <v>29.347000000000001</v>
      </c>
      <c r="AR48" t="s">
        <v>194</v>
      </c>
      <c r="EM48" t="s">
        <v>194</v>
      </c>
      <c r="EN48" t="s">
        <v>194</v>
      </c>
      <c r="EO48" t="s">
        <v>194</v>
      </c>
      <c r="EP48" t="s">
        <v>194</v>
      </c>
      <c r="EQ48" t="s">
        <v>194</v>
      </c>
      <c r="ER48" t="s">
        <v>751</v>
      </c>
      <c r="ES48" t="s">
        <v>1902</v>
      </c>
      <c r="ET48" s="2" t="s">
        <v>1903</v>
      </c>
      <c r="EU48" t="s">
        <v>1587</v>
      </c>
      <c r="EX48">
        <v>186574487</v>
      </c>
      <c r="EY48" t="s">
        <v>1904</v>
      </c>
      <c r="EZ48" s="1">
        <v>44825.618692129632</v>
      </c>
      <c r="FC48" t="s">
        <v>221</v>
      </c>
      <c r="FD48" t="s">
        <v>222</v>
      </c>
      <c r="FF48">
        <v>42</v>
      </c>
    </row>
    <row r="49" spans="1:162" x14ac:dyDescent="0.35">
      <c r="A49" s="1">
        <v>44825.408076504631</v>
      </c>
      <c r="B49" s="1">
        <v>44825.699734907408</v>
      </c>
      <c r="D49" t="s">
        <v>751</v>
      </c>
      <c r="E49" t="s">
        <v>822</v>
      </c>
      <c r="J49" s="1">
        <v>44825</v>
      </c>
      <c r="K49" t="s">
        <v>1889</v>
      </c>
      <c r="L49" t="s">
        <v>197</v>
      </c>
      <c r="M49" t="s">
        <v>821</v>
      </c>
      <c r="N49" t="s">
        <v>822</v>
      </c>
      <c r="O49" t="s">
        <v>823</v>
      </c>
      <c r="P49" t="s">
        <v>201</v>
      </c>
      <c r="Q49" t="s">
        <v>202</v>
      </c>
      <c r="R49" t="s">
        <v>756</v>
      </c>
      <c r="S49" t="s">
        <v>757</v>
      </c>
      <c r="T49" t="s">
        <v>758</v>
      </c>
      <c r="U49" t="s">
        <v>210</v>
      </c>
      <c r="V49">
        <v>1</v>
      </c>
      <c r="W49">
        <v>0</v>
      </c>
      <c r="X49">
        <v>0</v>
      </c>
      <c r="Y49">
        <v>0</v>
      </c>
      <c r="Z49">
        <v>0</v>
      </c>
      <c r="AA49">
        <v>0</v>
      </c>
      <c r="AB49">
        <v>0</v>
      </c>
      <c r="AC49">
        <v>0</v>
      </c>
      <c r="AD49">
        <v>0</v>
      </c>
      <c r="AE49">
        <v>0</v>
      </c>
      <c r="AF49">
        <v>0</v>
      </c>
      <c r="AG49">
        <v>0</v>
      </c>
      <c r="AH49">
        <v>0</v>
      </c>
      <c r="AI49">
        <v>1</v>
      </c>
      <c r="AJ49">
        <v>7</v>
      </c>
      <c r="AK49" t="s">
        <v>1890</v>
      </c>
      <c r="AL49" s="2" t="s">
        <v>1891</v>
      </c>
      <c r="AM49">
        <v>22.07</v>
      </c>
      <c r="AO49" t="s">
        <v>1892</v>
      </c>
      <c r="AP49" s="2" t="s">
        <v>1893</v>
      </c>
      <c r="AQ49">
        <v>42.186</v>
      </c>
      <c r="AR49" t="s">
        <v>194</v>
      </c>
      <c r="AS49" s="3" t="s">
        <v>3462</v>
      </c>
      <c r="EM49" t="s">
        <v>194</v>
      </c>
      <c r="EN49" t="s">
        <v>194</v>
      </c>
      <c r="EO49" t="s">
        <v>194</v>
      </c>
      <c r="EP49" t="s">
        <v>194</v>
      </c>
      <c r="EQ49" t="s">
        <v>194</v>
      </c>
      <c r="ER49" t="s">
        <v>751</v>
      </c>
      <c r="ES49" t="s">
        <v>1895</v>
      </c>
      <c r="ET49" s="2" t="s">
        <v>1896</v>
      </c>
      <c r="EU49" t="s">
        <v>1587</v>
      </c>
      <c r="EX49">
        <v>186574441</v>
      </c>
      <c r="EY49" t="s">
        <v>1897</v>
      </c>
      <c r="EZ49" s="1">
        <v>44825.618611111109</v>
      </c>
      <c r="FC49" t="s">
        <v>221</v>
      </c>
      <c r="FD49" t="s">
        <v>222</v>
      </c>
      <c r="FF49">
        <v>41</v>
      </c>
    </row>
    <row r="50" spans="1:162" x14ac:dyDescent="0.35">
      <c r="A50" s="1">
        <v>44825.494670451393</v>
      </c>
      <c r="B50" s="1">
        <v>44825.610121342594</v>
      </c>
      <c r="D50" t="s">
        <v>380</v>
      </c>
      <c r="E50" t="s">
        <v>458</v>
      </c>
      <c r="J50" s="1">
        <v>44825</v>
      </c>
      <c r="K50" t="s">
        <v>268</v>
      </c>
      <c r="L50" t="s">
        <v>413</v>
      </c>
      <c r="M50" t="s">
        <v>457</v>
      </c>
      <c r="N50" t="s">
        <v>458</v>
      </c>
      <c r="O50" t="s">
        <v>1848</v>
      </c>
      <c r="P50" t="s">
        <v>201</v>
      </c>
      <c r="Q50" t="s">
        <v>202</v>
      </c>
      <c r="R50" t="s">
        <v>386</v>
      </c>
      <c r="S50" t="s">
        <v>387</v>
      </c>
      <c r="T50" t="s">
        <v>388</v>
      </c>
      <c r="U50" t="s">
        <v>210</v>
      </c>
      <c r="V50">
        <v>1</v>
      </c>
      <c r="W50">
        <v>0</v>
      </c>
      <c r="X50">
        <v>0</v>
      </c>
      <c r="Y50">
        <v>0</v>
      </c>
      <c r="Z50">
        <v>0</v>
      </c>
      <c r="AA50">
        <v>0</v>
      </c>
      <c r="AB50">
        <v>0</v>
      </c>
      <c r="AC50">
        <v>0</v>
      </c>
      <c r="AD50">
        <v>0</v>
      </c>
      <c r="AE50">
        <v>0</v>
      </c>
      <c r="AF50">
        <v>0</v>
      </c>
      <c r="AG50">
        <v>0</v>
      </c>
      <c r="AH50">
        <v>0</v>
      </c>
      <c r="AI50">
        <v>2</v>
      </c>
      <c r="AJ50">
        <v>4</v>
      </c>
      <c r="AK50" t="s">
        <v>1849</v>
      </c>
      <c r="AL50" s="2" t="s">
        <v>1850</v>
      </c>
      <c r="AM50">
        <v>14.13</v>
      </c>
      <c r="AO50" t="s">
        <v>1851</v>
      </c>
      <c r="AP50" s="2" t="s">
        <v>1852</v>
      </c>
      <c r="AQ50">
        <v>5.8</v>
      </c>
      <c r="AR50" t="s">
        <v>194</v>
      </c>
      <c r="AS50" s="3" t="s">
        <v>3419</v>
      </c>
      <c r="EM50" t="s">
        <v>194</v>
      </c>
      <c r="EN50" t="s">
        <v>194</v>
      </c>
      <c r="EO50" t="s">
        <v>194</v>
      </c>
      <c r="EP50" t="s">
        <v>194</v>
      </c>
      <c r="EQ50" t="s">
        <v>194</v>
      </c>
      <c r="ER50" t="s">
        <v>380</v>
      </c>
      <c r="ES50" t="s">
        <v>1853</v>
      </c>
      <c r="ET50" s="2" t="s">
        <v>1854</v>
      </c>
      <c r="EU50" t="s">
        <v>1587</v>
      </c>
      <c r="EX50">
        <v>186511885</v>
      </c>
      <c r="EY50" t="s">
        <v>1855</v>
      </c>
      <c r="EZ50" s="1">
        <v>44825.527256944442</v>
      </c>
      <c r="FC50" t="s">
        <v>221</v>
      </c>
      <c r="FD50" t="s">
        <v>222</v>
      </c>
      <c r="FF50">
        <v>36</v>
      </c>
    </row>
    <row r="51" spans="1:162" x14ac:dyDescent="0.35">
      <c r="A51" s="1">
        <v>44825.477398043979</v>
      </c>
      <c r="B51" s="1">
        <v>44825.609674039362</v>
      </c>
      <c r="D51" t="s">
        <v>380</v>
      </c>
      <c r="E51" t="s">
        <v>1838</v>
      </c>
      <c r="J51" s="1">
        <v>44825</v>
      </c>
      <c r="K51" t="s">
        <v>1782</v>
      </c>
      <c r="L51" t="s">
        <v>413</v>
      </c>
      <c r="M51" t="s">
        <v>444</v>
      </c>
      <c r="N51" t="s">
        <v>1839</v>
      </c>
      <c r="O51" t="s">
        <v>446</v>
      </c>
      <c r="P51" t="s">
        <v>201</v>
      </c>
      <c r="Q51" t="s">
        <v>202</v>
      </c>
      <c r="R51" t="s">
        <v>386</v>
      </c>
      <c r="S51" t="s">
        <v>387</v>
      </c>
      <c r="T51" t="s">
        <v>388</v>
      </c>
      <c r="U51" t="s">
        <v>210</v>
      </c>
      <c r="V51">
        <v>1</v>
      </c>
      <c r="W51">
        <v>0</v>
      </c>
      <c r="X51">
        <v>0</v>
      </c>
      <c r="Y51">
        <v>0</v>
      </c>
      <c r="Z51">
        <v>0</v>
      </c>
      <c r="AA51">
        <v>0</v>
      </c>
      <c r="AB51">
        <v>0</v>
      </c>
      <c r="AC51">
        <v>0</v>
      </c>
      <c r="AD51">
        <v>0</v>
      </c>
      <c r="AE51">
        <v>0</v>
      </c>
      <c r="AF51">
        <v>0</v>
      </c>
      <c r="AG51">
        <v>0</v>
      </c>
      <c r="AH51">
        <v>0</v>
      </c>
      <c r="AI51">
        <v>1</v>
      </c>
      <c r="AJ51">
        <v>8</v>
      </c>
      <c r="AK51" t="s">
        <v>1840</v>
      </c>
      <c r="AL51" s="2" t="s">
        <v>1841</v>
      </c>
      <c r="AM51">
        <v>2.3199999999999998</v>
      </c>
      <c r="AO51" t="s">
        <v>1842</v>
      </c>
      <c r="AP51" s="2" t="s">
        <v>1843</v>
      </c>
      <c r="AQ51">
        <v>13.26</v>
      </c>
      <c r="AR51" t="s">
        <v>194</v>
      </c>
      <c r="AS51" s="3" t="s">
        <v>3419</v>
      </c>
      <c r="EM51" t="s">
        <v>194</v>
      </c>
      <c r="EN51" t="s">
        <v>194</v>
      </c>
      <c r="EO51" t="s">
        <v>194</v>
      </c>
      <c r="EP51" t="s">
        <v>194</v>
      </c>
      <c r="EQ51" t="s">
        <v>194</v>
      </c>
      <c r="ER51" t="s">
        <v>380</v>
      </c>
      <c r="ES51" t="s">
        <v>1844</v>
      </c>
      <c r="ET51" s="2" t="s">
        <v>1845</v>
      </c>
      <c r="EU51" t="s">
        <v>1587</v>
      </c>
      <c r="EX51">
        <v>186511848</v>
      </c>
      <c r="EY51" t="s">
        <v>1846</v>
      </c>
      <c r="EZ51" s="1">
        <v>44825.52721064815</v>
      </c>
      <c r="FC51" t="s">
        <v>221</v>
      </c>
      <c r="FD51" t="s">
        <v>222</v>
      </c>
      <c r="FF51">
        <v>35</v>
      </c>
    </row>
    <row r="52" spans="1:162" x14ac:dyDescent="0.35">
      <c r="A52" s="1">
        <v>44825.392269849537</v>
      </c>
      <c r="B52" s="1">
        <v>44825.524693078703</v>
      </c>
      <c r="D52" t="s">
        <v>294</v>
      </c>
      <c r="E52" t="s">
        <v>330</v>
      </c>
      <c r="J52" s="1">
        <v>44825</v>
      </c>
      <c r="K52" t="s">
        <v>1733</v>
      </c>
      <c r="L52" t="s">
        <v>197</v>
      </c>
      <c r="M52" t="s">
        <v>329</v>
      </c>
      <c r="N52" t="s">
        <v>330</v>
      </c>
      <c r="O52" t="s">
        <v>331</v>
      </c>
      <c r="P52" t="s">
        <v>201</v>
      </c>
      <c r="Q52" t="s">
        <v>202</v>
      </c>
      <c r="R52" t="s">
        <v>300</v>
      </c>
      <c r="S52" t="s">
        <v>301</v>
      </c>
      <c r="T52" t="s">
        <v>302</v>
      </c>
      <c r="U52" t="s">
        <v>210</v>
      </c>
      <c r="V52">
        <v>1</v>
      </c>
      <c r="W52">
        <v>0</v>
      </c>
      <c r="X52">
        <v>0</v>
      </c>
      <c r="Y52">
        <v>0</v>
      </c>
      <c r="Z52">
        <v>0</v>
      </c>
      <c r="AA52">
        <v>0</v>
      </c>
      <c r="AB52">
        <v>0</v>
      </c>
      <c r="AC52">
        <v>0</v>
      </c>
      <c r="AD52">
        <v>0</v>
      </c>
      <c r="AE52">
        <v>0</v>
      </c>
      <c r="AF52">
        <v>0</v>
      </c>
      <c r="AG52">
        <v>0</v>
      </c>
      <c r="AH52">
        <v>0</v>
      </c>
      <c r="AI52">
        <v>2</v>
      </c>
      <c r="AJ52">
        <v>6</v>
      </c>
      <c r="AK52" t="s">
        <v>1734</v>
      </c>
      <c r="AL52" s="2" t="s">
        <v>1735</v>
      </c>
      <c r="AM52">
        <v>34.729999999999997</v>
      </c>
      <c r="AO52" t="s">
        <v>1736</v>
      </c>
      <c r="AP52" s="2" t="s">
        <v>1737</v>
      </c>
      <c r="AQ52">
        <v>19.239999999999998</v>
      </c>
      <c r="AR52" t="s">
        <v>194</v>
      </c>
      <c r="AS52" s="3" t="s">
        <v>3419</v>
      </c>
      <c r="EM52" t="s">
        <v>194</v>
      </c>
      <c r="EN52" t="s">
        <v>194</v>
      </c>
      <c r="EO52" t="s">
        <v>194</v>
      </c>
      <c r="EP52" t="s">
        <v>194</v>
      </c>
      <c r="EQ52" t="s">
        <v>194</v>
      </c>
      <c r="ER52" t="s">
        <v>309</v>
      </c>
      <c r="ES52" t="s">
        <v>1738</v>
      </c>
      <c r="ET52" s="2" t="s">
        <v>1739</v>
      </c>
      <c r="EU52" t="s">
        <v>1587</v>
      </c>
      <c r="EX52">
        <v>186453322</v>
      </c>
      <c r="EY52" t="s">
        <v>1740</v>
      </c>
      <c r="EZ52" s="1">
        <v>44825.443078703713</v>
      </c>
      <c r="FC52" t="s">
        <v>221</v>
      </c>
      <c r="FD52" t="s">
        <v>222</v>
      </c>
      <c r="FF52">
        <v>21</v>
      </c>
    </row>
    <row r="53" spans="1:162" x14ac:dyDescent="0.35">
      <c r="A53" s="1">
        <v>44825.428868437499</v>
      </c>
      <c r="B53" s="1">
        <v>44825.432307523151</v>
      </c>
      <c r="D53" t="s">
        <v>192</v>
      </c>
      <c r="E53" t="s">
        <v>226</v>
      </c>
      <c r="J53" s="1">
        <v>44825</v>
      </c>
      <c r="K53" t="s">
        <v>1766</v>
      </c>
      <c r="L53" t="s">
        <v>1767</v>
      </c>
      <c r="M53" t="s">
        <v>225</v>
      </c>
      <c r="N53" t="s">
        <v>226</v>
      </c>
      <c r="O53" t="s">
        <v>227</v>
      </c>
      <c r="P53" t="s">
        <v>201</v>
      </c>
      <c r="Q53" t="s">
        <v>202</v>
      </c>
      <c r="R53" t="s">
        <v>203</v>
      </c>
      <c r="S53" t="s">
        <v>204</v>
      </c>
      <c r="T53" t="s">
        <v>205</v>
      </c>
      <c r="U53" t="s">
        <v>232</v>
      </c>
      <c r="V53">
        <v>0</v>
      </c>
      <c r="W53">
        <v>1</v>
      </c>
      <c r="X53">
        <v>0</v>
      </c>
      <c r="Y53">
        <v>0</v>
      </c>
      <c r="Z53">
        <v>0</v>
      </c>
      <c r="AA53">
        <v>0</v>
      </c>
      <c r="AB53">
        <v>0</v>
      </c>
      <c r="AC53">
        <v>0</v>
      </c>
      <c r="AD53">
        <v>0</v>
      </c>
      <c r="AE53">
        <v>0</v>
      </c>
      <c r="AF53">
        <v>0</v>
      </c>
      <c r="AG53">
        <v>0</v>
      </c>
      <c r="AH53">
        <v>0</v>
      </c>
      <c r="AI53">
        <v>1</v>
      </c>
      <c r="AJ53">
        <v>9</v>
      </c>
      <c r="AT53" t="s">
        <v>1769</v>
      </c>
      <c r="AU53" s="2" t="s">
        <v>1770</v>
      </c>
      <c r="AV53">
        <v>15.73</v>
      </c>
      <c r="EM53" t="s">
        <v>194</v>
      </c>
      <c r="EN53" t="s">
        <v>194</v>
      </c>
      <c r="EO53" t="s">
        <v>194</v>
      </c>
      <c r="EP53" t="s">
        <v>194</v>
      </c>
      <c r="EQ53" t="s">
        <v>194</v>
      </c>
      <c r="ER53" t="s">
        <v>192</v>
      </c>
      <c r="ES53" t="s">
        <v>1771</v>
      </c>
      <c r="ET53" s="2" t="s">
        <v>1772</v>
      </c>
      <c r="EU53" t="s">
        <v>1587</v>
      </c>
      <c r="EX53">
        <v>186491541</v>
      </c>
      <c r="EY53" t="s">
        <v>1773</v>
      </c>
      <c r="EZ53" s="1">
        <v>44825.500138888892</v>
      </c>
      <c r="FC53" t="s">
        <v>221</v>
      </c>
      <c r="FD53" t="s">
        <v>222</v>
      </c>
      <c r="FF53">
        <v>26</v>
      </c>
    </row>
    <row r="54" spans="1:162" x14ac:dyDescent="0.35">
      <c r="A54" s="1">
        <v>44825.434436331023</v>
      </c>
      <c r="B54" s="1">
        <v>44825.442303530093</v>
      </c>
      <c r="D54" t="s">
        <v>652</v>
      </c>
      <c r="E54" t="s">
        <v>1938</v>
      </c>
      <c r="J54" s="1">
        <v>44825</v>
      </c>
      <c r="K54" t="s">
        <v>224</v>
      </c>
      <c r="L54" t="s">
        <v>1939</v>
      </c>
      <c r="M54" t="s">
        <v>708</v>
      </c>
      <c r="N54" t="s">
        <v>1941</v>
      </c>
      <c r="O54" t="s">
        <v>710</v>
      </c>
      <c r="P54" t="s">
        <v>201</v>
      </c>
      <c r="Q54" t="s">
        <v>202</v>
      </c>
      <c r="R54" t="s">
        <v>659</v>
      </c>
      <c r="S54" t="s">
        <v>660</v>
      </c>
      <c r="T54" t="s">
        <v>661</v>
      </c>
      <c r="U54" t="s">
        <v>210</v>
      </c>
      <c r="V54">
        <v>1</v>
      </c>
      <c r="W54">
        <v>0</v>
      </c>
      <c r="X54">
        <v>0</v>
      </c>
      <c r="Y54">
        <v>0</v>
      </c>
      <c r="Z54">
        <v>0</v>
      </c>
      <c r="AA54">
        <v>0</v>
      </c>
      <c r="AB54">
        <v>0</v>
      </c>
      <c r="AC54">
        <v>0</v>
      </c>
      <c r="AD54">
        <v>0</v>
      </c>
      <c r="AE54">
        <v>0</v>
      </c>
      <c r="AF54">
        <v>0</v>
      </c>
      <c r="AG54">
        <v>0</v>
      </c>
      <c r="AH54">
        <v>0</v>
      </c>
      <c r="AI54">
        <v>1</v>
      </c>
      <c r="AJ54">
        <v>5</v>
      </c>
      <c r="AK54" t="s">
        <v>1942</v>
      </c>
      <c r="AL54" s="2" t="s">
        <v>1943</v>
      </c>
      <c r="AM54">
        <v>3.83</v>
      </c>
      <c r="AO54" t="s">
        <v>1944</v>
      </c>
      <c r="AP54" s="2" t="s">
        <v>1945</v>
      </c>
      <c r="AQ54">
        <v>18.8</v>
      </c>
      <c r="AR54" t="s">
        <v>194</v>
      </c>
      <c r="AS54" s="3" t="s">
        <v>3432</v>
      </c>
      <c r="EM54" t="s">
        <v>194</v>
      </c>
      <c r="EN54" t="s">
        <v>194</v>
      </c>
      <c r="EO54" t="s">
        <v>194</v>
      </c>
      <c r="EP54" t="s">
        <v>194</v>
      </c>
      <c r="EQ54" t="s">
        <v>194</v>
      </c>
      <c r="ER54" t="s">
        <v>670</v>
      </c>
      <c r="ES54" t="s">
        <v>1946</v>
      </c>
      <c r="ET54" s="2" t="s">
        <v>1947</v>
      </c>
      <c r="EU54" t="s">
        <v>1587</v>
      </c>
      <c r="EX54">
        <v>186584468</v>
      </c>
      <c r="EY54" t="s">
        <v>1948</v>
      </c>
      <c r="EZ54" s="1">
        <v>44825.635960648149</v>
      </c>
      <c r="FC54" t="s">
        <v>221</v>
      </c>
      <c r="FD54" t="s">
        <v>222</v>
      </c>
      <c r="FF54">
        <v>46</v>
      </c>
    </row>
    <row r="55" spans="1:162" x14ac:dyDescent="0.35">
      <c r="A55" s="1">
        <v>44825.344310972221</v>
      </c>
      <c r="B55" s="1">
        <v>44825.361573229173</v>
      </c>
      <c r="D55" t="s">
        <v>652</v>
      </c>
      <c r="E55" t="s">
        <v>1905</v>
      </c>
      <c r="J55" s="1">
        <v>44825</v>
      </c>
      <c r="K55" t="s">
        <v>1906</v>
      </c>
      <c r="L55" t="s">
        <v>1907</v>
      </c>
      <c r="M55" t="s">
        <v>656</v>
      </c>
      <c r="N55" t="s">
        <v>1905</v>
      </c>
      <c r="O55" t="s">
        <v>658</v>
      </c>
      <c r="P55" t="s">
        <v>201</v>
      </c>
      <c r="Q55" t="s">
        <v>202</v>
      </c>
      <c r="R55" t="s">
        <v>659</v>
      </c>
      <c r="S55" t="s">
        <v>660</v>
      </c>
      <c r="T55" t="s">
        <v>661</v>
      </c>
      <c r="U55" t="s">
        <v>210</v>
      </c>
      <c r="V55">
        <v>1</v>
      </c>
      <c r="W55">
        <v>0</v>
      </c>
      <c r="X55">
        <v>0</v>
      </c>
      <c r="Y55">
        <v>0</v>
      </c>
      <c r="Z55">
        <v>0</v>
      </c>
      <c r="AA55">
        <v>0</v>
      </c>
      <c r="AB55">
        <v>0</v>
      </c>
      <c r="AC55">
        <v>0</v>
      </c>
      <c r="AD55">
        <v>0</v>
      </c>
      <c r="AE55">
        <v>0</v>
      </c>
      <c r="AF55">
        <v>0</v>
      </c>
      <c r="AG55">
        <v>0</v>
      </c>
      <c r="AH55">
        <v>0</v>
      </c>
      <c r="AI55">
        <v>1</v>
      </c>
      <c r="AJ55">
        <v>2</v>
      </c>
      <c r="AK55" t="s">
        <v>1909</v>
      </c>
      <c r="AL55" s="2" t="s">
        <v>1910</v>
      </c>
      <c r="AM55">
        <v>5.8650000000000002</v>
      </c>
      <c r="AO55" t="s">
        <v>1911</v>
      </c>
      <c r="AP55" s="2" t="s">
        <v>1912</v>
      </c>
      <c r="AQ55">
        <v>7.4249999999999998</v>
      </c>
      <c r="AR55" t="s">
        <v>194</v>
      </c>
      <c r="AS55" s="3" t="s">
        <v>3432</v>
      </c>
      <c r="EM55" t="s">
        <v>194</v>
      </c>
      <c r="EN55" t="s">
        <v>194</v>
      </c>
      <c r="EO55" t="s">
        <v>194</v>
      </c>
      <c r="EP55" t="s">
        <v>194</v>
      </c>
      <c r="EQ55" t="s">
        <v>194</v>
      </c>
      <c r="ER55" t="s">
        <v>670</v>
      </c>
      <c r="ES55" t="s">
        <v>1914</v>
      </c>
      <c r="ET55" s="2" t="s">
        <v>1915</v>
      </c>
      <c r="EU55" t="s">
        <v>1587</v>
      </c>
      <c r="EX55">
        <v>186584404</v>
      </c>
      <c r="EY55" t="s">
        <v>1916</v>
      </c>
      <c r="EZ55" s="1">
        <v>44825.635844907411</v>
      </c>
      <c r="FC55" t="s">
        <v>221</v>
      </c>
      <c r="FD55" t="s">
        <v>222</v>
      </c>
      <c r="FF55">
        <v>43</v>
      </c>
    </row>
    <row r="56" spans="1:162" x14ac:dyDescent="0.35">
      <c r="A56" s="1">
        <v>44825.44778696759</v>
      </c>
      <c r="B56" s="1">
        <v>44825.523980787038</v>
      </c>
      <c r="D56" t="s">
        <v>294</v>
      </c>
      <c r="E56" t="s">
        <v>1754</v>
      </c>
      <c r="J56" s="1">
        <v>44825</v>
      </c>
      <c r="K56" t="s">
        <v>1755</v>
      </c>
      <c r="L56" t="s">
        <v>197</v>
      </c>
      <c r="M56" t="s">
        <v>355</v>
      </c>
      <c r="N56" t="s">
        <v>1754</v>
      </c>
      <c r="O56" t="s">
        <v>357</v>
      </c>
      <c r="P56" t="s">
        <v>201</v>
      </c>
      <c r="Q56" t="s">
        <v>202</v>
      </c>
      <c r="R56" t="s">
        <v>300</v>
      </c>
      <c r="S56" t="s">
        <v>301</v>
      </c>
      <c r="T56" t="s">
        <v>302</v>
      </c>
      <c r="U56" t="s">
        <v>210</v>
      </c>
      <c r="V56">
        <v>1</v>
      </c>
      <c r="W56">
        <v>0</v>
      </c>
      <c r="X56">
        <v>0</v>
      </c>
      <c r="Y56">
        <v>0</v>
      </c>
      <c r="Z56">
        <v>0</v>
      </c>
      <c r="AA56">
        <v>0</v>
      </c>
      <c r="AB56">
        <v>0</v>
      </c>
      <c r="AC56">
        <v>0</v>
      </c>
      <c r="AD56">
        <v>0</v>
      </c>
      <c r="AE56">
        <v>0</v>
      </c>
      <c r="AF56">
        <v>0</v>
      </c>
      <c r="AG56">
        <v>0</v>
      </c>
      <c r="AH56">
        <v>0</v>
      </c>
      <c r="AI56">
        <v>2</v>
      </c>
      <c r="AJ56">
        <v>9</v>
      </c>
      <c r="AK56" t="s">
        <v>1756</v>
      </c>
      <c r="AL56" s="2" t="s">
        <v>1757</v>
      </c>
      <c r="AM56">
        <v>28</v>
      </c>
      <c r="AS56" s="3" t="s">
        <v>3419</v>
      </c>
      <c r="EM56" t="s">
        <v>194</v>
      </c>
      <c r="EN56" t="s">
        <v>194</v>
      </c>
      <c r="EO56" t="s">
        <v>194</v>
      </c>
      <c r="EP56" t="s">
        <v>194</v>
      </c>
      <c r="EQ56" t="s">
        <v>194</v>
      </c>
      <c r="ER56" t="s">
        <v>309</v>
      </c>
      <c r="ES56" t="s">
        <v>1758</v>
      </c>
      <c r="ET56" s="2" t="s">
        <v>1759</v>
      </c>
      <c r="EU56" t="s">
        <v>1587</v>
      </c>
      <c r="EX56">
        <v>186453784</v>
      </c>
      <c r="EY56" t="s">
        <v>1760</v>
      </c>
      <c r="EZ56" s="1">
        <v>44825.443981481483</v>
      </c>
      <c r="FC56" t="s">
        <v>221</v>
      </c>
      <c r="FD56" t="s">
        <v>222</v>
      </c>
      <c r="FF56">
        <v>24</v>
      </c>
    </row>
    <row r="57" spans="1:162" x14ac:dyDescent="0.35">
      <c r="A57" s="1">
        <v>44825.381431678237</v>
      </c>
      <c r="B57" s="1">
        <v>44825.60942630787</v>
      </c>
      <c r="D57" t="s">
        <v>380</v>
      </c>
      <c r="E57" t="s">
        <v>401</v>
      </c>
      <c r="J57" s="1">
        <v>44825</v>
      </c>
      <c r="K57" t="s">
        <v>1813</v>
      </c>
      <c r="L57" t="s">
        <v>1803</v>
      </c>
      <c r="M57" t="s">
        <v>400</v>
      </c>
      <c r="N57" t="s">
        <v>401</v>
      </c>
      <c r="O57" t="s">
        <v>402</v>
      </c>
      <c r="P57" t="s">
        <v>201</v>
      </c>
      <c r="Q57" t="s">
        <v>202</v>
      </c>
      <c r="R57" t="s">
        <v>386</v>
      </c>
      <c r="S57" t="s">
        <v>387</v>
      </c>
      <c r="T57" t="s">
        <v>388</v>
      </c>
      <c r="U57" t="s">
        <v>210</v>
      </c>
      <c r="V57">
        <v>1</v>
      </c>
      <c r="W57">
        <v>0</v>
      </c>
      <c r="X57">
        <v>0</v>
      </c>
      <c r="Y57">
        <v>0</v>
      </c>
      <c r="Z57">
        <v>0</v>
      </c>
      <c r="AA57">
        <v>0</v>
      </c>
      <c r="AB57">
        <v>0</v>
      </c>
      <c r="AC57">
        <v>0</v>
      </c>
      <c r="AD57">
        <v>0</v>
      </c>
      <c r="AE57">
        <v>0</v>
      </c>
      <c r="AF57">
        <v>0</v>
      </c>
      <c r="AG57">
        <v>0</v>
      </c>
      <c r="AH57">
        <v>0</v>
      </c>
      <c r="AI57">
        <v>2</v>
      </c>
      <c r="AJ57">
        <v>5</v>
      </c>
      <c r="AK57" t="s">
        <v>1814</v>
      </c>
      <c r="AL57" s="2" t="s">
        <v>1815</v>
      </c>
      <c r="AM57">
        <v>51.52</v>
      </c>
      <c r="AS57" s="3" t="s">
        <v>3419</v>
      </c>
      <c r="EM57" t="s">
        <v>194</v>
      </c>
      <c r="EN57" t="s">
        <v>194</v>
      </c>
      <c r="EO57" t="s">
        <v>194</v>
      </c>
      <c r="EP57" t="s">
        <v>194</v>
      </c>
      <c r="EQ57" t="s">
        <v>194</v>
      </c>
      <c r="ER57" t="s">
        <v>380</v>
      </c>
      <c r="ES57" t="s">
        <v>1816</v>
      </c>
      <c r="ET57" s="2" t="s">
        <v>1817</v>
      </c>
      <c r="EU57" t="s">
        <v>1587</v>
      </c>
      <c r="EX57">
        <v>186511697</v>
      </c>
      <c r="EY57" t="s">
        <v>1818</v>
      </c>
      <c r="EZ57" s="1">
        <v>44825.527037037027</v>
      </c>
      <c r="FC57" t="s">
        <v>221</v>
      </c>
      <c r="FD57" t="s">
        <v>222</v>
      </c>
      <c r="FF57">
        <v>32</v>
      </c>
    </row>
    <row r="58" spans="1:162" x14ac:dyDescent="0.35">
      <c r="A58" s="1">
        <v>44824.876640150462</v>
      </c>
      <c r="B58" s="1">
        <v>44825.451764375</v>
      </c>
      <c r="D58" t="s">
        <v>467</v>
      </c>
      <c r="E58" t="s">
        <v>518</v>
      </c>
      <c r="J58" s="1">
        <v>44825</v>
      </c>
      <c r="K58" t="s">
        <v>240</v>
      </c>
      <c r="L58" t="s">
        <v>1648</v>
      </c>
      <c r="M58" t="s">
        <v>3571</v>
      </c>
      <c r="N58" t="s">
        <v>518</v>
      </c>
      <c r="O58" t="s">
        <v>519</v>
      </c>
      <c r="P58" t="s">
        <v>201</v>
      </c>
      <c r="Q58" t="s">
        <v>202</v>
      </c>
      <c r="R58" t="s">
        <v>473</v>
      </c>
      <c r="S58" t="s">
        <v>474</v>
      </c>
      <c r="T58" t="s">
        <v>475</v>
      </c>
      <c r="U58" t="s">
        <v>210</v>
      </c>
      <c r="V58">
        <v>1</v>
      </c>
      <c r="W58">
        <v>0</v>
      </c>
      <c r="X58">
        <v>0</v>
      </c>
      <c r="Y58">
        <v>0</v>
      </c>
      <c r="Z58">
        <v>0</v>
      </c>
      <c r="AA58">
        <v>0</v>
      </c>
      <c r="AB58">
        <v>0</v>
      </c>
      <c r="AC58">
        <v>0</v>
      </c>
      <c r="AD58">
        <v>0</v>
      </c>
      <c r="AE58">
        <v>0</v>
      </c>
      <c r="AF58">
        <v>0</v>
      </c>
      <c r="AG58">
        <v>0</v>
      </c>
      <c r="AH58">
        <v>0</v>
      </c>
      <c r="AI58">
        <v>3</v>
      </c>
      <c r="AJ58">
        <v>3</v>
      </c>
      <c r="AK58" t="s">
        <v>1655</v>
      </c>
      <c r="AL58" s="2" t="s">
        <v>1656</v>
      </c>
      <c r="AM58">
        <v>28.05</v>
      </c>
      <c r="AS58" s="3" t="s">
        <v>3456</v>
      </c>
      <c r="EM58" t="s">
        <v>194</v>
      </c>
      <c r="EN58" t="s">
        <v>194</v>
      </c>
      <c r="EO58" t="s">
        <v>194</v>
      </c>
      <c r="EP58" t="s">
        <v>194</v>
      </c>
      <c r="EQ58" t="s">
        <v>194</v>
      </c>
      <c r="ER58" t="s">
        <v>482</v>
      </c>
      <c r="ES58" t="s">
        <v>1658</v>
      </c>
      <c r="ET58" s="2" t="s">
        <v>1659</v>
      </c>
      <c r="EU58" t="s">
        <v>1587</v>
      </c>
      <c r="EX58">
        <v>186448225</v>
      </c>
      <c r="EY58" t="s">
        <v>1660</v>
      </c>
      <c r="EZ58" s="1">
        <v>44825.433275462958</v>
      </c>
      <c r="FC58" t="s">
        <v>221</v>
      </c>
      <c r="FD58" t="s">
        <v>222</v>
      </c>
      <c r="FF58">
        <v>10</v>
      </c>
    </row>
    <row r="59" spans="1:162" x14ac:dyDescent="0.35">
      <c r="A59" s="1">
        <v>44825.487333368059</v>
      </c>
      <c r="B59" s="1">
        <v>44825.492777164349</v>
      </c>
      <c r="D59" t="s">
        <v>652</v>
      </c>
      <c r="E59" t="s">
        <v>739</v>
      </c>
      <c r="J59" s="1">
        <v>44825</v>
      </c>
      <c r="K59" t="s">
        <v>834</v>
      </c>
      <c r="L59" t="s">
        <v>707</v>
      </c>
      <c r="M59" t="s">
        <v>738</v>
      </c>
      <c r="N59" t="s">
        <v>739</v>
      </c>
      <c r="O59" t="s">
        <v>740</v>
      </c>
      <c r="P59" t="s">
        <v>201</v>
      </c>
      <c r="Q59" t="s">
        <v>202</v>
      </c>
      <c r="R59" t="s">
        <v>659</v>
      </c>
      <c r="S59" t="s">
        <v>660</v>
      </c>
      <c r="T59" t="s">
        <v>661</v>
      </c>
      <c r="U59" t="s">
        <v>210</v>
      </c>
      <c r="V59">
        <v>1</v>
      </c>
      <c r="W59">
        <v>0</v>
      </c>
      <c r="X59">
        <v>0</v>
      </c>
      <c r="Y59">
        <v>0</v>
      </c>
      <c r="Z59">
        <v>0</v>
      </c>
      <c r="AA59">
        <v>0</v>
      </c>
      <c r="AB59">
        <v>0</v>
      </c>
      <c r="AC59">
        <v>0</v>
      </c>
      <c r="AD59">
        <v>0</v>
      </c>
      <c r="AE59">
        <v>0</v>
      </c>
      <c r="AF59">
        <v>0</v>
      </c>
      <c r="AG59">
        <v>0</v>
      </c>
      <c r="AH59">
        <v>0</v>
      </c>
      <c r="AI59">
        <v>1</v>
      </c>
      <c r="AJ59">
        <v>2</v>
      </c>
      <c r="AK59" t="s">
        <v>1960</v>
      </c>
      <c r="AL59" s="2" t="s">
        <v>1961</v>
      </c>
      <c r="AM59">
        <v>1.91</v>
      </c>
      <c r="AO59" t="s">
        <v>1962</v>
      </c>
      <c r="AP59" s="2" t="s">
        <v>1963</v>
      </c>
      <c r="AQ59">
        <v>8.93</v>
      </c>
      <c r="AR59" t="s">
        <v>194</v>
      </c>
      <c r="AS59" s="3" t="s">
        <v>3432</v>
      </c>
      <c r="EM59" t="s">
        <v>194</v>
      </c>
      <c r="EN59" t="s">
        <v>194</v>
      </c>
      <c r="EO59" t="s">
        <v>194</v>
      </c>
      <c r="EP59" t="s">
        <v>194</v>
      </c>
      <c r="EQ59" t="s">
        <v>194</v>
      </c>
      <c r="ER59" t="s">
        <v>670</v>
      </c>
      <c r="ES59" t="s">
        <v>1964</v>
      </c>
      <c r="ET59" s="2" t="s">
        <v>1965</v>
      </c>
      <c r="EU59" t="s">
        <v>1587</v>
      </c>
      <c r="EX59">
        <v>186584539</v>
      </c>
      <c r="EY59" t="s">
        <v>1966</v>
      </c>
      <c r="EZ59" s="1">
        <v>44825.636076388888</v>
      </c>
      <c r="FC59" t="s">
        <v>221</v>
      </c>
      <c r="FD59" t="s">
        <v>222</v>
      </c>
      <c r="FF59">
        <v>48</v>
      </c>
    </row>
    <row r="60" spans="1:162" x14ac:dyDescent="0.35">
      <c r="A60" s="1">
        <v>44825.334818622687</v>
      </c>
      <c r="B60" s="1">
        <v>44825.696501064813</v>
      </c>
      <c r="D60" t="s">
        <v>751</v>
      </c>
      <c r="E60" t="s">
        <v>754</v>
      </c>
      <c r="J60" s="1">
        <v>44825</v>
      </c>
      <c r="K60" t="s">
        <v>1856</v>
      </c>
      <c r="L60" t="s">
        <v>197</v>
      </c>
      <c r="M60" t="s">
        <v>754</v>
      </c>
      <c r="N60" t="s">
        <v>754</v>
      </c>
      <c r="O60" t="s">
        <v>755</v>
      </c>
      <c r="P60" t="s">
        <v>201</v>
      </c>
      <c r="Q60" t="s">
        <v>202</v>
      </c>
      <c r="R60" t="s">
        <v>756</v>
      </c>
      <c r="S60" t="s">
        <v>757</v>
      </c>
      <c r="T60" t="s">
        <v>758</v>
      </c>
      <c r="U60" t="s">
        <v>422</v>
      </c>
      <c r="V60">
        <v>1</v>
      </c>
      <c r="W60">
        <v>1</v>
      </c>
      <c r="X60">
        <v>0</v>
      </c>
      <c r="Y60">
        <v>0</v>
      </c>
      <c r="Z60">
        <v>0</v>
      </c>
      <c r="AA60">
        <v>0</v>
      </c>
      <c r="AB60">
        <v>0</v>
      </c>
      <c r="AC60">
        <v>0</v>
      </c>
      <c r="AD60">
        <v>0</v>
      </c>
      <c r="AE60">
        <v>0</v>
      </c>
      <c r="AF60">
        <v>0</v>
      </c>
      <c r="AG60">
        <v>0</v>
      </c>
      <c r="AH60">
        <v>0</v>
      </c>
      <c r="AI60">
        <v>2</v>
      </c>
      <c r="AJ60">
        <v>8</v>
      </c>
      <c r="AK60" t="s">
        <v>1857</v>
      </c>
      <c r="AL60" s="2" t="s">
        <v>1858</v>
      </c>
      <c r="AM60">
        <v>11.07</v>
      </c>
      <c r="AS60" s="3" t="s">
        <v>3458</v>
      </c>
      <c r="AT60" t="s">
        <v>1860</v>
      </c>
      <c r="AU60" s="2" t="s">
        <v>1861</v>
      </c>
      <c r="AV60">
        <v>5.4080000000000004</v>
      </c>
      <c r="BB60" t="s">
        <v>3459</v>
      </c>
      <c r="EM60" t="s">
        <v>194</v>
      </c>
      <c r="EN60" t="s">
        <v>194</v>
      </c>
      <c r="EO60" t="s">
        <v>194</v>
      </c>
      <c r="EP60" t="s">
        <v>194</v>
      </c>
      <c r="EQ60" t="s">
        <v>194</v>
      </c>
      <c r="ER60" t="s">
        <v>751</v>
      </c>
      <c r="ES60" t="s">
        <v>1863</v>
      </c>
      <c r="ET60" s="2" t="s">
        <v>1864</v>
      </c>
      <c r="EU60" t="s">
        <v>1587</v>
      </c>
      <c r="EX60">
        <v>186574247</v>
      </c>
      <c r="EY60" t="s">
        <v>1865</v>
      </c>
      <c r="EZ60" s="1">
        <v>44825.618217592593</v>
      </c>
      <c r="FC60" t="s">
        <v>221</v>
      </c>
      <c r="FD60" t="s">
        <v>222</v>
      </c>
      <c r="FF60">
        <v>37</v>
      </c>
    </row>
    <row r="61" spans="1:162" x14ac:dyDescent="0.35">
      <c r="A61" s="1">
        <v>44825.379689814807</v>
      </c>
      <c r="B61" s="1">
        <v>44825.69781986111</v>
      </c>
      <c r="D61" t="s">
        <v>751</v>
      </c>
      <c r="E61" t="s">
        <v>795</v>
      </c>
      <c r="J61" s="1">
        <v>44825</v>
      </c>
      <c r="K61" t="s">
        <v>1875</v>
      </c>
      <c r="L61" t="s">
        <v>197</v>
      </c>
      <c r="M61" t="s">
        <v>794</v>
      </c>
      <c r="N61" t="s">
        <v>795</v>
      </c>
      <c r="O61" t="s">
        <v>796</v>
      </c>
      <c r="P61" t="s">
        <v>201</v>
      </c>
      <c r="Q61" t="s">
        <v>202</v>
      </c>
      <c r="R61" t="s">
        <v>756</v>
      </c>
      <c r="S61" t="s">
        <v>757</v>
      </c>
      <c r="T61" t="s">
        <v>758</v>
      </c>
      <c r="U61" t="s">
        <v>210</v>
      </c>
      <c r="V61">
        <v>1</v>
      </c>
      <c r="W61">
        <v>0</v>
      </c>
      <c r="X61">
        <v>0</v>
      </c>
      <c r="Y61">
        <v>0</v>
      </c>
      <c r="Z61">
        <v>0</v>
      </c>
      <c r="AA61">
        <v>0</v>
      </c>
      <c r="AB61">
        <v>0</v>
      </c>
      <c r="AC61">
        <v>0</v>
      </c>
      <c r="AD61">
        <v>0</v>
      </c>
      <c r="AE61">
        <v>0</v>
      </c>
      <c r="AF61">
        <v>0</v>
      </c>
      <c r="AG61">
        <v>0</v>
      </c>
      <c r="AH61">
        <v>0</v>
      </c>
      <c r="AI61">
        <v>1</v>
      </c>
      <c r="AJ61">
        <v>4</v>
      </c>
      <c r="AK61" t="s">
        <v>1876</v>
      </c>
      <c r="AL61" s="2" t="s">
        <v>1877</v>
      </c>
      <c r="AM61">
        <v>31.283999999999999</v>
      </c>
      <c r="AS61" s="3" t="s">
        <v>3460</v>
      </c>
      <c r="EM61" t="s">
        <v>194</v>
      </c>
      <c r="EN61" t="s">
        <v>194</v>
      </c>
      <c r="EO61" t="s">
        <v>194</v>
      </c>
      <c r="EP61" t="s">
        <v>194</v>
      </c>
      <c r="EQ61" t="s">
        <v>194</v>
      </c>
      <c r="ER61" t="s">
        <v>751</v>
      </c>
      <c r="ES61" t="s">
        <v>1879</v>
      </c>
      <c r="ET61" s="2" t="s">
        <v>1880</v>
      </c>
      <c r="EU61" t="s">
        <v>1587</v>
      </c>
      <c r="EX61">
        <v>186574340</v>
      </c>
      <c r="EY61" t="s">
        <v>1881</v>
      </c>
      <c r="EZ61" s="1">
        <v>44825.618449074071</v>
      </c>
      <c r="FC61" t="s">
        <v>221</v>
      </c>
      <c r="FD61" t="s">
        <v>222</v>
      </c>
      <c r="FF61">
        <v>39</v>
      </c>
    </row>
    <row r="62" spans="1:162" x14ac:dyDescent="0.35">
      <c r="A62" s="1">
        <v>44825.362386469897</v>
      </c>
      <c r="B62" s="1">
        <v>44825.697172800923</v>
      </c>
      <c r="D62" t="s">
        <v>751</v>
      </c>
      <c r="E62" t="s">
        <v>779</v>
      </c>
      <c r="J62" s="1">
        <v>44825</v>
      </c>
      <c r="K62" t="s">
        <v>1866</v>
      </c>
      <c r="L62" t="s">
        <v>197</v>
      </c>
      <c r="M62" t="s">
        <v>778</v>
      </c>
      <c r="N62" t="s">
        <v>779</v>
      </c>
      <c r="O62" t="s">
        <v>780</v>
      </c>
      <c r="P62" t="s">
        <v>201</v>
      </c>
      <c r="Q62" t="s">
        <v>202</v>
      </c>
      <c r="R62" t="s">
        <v>756</v>
      </c>
      <c r="S62" t="s">
        <v>757</v>
      </c>
      <c r="T62" t="s">
        <v>758</v>
      </c>
      <c r="U62" t="s">
        <v>210</v>
      </c>
      <c r="V62">
        <v>1</v>
      </c>
      <c r="W62">
        <v>0</v>
      </c>
      <c r="X62">
        <v>0</v>
      </c>
      <c r="Y62">
        <v>0</v>
      </c>
      <c r="Z62">
        <v>0</v>
      </c>
      <c r="AA62">
        <v>0</v>
      </c>
      <c r="AB62">
        <v>0</v>
      </c>
      <c r="AC62">
        <v>0</v>
      </c>
      <c r="AD62">
        <v>0</v>
      </c>
      <c r="AE62">
        <v>0</v>
      </c>
      <c r="AF62">
        <v>0</v>
      </c>
      <c r="AG62">
        <v>0</v>
      </c>
      <c r="AH62">
        <v>0</v>
      </c>
      <c r="AI62">
        <v>2</v>
      </c>
      <c r="AJ62">
        <v>8</v>
      </c>
      <c r="AK62" t="s">
        <v>1868</v>
      </c>
      <c r="AL62" s="2" t="s">
        <v>1869</v>
      </c>
      <c r="AM62">
        <v>18.706</v>
      </c>
      <c r="AO62" t="s">
        <v>1870</v>
      </c>
      <c r="AP62" s="2" t="s">
        <v>1871</v>
      </c>
      <c r="AQ62">
        <v>35.29</v>
      </c>
      <c r="AR62" t="s">
        <v>194</v>
      </c>
      <c r="AS62" s="3" t="s">
        <v>3419</v>
      </c>
      <c r="EM62" t="s">
        <v>194</v>
      </c>
      <c r="EN62" t="s">
        <v>194</v>
      </c>
      <c r="EO62" t="s">
        <v>194</v>
      </c>
      <c r="EP62" t="s">
        <v>194</v>
      </c>
      <c r="EQ62" t="s">
        <v>194</v>
      </c>
      <c r="ER62" t="s">
        <v>751</v>
      </c>
      <c r="ES62" t="s">
        <v>1872</v>
      </c>
      <c r="ET62" s="2" t="s">
        <v>1873</v>
      </c>
      <c r="EU62" t="s">
        <v>1587</v>
      </c>
      <c r="EX62">
        <v>186574297</v>
      </c>
      <c r="EY62" t="s">
        <v>1874</v>
      </c>
      <c r="EZ62" s="1">
        <v>44825.618344907409</v>
      </c>
      <c r="FC62" t="s">
        <v>221</v>
      </c>
      <c r="FD62" t="s">
        <v>222</v>
      </c>
      <c r="FF62">
        <v>38</v>
      </c>
    </row>
    <row r="63" spans="1:162" x14ac:dyDescent="0.35">
      <c r="A63" s="1">
        <v>44825.417135393523</v>
      </c>
      <c r="B63" s="1">
        <v>44825.422304016203</v>
      </c>
      <c r="D63" t="s">
        <v>652</v>
      </c>
      <c r="E63" t="s">
        <v>1927</v>
      </c>
      <c r="J63" s="1">
        <v>44825</v>
      </c>
      <c r="K63" t="s">
        <v>1712</v>
      </c>
      <c r="L63" t="s">
        <v>1928</v>
      </c>
      <c r="M63" t="s">
        <v>691</v>
      </c>
      <c r="N63" t="s">
        <v>1927</v>
      </c>
      <c r="O63" t="s">
        <v>693</v>
      </c>
      <c r="P63" t="s">
        <v>201</v>
      </c>
      <c r="Q63" t="s">
        <v>202</v>
      </c>
      <c r="R63" t="s">
        <v>659</v>
      </c>
      <c r="S63" t="s">
        <v>660</v>
      </c>
      <c r="T63" t="s">
        <v>661</v>
      </c>
      <c r="U63" t="s">
        <v>210</v>
      </c>
      <c r="V63">
        <v>1</v>
      </c>
      <c r="W63">
        <v>0</v>
      </c>
      <c r="X63">
        <v>0</v>
      </c>
      <c r="Y63">
        <v>0</v>
      </c>
      <c r="Z63">
        <v>0</v>
      </c>
      <c r="AA63">
        <v>0</v>
      </c>
      <c r="AB63">
        <v>0</v>
      </c>
      <c r="AC63">
        <v>0</v>
      </c>
      <c r="AD63">
        <v>0</v>
      </c>
      <c r="AE63">
        <v>0</v>
      </c>
      <c r="AF63">
        <v>0</v>
      </c>
      <c r="AG63">
        <v>0</v>
      </c>
      <c r="AH63">
        <v>0</v>
      </c>
      <c r="AI63">
        <v>1</v>
      </c>
      <c r="AJ63">
        <v>10</v>
      </c>
      <c r="AK63" t="s">
        <v>1930</v>
      </c>
      <c r="AL63" s="2" t="s">
        <v>1931</v>
      </c>
      <c r="AM63">
        <v>4.2850000000000001</v>
      </c>
      <c r="AO63" t="s">
        <v>1932</v>
      </c>
      <c r="AP63" s="2" t="s">
        <v>1933</v>
      </c>
      <c r="AQ63">
        <v>10.29</v>
      </c>
      <c r="AR63" t="s">
        <v>194</v>
      </c>
      <c r="AS63" s="3" t="s">
        <v>3432</v>
      </c>
      <c r="EM63" t="s">
        <v>194</v>
      </c>
      <c r="EN63" t="s">
        <v>194</v>
      </c>
      <c r="EO63" t="s">
        <v>194</v>
      </c>
      <c r="EP63" t="s">
        <v>194</v>
      </c>
      <c r="EQ63" t="s">
        <v>194</v>
      </c>
      <c r="ER63" t="s">
        <v>670</v>
      </c>
      <c r="ES63" t="s">
        <v>1935</v>
      </c>
      <c r="ET63" s="2" t="s">
        <v>1936</v>
      </c>
      <c r="EU63" t="s">
        <v>1587</v>
      </c>
      <c r="EX63">
        <v>186584439</v>
      </c>
      <c r="EY63" t="s">
        <v>1937</v>
      </c>
      <c r="EZ63" s="1">
        <v>44825.635914351849</v>
      </c>
      <c r="FC63" t="s">
        <v>221</v>
      </c>
      <c r="FD63" t="s">
        <v>222</v>
      </c>
      <c r="FF63">
        <v>45</v>
      </c>
    </row>
    <row r="64" spans="1:162" x14ac:dyDescent="0.35">
      <c r="A64" s="1">
        <v>44825.424401747689</v>
      </c>
      <c r="B64" s="1">
        <v>44825.608839606481</v>
      </c>
      <c r="D64" t="s">
        <v>380</v>
      </c>
      <c r="E64" t="s">
        <v>1819</v>
      </c>
      <c r="J64" s="1">
        <v>44825</v>
      </c>
      <c r="K64" t="s">
        <v>1820</v>
      </c>
      <c r="L64" t="s">
        <v>1803</v>
      </c>
      <c r="M64" t="s">
        <v>414</v>
      </c>
      <c r="N64" t="s">
        <v>1819</v>
      </c>
      <c r="O64" t="s">
        <v>1821</v>
      </c>
      <c r="P64" t="s">
        <v>201</v>
      </c>
      <c r="Q64" t="s">
        <v>202</v>
      </c>
      <c r="R64" t="s">
        <v>386</v>
      </c>
      <c r="S64" t="s">
        <v>387</v>
      </c>
      <c r="T64" t="s">
        <v>388</v>
      </c>
      <c r="U64" t="s">
        <v>422</v>
      </c>
      <c r="V64">
        <v>1</v>
      </c>
      <c r="W64">
        <v>1</v>
      </c>
      <c r="X64">
        <v>0</v>
      </c>
      <c r="Y64">
        <v>0</v>
      </c>
      <c r="Z64">
        <v>0</v>
      </c>
      <c r="AA64">
        <v>0</v>
      </c>
      <c r="AB64">
        <v>0</v>
      </c>
      <c r="AC64">
        <v>0</v>
      </c>
      <c r="AD64">
        <v>0</v>
      </c>
      <c r="AE64">
        <v>0</v>
      </c>
      <c r="AF64">
        <v>0</v>
      </c>
      <c r="AG64">
        <v>0</v>
      </c>
      <c r="AH64">
        <v>0</v>
      </c>
      <c r="AI64">
        <v>1</v>
      </c>
      <c r="AJ64">
        <v>9</v>
      </c>
      <c r="AK64" t="s">
        <v>1822</v>
      </c>
      <c r="AL64" s="2" t="s">
        <v>1823</v>
      </c>
      <c r="AM64">
        <v>11.65</v>
      </c>
      <c r="AS64" s="3" t="s">
        <v>3419</v>
      </c>
      <c r="AT64" t="s">
        <v>1824</v>
      </c>
      <c r="AU64" s="2" t="s">
        <v>1825</v>
      </c>
      <c r="AV64">
        <v>18.78</v>
      </c>
      <c r="BB64" t="s">
        <v>3419</v>
      </c>
      <c r="EM64" t="s">
        <v>194</v>
      </c>
      <c r="EN64" t="s">
        <v>194</v>
      </c>
      <c r="EO64" t="s">
        <v>194</v>
      </c>
      <c r="EP64" t="s">
        <v>194</v>
      </c>
      <c r="EQ64" t="s">
        <v>194</v>
      </c>
      <c r="ER64" t="s">
        <v>380</v>
      </c>
      <c r="ES64" t="s">
        <v>1826</v>
      </c>
      <c r="ET64" s="2" t="s">
        <v>1827</v>
      </c>
      <c r="EU64" t="s">
        <v>1587</v>
      </c>
      <c r="EX64">
        <v>186511746</v>
      </c>
      <c r="EY64" t="s">
        <v>1828</v>
      </c>
      <c r="EZ64" s="1">
        <v>44825.527083333327</v>
      </c>
      <c r="FC64" t="s">
        <v>221</v>
      </c>
      <c r="FD64" t="s">
        <v>222</v>
      </c>
      <c r="FF64">
        <v>33</v>
      </c>
    </row>
    <row r="65" spans="1:162" x14ac:dyDescent="0.35">
      <c r="A65" s="1">
        <v>44824.87011207176</v>
      </c>
      <c r="B65" s="1">
        <v>44825.442224652783</v>
      </c>
      <c r="D65" t="s">
        <v>467</v>
      </c>
      <c r="E65" t="s">
        <v>471</v>
      </c>
      <c r="J65" s="1">
        <v>44825</v>
      </c>
      <c r="K65" t="s">
        <v>469</v>
      </c>
      <c r="L65" t="s">
        <v>1648</v>
      </c>
      <c r="M65" t="s">
        <v>3572</v>
      </c>
      <c r="N65" t="s">
        <v>471</v>
      </c>
      <c r="O65" t="s">
        <v>472</v>
      </c>
      <c r="P65" t="s">
        <v>201</v>
      </c>
      <c r="Q65" t="s">
        <v>202</v>
      </c>
      <c r="R65" t="s">
        <v>473</v>
      </c>
      <c r="S65" t="s">
        <v>474</v>
      </c>
      <c r="T65" t="s">
        <v>475</v>
      </c>
      <c r="U65" t="s">
        <v>210</v>
      </c>
      <c r="V65">
        <v>1</v>
      </c>
      <c r="W65">
        <v>0</v>
      </c>
      <c r="X65">
        <v>0</v>
      </c>
      <c r="Y65">
        <v>0</v>
      </c>
      <c r="Z65">
        <v>0</v>
      </c>
      <c r="AA65">
        <v>0</v>
      </c>
      <c r="AB65">
        <v>0</v>
      </c>
      <c r="AC65">
        <v>0</v>
      </c>
      <c r="AD65">
        <v>0</v>
      </c>
      <c r="AE65">
        <v>0</v>
      </c>
      <c r="AF65">
        <v>0</v>
      </c>
      <c r="AG65">
        <v>0</v>
      </c>
      <c r="AH65">
        <v>0</v>
      </c>
      <c r="AI65">
        <v>2</v>
      </c>
      <c r="AJ65">
        <v>6</v>
      </c>
      <c r="AK65" t="s">
        <v>1649</v>
      </c>
      <c r="AL65" s="2" t="s">
        <v>1650</v>
      </c>
      <c r="AM65">
        <v>54.92</v>
      </c>
      <c r="AS65" s="3" t="s">
        <v>3455</v>
      </c>
      <c r="EM65" t="s">
        <v>194</v>
      </c>
      <c r="EN65" t="s">
        <v>194</v>
      </c>
      <c r="EO65" t="s">
        <v>194</v>
      </c>
      <c r="EP65" t="s">
        <v>194</v>
      </c>
      <c r="EQ65" t="s">
        <v>194</v>
      </c>
      <c r="ER65" t="s">
        <v>648</v>
      </c>
      <c r="ES65" t="s">
        <v>1652</v>
      </c>
      <c r="ET65" s="2" t="s">
        <v>1653</v>
      </c>
      <c r="EU65" t="s">
        <v>1587</v>
      </c>
      <c r="EX65">
        <v>186448145</v>
      </c>
      <c r="EY65" t="s">
        <v>1654</v>
      </c>
      <c r="EZ65" s="1">
        <v>44825.433171296303</v>
      </c>
      <c r="FC65" t="s">
        <v>221</v>
      </c>
      <c r="FD65" t="s">
        <v>222</v>
      </c>
      <c r="FF65">
        <v>9</v>
      </c>
    </row>
    <row r="66" spans="1:162" x14ac:dyDescent="0.35">
      <c r="A66" s="1">
        <v>44825.47059060185</v>
      </c>
      <c r="B66" s="1">
        <v>44825.480537037038</v>
      </c>
      <c r="D66" t="s">
        <v>486</v>
      </c>
      <c r="E66" t="s">
        <v>1725</v>
      </c>
      <c r="J66" s="1">
        <v>44825</v>
      </c>
      <c r="K66" t="s">
        <v>1726</v>
      </c>
      <c r="L66" t="s">
        <v>968</v>
      </c>
      <c r="M66" t="s">
        <v>623</v>
      </c>
      <c r="N66" t="s">
        <v>624</v>
      </c>
      <c r="O66" t="s">
        <v>625</v>
      </c>
      <c r="P66" t="s">
        <v>201</v>
      </c>
      <c r="Q66" t="s">
        <v>202</v>
      </c>
      <c r="R66" t="s">
        <v>300</v>
      </c>
      <c r="S66" t="s">
        <v>548</v>
      </c>
      <c r="T66" t="s">
        <v>549</v>
      </c>
      <c r="U66" t="s">
        <v>210</v>
      </c>
      <c r="V66">
        <v>1</v>
      </c>
      <c r="W66">
        <v>0</v>
      </c>
      <c r="X66">
        <v>0</v>
      </c>
      <c r="Y66">
        <v>0</v>
      </c>
      <c r="Z66">
        <v>0</v>
      </c>
      <c r="AA66">
        <v>0</v>
      </c>
      <c r="AB66">
        <v>0</v>
      </c>
      <c r="AC66">
        <v>0</v>
      </c>
      <c r="AD66">
        <v>0</v>
      </c>
      <c r="AE66">
        <v>0</v>
      </c>
      <c r="AF66">
        <v>0</v>
      </c>
      <c r="AG66">
        <v>0</v>
      </c>
      <c r="AH66">
        <v>0</v>
      </c>
      <c r="AI66">
        <v>2</v>
      </c>
      <c r="AJ66">
        <v>5</v>
      </c>
      <c r="AK66" t="s">
        <v>1728</v>
      </c>
      <c r="AL66" s="2" t="s">
        <v>1729</v>
      </c>
      <c r="AM66">
        <v>26.12</v>
      </c>
      <c r="AS66" s="3" t="s">
        <v>3419</v>
      </c>
      <c r="EM66" t="s">
        <v>194</v>
      </c>
      <c r="EN66" t="s">
        <v>194</v>
      </c>
      <c r="EO66" t="s">
        <v>194</v>
      </c>
      <c r="EP66" t="s">
        <v>194</v>
      </c>
      <c r="EQ66" t="s">
        <v>194</v>
      </c>
      <c r="ER66" t="s">
        <v>486</v>
      </c>
      <c r="ES66" t="s">
        <v>1730</v>
      </c>
      <c r="ET66" s="2" t="s">
        <v>1731</v>
      </c>
      <c r="EU66" t="s">
        <v>1587</v>
      </c>
      <c r="EX66">
        <v>186453274</v>
      </c>
      <c r="EY66" t="s">
        <v>1732</v>
      </c>
      <c r="EZ66" s="1">
        <v>44825.442986111113</v>
      </c>
      <c r="FC66" t="s">
        <v>221</v>
      </c>
      <c r="FD66" t="s">
        <v>222</v>
      </c>
      <c r="FF66">
        <v>20</v>
      </c>
    </row>
    <row r="67" spans="1:162" x14ac:dyDescent="0.35">
      <c r="A67" s="1">
        <v>44825.448719907406</v>
      </c>
      <c r="B67" s="1">
        <v>44825.451578715278</v>
      </c>
      <c r="D67" t="s">
        <v>192</v>
      </c>
      <c r="E67" t="s">
        <v>1774</v>
      </c>
      <c r="J67" s="1">
        <v>44825</v>
      </c>
      <c r="K67" t="s">
        <v>1775</v>
      </c>
      <c r="L67" t="s">
        <v>197</v>
      </c>
      <c r="M67" t="s">
        <v>241</v>
      </c>
      <c r="N67" t="s">
        <v>1776</v>
      </c>
      <c r="O67" t="s">
        <v>243</v>
      </c>
      <c r="P67" t="s">
        <v>201</v>
      </c>
      <c r="Q67" t="s">
        <v>202</v>
      </c>
      <c r="R67" t="s">
        <v>203</v>
      </c>
      <c r="S67" t="s">
        <v>204</v>
      </c>
      <c r="T67" t="s">
        <v>205</v>
      </c>
      <c r="U67" t="s">
        <v>210</v>
      </c>
      <c r="V67">
        <v>1</v>
      </c>
      <c r="W67">
        <v>0</v>
      </c>
      <c r="X67">
        <v>0</v>
      </c>
      <c r="Y67">
        <v>0</v>
      </c>
      <c r="Z67">
        <v>0</v>
      </c>
      <c r="AA67">
        <v>0</v>
      </c>
      <c r="AB67">
        <v>0</v>
      </c>
      <c r="AC67">
        <v>0</v>
      </c>
      <c r="AD67">
        <v>0</v>
      </c>
      <c r="AE67">
        <v>0</v>
      </c>
      <c r="AF67">
        <v>0</v>
      </c>
      <c r="AG67">
        <v>0</v>
      </c>
      <c r="AH67">
        <v>0</v>
      </c>
      <c r="AI67">
        <v>2</v>
      </c>
      <c r="AJ67">
        <v>5</v>
      </c>
      <c r="AK67" t="s">
        <v>1777</v>
      </c>
      <c r="AL67" s="2" t="s">
        <v>1778</v>
      </c>
      <c r="AM67">
        <v>45.63</v>
      </c>
      <c r="EM67" t="s">
        <v>194</v>
      </c>
      <c r="EN67" t="s">
        <v>194</v>
      </c>
      <c r="EO67" t="s">
        <v>194</v>
      </c>
      <c r="EP67" t="s">
        <v>194</v>
      </c>
      <c r="EQ67" t="s">
        <v>194</v>
      </c>
      <c r="ER67" t="s">
        <v>192</v>
      </c>
      <c r="ES67" t="s">
        <v>1779</v>
      </c>
      <c r="ET67" s="2" t="s">
        <v>1780</v>
      </c>
      <c r="EU67" t="s">
        <v>1587</v>
      </c>
      <c r="EX67">
        <v>186491563</v>
      </c>
      <c r="EY67" t="s">
        <v>1781</v>
      </c>
      <c r="EZ67" s="1">
        <v>44825.500185185178</v>
      </c>
      <c r="FC67" t="s">
        <v>221</v>
      </c>
      <c r="FD67" t="s">
        <v>222</v>
      </c>
      <c r="FF67">
        <v>27</v>
      </c>
    </row>
    <row r="68" spans="1:162" x14ac:dyDescent="0.35">
      <c r="A68" s="1">
        <v>44825.343874675928</v>
      </c>
      <c r="B68" s="1">
        <v>44825.523900659733</v>
      </c>
      <c r="D68" t="s">
        <v>294</v>
      </c>
      <c r="E68" t="s">
        <v>298</v>
      </c>
      <c r="J68" s="1">
        <v>44825</v>
      </c>
      <c r="K68" t="s">
        <v>1160</v>
      </c>
      <c r="L68" t="s">
        <v>197</v>
      </c>
      <c r="M68" t="s">
        <v>297</v>
      </c>
      <c r="N68" t="s">
        <v>298</v>
      </c>
      <c r="O68" t="s">
        <v>299</v>
      </c>
      <c r="P68" t="s">
        <v>201</v>
      </c>
      <c r="Q68" t="s">
        <v>202</v>
      </c>
      <c r="R68" t="s">
        <v>300</v>
      </c>
      <c r="S68" t="s">
        <v>301</v>
      </c>
      <c r="T68" t="s">
        <v>302</v>
      </c>
      <c r="U68" t="s">
        <v>210</v>
      </c>
      <c r="V68">
        <v>1</v>
      </c>
      <c r="W68">
        <v>0</v>
      </c>
      <c r="X68">
        <v>0</v>
      </c>
      <c r="Y68">
        <v>0</v>
      </c>
      <c r="Z68">
        <v>0</v>
      </c>
      <c r="AA68">
        <v>0</v>
      </c>
      <c r="AB68">
        <v>0</v>
      </c>
      <c r="AC68">
        <v>0</v>
      </c>
      <c r="AD68">
        <v>0</v>
      </c>
      <c r="AE68">
        <v>0</v>
      </c>
      <c r="AF68">
        <v>0</v>
      </c>
      <c r="AG68">
        <v>0</v>
      </c>
      <c r="AH68">
        <v>0</v>
      </c>
      <c r="AI68">
        <v>2</v>
      </c>
      <c r="AJ68">
        <v>4</v>
      </c>
      <c r="AK68" t="s">
        <v>1678</v>
      </c>
      <c r="AL68" s="2" t="s">
        <v>1679</v>
      </c>
      <c r="AM68">
        <v>23.74</v>
      </c>
      <c r="AS68" s="3" t="s">
        <v>3419</v>
      </c>
      <c r="EM68" t="s">
        <v>194</v>
      </c>
      <c r="EN68" t="s">
        <v>194</v>
      </c>
      <c r="EO68" t="s">
        <v>194</v>
      </c>
      <c r="EP68" t="s">
        <v>194</v>
      </c>
      <c r="EQ68" t="s">
        <v>194</v>
      </c>
      <c r="ER68" t="s">
        <v>309</v>
      </c>
      <c r="ES68" t="s">
        <v>1680</v>
      </c>
      <c r="ET68" s="2" t="s">
        <v>1681</v>
      </c>
      <c r="EU68" t="s">
        <v>1587</v>
      </c>
      <c r="EX68">
        <v>186452684</v>
      </c>
      <c r="EY68" t="s">
        <v>1682</v>
      </c>
      <c r="EZ68" s="1">
        <v>44825.441863425927</v>
      </c>
      <c r="FC68" t="s">
        <v>221</v>
      </c>
      <c r="FD68" t="s">
        <v>222</v>
      </c>
      <c r="FF68">
        <v>13</v>
      </c>
    </row>
    <row r="69" spans="1:162" x14ac:dyDescent="0.35">
      <c r="A69" s="1">
        <v>44825.347774872687</v>
      </c>
      <c r="B69" s="1">
        <v>44825.357699120374</v>
      </c>
      <c r="D69" t="s">
        <v>486</v>
      </c>
      <c r="E69" t="s">
        <v>1683</v>
      </c>
      <c r="J69" s="1">
        <v>44825</v>
      </c>
      <c r="K69" t="s">
        <v>1684</v>
      </c>
      <c r="L69" t="s">
        <v>197</v>
      </c>
      <c r="M69" t="s">
        <v>2247</v>
      </c>
      <c r="N69" t="s">
        <v>1683</v>
      </c>
      <c r="O69" t="s">
        <v>547</v>
      </c>
      <c r="P69" t="s">
        <v>201</v>
      </c>
      <c r="Q69" t="s">
        <v>202</v>
      </c>
      <c r="R69" t="s">
        <v>300</v>
      </c>
      <c r="S69" t="s">
        <v>548</v>
      </c>
      <c r="T69" t="s">
        <v>549</v>
      </c>
      <c r="U69" t="s">
        <v>210</v>
      </c>
      <c r="V69">
        <v>1</v>
      </c>
      <c r="W69">
        <v>0</v>
      </c>
      <c r="X69">
        <v>0</v>
      </c>
      <c r="Y69">
        <v>0</v>
      </c>
      <c r="Z69">
        <v>0</v>
      </c>
      <c r="AA69">
        <v>0</v>
      </c>
      <c r="AB69">
        <v>0</v>
      </c>
      <c r="AC69">
        <v>0</v>
      </c>
      <c r="AD69">
        <v>0</v>
      </c>
      <c r="AE69">
        <v>0</v>
      </c>
      <c r="AF69">
        <v>0</v>
      </c>
      <c r="AG69">
        <v>0</v>
      </c>
      <c r="AH69">
        <v>0</v>
      </c>
      <c r="AI69">
        <v>1</v>
      </c>
      <c r="AJ69">
        <v>5</v>
      </c>
      <c r="AK69" t="s">
        <v>1686</v>
      </c>
      <c r="AL69" s="2" t="s">
        <v>1687</v>
      </c>
      <c r="AM69">
        <v>30.902000000000001</v>
      </c>
      <c r="AS69" s="3" t="s">
        <v>3419</v>
      </c>
      <c r="EM69" t="s">
        <v>194</v>
      </c>
      <c r="EN69" t="s">
        <v>194</v>
      </c>
      <c r="EO69" t="s">
        <v>194</v>
      </c>
      <c r="EP69" t="s">
        <v>194</v>
      </c>
      <c r="EQ69" t="s">
        <v>194</v>
      </c>
      <c r="ER69" t="s">
        <v>557</v>
      </c>
      <c r="ES69" t="s">
        <v>1688</v>
      </c>
      <c r="ET69" s="2" t="s">
        <v>1689</v>
      </c>
      <c r="EU69" t="s">
        <v>1587</v>
      </c>
      <c r="EX69">
        <v>186452816</v>
      </c>
      <c r="EY69" t="s">
        <v>1690</v>
      </c>
      <c r="EZ69" s="1">
        <v>44825.442164351851</v>
      </c>
      <c r="FC69" t="s">
        <v>221</v>
      </c>
      <c r="FD69" t="s">
        <v>222</v>
      </c>
      <c r="FF69">
        <v>14</v>
      </c>
    </row>
    <row r="70" spans="1:162" x14ac:dyDescent="0.35">
      <c r="A70" s="1">
        <v>44825.371706111109</v>
      </c>
      <c r="B70" s="1">
        <v>44825.524458784719</v>
      </c>
      <c r="D70" t="s">
        <v>294</v>
      </c>
      <c r="E70" t="s">
        <v>316</v>
      </c>
      <c r="J70" s="1">
        <v>44825</v>
      </c>
      <c r="K70" t="s">
        <v>777</v>
      </c>
      <c r="L70" t="s">
        <v>197</v>
      </c>
      <c r="M70" t="s">
        <v>315</v>
      </c>
      <c r="N70" t="s">
        <v>316</v>
      </c>
      <c r="O70" t="s">
        <v>1698</v>
      </c>
      <c r="P70" t="s">
        <v>201</v>
      </c>
      <c r="Q70" t="s">
        <v>202</v>
      </c>
      <c r="R70" t="s">
        <v>300</v>
      </c>
      <c r="S70" t="s">
        <v>301</v>
      </c>
      <c r="T70" t="s">
        <v>302</v>
      </c>
      <c r="U70" t="s">
        <v>210</v>
      </c>
      <c r="V70">
        <v>1</v>
      </c>
      <c r="W70">
        <v>0</v>
      </c>
      <c r="X70">
        <v>0</v>
      </c>
      <c r="Y70">
        <v>0</v>
      </c>
      <c r="Z70">
        <v>0</v>
      </c>
      <c r="AA70">
        <v>0</v>
      </c>
      <c r="AB70">
        <v>0</v>
      </c>
      <c r="AC70">
        <v>0</v>
      </c>
      <c r="AD70">
        <v>0</v>
      </c>
      <c r="AE70">
        <v>0</v>
      </c>
      <c r="AF70">
        <v>0</v>
      </c>
      <c r="AG70">
        <v>0</v>
      </c>
      <c r="AH70">
        <v>0</v>
      </c>
      <c r="AI70">
        <v>2</v>
      </c>
      <c r="AJ70">
        <v>5</v>
      </c>
      <c r="AK70" t="s">
        <v>1699</v>
      </c>
      <c r="AL70" s="2" t="s">
        <v>1700</v>
      </c>
      <c r="AM70">
        <v>19.440000000000001</v>
      </c>
      <c r="AO70" t="s">
        <v>1701</v>
      </c>
      <c r="AP70" s="2" t="s">
        <v>1702</v>
      </c>
      <c r="AQ70">
        <v>12.5</v>
      </c>
      <c r="AR70" t="s">
        <v>194</v>
      </c>
      <c r="AS70" s="3" t="s">
        <v>3419</v>
      </c>
      <c r="EM70" t="s">
        <v>194</v>
      </c>
      <c r="EN70" t="s">
        <v>194</v>
      </c>
      <c r="EO70" t="s">
        <v>194</v>
      </c>
      <c r="EP70" t="s">
        <v>194</v>
      </c>
      <c r="EQ70" t="s">
        <v>194</v>
      </c>
      <c r="ER70" t="s">
        <v>309</v>
      </c>
      <c r="ES70" t="s">
        <v>1703</v>
      </c>
      <c r="ET70" s="2" t="s">
        <v>1704</v>
      </c>
      <c r="EU70" t="s">
        <v>1587</v>
      </c>
      <c r="EX70">
        <v>186453010</v>
      </c>
      <c r="EY70" t="s">
        <v>1705</v>
      </c>
      <c r="EZ70" s="1">
        <v>44825.442511574067</v>
      </c>
      <c r="FC70" t="s">
        <v>221</v>
      </c>
      <c r="FD70" t="s">
        <v>222</v>
      </c>
      <c r="FF70">
        <v>16</v>
      </c>
    </row>
    <row r="71" spans="1:162" x14ac:dyDescent="0.35">
      <c r="A71" s="1">
        <v>44825.384730995371</v>
      </c>
      <c r="B71" s="1">
        <v>44825.399303206017</v>
      </c>
      <c r="D71" t="s">
        <v>486</v>
      </c>
      <c r="E71" t="s">
        <v>579</v>
      </c>
      <c r="J71" s="1">
        <v>44825</v>
      </c>
      <c r="K71" t="s">
        <v>1706</v>
      </c>
      <c r="L71" t="s">
        <v>1648</v>
      </c>
      <c r="M71" t="s">
        <v>578</v>
      </c>
      <c r="N71" t="s">
        <v>579</v>
      </c>
      <c r="O71" t="s">
        <v>580</v>
      </c>
      <c r="P71" t="s">
        <v>201</v>
      </c>
      <c r="Q71" t="s">
        <v>202</v>
      </c>
      <c r="R71" t="s">
        <v>300</v>
      </c>
      <c r="S71" t="s">
        <v>548</v>
      </c>
      <c r="T71" t="s">
        <v>549</v>
      </c>
      <c r="U71" t="s">
        <v>210</v>
      </c>
      <c r="V71">
        <v>1</v>
      </c>
      <c r="W71">
        <v>0</v>
      </c>
      <c r="X71">
        <v>0</v>
      </c>
      <c r="Y71">
        <v>0</v>
      </c>
      <c r="Z71">
        <v>0</v>
      </c>
      <c r="AA71">
        <v>0</v>
      </c>
      <c r="AB71">
        <v>0</v>
      </c>
      <c r="AC71">
        <v>0</v>
      </c>
      <c r="AD71">
        <v>0</v>
      </c>
      <c r="AE71">
        <v>0</v>
      </c>
      <c r="AF71">
        <v>0</v>
      </c>
      <c r="AG71">
        <v>0</v>
      </c>
      <c r="AH71">
        <v>0</v>
      </c>
      <c r="AI71">
        <v>2</v>
      </c>
      <c r="AJ71">
        <v>5</v>
      </c>
      <c r="AK71" t="s">
        <v>1707</v>
      </c>
      <c r="AL71" s="2" t="s">
        <v>1708</v>
      </c>
      <c r="AM71">
        <v>46.134</v>
      </c>
      <c r="AS71" s="3" t="s">
        <v>3419</v>
      </c>
      <c r="EM71" t="s">
        <v>194</v>
      </c>
      <c r="EN71" t="s">
        <v>194</v>
      </c>
      <c r="EO71" t="s">
        <v>194</v>
      </c>
      <c r="EP71" t="s">
        <v>194</v>
      </c>
      <c r="EQ71" t="s">
        <v>194</v>
      </c>
      <c r="ER71" t="s">
        <v>557</v>
      </c>
      <c r="ES71" t="s">
        <v>1709</v>
      </c>
      <c r="ET71" s="2" t="s">
        <v>1710</v>
      </c>
      <c r="EU71" t="s">
        <v>1587</v>
      </c>
      <c r="EX71">
        <v>186453039</v>
      </c>
      <c r="EY71" t="s">
        <v>1711</v>
      </c>
      <c r="EZ71" s="1">
        <v>44825.442546296297</v>
      </c>
      <c r="FC71" t="s">
        <v>221</v>
      </c>
      <c r="FD71" t="s">
        <v>222</v>
      </c>
      <c r="FF71">
        <v>17</v>
      </c>
    </row>
    <row r="72" spans="1:162" x14ac:dyDescent="0.35">
      <c r="A72" s="1">
        <v>44824.892118425923</v>
      </c>
      <c r="B72" s="1">
        <v>44825.515626562497</v>
      </c>
      <c r="D72" t="s">
        <v>467</v>
      </c>
      <c r="E72" t="s">
        <v>503</v>
      </c>
      <c r="J72" s="1">
        <v>44825</v>
      </c>
      <c r="K72" t="s">
        <v>1667</v>
      </c>
      <c r="L72" t="s">
        <v>470</v>
      </c>
      <c r="M72" t="s">
        <v>3573</v>
      </c>
      <c r="N72" t="s">
        <v>503</v>
      </c>
      <c r="O72" t="s">
        <v>504</v>
      </c>
      <c r="P72" t="s">
        <v>201</v>
      </c>
      <c r="Q72" t="s">
        <v>202</v>
      </c>
      <c r="R72" t="s">
        <v>473</v>
      </c>
      <c r="S72" t="s">
        <v>474</v>
      </c>
      <c r="T72" t="s">
        <v>475</v>
      </c>
      <c r="U72" t="s">
        <v>210</v>
      </c>
      <c r="V72">
        <v>1</v>
      </c>
      <c r="W72">
        <v>0</v>
      </c>
      <c r="X72">
        <v>0</v>
      </c>
      <c r="Y72">
        <v>0</v>
      </c>
      <c r="Z72">
        <v>0</v>
      </c>
      <c r="AA72">
        <v>0</v>
      </c>
      <c r="AB72">
        <v>0</v>
      </c>
      <c r="AC72">
        <v>0</v>
      </c>
      <c r="AD72">
        <v>0</v>
      </c>
      <c r="AE72">
        <v>0</v>
      </c>
      <c r="AF72">
        <v>0</v>
      </c>
      <c r="AG72">
        <v>0</v>
      </c>
      <c r="AH72">
        <v>0</v>
      </c>
      <c r="AI72">
        <v>2</v>
      </c>
      <c r="AJ72">
        <v>5</v>
      </c>
      <c r="AK72" t="s">
        <v>1669</v>
      </c>
      <c r="AL72" s="2" t="s">
        <v>1670</v>
      </c>
      <c r="AM72">
        <v>75.41</v>
      </c>
      <c r="AO72" t="s">
        <v>1671</v>
      </c>
      <c r="AP72" s="2" t="s">
        <v>1672</v>
      </c>
      <c r="AQ72">
        <v>120.018</v>
      </c>
      <c r="AR72" t="s">
        <v>194</v>
      </c>
      <c r="AS72" s="3" t="s">
        <v>3457</v>
      </c>
      <c r="EM72" t="s">
        <v>194</v>
      </c>
      <c r="EN72" t="s">
        <v>194</v>
      </c>
      <c r="EO72" t="s">
        <v>194</v>
      </c>
      <c r="EP72" t="s">
        <v>194</v>
      </c>
      <c r="EQ72" t="s">
        <v>194</v>
      </c>
      <c r="ER72" t="s">
        <v>482</v>
      </c>
      <c r="ES72" t="s">
        <v>1674</v>
      </c>
      <c r="ET72" s="2" t="s">
        <v>1675</v>
      </c>
      <c r="EU72" t="s">
        <v>1587</v>
      </c>
      <c r="EX72">
        <v>186448714</v>
      </c>
      <c r="EY72" t="s">
        <v>1676</v>
      </c>
      <c r="EZ72" s="1">
        <v>44825.434224537043</v>
      </c>
      <c r="FC72" t="s">
        <v>221</v>
      </c>
      <c r="FD72" t="s">
        <v>222</v>
      </c>
      <c r="FF72">
        <v>12</v>
      </c>
    </row>
    <row r="73" spans="1:162" x14ac:dyDescent="0.35">
      <c r="A73" s="1">
        <v>44825.365178645843</v>
      </c>
      <c r="B73" s="1">
        <v>44825.376258136574</v>
      </c>
      <c r="D73" t="s">
        <v>486</v>
      </c>
      <c r="E73" t="s">
        <v>1691</v>
      </c>
      <c r="J73" s="1">
        <v>44825</v>
      </c>
      <c r="K73" t="s">
        <v>1403</v>
      </c>
      <c r="L73" t="s">
        <v>197</v>
      </c>
      <c r="M73" t="s">
        <v>563</v>
      </c>
      <c r="N73" t="s">
        <v>1691</v>
      </c>
      <c r="O73" t="s">
        <v>1692</v>
      </c>
      <c r="P73" t="s">
        <v>201</v>
      </c>
      <c r="Q73" t="s">
        <v>202</v>
      </c>
      <c r="R73" t="s">
        <v>300</v>
      </c>
      <c r="S73" t="s">
        <v>548</v>
      </c>
      <c r="T73" t="s">
        <v>549</v>
      </c>
      <c r="U73" t="s">
        <v>210</v>
      </c>
      <c r="V73">
        <v>1</v>
      </c>
      <c r="W73">
        <v>0</v>
      </c>
      <c r="X73">
        <v>0</v>
      </c>
      <c r="Y73">
        <v>0</v>
      </c>
      <c r="Z73">
        <v>0</v>
      </c>
      <c r="AA73">
        <v>0</v>
      </c>
      <c r="AB73">
        <v>0</v>
      </c>
      <c r="AC73">
        <v>0</v>
      </c>
      <c r="AD73">
        <v>0</v>
      </c>
      <c r="AE73">
        <v>0</v>
      </c>
      <c r="AF73">
        <v>0</v>
      </c>
      <c r="AG73">
        <v>0</v>
      </c>
      <c r="AH73">
        <v>0</v>
      </c>
      <c r="AI73">
        <v>2</v>
      </c>
      <c r="AJ73">
        <v>4</v>
      </c>
      <c r="AK73" t="s">
        <v>1693</v>
      </c>
      <c r="AL73" s="2" t="s">
        <v>1694</v>
      </c>
      <c r="AM73">
        <v>35.613</v>
      </c>
      <c r="AS73" s="3" t="s">
        <v>3419</v>
      </c>
      <c r="EM73" t="s">
        <v>194</v>
      </c>
      <c r="EN73" t="s">
        <v>194</v>
      </c>
      <c r="EO73" t="s">
        <v>194</v>
      </c>
      <c r="EP73" t="s">
        <v>194</v>
      </c>
      <c r="EQ73" t="s">
        <v>194</v>
      </c>
      <c r="ER73" t="s">
        <v>486</v>
      </c>
      <c r="ES73" t="s">
        <v>1695</v>
      </c>
      <c r="ET73" s="2" t="s">
        <v>1696</v>
      </c>
      <c r="EU73" t="s">
        <v>1587</v>
      </c>
      <c r="EX73">
        <v>186452906</v>
      </c>
      <c r="EY73" t="s">
        <v>1697</v>
      </c>
      <c r="EZ73" s="1">
        <v>44825.442361111112</v>
      </c>
      <c r="FC73" t="s">
        <v>221</v>
      </c>
      <c r="FD73" t="s">
        <v>222</v>
      </c>
      <c r="FF73">
        <v>15</v>
      </c>
    </row>
    <row r="74" spans="1:162" x14ac:dyDescent="0.35">
      <c r="A74" s="1">
        <v>44825.392167800928</v>
      </c>
      <c r="B74" s="1">
        <v>44825.698991840283</v>
      </c>
      <c r="D74" t="s">
        <v>751</v>
      </c>
      <c r="E74" t="s">
        <v>808</v>
      </c>
      <c r="J74" s="1">
        <v>44825</v>
      </c>
      <c r="K74" t="s">
        <v>1882</v>
      </c>
      <c r="L74" t="s">
        <v>197</v>
      </c>
      <c r="M74" t="s">
        <v>808</v>
      </c>
      <c r="N74" t="s">
        <v>808</v>
      </c>
      <c r="O74" t="s">
        <v>809</v>
      </c>
      <c r="P74" t="s">
        <v>201</v>
      </c>
      <c r="Q74" t="s">
        <v>202</v>
      </c>
      <c r="R74" t="s">
        <v>756</v>
      </c>
      <c r="S74" t="s">
        <v>757</v>
      </c>
      <c r="T74" t="s">
        <v>758</v>
      </c>
      <c r="U74" t="s">
        <v>210</v>
      </c>
      <c r="V74">
        <v>1</v>
      </c>
      <c r="W74">
        <v>0</v>
      </c>
      <c r="X74">
        <v>0</v>
      </c>
      <c r="Y74">
        <v>0</v>
      </c>
      <c r="Z74">
        <v>0</v>
      </c>
      <c r="AA74">
        <v>0</v>
      </c>
      <c r="AB74">
        <v>0</v>
      </c>
      <c r="AC74">
        <v>0</v>
      </c>
      <c r="AD74">
        <v>0</v>
      </c>
      <c r="AE74">
        <v>0</v>
      </c>
      <c r="AF74">
        <v>0</v>
      </c>
      <c r="AG74">
        <v>0</v>
      </c>
      <c r="AH74">
        <v>0</v>
      </c>
      <c r="AI74">
        <v>2</v>
      </c>
      <c r="AJ74">
        <v>5</v>
      </c>
      <c r="AK74" t="s">
        <v>1883</v>
      </c>
      <c r="AL74" s="2" t="s">
        <v>1884</v>
      </c>
      <c r="AM74">
        <v>48.91</v>
      </c>
      <c r="AS74" s="3" t="s">
        <v>3461</v>
      </c>
      <c r="EM74" t="s">
        <v>194</v>
      </c>
      <c r="EN74" t="s">
        <v>194</v>
      </c>
      <c r="EO74" t="s">
        <v>194</v>
      </c>
      <c r="EP74" t="s">
        <v>194</v>
      </c>
      <c r="EQ74" t="s">
        <v>194</v>
      </c>
      <c r="ER74" t="s">
        <v>751</v>
      </c>
      <c r="ES74" t="s">
        <v>1886</v>
      </c>
      <c r="ET74" s="2" t="s">
        <v>1887</v>
      </c>
      <c r="EU74" t="s">
        <v>1587</v>
      </c>
      <c r="EX74">
        <v>186574388</v>
      </c>
      <c r="EY74" t="s">
        <v>1888</v>
      </c>
      <c r="EZ74" s="1">
        <v>44825.618530092594</v>
      </c>
      <c r="FC74" t="s">
        <v>221</v>
      </c>
      <c r="FD74" t="s">
        <v>222</v>
      </c>
      <c r="FF74">
        <v>40</v>
      </c>
    </row>
    <row r="75" spans="1:162" x14ac:dyDescent="0.35">
      <c r="A75" s="1">
        <v>44824.841934953707</v>
      </c>
      <c r="B75" s="1">
        <v>44825.38269766204</v>
      </c>
      <c r="D75" t="s">
        <v>467</v>
      </c>
      <c r="E75" t="s">
        <v>640</v>
      </c>
      <c r="J75" s="1">
        <v>44825</v>
      </c>
      <c r="K75" t="s">
        <v>639</v>
      </c>
      <c r="L75" t="s">
        <v>1634</v>
      </c>
      <c r="M75" t="s">
        <v>640</v>
      </c>
      <c r="N75" t="s">
        <v>640</v>
      </c>
      <c r="O75" t="s">
        <v>641</v>
      </c>
      <c r="P75" t="s">
        <v>201</v>
      </c>
      <c r="Q75" t="s">
        <v>202</v>
      </c>
      <c r="R75" t="s">
        <v>473</v>
      </c>
      <c r="S75" t="s">
        <v>474</v>
      </c>
      <c r="T75" t="s">
        <v>475</v>
      </c>
      <c r="U75" t="s">
        <v>210</v>
      </c>
      <c r="V75">
        <v>1</v>
      </c>
      <c r="W75">
        <v>0</v>
      </c>
      <c r="X75">
        <v>0</v>
      </c>
      <c r="Y75">
        <v>0</v>
      </c>
      <c r="Z75">
        <v>0</v>
      </c>
      <c r="AA75">
        <v>0</v>
      </c>
      <c r="AB75">
        <v>0</v>
      </c>
      <c r="AC75">
        <v>0</v>
      </c>
      <c r="AD75">
        <v>0</v>
      </c>
      <c r="AE75">
        <v>0</v>
      </c>
      <c r="AF75">
        <v>0</v>
      </c>
      <c r="AG75">
        <v>0</v>
      </c>
      <c r="AH75">
        <v>0</v>
      </c>
      <c r="AI75">
        <v>2</v>
      </c>
      <c r="AJ75">
        <v>3</v>
      </c>
      <c r="AK75" t="s">
        <v>1635</v>
      </c>
      <c r="AL75" s="2" t="s">
        <v>1636</v>
      </c>
      <c r="AM75">
        <v>4.82</v>
      </c>
      <c r="AS75" s="3" t="s">
        <v>3453</v>
      </c>
      <c r="EM75" t="s">
        <v>194</v>
      </c>
      <c r="EN75" t="s">
        <v>194</v>
      </c>
      <c r="EO75" t="s">
        <v>194</v>
      </c>
      <c r="EP75" t="s">
        <v>194</v>
      </c>
      <c r="EQ75" t="s">
        <v>194</v>
      </c>
      <c r="ER75" t="s">
        <v>482</v>
      </c>
      <c r="ES75" t="s">
        <v>1638</v>
      </c>
      <c r="ET75" s="2" t="s">
        <v>1639</v>
      </c>
      <c r="EU75" t="s">
        <v>1587</v>
      </c>
      <c r="EX75">
        <v>186448011</v>
      </c>
      <c r="EY75" t="s">
        <v>1640</v>
      </c>
      <c r="EZ75" s="1">
        <v>44825.432997685188</v>
      </c>
      <c r="FC75" t="s">
        <v>221</v>
      </c>
      <c r="FD75" t="s">
        <v>222</v>
      </c>
      <c r="FF75">
        <v>7</v>
      </c>
    </row>
    <row r="76" spans="1:162" x14ac:dyDescent="0.35">
      <c r="A76" s="1">
        <v>44825.412003287027</v>
      </c>
      <c r="B76" s="1">
        <v>44825.417927118047</v>
      </c>
      <c r="D76" t="s">
        <v>192</v>
      </c>
      <c r="E76" t="s">
        <v>199</v>
      </c>
      <c r="J76" s="1">
        <v>44825</v>
      </c>
      <c r="K76" t="s">
        <v>850</v>
      </c>
      <c r="L76" t="s">
        <v>197</v>
      </c>
      <c r="M76" t="s">
        <v>198</v>
      </c>
      <c r="N76" t="s">
        <v>199</v>
      </c>
      <c r="O76" t="s">
        <v>200</v>
      </c>
      <c r="P76" t="s">
        <v>201</v>
      </c>
      <c r="Q76" t="s">
        <v>202</v>
      </c>
      <c r="R76" t="s">
        <v>203</v>
      </c>
      <c r="S76" t="s">
        <v>204</v>
      </c>
      <c r="T76" t="s">
        <v>205</v>
      </c>
      <c r="U76" t="s">
        <v>210</v>
      </c>
      <c r="V76">
        <v>1</v>
      </c>
      <c r="W76">
        <v>0</v>
      </c>
      <c r="X76">
        <v>0</v>
      </c>
      <c r="Y76">
        <v>0</v>
      </c>
      <c r="Z76">
        <v>0</v>
      </c>
      <c r="AA76">
        <v>0</v>
      </c>
      <c r="AB76">
        <v>0</v>
      </c>
      <c r="AC76">
        <v>0</v>
      </c>
      <c r="AD76">
        <v>0</v>
      </c>
      <c r="AE76">
        <v>0</v>
      </c>
      <c r="AF76">
        <v>0</v>
      </c>
      <c r="AG76">
        <v>0</v>
      </c>
      <c r="AH76">
        <v>0</v>
      </c>
      <c r="AI76">
        <v>2</v>
      </c>
      <c r="AJ76">
        <v>6</v>
      </c>
      <c r="AK76" t="s">
        <v>1761</v>
      </c>
      <c r="AL76" s="2" t="s">
        <v>1762</v>
      </c>
      <c r="AM76">
        <v>7.665</v>
      </c>
      <c r="EM76" t="s">
        <v>194</v>
      </c>
      <c r="EN76" t="s">
        <v>194</v>
      </c>
      <c r="EO76" t="s">
        <v>194</v>
      </c>
      <c r="EP76" t="s">
        <v>194</v>
      </c>
      <c r="EQ76" t="s">
        <v>194</v>
      </c>
      <c r="ER76" t="s">
        <v>192</v>
      </c>
      <c r="ES76" t="s">
        <v>1763</v>
      </c>
      <c r="ET76" s="2" t="s">
        <v>1764</v>
      </c>
      <c r="EU76" t="s">
        <v>1587</v>
      </c>
      <c r="EX76">
        <v>186491513</v>
      </c>
      <c r="EY76" t="s">
        <v>1765</v>
      </c>
      <c r="EZ76" s="1">
        <v>44825.500104166669</v>
      </c>
      <c r="FC76" t="s">
        <v>221</v>
      </c>
      <c r="FD76" t="s">
        <v>222</v>
      </c>
      <c r="FF76">
        <v>25</v>
      </c>
    </row>
    <row r="77" spans="1:162" x14ac:dyDescent="0.35">
      <c r="A77" s="1">
        <v>44825.469120787027</v>
      </c>
      <c r="B77" s="1">
        <v>44825.473084814817</v>
      </c>
      <c r="D77" t="s">
        <v>652</v>
      </c>
      <c r="E77" t="s">
        <v>1949</v>
      </c>
      <c r="J77" s="1">
        <v>44825</v>
      </c>
      <c r="K77" t="s">
        <v>1950</v>
      </c>
      <c r="L77" t="s">
        <v>707</v>
      </c>
      <c r="M77" t="s">
        <v>724</v>
      </c>
      <c r="N77" t="s">
        <v>1951</v>
      </c>
      <c r="O77" t="s">
        <v>726</v>
      </c>
      <c r="P77" t="s">
        <v>201</v>
      </c>
      <c r="Q77" t="s">
        <v>202</v>
      </c>
      <c r="R77" t="s">
        <v>659</v>
      </c>
      <c r="S77" t="s">
        <v>660</v>
      </c>
      <c r="T77" t="s">
        <v>661</v>
      </c>
      <c r="U77" t="s">
        <v>210</v>
      </c>
      <c r="V77">
        <v>1</v>
      </c>
      <c r="W77">
        <v>0</v>
      </c>
      <c r="X77">
        <v>0</v>
      </c>
      <c r="Y77">
        <v>0</v>
      </c>
      <c r="Z77">
        <v>0</v>
      </c>
      <c r="AA77">
        <v>0</v>
      </c>
      <c r="AB77">
        <v>0</v>
      </c>
      <c r="AC77">
        <v>0</v>
      </c>
      <c r="AD77">
        <v>0</v>
      </c>
      <c r="AE77">
        <v>0</v>
      </c>
      <c r="AF77">
        <v>0</v>
      </c>
      <c r="AG77">
        <v>0</v>
      </c>
      <c r="AH77">
        <v>0</v>
      </c>
      <c r="AI77">
        <v>2</v>
      </c>
      <c r="AJ77">
        <v>5</v>
      </c>
      <c r="AK77" t="s">
        <v>1952</v>
      </c>
      <c r="AL77" s="2" t="s">
        <v>1953</v>
      </c>
      <c r="AM77">
        <v>9.4550000000000001</v>
      </c>
      <c r="AO77" t="s">
        <v>1954</v>
      </c>
      <c r="AP77" s="2" t="s">
        <v>1955</v>
      </c>
      <c r="AQ77">
        <v>11.26</v>
      </c>
      <c r="AR77" t="s">
        <v>194</v>
      </c>
      <c r="AS77" s="3" t="s">
        <v>3432</v>
      </c>
      <c r="EM77" t="s">
        <v>194</v>
      </c>
      <c r="EN77" t="s">
        <v>194</v>
      </c>
      <c r="EO77" t="s">
        <v>194</v>
      </c>
      <c r="EP77" t="s">
        <v>194</v>
      </c>
      <c r="EQ77" t="s">
        <v>194</v>
      </c>
      <c r="ER77" t="s">
        <v>670</v>
      </c>
      <c r="ES77" t="s">
        <v>1956</v>
      </c>
      <c r="ET77" s="2" t="s">
        <v>1957</v>
      </c>
      <c r="EU77" t="s">
        <v>1587</v>
      </c>
      <c r="EX77">
        <v>186584501</v>
      </c>
      <c r="EY77" t="s">
        <v>1958</v>
      </c>
      <c r="EZ77" s="1">
        <v>44825.636018518519</v>
      </c>
      <c r="FC77" t="s">
        <v>221</v>
      </c>
      <c r="FD77" t="s">
        <v>222</v>
      </c>
      <c r="FF77">
        <v>47</v>
      </c>
    </row>
    <row r="78" spans="1:162" x14ac:dyDescent="0.35">
      <c r="A78" s="1">
        <v>44825.466870543984</v>
      </c>
      <c r="B78" s="1">
        <v>44825.469276793992</v>
      </c>
      <c r="D78" t="s">
        <v>192</v>
      </c>
      <c r="E78" t="s">
        <v>257</v>
      </c>
      <c r="J78" s="1">
        <v>44825</v>
      </c>
      <c r="K78" t="s">
        <v>1782</v>
      </c>
      <c r="L78" t="s">
        <v>197</v>
      </c>
      <c r="M78" t="s">
        <v>256</v>
      </c>
      <c r="N78" t="s">
        <v>257</v>
      </c>
      <c r="O78" t="s">
        <v>258</v>
      </c>
      <c r="P78" t="s">
        <v>201</v>
      </c>
      <c r="Q78" t="s">
        <v>202</v>
      </c>
      <c r="R78" t="s">
        <v>203</v>
      </c>
      <c r="S78" t="s">
        <v>204</v>
      </c>
      <c r="T78" t="s">
        <v>205</v>
      </c>
      <c r="U78" t="s">
        <v>232</v>
      </c>
      <c r="V78">
        <v>0</v>
      </c>
      <c r="W78">
        <v>1</v>
      </c>
      <c r="X78">
        <v>0</v>
      </c>
      <c r="Y78">
        <v>0</v>
      </c>
      <c r="Z78">
        <v>0</v>
      </c>
      <c r="AA78">
        <v>0</v>
      </c>
      <c r="AB78">
        <v>0</v>
      </c>
      <c r="AC78">
        <v>0</v>
      </c>
      <c r="AD78">
        <v>0</v>
      </c>
      <c r="AE78">
        <v>0</v>
      </c>
      <c r="AF78">
        <v>0</v>
      </c>
      <c r="AG78">
        <v>0</v>
      </c>
      <c r="AH78">
        <v>0</v>
      </c>
      <c r="AI78">
        <v>1</v>
      </c>
      <c r="AJ78">
        <v>9</v>
      </c>
      <c r="AT78" t="s">
        <v>1784</v>
      </c>
      <c r="AU78" s="2" t="s">
        <v>1785</v>
      </c>
      <c r="AV78">
        <v>48.48</v>
      </c>
      <c r="EM78" t="s">
        <v>194</v>
      </c>
      <c r="EN78" t="s">
        <v>194</v>
      </c>
      <c r="EO78" t="s">
        <v>194</v>
      </c>
      <c r="EP78" t="s">
        <v>194</v>
      </c>
      <c r="EQ78" t="s">
        <v>194</v>
      </c>
      <c r="ER78" t="s">
        <v>192</v>
      </c>
      <c r="ES78" t="s">
        <v>1786</v>
      </c>
      <c r="ET78" s="2" t="s">
        <v>1787</v>
      </c>
      <c r="EU78" t="s">
        <v>1587</v>
      </c>
      <c r="EX78">
        <v>186491601</v>
      </c>
      <c r="EY78" t="s">
        <v>1788</v>
      </c>
      <c r="EZ78" s="1">
        <v>44825.500254629631</v>
      </c>
      <c r="FC78" t="s">
        <v>221</v>
      </c>
      <c r="FD78" t="s">
        <v>222</v>
      </c>
      <c r="FF78">
        <v>28</v>
      </c>
    </row>
    <row r="79" spans="1:162" x14ac:dyDescent="0.35">
      <c r="A79" s="1">
        <v>44825.357885196761</v>
      </c>
      <c r="B79" s="1">
        <v>44825.609194444442</v>
      </c>
      <c r="D79" t="s">
        <v>380</v>
      </c>
      <c r="E79" t="s">
        <v>385</v>
      </c>
      <c r="J79" s="1">
        <v>44825</v>
      </c>
      <c r="K79" t="s">
        <v>1802</v>
      </c>
      <c r="L79" t="s">
        <v>1803</v>
      </c>
      <c r="M79" s="9" t="s">
        <v>384</v>
      </c>
      <c r="N79" t="s">
        <v>385</v>
      </c>
      <c r="O79" t="s">
        <v>1805</v>
      </c>
      <c r="P79" t="s">
        <v>201</v>
      </c>
      <c r="Q79" t="s">
        <v>202</v>
      </c>
      <c r="R79" t="s">
        <v>386</v>
      </c>
      <c r="S79" t="s">
        <v>387</v>
      </c>
      <c r="T79" t="s">
        <v>388</v>
      </c>
      <c r="U79" t="s">
        <v>210</v>
      </c>
      <c r="V79">
        <v>1</v>
      </c>
      <c r="W79">
        <v>0</v>
      </c>
      <c r="X79">
        <v>0</v>
      </c>
      <c r="Y79">
        <v>0</v>
      </c>
      <c r="Z79">
        <v>0</v>
      </c>
      <c r="AA79">
        <v>0</v>
      </c>
      <c r="AB79">
        <v>0</v>
      </c>
      <c r="AC79">
        <v>0</v>
      </c>
      <c r="AD79">
        <v>0</v>
      </c>
      <c r="AE79">
        <v>0</v>
      </c>
      <c r="AF79">
        <v>0</v>
      </c>
      <c r="AG79">
        <v>0</v>
      </c>
      <c r="AH79">
        <v>0</v>
      </c>
      <c r="AI79">
        <v>1</v>
      </c>
      <c r="AJ79">
        <v>7</v>
      </c>
      <c r="AK79" t="s">
        <v>1806</v>
      </c>
      <c r="AL79" s="2" t="s">
        <v>1807</v>
      </c>
      <c r="AM79">
        <v>1.5</v>
      </c>
      <c r="AO79" t="s">
        <v>1808</v>
      </c>
      <c r="AP79" s="2" t="s">
        <v>1809</v>
      </c>
      <c r="AQ79">
        <v>25.37</v>
      </c>
      <c r="AR79" t="s">
        <v>194</v>
      </c>
      <c r="AS79" s="3" t="s">
        <v>3419</v>
      </c>
      <c r="EM79" t="s">
        <v>194</v>
      </c>
      <c r="EN79" t="s">
        <v>194</v>
      </c>
      <c r="EO79" t="s">
        <v>194</v>
      </c>
      <c r="EP79" t="s">
        <v>194</v>
      </c>
      <c r="EQ79" t="s">
        <v>194</v>
      </c>
      <c r="ER79" t="s">
        <v>380</v>
      </c>
      <c r="ES79" t="s">
        <v>1810</v>
      </c>
      <c r="ET79" s="2" t="s">
        <v>1811</v>
      </c>
      <c r="EU79" t="s">
        <v>1587</v>
      </c>
      <c r="EX79">
        <v>186511673</v>
      </c>
      <c r="EY79" t="s">
        <v>1812</v>
      </c>
      <c r="EZ79" s="1">
        <v>44825.527013888888</v>
      </c>
      <c r="FC79" t="s">
        <v>221</v>
      </c>
      <c r="FD79" t="s">
        <v>222</v>
      </c>
      <c r="FF79">
        <v>31</v>
      </c>
    </row>
    <row r="80" spans="1:162" x14ac:dyDescent="0.35">
      <c r="A80" s="1">
        <v>44825.415932326388</v>
      </c>
      <c r="B80" s="1">
        <v>44825.438848622682</v>
      </c>
      <c r="D80" t="s">
        <v>486</v>
      </c>
      <c r="E80" t="s">
        <v>596</v>
      </c>
      <c r="J80" s="1">
        <v>44825</v>
      </c>
      <c r="K80" t="s">
        <v>1712</v>
      </c>
      <c r="L80" t="s">
        <v>1713</v>
      </c>
      <c r="M80" t="s">
        <v>595</v>
      </c>
      <c r="N80" t="s">
        <v>596</v>
      </c>
      <c r="O80" t="s">
        <v>597</v>
      </c>
      <c r="P80" t="s">
        <v>201</v>
      </c>
      <c r="Q80" t="s">
        <v>202</v>
      </c>
      <c r="R80" t="s">
        <v>300</v>
      </c>
      <c r="S80" t="s">
        <v>548</v>
      </c>
      <c r="T80" t="s">
        <v>549</v>
      </c>
      <c r="U80" t="s">
        <v>210</v>
      </c>
      <c r="V80">
        <v>1</v>
      </c>
      <c r="W80">
        <v>0</v>
      </c>
      <c r="X80">
        <v>0</v>
      </c>
      <c r="Y80">
        <v>0</v>
      </c>
      <c r="Z80">
        <v>0</v>
      </c>
      <c r="AA80">
        <v>0</v>
      </c>
      <c r="AB80">
        <v>0</v>
      </c>
      <c r="AC80">
        <v>0</v>
      </c>
      <c r="AD80">
        <v>0</v>
      </c>
      <c r="AE80">
        <v>0</v>
      </c>
      <c r="AF80">
        <v>0</v>
      </c>
      <c r="AG80">
        <v>0</v>
      </c>
      <c r="AH80">
        <v>0</v>
      </c>
      <c r="AI80">
        <v>2</v>
      </c>
      <c r="AJ80">
        <v>5</v>
      </c>
      <c r="AK80" t="s">
        <v>1714</v>
      </c>
      <c r="AL80" s="2" t="s">
        <v>1715</v>
      </c>
      <c r="AM80">
        <v>43.616999999999997</v>
      </c>
      <c r="AS80" s="3" t="s">
        <v>3419</v>
      </c>
      <c r="EM80" t="s">
        <v>194</v>
      </c>
      <c r="EN80" t="s">
        <v>194</v>
      </c>
      <c r="EO80" t="s">
        <v>194</v>
      </c>
      <c r="EP80" t="s">
        <v>194</v>
      </c>
      <c r="EQ80" t="s">
        <v>194</v>
      </c>
      <c r="ER80" t="s">
        <v>486</v>
      </c>
      <c r="ES80" t="s">
        <v>1716</v>
      </c>
      <c r="ET80" s="2" t="s">
        <v>1717</v>
      </c>
      <c r="EU80" t="s">
        <v>1587</v>
      </c>
      <c r="EX80">
        <v>186453106</v>
      </c>
      <c r="EY80" t="s">
        <v>1718</v>
      </c>
      <c r="EZ80" s="1">
        <v>44825.442650462966</v>
      </c>
      <c r="FC80" t="s">
        <v>221</v>
      </c>
      <c r="FD80" t="s">
        <v>222</v>
      </c>
      <c r="FF80">
        <v>18</v>
      </c>
    </row>
    <row r="81" spans="1:162" x14ac:dyDescent="0.35">
      <c r="A81" s="1">
        <v>44825.44837377315</v>
      </c>
      <c r="B81" s="1">
        <v>44825.463920752307</v>
      </c>
      <c r="D81" t="s">
        <v>486</v>
      </c>
      <c r="E81" t="s">
        <v>611</v>
      </c>
      <c r="J81" s="1">
        <v>44825</v>
      </c>
      <c r="K81" t="s">
        <v>1719</v>
      </c>
      <c r="L81" t="s">
        <v>197</v>
      </c>
      <c r="M81" t="s">
        <v>610</v>
      </c>
      <c r="N81" t="s">
        <v>611</v>
      </c>
      <c r="O81" t="s">
        <v>612</v>
      </c>
      <c r="P81" t="s">
        <v>201</v>
      </c>
      <c r="Q81" t="s">
        <v>202</v>
      </c>
      <c r="R81" t="s">
        <v>300</v>
      </c>
      <c r="S81" t="s">
        <v>548</v>
      </c>
      <c r="T81" t="s">
        <v>549</v>
      </c>
      <c r="U81" t="s">
        <v>210</v>
      </c>
      <c r="V81">
        <v>1</v>
      </c>
      <c r="W81">
        <v>0</v>
      </c>
      <c r="X81">
        <v>0</v>
      </c>
      <c r="Y81">
        <v>0</v>
      </c>
      <c r="Z81">
        <v>0</v>
      </c>
      <c r="AA81">
        <v>0</v>
      </c>
      <c r="AB81">
        <v>0</v>
      </c>
      <c r="AC81">
        <v>0</v>
      </c>
      <c r="AD81">
        <v>0</v>
      </c>
      <c r="AE81">
        <v>0</v>
      </c>
      <c r="AF81">
        <v>0</v>
      </c>
      <c r="AG81">
        <v>0</v>
      </c>
      <c r="AH81">
        <v>0</v>
      </c>
      <c r="AI81">
        <v>2</v>
      </c>
      <c r="AJ81">
        <v>9</v>
      </c>
      <c r="AK81" t="s">
        <v>1720</v>
      </c>
      <c r="AL81" s="2" t="s">
        <v>1721</v>
      </c>
      <c r="AM81">
        <v>50.186999999999998</v>
      </c>
      <c r="AS81" s="3" t="s">
        <v>3419</v>
      </c>
      <c r="EM81" t="s">
        <v>194</v>
      </c>
      <c r="EN81" t="s">
        <v>194</v>
      </c>
      <c r="EO81" t="s">
        <v>194</v>
      </c>
      <c r="EP81" t="s">
        <v>194</v>
      </c>
      <c r="EQ81" t="s">
        <v>194</v>
      </c>
      <c r="ER81" t="s">
        <v>557</v>
      </c>
      <c r="ES81" t="s">
        <v>1722</v>
      </c>
      <c r="ET81" s="2" t="s">
        <v>1723</v>
      </c>
      <c r="EU81" t="s">
        <v>1587</v>
      </c>
      <c r="EX81">
        <v>186453180</v>
      </c>
      <c r="EY81" t="s">
        <v>1724</v>
      </c>
      <c r="EZ81" s="1">
        <v>44825.442800925928</v>
      </c>
      <c r="FC81" t="s">
        <v>221</v>
      </c>
      <c r="FD81" t="s">
        <v>222</v>
      </c>
      <c r="FF81">
        <v>19</v>
      </c>
    </row>
    <row r="82" spans="1:162" x14ac:dyDescent="0.35">
      <c r="A82" s="1">
        <v>44825.448182858803</v>
      </c>
      <c r="B82" s="1">
        <v>44825.609843298611</v>
      </c>
      <c r="D82" t="s">
        <v>380</v>
      </c>
      <c r="E82" t="s">
        <v>1829</v>
      </c>
      <c r="J82" s="1">
        <v>44825</v>
      </c>
      <c r="K82" t="s">
        <v>1719</v>
      </c>
      <c r="L82" t="s">
        <v>413</v>
      </c>
      <c r="M82" t="s">
        <v>432</v>
      </c>
      <c r="N82" t="s">
        <v>1829</v>
      </c>
      <c r="O82" t="s">
        <v>1830</v>
      </c>
      <c r="P82" t="s">
        <v>201</v>
      </c>
      <c r="Q82" t="s">
        <v>202</v>
      </c>
      <c r="R82" t="s">
        <v>386</v>
      </c>
      <c r="S82" t="s">
        <v>387</v>
      </c>
      <c r="T82" t="s">
        <v>388</v>
      </c>
      <c r="U82" t="s">
        <v>210</v>
      </c>
      <c r="V82">
        <v>1</v>
      </c>
      <c r="W82">
        <v>0</v>
      </c>
      <c r="X82">
        <v>0</v>
      </c>
      <c r="Y82">
        <v>0</v>
      </c>
      <c r="Z82">
        <v>0</v>
      </c>
      <c r="AA82">
        <v>0</v>
      </c>
      <c r="AB82">
        <v>0</v>
      </c>
      <c r="AC82">
        <v>0</v>
      </c>
      <c r="AD82">
        <v>0</v>
      </c>
      <c r="AE82">
        <v>0</v>
      </c>
      <c r="AF82">
        <v>0</v>
      </c>
      <c r="AG82">
        <v>0</v>
      </c>
      <c r="AH82">
        <v>0</v>
      </c>
      <c r="AI82">
        <v>2</v>
      </c>
      <c r="AJ82">
        <v>7</v>
      </c>
      <c r="AK82" t="s">
        <v>1831</v>
      </c>
      <c r="AL82" s="2" t="s">
        <v>1832</v>
      </c>
      <c r="AM82">
        <v>11.68</v>
      </c>
      <c r="AO82" t="s">
        <v>1833</v>
      </c>
      <c r="AP82" s="2" t="s">
        <v>1834</v>
      </c>
      <c r="AQ82">
        <v>7.03</v>
      </c>
      <c r="AR82" t="s">
        <v>194</v>
      </c>
      <c r="AS82" s="3" t="s">
        <v>3419</v>
      </c>
      <c r="EM82" t="s">
        <v>194</v>
      </c>
      <c r="EN82" t="s">
        <v>194</v>
      </c>
      <c r="EO82" t="s">
        <v>194</v>
      </c>
      <c r="EP82" t="s">
        <v>194</v>
      </c>
      <c r="EQ82" t="s">
        <v>194</v>
      </c>
      <c r="ER82" t="s">
        <v>380</v>
      </c>
      <c r="ES82" t="s">
        <v>1835</v>
      </c>
      <c r="ET82" s="2" t="s">
        <v>1836</v>
      </c>
      <c r="EU82" t="s">
        <v>1587</v>
      </c>
      <c r="EX82">
        <v>186511809</v>
      </c>
      <c r="EY82" t="s">
        <v>1837</v>
      </c>
      <c r="EZ82" s="1">
        <v>44825.52715277778</v>
      </c>
      <c r="FC82" t="s">
        <v>221</v>
      </c>
      <c r="FD82" t="s">
        <v>222</v>
      </c>
      <c r="FF82">
        <v>34</v>
      </c>
    </row>
    <row r="83" spans="1:162" x14ac:dyDescent="0.35">
      <c r="A83" s="1">
        <v>44825.416933229157</v>
      </c>
      <c r="B83" s="1">
        <v>44825.523836122687</v>
      </c>
      <c r="D83" t="s">
        <v>294</v>
      </c>
      <c r="E83" t="s">
        <v>370</v>
      </c>
      <c r="J83" s="1">
        <v>44825</v>
      </c>
      <c r="K83" t="s">
        <v>850</v>
      </c>
      <c r="L83" t="s">
        <v>197</v>
      </c>
      <c r="M83" t="s">
        <v>369</v>
      </c>
      <c r="N83" t="s">
        <v>370</v>
      </c>
      <c r="O83" t="s">
        <v>371</v>
      </c>
      <c r="P83" t="s">
        <v>201</v>
      </c>
      <c r="Q83" t="s">
        <v>202</v>
      </c>
      <c r="R83" t="s">
        <v>300</v>
      </c>
      <c r="S83" t="s">
        <v>301</v>
      </c>
      <c r="T83" t="s">
        <v>302</v>
      </c>
      <c r="U83" t="s">
        <v>210</v>
      </c>
      <c r="V83">
        <v>1</v>
      </c>
      <c r="W83">
        <v>0</v>
      </c>
      <c r="X83">
        <v>0</v>
      </c>
      <c r="Y83">
        <v>0</v>
      </c>
      <c r="Z83">
        <v>0</v>
      </c>
      <c r="AA83">
        <v>0</v>
      </c>
      <c r="AB83">
        <v>0</v>
      </c>
      <c r="AC83">
        <v>0</v>
      </c>
      <c r="AD83">
        <v>0</v>
      </c>
      <c r="AE83">
        <v>0</v>
      </c>
      <c r="AF83">
        <v>0</v>
      </c>
      <c r="AG83">
        <v>0</v>
      </c>
      <c r="AH83">
        <v>0</v>
      </c>
      <c r="AI83">
        <v>2</v>
      </c>
      <c r="AJ83">
        <v>4</v>
      </c>
      <c r="AK83" t="s">
        <v>1741</v>
      </c>
      <c r="AL83" s="2" t="s">
        <v>1742</v>
      </c>
      <c r="AM83">
        <v>29</v>
      </c>
      <c r="AS83" s="3" t="s">
        <v>3419</v>
      </c>
      <c r="EM83" t="s">
        <v>194</v>
      </c>
      <c r="EN83" t="s">
        <v>194</v>
      </c>
      <c r="EO83" t="s">
        <v>194</v>
      </c>
      <c r="EP83" t="s">
        <v>194</v>
      </c>
      <c r="EQ83" t="s">
        <v>194</v>
      </c>
      <c r="ER83" t="s">
        <v>309</v>
      </c>
      <c r="ES83" t="s">
        <v>1743</v>
      </c>
      <c r="ET83" s="2" t="s">
        <v>1744</v>
      </c>
      <c r="EU83" t="s">
        <v>1587</v>
      </c>
      <c r="EX83">
        <v>186453422</v>
      </c>
      <c r="EY83" t="s">
        <v>1745</v>
      </c>
      <c r="EZ83" s="1">
        <v>44825.443310185183</v>
      </c>
      <c r="FC83" t="s">
        <v>221</v>
      </c>
      <c r="FD83" t="s">
        <v>222</v>
      </c>
      <c r="FF83">
        <v>22</v>
      </c>
    </row>
    <row r="84" spans="1:162" x14ac:dyDescent="0.35">
      <c r="A84" s="1">
        <v>44825.435750949073</v>
      </c>
      <c r="B84" s="1">
        <v>44825.524580509264</v>
      </c>
      <c r="D84" t="s">
        <v>294</v>
      </c>
      <c r="E84" t="s">
        <v>1746</v>
      </c>
      <c r="J84" s="1">
        <v>44825</v>
      </c>
      <c r="K84" t="s">
        <v>1747</v>
      </c>
      <c r="L84" t="s">
        <v>197</v>
      </c>
      <c r="M84" t="s">
        <v>342</v>
      </c>
      <c r="N84" t="s">
        <v>1746</v>
      </c>
      <c r="O84" t="s">
        <v>344</v>
      </c>
      <c r="P84" t="s">
        <v>201</v>
      </c>
      <c r="Q84" t="s">
        <v>202</v>
      </c>
      <c r="R84" t="s">
        <v>300</v>
      </c>
      <c r="S84" t="s">
        <v>301</v>
      </c>
      <c r="T84" t="s">
        <v>302</v>
      </c>
      <c r="U84" t="s">
        <v>210</v>
      </c>
      <c r="V84">
        <v>1</v>
      </c>
      <c r="W84">
        <v>0</v>
      </c>
      <c r="X84">
        <v>0</v>
      </c>
      <c r="Y84">
        <v>0</v>
      </c>
      <c r="Z84">
        <v>0</v>
      </c>
      <c r="AA84">
        <v>0</v>
      </c>
      <c r="AB84">
        <v>0</v>
      </c>
      <c r="AC84">
        <v>0</v>
      </c>
      <c r="AD84">
        <v>0</v>
      </c>
      <c r="AE84">
        <v>0</v>
      </c>
      <c r="AF84">
        <v>0</v>
      </c>
      <c r="AG84">
        <v>0</v>
      </c>
      <c r="AH84">
        <v>0</v>
      </c>
      <c r="AI84">
        <v>2</v>
      </c>
      <c r="AJ84">
        <v>9</v>
      </c>
      <c r="AK84" t="s">
        <v>1749</v>
      </c>
      <c r="AL84" s="2" t="s">
        <v>1750</v>
      </c>
      <c r="AM84">
        <v>33</v>
      </c>
      <c r="AS84" s="3" t="s">
        <v>3419</v>
      </c>
      <c r="EM84" t="s">
        <v>194</v>
      </c>
      <c r="EN84" t="s">
        <v>194</v>
      </c>
      <c r="EO84" t="s">
        <v>194</v>
      </c>
      <c r="EP84" t="s">
        <v>194</v>
      </c>
      <c r="EQ84" t="s">
        <v>194</v>
      </c>
      <c r="ER84" t="s">
        <v>309</v>
      </c>
      <c r="ES84" t="s">
        <v>1751</v>
      </c>
      <c r="ET84" s="2" t="s">
        <v>1752</v>
      </c>
      <c r="EU84" t="s">
        <v>1587</v>
      </c>
      <c r="EX84">
        <v>186453610</v>
      </c>
      <c r="EY84" t="s">
        <v>1753</v>
      </c>
      <c r="EZ84" s="1">
        <v>44825.443657407413</v>
      </c>
      <c r="FC84" t="s">
        <v>221</v>
      </c>
      <c r="FD84" t="s">
        <v>222</v>
      </c>
      <c r="FF84">
        <v>23</v>
      </c>
    </row>
    <row r="85" spans="1:162" x14ac:dyDescent="0.35">
      <c r="A85" s="1">
        <v>44825.374811041664</v>
      </c>
      <c r="B85" s="1">
        <v>44825.389030046303</v>
      </c>
      <c r="D85" t="s">
        <v>652</v>
      </c>
      <c r="E85" t="s">
        <v>1917</v>
      </c>
      <c r="J85" s="1">
        <v>44825</v>
      </c>
      <c r="K85" t="s">
        <v>1918</v>
      </c>
      <c r="L85" t="s">
        <v>1919</v>
      </c>
      <c r="M85" t="s">
        <v>677</v>
      </c>
      <c r="N85" t="s">
        <v>1917</v>
      </c>
      <c r="O85" t="s">
        <v>679</v>
      </c>
      <c r="P85" t="s">
        <v>201</v>
      </c>
      <c r="Q85" t="s">
        <v>202</v>
      </c>
      <c r="R85" t="s">
        <v>659</v>
      </c>
      <c r="S85" t="s">
        <v>660</v>
      </c>
      <c r="T85" t="s">
        <v>661</v>
      </c>
      <c r="U85" t="s">
        <v>210</v>
      </c>
      <c r="V85">
        <v>1</v>
      </c>
      <c r="W85">
        <v>0</v>
      </c>
      <c r="X85">
        <v>0</v>
      </c>
      <c r="Y85">
        <v>0</v>
      </c>
      <c r="Z85">
        <v>0</v>
      </c>
      <c r="AA85">
        <v>0</v>
      </c>
      <c r="AB85">
        <v>0</v>
      </c>
      <c r="AC85">
        <v>0</v>
      </c>
      <c r="AD85">
        <v>0</v>
      </c>
      <c r="AE85">
        <v>0</v>
      </c>
      <c r="AF85">
        <v>0</v>
      </c>
      <c r="AG85">
        <v>0</v>
      </c>
      <c r="AH85">
        <v>0</v>
      </c>
      <c r="AI85">
        <v>2</v>
      </c>
      <c r="AJ85">
        <v>8</v>
      </c>
      <c r="AK85" t="s">
        <v>1920</v>
      </c>
      <c r="AL85" s="2" t="s">
        <v>1921</v>
      </c>
      <c r="AM85">
        <v>2.8149999999999999</v>
      </c>
      <c r="AO85" t="s">
        <v>1922</v>
      </c>
      <c r="AP85" s="2" t="s">
        <v>1923</v>
      </c>
      <c r="AQ85">
        <v>16.66</v>
      </c>
      <c r="AR85" t="s">
        <v>194</v>
      </c>
      <c r="AS85" s="3" t="s">
        <v>3432</v>
      </c>
      <c r="EM85" t="s">
        <v>194</v>
      </c>
      <c r="EN85" t="s">
        <v>194</v>
      </c>
      <c r="EO85" t="s">
        <v>194</v>
      </c>
      <c r="EP85" t="s">
        <v>194</v>
      </c>
      <c r="EQ85" t="s">
        <v>194</v>
      </c>
      <c r="ER85" t="s">
        <v>670</v>
      </c>
      <c r="ES85" t="s">
        <v>1924</v>
      </c>
      <c r="ET85" s="2" t="s">
        <v>1925</v>
      </c>
      <c r="EU85" t="s">
        <v>1587</v>
      </c>
      <c r="EX85">
        <v>186584422</v>
      </c>
      <c r="EY85" t="s">
        <v>1926</v>
      </c>
      <c r="EZ85" s="1">
        <v>44825.635879629634</v>
      </c>
      <c r="FC85" t="s">
        <v>221</v>
      </c>
      <c r="FD85" t="s">
        <v>222</v>
      </c>
      <c r="FF85">
        <v>44</v>
      </c>
    </row>
  </sheetData>
  <sortState xmlns:xlrd2="http://schemas.microsoft.com/office/spreadsheetml/2017/richdata2" ref="A2:FF85">
    <sortCondition ref="Q2:Q85"/>
    <sortCondition ref="M2:M85"/>
  </sortState>
  <hyperlinks>
    <hyperlink ref="AL4" r:id="rId1" xr:uid="{7FB57A71-7C51-4DE4-BADC-C429272100F1}"/>
    <hyperlink ref="AP4" r:id="rId2" xr:uid="{05E0C706-2B04-496B-A461-8762076785AF}"/>
    <hyperlink ref="ET4" r:id="rId3" xr:uid="{5D5074FC-5DB4-4E9A-9ADF-2D81872DB563}"/>
    <hyperlink ref="AL26" r:id="rId4" xr:uid="{E7E9A169-1A44-407E-8403-E81C391E50A2}"/>
    <hyperlink ref="AP26" r:id="rId5" xr:uid="{20373D42-E0F2-4134-8973-B9A9B1BCADE1}"/>
    <hyperlink ref="ET26" r:id="rId6" xr:uid="{0071E985-055A-45DF-BCE1-5F04E78F7CC0}"/>
    <hyperlink ref="AL21" r:id="rId7" xr:uid="{1CFE57D0-4B3F-416B-967E-C13EF064DEED}"/>
    <hyperlink ref="AP21" r:id="rId8" xr:uid="{D94DA66C-FCFD-4DB0-B7DA-BE8A59638402}"/>
    <hyperlink ref="ET21" r:id="rId9" xr:uid="{05933BB3-DC1C-4D93-AC34-1B3E2BDF27E3}"/>
    <hyperlink ref="AL34" r:id="rId10" xr:uid="{086FE2A6-863A-46DB-B8F2-3677CD6913D4}"/>
    <hyperlink ref="ET34" r:id="rId11" xr:uid="{56E8F828-5CCA-4800-BB4F-5F53DF9CC07E}"/>
    <hyperlink ref="AL8" r:id="rId12" xr:uid="{3E1DB9D5-FD69-488F-ACEB-1A11E5E915E7}"/>
    <hyperlink ref="AP8" r:id="rId13" xr:uid="{1BB27C8A-B60A-41BB-93BF-095784A71D2F}"/>
    <hyperlink ref="ET8" r:id="rId14" xr:uid="{B2008882-6B25-46EF-9BA0-120DADECEA67}"/>
    <hyperlink ref="AL13" r:id="rId15" xr:uid="{A83B6633-64DE-44EE-B04F-32A13C937F32}"/>
    <hyperlink ref="ET13" r:id="rId16" xr:uid="{59B2BF18-234D-49FB-96A1-2D77528FE964}"/>
    <hyperlink ref="AL75" r:id="rId17" xr:uid="{BAF4EF13-0C89-4C43-B0D5-E517F468A830}"/>
    <hyperlink ref="ET75" r:id="rId18" xr:uid="{CE70BC24-188F-444B-B976-87B1A539FEF2}"/>
    <hyperlink ref="AL44" r:id="rId19" xr:uid="{06A93183-7DC2-424B-BDE1-784D92997E89}"/>
    <hyperlink ref="ET44" r:id="rId20" xr:uid="{CA08ADB8-A487-4C76-9A71-085BFFACD954}"/>
    <hyperlink ref="AL65" r:id="rId21" xr:uid="{C077226E-7227-4FA4-8898-08C80591F70A}"/>
    <hyperlink ref="ET65" r:id="rId22" xr:uid="{22AB4624-4E14-4C0F-901B-2B50B695D127}"/>
    <hyperlink ref="AL58" r:id="rId23" xr:uid="{B8FE63B0-7550-47E3-BC7C-1DB998F1C7D5}"/>
    <hyperlink ref="ET58" r:id="rId24" xr:uid="{274235D3-51D2-481D-ADE7-FAAC7A96F0EF}"/>
    <hyperlink ref="AL46" r:id="rId25" xr:uid="{520910BC-E62A-4373-85BF-A2133F03BB1A}"/>
    <hyperlink ref="ET46" r:id="rId26" xr:uid="{525EFC98-00FC-4532-8011-639A31E6182A}"/>
    <hyperlink ref="AL72" r:id="rId27" xr:uid="{AFA96C5F-7387-4323-89A0-10842A8EB032}"/>
    <hyperlink ref="AP72" r:id="rId28" xr:uid="{818AB1C3-875B-4562-9779-B66F434B82EC}"/>
    <hyperlink ref="ET72" r:id="rId29" xr:uid="{B17B3228-FCCB-4CE4-A669-E67EAB89A011}"/>
    <hyperlink ref="AL68" r:id="rId30" xr:uid="{D6EA38C0-FD8D-47DA-8783-6D96A83431A9}"/>
    <hyperlink ref="ET68" r:id="rId31" xr:uid="{713B2B5D-4F1D-4FC9-B95C-DD48AD3659D0}"/>
    <hyperlink ref="AL69" r:id="rId32" xr:uid="{D8039FB1-F485-4C2F-8841-08F3D482BD35}"/>
    <hyperlink ref="ET69" r:id="rId33" xr:uid="{8BA05FC9-4CB4-414C-A691-1B5B0121432A}"/>
    <hyperlink ref="AL73" r:id="rId34" xr:uid="{DB058896-D7DF-457B-8624-8078E0E012DE}"/>
    <hyperlink ref="ET73" r:id="rId35" xr:uid="{AFD67366-D5B8-4CC4-B6A4-86B91BDC506A}"/>
    <hyperlink ref="AL70" r:id="rId36" xr:uid="{E6DD55E1-8B55-4FAE-9EFD-DD6568EFCEAE}"/>
    <hyperlink ref="AP70" r:id="rId37" xr:uid="{E15C11B1-BC7C-4BEA-BF73-DD4FE5C453A4}"/>
    <hyperlink ref="ET70" r:id="rId38" xr:uid="{542E007C-D47D-4DC5-9B90-C2A11BAAD433}"/>
    <hyperlink ref="AL71" r:id="rId39" xr:uid="{79E1F4B1-8EA0-42E5-A671-C91EA960174C}"/>
    <hyperlink ref="ET71" r:id="rId40" xr:uid="{FA67709E-2A1F-4980-AA67-1174FCAF4E16}"/>
    <hyperlink ref="AL80" r:id="rId41" xr:uid="{A15DA1CE-FCDC-4B60-B130-82D576136A7A}"/>
    <hyperlink ref="ET80" r:id="rId42" xr:uid="{51E6523C-7C72-4858-AFBC-4D3EDBD10B57}"/>
    <hyperlink ref="AL81" r:id="rId43" xr:uid="{579A30D1-0F76-4DF3-A774-F4F73D2BC5EE}"/>
    <hyperlink ref="ET81" r:id="rId44" xr:uid="{A3D715D3-6AB9-4CD4-BC52-A4A9FB2FEFEC}"/>
    <hyperlink ref="AL66" r:id="rId45" xr:uid="{60E0216F-7D3A-4834-BF4D-D1A0EF2F9EC9}"/>
    <hyperlink ref="ET66" r:id="rId46" xr:uid="{DEF4C2A8-544B-4223-94F8-803E1E754AF0}"/>
    <hyperlink ref="AL52" r:id="rId47" xr:uid="{AE248F5A-4F2A-42D4-B120-131EF662BB4C}"/>
    <hyperlink ref="AP52" r:id="rId48" xr:uid="{092BB794-B10A-4579-BDE0-74B2D7CDD671}"/>
    <hyperlink ref="ET52" r:id="rId49" xr:uid="{23B235F3-CB9D-4ECD-830A-2B4B1A5F1FC3}"/>
    <hyperlink ref="AL83" r:id="rId50" xr:uid="{795071DA-F6C8-459E-8C85-087D2081A1F8}"/>
    <hyperlink ref="ET83" r:id="rId51" xr:uid="{2C69039C-C411-4E09-AB3B-C7622E6981D1}"/>
    <hyperlink ref="AL84" r:id="rId52" xr:uid="{3D62FA9D-1E56-4869-B615-5DC4B6D173CE}"/>
    <hyperlink ref="ET84" r:id="rId53" xr:uid="{5DCD47D7-CEEF-4042-AE6C-EDAC52FD9BF3}"/>
    <hyperlink ref="AL56" r:id="rId54" xr:uid="{7C9A3BC7-7B52-4891-980C-58E8410CB16A}"/>
    <hyperlink ref="ET56" r:id="rId55" xr:uid="{B1F1369A-01D2-4CE9-988D-79648DB1DD84}"/>
    <hyperlink ref="AL76" r:id="rId56" xr:uid="{ACA917C4-3D3A-49C6-9810-1B691F838A16}"/>
    <hyperlink ref="ET76" r:id="rId57" xr:uid="{163EF4F9-A834-495B-8AEF-176D878ACCB3}"/>
    <hyperlink ref="AU53" r:id="rId58" xr:uid="{F7DD6CA9-43D4-488C-9C8A-887C979471A9}"/>
    <hyperlink ref="ET53" r:id="rId59" xr:uid="{8D1F4285-7A01-42FE-8995-1DD555F8946A}"/>
    <hyperlink ref="AL67" r:id="rId60" xr:uid="{58CB1446-57D7-4095-B88C-50E5560F47D3}"/>
    <hyperlink ref="ET67" r:id="rId61" xr:uid="{C3ABEC41-8FE2-4237-B667-7EFB8BED0490}"/>
    <hyperlink ref="AU78" r:id="rId62" xr:uid="{26EC11FB-A517-4D8E-A2D8-990ED6019EC6}"/>
    <hyperlink ref="ET78" r:id="rId63" xr:uid="{E66FE9BE-9E39-4B8D-AC68-148C756D00BA}"/>
    <hyperlink ref="AL47" r:id="rId64" xr:uid="{A442FC3B-07D4-42BE-9747-B7BB035604D8}"/>
    <hyperlink ref="ET47" r:id="rId65" xr:uid="{60112655-8560-439E-BD29-7F88E97D4B05}"/>
    <hyperlink ref="AU45" r:id="rId66" xr:uid="{9037A2AA-DAC1-42DF-9EA3-E922C68AC70F}"/>
    <hyperlink ref="ET45" r:id="rId67" xr:uid="{F5D4F2A4-9463-4784-80C0-17BF7B95B684}"/>
    <hyperlink ref="AL79" r:id="rId68" xr:uid="{07D02804-3511-4171-8851-2D9589F32A4E}"/>
    <hyperlink ref="AP79" r:id="rId69" xr:uid="{988202E0-3400-4A1F-8314-63DC868F08D5}"/>
    <hyperlink ref="ET79" r:id="rId70" xr:uid="{9A626C00-4624-4345-B591-1CAE5188AD69}"/>
    <hyperlink ref="AL57" r:id="rId71" xr:uid="{4351092F-7AEA-4A35-8292-6F14DADF815A}"/>
    <hyperlink ref="ET57" r:id="rId72" xr:uid="{A4C7ED0C-2D60-4E05-8D38-3C2801B29AC9}"/>
    <hyperlink ref="AL64" r:id="rId73" xr:uid="{2812ACBA-8EE0-4164-AB57-9928D778558A}"/>
    <hyperlink ref="AU64" r:id="rId74" xr:uid="{CB5D5057-CE79-4D47-B667-131779E11A8F}"/>
    <hyperlink ref="ET64" r:id="rId75" xr:uid="{9A228533-B723-4CC1-B8FB-B9BA856A239A}"/>
    <hyperlink ref="AL82" r:id="rId76" xr:uid="{42BB1F33-1E48-4FF0-8819-D915434EDD2F}"/>
    <hyperlink ref="AP82" r:id="rId77" xr:uid="{02A6DD7B-A0E0-45ED-B551-A58104529AD4}"/>
    <hyperlink ref="ET82" r:id="rId78" xr:uid="{08562AF1-C6E8-4B97-870D-6142B3AC7E54}"/>
    <hyperlink ref="AL51" r:id="rId79" xr:uid="{2E8F83C2-342B-494E-903C-014D141F2DE1}"/>
    <hyperlink ref="AP51" r:id="rId80" xr:uid="{28A4704B-FE1D-4FB0-B129-F284691DE415}"/>
    <hyperlink ref="ET51" r:id="rId81" xr:uid="{FCD81A97-1F66-47F0-8B49-D06EEBDD7C8B}"/>
    <hyperlink ref="AL50" r:id="rId82" xr:uid="{8085A703-81B0-471A-9D57-9C8281D57554}"/>
    <hyperlink ref="AP50" r:id="rId83" xr:uid="{1596141D-D2D4-4EC2-921C-57DCA0206E65}"/>
    <hyperlink ref="ET50" r:id="rId84" xr:uid="{4738CB4B-D81B-46E4-9476-30B4DAFDFAF8}"/>
    <hyperlink ref="AL60" r:id="rId85" xr:uid="{BBA5513A-B787-487B-80C2-7B21A5981FB4}"/>
    <hyperlink ref="AU60" r:id="rId86" xr:uid="{B4CFDA38-AECB-4533-B247-69C938133B27}"/>
    <hyperlink ref="ET60" r:id="rId87" xr:uid="{FAEE23C6-0EC8-40E5-8C27-7514E22DBF53}"/>
    <hyperlink ref="AL62" r:id="rId88" xr:uid="{7B46F957-1113-4576-A021-C1D8EB9C66C7}"/>
    <hyperlink ref="AP62" r:id="rId89" xr:uid="{5DA29745-0A56-4B39-9141-386980CE32DD}"/>
    <hyperlink ref="ET62" r:id="rId90" xr:uid="{4C95580C-8213-4B83-A268-06B691C8F019}"/>
    <hyperlink ref="AL61" r:id="rId91" xr:uid="{04F1483B-5E47-4863-97A5-570701BC9A62}"/>
    <hyperlink ref="ET61" r:id="rId92" xr:uid="{AF1B96B8-97D6-4C60-894E-8F2D15E2C98F}"/>
    <hyperlink ref="AL74" r:id="rId93" xr:uid="{EE0FE0CC-97DB-4E51-A54B-7B8D29ECA72B}"/>
    <hyperlink ref="ET74" r:id="rId94" xr:uid="{6C2F6CDE-E8CB-4E89-A611-7104EDFE1206}"/>
    <hyperlink ref="AL49" r:id="rId95" xr:uid="{5282979C-8B60-4594-BB72-31A16ED15BF3}"/>
    <hyperlink ref="AP49" r:id="rId96" xr:uid="{258314C4-0B7C-49DE-8312-E6DC29208C25}"/>
    <hyperlink ref="ET49" r:id="rId97" xr:uid="{150EF282-AE6B-4EBD-B966-3C766FA64A6A}"/>
    <hyperlink ref="AL48" r:id="rId98" xr:uid="{12A5F6AC-5374-4E90-A37B-6D0F888185E8}"/>
    <hyperlink ref="AP48" r:id="rId99" xr:uid="{6B4D7634-A5B1-417D-A32F-EB0DD8A19ED6}"/>
    <hyperlink ref="ET48" r:id="rId100" xr:uid="{910D9959-0C83-4896-A007-36AD0E65235B}"/>
    <hyperlink ref="AL55" r:id="rId101" xr:uid="{411D9995-2603-4717-9350-AA97085DAEDF}"/>
    <hyperlink ref="AP55" r:id="rId102" xr:uid="{7D97E3EC-97A6-440F-A6E3-5718D3688490}"/>
    <hyperlink ref="ET55" r:id="rId103" xr:uid="{33EC5D97-A8EC-4C64-AF12-8A94725ADFDE}"/>
    <hyperlink ref="AL85" r:id="rId104" xr:uid="{78C1210E-4F3E-4DE0-BAE5-FD8F3605CA6A}"/>
    <hyperlink ref="AP85" r:id="rId105" xr:uid="{B9A6D32B-5938-4B5E-A677-688048C72539}"/>
    <hyperlink ref="ET85" r:id="rId106" xr:uid="{77D6000F-9A82-45DE-8676-7A1F6823C39D}"/>
    <hyperlink ref="AL63" r:id="rId107" xr:uid="{B0DD154F-A645-4BAC-8BCA-5F2A94DD9B81}"/>
    <hyperlink ref="AP63" r:id="rId108" xr:uid="{162BED21-06A8-453E-AC08-BB927C4A40A7}"/>
    <hyperlink ref="ET63" r:id="rId109" xr:uid="{FF4EC0A0-3F7C-4084-81BE-F5C815B5B9F0}"/>
    <hyperlink ref="AL54" r:id="rId110" xr:uid="{710A2368-A363-41FC-AA52-A72481E33826}"/>
    <hyperlink ref="AP54" r:id="rId111" xr:uid="{4D13EDA6-1642-411D-944F-F336AF83F481}"/>
    <hyperlink ref="ET54" r:id="rId112" xr:uid="{F78176FE-C5D0-41C6-8683-52B21522F1D0}"/>
    <hyperlink ref="AL77" r:id="rId113" xr:uid="{37A155A9-38C0-4312-8E93-6F80FACD875D}"/>
    <hyperlink ref="AP77" r:id="rId114" xr:uid="{4C35EB17-5F77-4D7C-85A2-D99A109C47AD}"/>
    <hyperlink ref="ET77" r:id="rId115" xr:uid="{1AFA750E-9714-4AF5-95B5-585AE8CEE4B2}"/>
    <hyperlink ref="AL59" r:id="rId116" xr:uid="{9B81169D-1637-40BB-B7C6-DD8D696BF89D}"/>
    <hyperlink ref="AP59" r:id="rId117" xr:uid="{6CD4808C-1867-4223-87DF-2473FF8B3B0F}"/>
    <hyperlink ref="ET59" r:id="rId118" xr:uid="{F026A842-76FD-4822-87DC-60C9F541B22A}"/>
    <hyperlink ref="AL32" r:id="rId119" xr:uid="{B8D26281-C2C7-4324-9398-04A44A1154C0}"/>
    <hyperlink ref="ET32" r:id="rId120" xr:uid="{8489836D-8882-4857-91D9-1D340513D2A2}"/>
    <hyperlink ref="AL30" r:id="rId121" xr:uid="{B2E067BF-D335-4D2A-8C0F-0A4AA4769AB8}"/>
    <hyperlink ref="AP30" r:id="rId122" xr:uid="{3D76A533-B39B-4553-9D02-30A87671654F}"/>
    <hyperlink ref="ET30" r:id="rId123" xr:uid="{ECF16765-7587-400F-85D4-310C50C26A8F}"/>
    <hyperlink ref="AL3" r:id="rId124" xr:uid="{9B3159C6-3FF7-48C5-9DA9-7B7637B100DD}"/>
    <hyperlink ref="ET3" r:id="rId125" xr:uid="{944831F3-5648-491E-8A58-1B41C9313CB9}"/>
    <hyperlink ref="AL14" r:id="rId126" xr:uid="{BD43BFFF-713B-43B4-9DD3-B7455FD82B92}"/>
    <hyperlink ref="ET14" r:id="rId127" xr:uid="{D2787ABD-25D4-4C96-81CD-3C444BCAED03}"/>
    <hyperlink ref="AL37" r:id="rId128" xr:uid="{FA9C624F-6D81-4EC1-9703-CF47E8D9914F}"/>
    <hyperlink ref="ET37" r:id="rId129" xr:uid="{35B742B6-07B4-42E6-B7AF-36E689EE46B1}"/>
    <hyperlink ref="AL15" r:id="rId130" xr:uid="{2EB630BF-784A-45A1-B2F7-D382F6FC4DF3}"/>
    <hyperlink ref="ET15" r:id="rId131" xr:uid="{79FA3006-15A5-406E-B46D-70AD3B24EB00}"/>
    <hyperlink ref="AL6" r:id="rId132" xr:uid="{0B44BCD2-C07C-4596-84AB-20EDCA6697D8}"/>
    <hyperlink ref="ET6" r:id="rId133" xr:uid="{115747E1-4454-45D9-8529-91A988DE1006}"/>
    <hyperlink ref="AL7" r:id="rId134" xr:uid="{BA22ADF3-A3B2-432D-A150-865A0FAF20C7}"/>
    <hyperlink ref="AP7" r:id="rId135" xr:uid="{3FA1AEEA-7D41-4A32-9B43-9BC74918DBEA}"/>
    <hyperlink ref="ET7" r:id="rId136" xr:uid="{493F113C-2FB2-4941-ACD1-7543C54E120A}"/>
    <hyperlink ref="AL16" r:id="rId137" xr:uid="{5169236D-E072-4CE5-A152-C28E787DED44}"/>
    <hyperlink ref="AP16" r:id="rId138" xr:uid="{A5AE8C68-2688-41B0-8963-4B7791AE04AC}"/>
    <hyperlink ref="ET16" r:id="rId139" xr:uid="{E73DC84B-EF6F-43B6-9BF2-37AEAC4B7D33}"/>
    <hyperlink ref="AL24" r:id="rId140" xr:uid="{FDDF33FF-13AE-4792-B7A3-664242F9BC29}"/>
    <hyperlink ref="AP24" r:id="rId141" xr:uid="{EB4A1CF5-90AD-49AE-96A8-9F7C3E15BA9B}"/>
    <hyperlink ref="ET24" r:id="rId142" xr:uid="{AC5F62EE-185D-45B9-88BB-6E50A1369511}"/>
    <hyperlink ref="AL28" r:id="rId143" xr:uid="{489328E1-15B5-4A62-9003-C893107DAB19}"/>
    <hyperlink ref="AP28" r:id="rId144" xr:uid="{00D5A51F-38FC-41BF-B1B6-ABACB06D22D4}"/>
    <hyperlink ref="ET28" r:id="rId145" xr:uid="{AFB49D82-D92C-411B-A66D-0C3F1DF8897F}"/>
    <hyperlink ref="AL33" r:id="rId146" xr:uid="{FFCB9469-352C-40FE-8CA7-20E1CC678868}"/>
    <hyperlink ref="ET33" r:id="rId147" xr:uid="{10F5740F-CFC7-42D3-88D1-6889B41DBB47}"/>
    <hyperlink ref="AL12" r:id="rId148" xr:uid="{30A4A919-3C0F-4A6D-AECC-E80668E6D4B8}"/>
    <hyperlink ref="ET12" r:id="rId149" xr:uid="{3DD068C7-CCA7-44DB-A51B-91CA46EEA809}"/>
    <hyperlink ref="AL40" r:id="rId150" xr:uid="{CDF4E234-5F78-4BFE-B132-94FC7CFAA508}"/>
    <hyperlink ref="AP40" r:id="rId151" xr:uid="{0351A3F8-0517-4F63-A2E4-2F3714F789CE}"/>
    <hyperlink ref="ET40" r:id="rId152" xr:uid="{67A9CFD1-6AC4-4481-98DA-6449DEA36D1B}"/>
    <hyperlink ref="AL2" r:id="rId153" xr:uid="{F399EAA7-939D-4A9A-B414-CD2C5C212145}"/>
    <hyperlink ref="ET2" r:id="rId154" xr:uid="{908BDEF6-D878-4E07-9FB4-A9D7311DC97D}"/>
    <hyperlink ref="AL31" r:id="rId155" xr:uid="{3A0A26D2-CEC8-44F4-B5EF-EAAB180EA040}"/>
    <hyperlink ref="ET31" r:id="rId156" xr:uid="{EDB3553A-30B1-4489-8232-763B1561AD19}"/>
    <hyperlink ref="AL11" r:id="rId157" xr:uid="{5EE0683F-A324-4990-B0F5-97221FE7CDAB}"/>
    <hyperlink ref="ET11" r:id="rId158" xr:uid="{7D107ECB-845A-41A0-BAF1-AB194F36F69E}"/>
    <hyperlink ref="AL39" r:id="rId159" xr:uid="{2E22FACF-08FD-467F-86F5-0B41B790AEE1}"/>
    <hyperlink ref="ET39" r:id="rId160" xr:uid="{3E452691-E54D-4AD5-8C3F-F244753F4934}"/>
    <hyperlink ref="AL9" r:id="rId161" xr:uid="{6BE6153A-47F6-41AC-823E-86B1E608C25D}"/>
    <hyperlink ref="ET9" r:id="rId162" xr:uid="{F5D02AD6-A32F-4DCC-B53A-F1E57F58C544}"/>
    <hyperlink ref="AL35" r:id="rId163" xr:uid="{CA6C79A6-C5C2-433C-A5A9-6B08F88CDC7F}"/>
    <hyperlink ref="AP35" r:id="rId164" xr:uid="{2986C4C8-3CF7-4FC4-B366-DA627295DF23}"/>
    <hyperlink ref="ET35" r:id="rId165" xr:uid="{C50C8DCF-6A3F-45B1-9268-7AB7FD403F3D}"/>
    <hyperlink ref="AL41" r:id="rId166" xr:uid="{F490F589-E761-43AA-8BE2-28CF3342CD65}"/>
    <hyperlink ref="ET41" r:id="rId167" xr:uid="{CB3724BA-7B18-4535-BFA5-C77D52F3BFA4}"/>
    <hyperlink ref="AL5" r:id="rId168" xr:uid="{1262972F-8E71-48BD-B12E-ED0522EA580D}"/>
    <hyperlink ref="ET5" r:id="rId169" xr:uid="{D16E747E-252B-4FBF-BB72-BF98EAED4303}"/>
    <hyperlink ref="AL29" r:id="rId170" xr:uid="{D4DB5517-1268-4967-B68D-A08C9C388AB7}"/>
    <hyperlink ref="ET29" r:id="rId171" xr:uid="{6FE32A84-9324-449B-A600-A50EA0B9D7CF}"/>
    <hyperlink ref="AL19" r:id="rId172" xr:uid="{12983B5B-5825-48C6-A5AE-9E60AA80EFFF}"/>
    <hyperlink ref="ET19" r:id="rId173" xr:uid="{6F2E4A2C-C388-4DA2-AC17-E0F47EB4DEB7}"/>
    <hyperlink ref="AL27" r:id="rId174" xr:uid="{571179CE-E0C9-4060-A20C-564B2FFF74BE}"/>
    <hyperlink ref="AP27" r:id="rId175" xr:uid="{0BA9E7B2-429C-4713-9258-C2AB0086ADD9}"/>
    <hyperlink ref="ET27" r:id="rId176" xr:uid="{0FD8650E-696D-4D65-AA79-0A57D710E56E}"/>
    <hyperlink ref="AL42" r:id="rId177" xr:uid="{0E896872-97A8-4F7E-B042-A897BDCDCF3E}"/>
    <hyperlink ref="ET42" r:id="rId178" xr:uid="{4E68B804-4BA2-400F-BDD0-2E9E11C2BF77}"/>
    <hyperlink ref="AL36" r:id="rId179" xr:uid="{986779FE-270E-4283-843C-BCBE9BC00848}"/>
    <hyperlink ref="ET36" r:id="rId180" xr:uid="{4BC2FE30-4D80-4395-9860-49577F6C2168}"/>
    <hyperlink ref="AL43" r:id="rId181" xr:uid="{D33F386E-32F6-4096-AEC2-2257660B5286}"/>
    <hyperlink ref="ET43" r:id="rId182" xr:uid="{1A8C930A-CCE5-40EE-909E-813BF0BD8F2E}"/>
    <hyperlink ref="AL18" r:id="rId183" xr:uid="{23390C42-3E51-4B45-8C41-6E9985854185}"/>
    <hyperlink ref="ET18" r:id="rId184" xr:uid="{A435423E-343C-49B2-940B-C22180025D1A}"/>
    <hyperlink ref="AL10" r:id="rId185" xr:uid="{01DA4E4F-3EF5-47D8-A83B-F64EBDDE5DA3}"/>
    <hyperlink ref="ET10" r:id="rId186" xr:uid="{FF301F02-CDAF-4001-9BCE-55B284EEDC4B}"/>
    <hyperlink ref="AL17" r:id="rId187" xr:uid="{F2F25872-6B90-480E-B6BE-61AA8D228FD0}"/>
    <hyperlink ref="ET17" r:id="rId188" xr:uid="{74DC4031-F90C-4E00-897D-B7B44AE17FE7}"/>
    <hyperlink ref="AL38" r:id="rId189" xr:uid="{CCA8FB2D-376E-474F-9326-72C18CB629A3}"/>
    <hyperlink ref="ET38" r:id="rId190" xr:uid="{B1961FB0-BA32-4111-9CF3-1850EF3CA06E}"/>
    <hyperlink ref="AL20" r:id="rId191" xr:uid="{D45B7EB0-4A06-4D51-84CB-913266B14E29}"/>
    <hyperlink ref="ET20" r:id="rId192" xr:uid="{2D1195E6-F0FA-42B9-B15D-DADFA18D437C}"/>
    <hyperlink ref="AL25" r:id="rId193" xr:uid="{A4C30E7A-20E3-48DE-8529-B98BCD90E7CB}"/>
    <hyperlink ref="ET25" r:id="rId194" xr:uid="{F1489BA5-B303-4988-87F8-463A1D9FCFD7}"/>
    <hyperlink ref="AL23" r:id="rId195" xr:uid="{C76F5BA4-C06F-4BAD-9388-05C6023299F7}"/>
    <hyperlink ref="ET23" r:id="rId196" xr:uid="{5A81B2E8-26C3-4BC3-8BD9-845F0A17EFE1}"/>
    <hyperlink ref="AL22" r:id="rId197" xr:uid="{48F9481B-0EF4-43EF-BB71-2C2A8CB26CEE}"/>
    <hyperlink ref="AP22" r:id="rId198" xr:uid="{1E73109C-CF13-41EA-BCA3-23C9E2FC75F7}"/>
    <hyperlink ref="ET22" r:id="rId199" xr:uid="{0E430565-5FA0-4B76-89D5-4D0B46492B72}"/>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6699A5-0050-467F-A3CA-EA6E54A5E4E0}">
  <dimension ref="A1:FB85"/>
  <sheetViews>
    <sheetView topLeftCell="AB1" zoomScale="98" zoomScaleNormal="98" workbookViewId="0">
      <selection activeCell="AH10" sqref="AH10"/>
    </sheetView>
  </sheetViews>
  <sheetFormatPr defaultColWidth="14.7265625" defaultRowHeight="14.5" x14ac:dyDescent="0.35"/>
  <cols>
    <col min="1" max="3" width="14.7265625" style="5"/>
    <col min="4" max="4" width="23.26953125" style="5" bestFit="1" customWidth="1"/>
    <col min="5" max="10" width="14.7265625" style="5"/>
    <col min="11" max="11" width="25.7265625" style="5" customWidth="1"/>
    <col min="12" max="12" width="30.54296875" style="5" bestFit="1" customWidth="1"/>
    <col min="13" max="13" width="29" style="5" bestFit="1" customWidth="1"/>
    <col min="14" max="16384" width="14.7265625" style="5"/>
  </cols>
  <sheetData>
    <row r="1" spans="1:158" x14ac:dyDescent="0.35">
      <c r="A1" s="5" t="s">
        <v>0</v>
      </c>
      <c r="B1" s="5" t="s">
        <v>1</v>
      </c>
      <c r="C1" s="5" t="s">
        <v>2</v>
      </c>
      <c r="D1" s="5" t="s">
        <v>1488</v>
      </c>
      <c r="E1" s="5" t="s">
        <v>1490</v>
      </c>
      <c r="F1" s="5" t="s">
        <v>1491</v>
      </c>
      <c r="G1" s="5" t="s">
        <v>1492</v>
      </c>
      <c r="H1" s="5" t="s">
        <v>7</v>
      </c>
      <c r="I1" s="5" t="s">
        <v>16</v>
      </c>
      <c r="J1" s="5" t="s">
        <v>17</v>
      </c>
      <c r="K1" s="5" t="s">
        <v>18</v>
      </c>
      <c r="L1" s="5" t="s">
        <v>1493</v>
      </c>
      <c r="M1" s="5" t="s">
        <v>21</v>
      </c>
      <c r="N1" s="5" t="s">
        <v>22</v>
      </c>
      <c r="O1" s="5" t="s">
        <v>23</v>
      </c>
      <c r="P1" s="5" t="s">
        <v>24</v>
      </c>
      <c r="Q1" s="5" t="s">
        <v>25</v>
      </c>
      <c r="R1" s="5" t="s">
        <v>26</v>
      </c>
      <c r="S1" s="5" t="s">
        <v>27</v>
      </c>
      <c r="T1" s="5" t="s">
        <v>1494</v>
      </c>
      <c r="U1" s="5" t="s">
        <v>1495</v>
      </c>
      <c r="V1" s="5" t="s">
        <v>1496</v>
      </c>
      <c r="W1" s="5" t="s">
        <v>1497</v>
      </c>
      <c r="X1" s="5" t="s">
        <v>1498</v>
      </c>
      <c r="Y1" s="5" t="s">
        <v>1499</v>
      </c>
      <c r="Z1" s="5" t="s">
        <v>1500</v>
      </c>
      <c r="AA1" s="5" t="s">
        <v>1501</v>
      </c>
      <c r="AB1" s="5" t="s">
        <v>1502</v>
      </c>
      <c r="AC1" s="5" t="s">
        <v>1503</v>
      </c>
      <c r="AD1" s="5" t="s">
        <v>1504</v>
      </c>
      <c r="AE1" s="5" t="s">
        <v>1505</v>
      </c>
      <c r="AF1" s="5" t="s">
        <v>1506</v>
      </c>
      <c r="AG1" s="5" t="s">
        <v>1507</v>
      </c>
      <c r="AH1" s="5" t="s">
        <v>1508</v>
      </c>
      <c r="AI1" s="5" t="s">
        <v>1509</v>
      </c>
      <c r="AJ1" s="5" t="s">
        <v>81</v>
      </c>
      <c r="AK1" s="5" t="s">
        <v>82</v>
      </c>
      <c r="AL1" s="5" t="s">
        <v>1510</v>
      </c>
      <c r="AM1" s="5" t="s">
        <v>83</v>
      </c>
      <c r="AN1" s="5" t="s">
        <v>1511</v>
      </c>
      <c r="AO1" s="5" t="s">
        <v>1512</v>
      </c>
      <c r="AP1" s="5" t="s">
        <v>1513</v>
      </c>
      <c r="AQ1" s="5" t="s">
        <v>1514</v>
      </c>
      <c r="AR1" s="5" t="s">
        <v>86</v>
      </c>
      <c r="AS1" s="5" t="s">
        <v>91</v>
      </c>
      <c r="AT1" s="5" t="s">
        <v>92</v>
      </c>
      <c r="AU1" s="5" t="s">
        <v>1515</v>
      </c>
      <c r="AV1" s="5" t="s">
        <v>83</v>
      </c>
      <c r="AW1" s="5" t="s">
        <v>1516</v>
      </c>
      <c r="AX1" s="5" t="s">
        <v>1517</v>
      </c>
      <c r="AY1" s="5" t="s">
        <v>1518</v>
      </c>
      <c r="AZ1" s="5" t="s">
        <v>1519</v>
      </c>
      <c r="BA1" s="5" t="s">
        <v>86</v>
      </c>
      <c r="BB1" s="5" t="s">
        <v>1520</v>
      </c>
      <c r="BC1" s="5" t="s">
        <v>1521</v>
      </c>
      <c r="BD1" s="5" t="s">
        <v>1524</v>
      </c>
      <c r="BE1" s="5" t="s">
        <v>83</v>
      </c>
      <c r="BF1" s="5" t="s">
        <v>1522</v>
      </c>
      <c r="BG1" s="5" t="s">
        <v>1523</v>
      </c>
      <c r="BH1" s="5" t="s">
        <v>1525</v>
      </c>
      <c r="BI1" s="5" t="s">
        <v>1526</v>
      </c>
      <c r="BJ1" s="5" t="s">
        <v>86</v>
      </c>
      <c r="BK1" s="5" t="s">
        <v>1527</v>
      </c>
      <c r="BL1" s="5" t="s">
        <v>1528</v>
      </c>
      <c r="BM1" s="5" t="s">
        <v>1529</v>
      </c>
      <c r="BN1" s="5" t="s">
        <v>83</v>
      </c>
      <c r="BO1" s="5" t="s">
        <v>1530</v>
      </c>
      <c r="BP1" s="5" t="s">
        <v>1531</v>
      </c>
      <c r="BQ1" s="5" t="s">
        <v>1532</v>
      </c>
      <c r="BR1" s="5" t="s">
        <v>1533</v>
      </c>
      <c r="BS1" s="5" t="s">
        <v>86</v>
      </c>
      <c r="BT1" s="5" t="s">
        <v>1534</v>
      </c>
      <c r="BU1" s="5" t="s">
        <v>1535</v>
      </c>
      <c r="BV1" s="5" t="s">
        <v>1536</v>
      </c>
      <c r="BW1" s="5" t="s">
        <v>83</v>
      </c>
      <c r="BX1" s="5" t="s">
        <v>1537</v>
      </c>
      <c r="BY1" s="5" t="s">
        <v>1538</v>
      </c>
      <c r="BZ1" s="5" t="s">
        <v>1539</v>
      </c>
      <c r="CA1" s="5" t="s">
        <v>1540</v>
      </c>
      <c r="CB1" s="5" t="s">
        <v>86</v>
      </c>
      <c r="CC1" s="5" t="s">
        <v>121</v>
      </c>
      <c r="CD1" s="5" t="s">
        <v>122</v>
      </c>
      <c r="CE1" s="5" t="s">
        <v>1541</v>
      </c>
      <c r="CF1" s="5" t="s">
        <v>83</v>
      </c>
      <c r="CG1" s="5" t="s">
        <v>1542</v>
      </c>
      <c r="CH1" s="5" t="s">
        <v>1543</v>
      </c>
      <c r="CI1" s="5" t="s">
        <v>1544</v>
      </c>
      <c r="CJ1" s="5" t="s">
        <v>1545</v>
      </c>
      <c r="CK1" s="5" t="s">
        <v>86</v>
      </c>
      <c r="CL1" s="5" t="s">
        <v>129</v>
      </c>
      <c r="CM1" s="5" t="s">
        <v>130</v>
      </c>
      <c r="CN1" s="5" t="s">
        <v>1546</v>
      </c>
      <c r="CO1" s="5" t="s">
        <v>83</v>
      </c>
      <c r="CP1" s="5" t="s">
        <v>1547</v>
      </c>
      <c r="CQ1" s="5" t="s">
        <v>1548</v>
      </c>
      <c r="CR1" s="5" t="s">
        <v>1549</v>
      </c>
      <c r="CS1" s="5" t="s">
        <v>1550</v>
      </c>
      <c r="CT1" s="5" t="s">
        <v>86</v>
      </c>
      <c r="CU1" s="5" t="s">
        <v>137</v>
      </c>
      <c r="CV1" s="5" t="s">
        <v>138</v>
      </c>
      <c r="CW1" s="5" t="s">
        <v>1551</v>
      </c>
      <c r="CX1" s="5" t="s">
        <v>83</v>
      </c>
      <c r="CY1" s="5" t="s">
        <v>1552</v>
      </c>
      <c r="CZ1" s="5" t="s">
        <v>1553</v>
      </c>
      <c r="DA1" s="5" t="s">
        <v>1554</v>
      </c>
      <c r="DB1" s="5" t="s">
        <v>1555</v>
      </c>
      <c r="DC1" s="5" t="s">
        <v>86</v>
      </c>
      <c r="DD1" s="5" t="s">
        <v>145</v>
      </c>
      <c r="DE1" s="5" t="s">
        <v>146</v>
      </c>
      <c r="DF1" s="5" t="s">
        <v>1556</v>
      </c>
      <c r="DG1" s="5" t="s">
        <v>83</v>
      </c>
      <c r="DH1" s="5" t="s">
        <v>1557</v>
      </c>
      <c r="DI1" s="5" t="s">
        <v>1558</v>
      </c>
      <c r="DJ1" s="5" t="s">
        <v>1559</v>
      </c>
      <c r="DK1" s="5" t="s">
        <v>1560</v>
      </c>
      <c r="DL1" s="5" t="s">
        <v>86</v>
      </c>
      <c r="DM1" s="5" t="s">
        <v>153</v>
      </c>
      <c r="DN1" s="5" t="s">
        <v>154</v>
      </c>
      <c r="DO1" s="5" t="s">
        <v>1561</v>
      </c>
      <c r="DP1" s="5" t="s">
        <v>1562</v>
      </c>
      <c r="DQ1" s="5" t="s">
        <v>1563</v>
      </c>
      <c r="DR1" s="5" t="s">
        <v>1564</v>
      </c>
      <c r="DS1" s="5" t="s">
        <v>1565</v>
      </c>
      <c r="DT1" s="5" t="s">
        <v>86</v>
      </c>
      <c r="DU1" s="5" t="s">
        <v>157</v>
      </c>
      <c r="DV1" s="5" t="s">
        <v>158</v>
      </c>
      <c r="DW1" s="5" t="s">
        <v>1566</v>
      </c>
      <c r="DX1" s="5" t="s">
        <v>1567</v>
      </c>
      <c r="DY1" s="5" t="s">
        <v>162</v>
      </c>
      <c r="DZ1" s="5" t="s">
        <v>167</v>
      </c>
      <c r="EA1" s="5" t="s">
        <v>168</v>
      </c>
      <c r="EB1" s="5" t="s">
        <v>1568</v>
      </c>
      <c r="EC1" s="5" t="s">
        <v>83</v>
      </c>
      <c r="ED1" s="5" t="s">
        <v>1569</v>
      </c>
      <c r="EE1" s="5" t="s">
        <v>1570</v>
      </c>
      <c r="EF1" s="5" t="s">
        <v>1571</v>
      </c>
      <c r="EG1" s="5" t="s">
        <v>1572</v>
      </c>
      <c r="EH1" s="5" t="s">
        <v>86</v>
      </c>
      <c r="EI1" s="5" t="s">
        <v>1573</v>
      </c>
      <c r="EJ1" s="5" t="s">
        <v>1574</v>
      </c>
      <c r="EK1" s="5" t="s">
        <v>1575</v>
      </c>
      <c r="EL1" s="5" t="s">
        <v>1576</v>
      </c>
      <c r="EM1" s="5" t="s">
        <v>1577</v>
      </c>
      <c r="EN1" s="5" t="s">
        <v>173</v>
      </c>
      <c r="EO1" s="5" t="s">
        <v>174</v>
      </c>
      <c r="EP1" s="5" t="s">
        <v>175</v>
      </c>
      <c r="EQ1" s="5" t="s">
        <v>176</v>
      </c>
      <c r="ER1" s="5" t="s">
        <v>1488</v>
      </c>
      <c r="ES1" s="5" t="s">
        <v>179</v>
      </c>
      <c r="ET1" s="5" t="s">
        <v>183</v>
      </c>
      <c r="EU1" s="5" t="s">
        <v>184</v>
      </c>
      <c r="EV1" s="5" t="s">
        <v>185</v>
      </c>
      <c r="EW1" s="5" t="s">
        <v>186</v>
      </c>
      <c r="EX1" s="5" t="s">
        <v>187</v>
      </c>
      <c r="EY1" s="5" t="s">
        <v>188</v>
      </c>
      <c r="EZ1" s="5" t="s">
        <v>189</v>
      </c>
      <c r="FA1" s="5" t="s">
        <v>190</v>
      </c>
      <c r="FB1" s="5" t="s">
        <v>191</v>
      </c>
    </row>
    <row r="2" spans="1:158" x14ac:dyDescent="0.35">
      <c r="A2" s="4">
        <v>44826.38876952546</v>
      </c>
      <c r="B2" s="4">
        <v>44826.393664270843</v>
      </c>
      <c r="C2" s="4">
        <v>44826</v>
      </c>
      <c r="D2" s="5" t="s">
        <v>946</v>
      </c>
      <c r="H2" s="5">
        <v>1809171503</v>
      </c>
      <c r="I2" s="4">
        <v>44826</v>
      </c>
      <c r="J2" s="5" t="s">
        <v>675</v>
      </c>
      <c r="K2" s="5" t="s">
        <v>968</v>
      </c>
      <c r="L2" s="5" t="s">
        <v>3574</v>
      </c>
      <c r="M2" s="5" t="s">
        <v>986</v>
      </c>
      <c r="N2" s="5" t="s">
        <v>987</v>
      </c>
      <c r="O2" s="5" t="s">
        <v>855</v>
      </c>
      <c r="P2" s="5" t="s">
        <v>856</v>
      </c>
      <c r="Q2" s="5" t="s">
        <v>952</v>
      </c>
      <c r="R2" s="5" t="s">
        <v>953</v>
      </c>
      <c r="S2" s="5" t="s">
        <v>954</v>
      </c>
      <c r="T2" s="5" t="s">
        <v>210</v>
      </c>
      <c r="U2" s="5">
        <v>1</v>
      </c>
      <c r="V2" s="5">
        <v>0</v>
      </c>
      <c r="W2" s="5">
        <v>0</v>
      </c>
      <c r="X2" s="5">
        <v>0</v>
      </c>
      <c r="Y2" s="5">
        <v>0</v>
      </c>
      <c r="Z2" s="5">
        <v>0</v>
      </c>
      <c r="AA2" s="5">
        <v>0</v>
      </c>
      <c r="AB2" s="5">
        <v>0</v>
      </c>
      <c r="AC2" s="5">
        <v>0</v>
      </c>
      <c r="AD2" s="5">
        <v>0</v>
      </c>
      <c r="AE2" s="5">
        <v>0</v>
      </c>
      <c r="AF2" s="5">
        <v>0</v>
      </c>
      <c r="AG2" s="5">
        <v>0</v>
      </c>
      <c r="AH2" s="5">
        <v>1</v>
      </c>
      <c r="AI2" s="5">
        <v>4</v>
      </c>
      <c r="AJ2" s="5" t="s">
        <v>2813</v>
      </c>
      <c r="AK2" s="6" t="s">
        <v>2814</v>
      </c>
      <c r="AL2" s="5">
        <v>8</v>
      </c>
      <c r="AM2" s="5" t="s">
        <v>213</v>
      </c>
      <c r="AR2" s="5" t="s">
        <v>3419</v>
      </c>
      <c r="EI2" s="5" t="s">
        <v>194</v>
      </c>
      <c r="EJ2" s="5" t="s">
        <v>194</v>
      </c>
      <c r="EK2" s="5" t="s">
        <v>194</v>
      </c>
      <c r="EL2" s="5" t="s">
        <v>194</v>
      </c>
      <c r="EM2" s="5" t="s">
        <v>194</v>
      </c>
      <c r="EN2" s="5" t="s">
        <v>962</v>
      </c>
      <c r="EO2" s="5" t="s">
        <v>2815</v>
      </c>
      <c r="EP2" s="6" t="s">
        <v>2816</v>
      </c>
      <c r="EQ2" s="5" t="s">
        <v>2252</v>
      </c>
      <c r="ET2" s="5">
        <v>187012351</v>
      </c>
      <c r="EU2" s="5" t="s">
        <v>2817</v>
      </c>
      <c r="EV2" s="4">
        <v>44826.8203587963</v>
      </c>
      <c r="EY2" s="5" t="s">
        <v>221</v>
      </c>
      <c r="EZ2" s="5" t="s">
        <v>222</v>
      </c>
      <c r="FB2" s="5">
        <v>78</v>
      </c>
    </row>
    <row r="3" spans="1:158" x14ac:dyDescent="0.35">
      <c r="A3" s="4">
        <v>44826.400085138892</v>
      </c>
      <c r="B3" s="4">
        <v>44826.40401327546</v>
      </c>
      <c r="C3" s="4">
        <v>44826</v>
      </c>
      <c r="D3" s="5" t="s">
        <v>848</v>
      </c>
      <c r="H3" s="5">
        <v>1708151403</v>
      </c>
      <c r="I3" s="4">
        <v>44826</v>
      </c>
      <c r="J3" s="5" t="s">
        <v>399</v>
      </c>
      <c r="K3" s="5" t="s">
        <v>851</v>
      </c>
      <c r="L3" s="5" t="s">
        <v>852</v>
      </c>
      <c r="M3" s="5" t="s">
        <v>853</v>
      </c>
      <c r="N3" s="5" t="s">
        <v>854</v>
      </c>
      <c r="O3" s="5" t="s">
        <v>855</v>
      </c>
      <c r="P3" s="5" t="s">
        <v>856</v>
      </c>
      <c r="Q3" s="5" t="s">
        <v>857</v>
      </c>
      <c r="R3" s="5" t="s">
        <v>858</v>
      </c>
      <c r="S3" s="5" t="s">
        <v>859</v>
      </c>
      <c r="T3" s="5" t="s">
        <v>210</v>
      </c>
      <c r="U3" s="5">
        <v>1</v>
      </c>
      <c r="V3" s="5">
        <v>0</v>
      </c>
      <c r="W3" s="5">
        <v>0</v>
      </c>
      <c r="X3" s="5">
        <v>0</v>
      </c>
      <c r="Y3" s="5">
        <v>0</v>
      </c>
      <c r="Z3" s="5">
        <v>0</v>
      </c>
      <c r="AA3" s="5">
        <v>0</v>
      </c>
      <c r="AB3" s="5">
        <v>0</v>
      </c>
      <c r="AC3" s="5">
        <v>0</v>
      </c>
      <c r="AD3" s="5">
        <v>0</v>
      </c>
      <c r="AE3" s="5">
        <v>0</v>
      </c>
      <c r="AF3" s="5">
        <v>0</v>
      </c>
      <c r="AG3" s="5">
        <v>0</v>
      </c>
      <c r="AH3" s="5">
        <v>72</v>
      </c>
      <c r="AI3" s="5">
        <v>2</v>
      </c>
      <c r="AJ3" s="5" t="s">
        <v>2571</v>
      </c>
      <c r="AK3" s="6" t="s">
        <v>2572</v>
      </c>
      <c r="AL3" s="5">
        <v>72</v>
      </c>
      <c r="AM3" s="5" t="s">
        <v>213</v>
      </c>
      <c r="EI3" s="5" t="s">
        <v>194</v>
      </c>
      <c r="EJ3" s="5" t="s">
        <v>194</v>
      </c>
      <c r="EK3" s="5" t="s">
        <v>194</v>
      </c>
      <c r="EL3" s="5" t="s">
        <v>194</v>
      </c>
      <c r="EM3" s="5" t="s">
        <v>194</v>
      </c>
      <c r="EN3" s="5" t="s">
        <v>865</v>
      </c>
      <c r="EO3" s="5" t="s">
        <v>2573</v>
      </c>
      <c r="EP3" s="6" t="s">
        <v>2574</v>
      </c>
      <c r="EQ3" s="5" t="s">
        <v>2252</v>
      </c>
      <c r="ET3" s="5">
        <v>186928414</v>
      </c>
      <c r="EU3" s="5" t="s">
        <v>2575</v>
      </c>
      <c r="EV3" s="4">
        <v>44826.62295138889</v>
      </c>
      <c r="EY3" s="5" t="s">
        <v>221</v>
      </c>
      <c r="EZ3" s="5" t="s">
        <v>222</v>
      </c>
      <c r="FB3" s="5">
        <v>45</v>
      </c>
    </row>
    <row r="4" spans="1:158" x14ac:dyDescent="0.35">
      <c r="A4" s="4">
        <v>44826.337330335649</v>
      </c>
      <c r="B4" s="4">
        <v>44826.354712534718</v>
      </c>
      <c r="C4" s="4">
        <v>44826</v>
      </c>
      <c r="D4" s="5" t="s">
        <v>1210</v>
      </c>
      <c r="H4" s="5">
        <v>1101022401</v>
      </c>
      <c r="I4" s="4">
        <v>44826</v>
      </c>
      <c r="J4" s="5" t="s">
        <v>2358</v>
      </c>
      <c r="K4" s="5" t="s">
        <v>2359</v>
      </c>
      <c r="L4" s="5" t="s">
        <v>3575</v>
      </c>
      <c r="M4" s="5" t="s">
        <v>1578</v>
      </c>
      <c r="N4" s="5" t="s">
        <v>1215</v>
      </c>
      <c r="O4" s="5" t="s">
        <v>855</v>
      </c>
      <c r="P4" s="5" t="s">
        <v>856</v>
      </c>
      <c r="Q4" s="5" t="s">
        <v>1216</v>
      </c>
      <c r="R4" s="5" t="s">
        <v>1217</v>
      </c>
      <c r="S4" s="5" t="s">
        <v>1217</v>
      </c>
      <c r="T4" s="5" t="s">
        <v>210</v>
      </c>
      <c r="U4" s="5">
        <v>1</v>
      </c>
      <c r="V4" s="5">
        <v>0</v>
      </c>
      <c r="W4" s="5">
        <v>0</v>
      </c>
      <c r="X4" s="5">
        <v>0</v>
      </c>
      <c r="Y4" s="5">
        <v>0</v>
      </c>
      <c r="Z4" s="5">
        <v>0</v>
      </c>
      <c r="AA4" s="5">
        <v>0</v>
      </c>
      <c r="AB4" s="5">
        <v>0</v>
      </c>
      <c r="AC4" s="5">
        <v>0</v>
      </c>
      <c r="AD4" s="5">
        <v>0</v>
      </c>
      <c r="AE4" s="5">
        <v>0</v>
      </c>
      <c r="AF4" s="5">
        <v>0</v>
      </c>
      <c r="AG4" s="5">
        <v>0</v>
      </c>
      <c r="AH4" s="5">
        <v>3</v>
      </c>
      <c r="AI4" s="5">
        <v>6</v>
      </c>
      <c r="AJ4" s="5" t="s">
        <v>2360</v>
      </c>
      <c r="AK4" s="6" t="s">
        <v>2361</v>
      </c>
      <c r="AL4" s="5">
        <v>10.68</v>
      </c>
      <c r="AM4" s="5" t="s">
        <v>195</v>
      </c>
      <c r="AN4" s="5" t="s">
        <v>2362</v>
      </c>
      <c r="AO4" s="6" t="s">
        <v>2363</v>
      </c>
      <c r="AP4" s="5">
        <v>6.65</v>
      </c>
      <c r="AQ4" s="5" t="s">
        <v>194</v>
      </c>
      <c r="AR4" s="5" t="s">
        <v>3486</v>
      </c>
      <c r="EI4" s="5" t="s">
        <v>194</v>
      </c>
      <c r="EJ4" s="5" t="s">
        <v>194</v>
      </c>
      <c r="EK4" s="5" t="s">
        <v>194</v>
      </c>
      <c r="EL4" s="5" t="s">
        <v>194</v>
      </c>
      <c r="EM4" s="5" t="s">
        <v>194</v>
      </c>
      <c r="EN4" s="5" t="s">
        <v>1226</v>
      </c>
      <c r="EO4" s="5" t="s">
        <v>2365</v>
      </c>
      <c r="EP4" s="6" t="s">
        <v>2366</v>
      </c>
      <c r="EQ4" s="5" t="s">
        <v>2252</v>
      </c>
      <c r="ET4" s="5">
        <v>186802280</v>
      </c>
      <c r="EU4" s="5" t="s">
        <v>2367</v>
      </c>
      <c r="EV4" s="4">
        <v>44826.43818287037</v>
      </c>
      <c r="EY4" s="5" t="s">
        <v>221</v>
      </c>
      <c r="EZ4" s="5" t="s">
        <v>222</v>
      </c>
      <c r="FB4" s="5">
        <v>19</v>
      </c>
    </row>
    <row r="5" spans="1:158" x14ac:dyDescent="0.35">
      <c r="A5" s="4">
        <v>44826.442030405087</v>
      </c>
      <c r="B5" s="4">
        <v>44826.446232407397</v>
      </c>
      <c r="C5" s="4">
        <v>44826</v>
      </c>
      <c r="D5" s="5" t="s">
        <v>1401</v>
      </c>
      <c r="H5" s="5">
        <v>1707132304</v>
      </c>
      <c r="I5" s="4">
        <v>44826</v>
      </c>
      <c r="J5" s="5" t="s">
        <v>1340</v>
      </c>
      <c r="K5" s="5" t="s">
        <v>197</v>
      </c>
      <c r="L5" s="5" t="s">
        <v>1446</v>
      </c>
      <c r="M5" s="5" t="s">
        <v>1447</v>
      </c>
      <c r="N5" s="5" t="s">
        <v>1448</v>
      </c>
      <c r="O5" s="5" t="s">
        <v>855</v>
      </c>
      <c r="P5" s="5" t="s">
        <v>856</v>
      </c>
      <c r="Q5" s="5" t="s">
        <v>857</v>
      </c>
      <c r="R5" s="5" t="s">
        <v>890</v>
      </c>
      <c r="S5" s="5" t="s">
        <v>891</v>
      </c>
      <c r="T5" s="5" t="s">
        <v>210</v>
      </c>
      <c r="U5" s="5">
        <v>1</v>
      </c>
      <c r="V5" s="5">
        <v>0</v>
      </c>
      <c r="W5" s="5">
        <v>0</v>
      </c>
      <c r="X5" s="5">
        <v>0</v>
      </c>
      <c r="Y5" s="5">
        <v>0</v>
      </c>
      <c r="Z5" s="5">
        <v>0</v>
      </c>
      <c r="AA5" s="5">
        <v>0</v>
      </c>
      <c r="AB5" s="5">
        <v>0</v>
      </c>
      <c r="AC5" s="5">
        <v>0</v>
      </c>
      <c r="AD5" s="5">
        <v>0</v>
      </c>
      <c r="AE5" s="5">
        <v>0</v>
      </c>
      <c r="AF5" s="5">
        <v>0</v>
      </c>
      <c r="AG5" s="5">
        <v>0</v>
      </c>
      <c r="AH5" s="5">
        <v>2</v>
      </c>
      <c r="AI5" s="5">
        <v>5</v>
      </c>
      <c r="AJ5" s="5" t="s">
        <v>2758</v>
      </c>
      <c r="AK5" s="6" t="s">
        <v>2759</v>
      </c>
      <c r="AL5" s="5">
        <v>97.97</v>
      </c>
      <c r="AM5" s="5" t="s">
        <v>213</v>
      </c>
      <c r="AR5" s="5" t="s">
        <v>3471</v>
      </c>
      <c r="EI5" s="5" t="s">
        <v>194</v>
      </c>
      <c r="EJ5" s="5" t="s">
        <v>194</v>
      </c>
      <c r="EK5" s="5" t="s">
        <v>194</v>
      </c>
      <c r="EL5" s="5" t="s">
        <v>194</v>
      </c>
      <c r="EM5" s="5" t="s">
        <v>194</v>
      </c>
      <c r="EN5" s="5" t="s">
        <v>1413</v>
      </c>
      <c r="EO5" s="5" t="s">
        <v>2761</v>
      </c>
      <c r="EP5" s="6" t="s">
        <v>2762</v>
      </c>
      <c r="EQ5" s="5" t="s">
        <v>2252</v>
      </c>
      <c r="ET5" s="5">
        <v>187011526</v>
      </c>
      <c r="EU5" s="5" t="s">
        <v>2763</v>
      </c>
      <c r="EV5" s="4">
        <v>44826.817708333343</v>
      </c>
      <c r="EY5" s="5" t="s">
        <v>221</v>
      </c>
      <c r="EZ5" s="5" t="s">
        <v>222</v>
      </c>
      <c r="FB5" s="5">
        <v>70</v>
      </c>
    </row>
    <row r="6" spans="1:158" x14ac:dyDescent="0.35">
      <c r="A6" s="4">
        <v>44826.339226145843</v>
      </c>
      <c r="B6" s="4">
        <v>44826.346577164353</v>
      </c>
      <c r="C6" s="4">
        <v>44826</v>
      </c>
      <c r="D6" s="5" t="s">
        <v>1088</v>
      </c>
      <c r="H6" s="5">
        <v>1505103201</v>
      </c>
      <c r="I6" s="4">
        <v>44826</v>
      </c>
      <c r="J6" s="5" t="s">
        <v>2015</v>
      </c>
      <c r="K6" s="5" t="s">
        <v>870</v>
      </c>
      <c r="L6" s="5" t="s">
        <v>3558</v>
      </c>
      <c r="M6" s="5" t="s">
        <v>2014</v>
      </c>
      <c r="N6" s="5" t="s">
        <v>1163</v>
      </c>
      <c r="O6" s="5" t="s">
        <v>855</v>
      </c>
      <c r="P6" s="5" t="s">
        <v>856</v>
      </c>
      <c r="Q6" s="5" t="s">
        <v>1094</v>
      </c>
      <c r="R6" s="5" t="s">
        <v>1095</v>
      </c>
      <c r="S6" s="5" t="s">
        <v>1096</v>
      </c>
      <c r="T6" s="5" t="s">
        <v>210</v>
      </c>
      <c r="U6" s="5">
        <v>1</v>
      </c>
      <c r="V6" s="5">
        <v>0</v>
      </c>
      <c r="W6" s="5">
        <v>0</v>
      </c>
      <c r="X6" s="5">
        <v>0</v>
      </c>
      <c r="Y6" s="5">
        <v>0</v>
      </c>
      <c r="Z6" s="5">
        <v>0</v>
      </c>
      <c r="AA6" s="5">
        <v>0</v>
      </c>
      <c r="AB6" s="5">
        <v>0</v>
      </c>
      <c r="AC6" s="5">
        <v>0</v>
      </c>
      <c r="AD6" s="5">
        <v>0</v>
      </c>
      <c r="AE6" s="5">
        <v>0</v>
      </c>
      <c r="AF6" s="5">
        <v>0</v>
      </c>
      <c r="AG6" s="5">
        <v>0</v>
      </c>
      <c r="AH6" s="5">
        <v>3</v>
      </c>
      <c r="AI6" s="5">
        <v>8</v>
      </c>
      <c r="AJ6" s="5" t="s">
        <v>2685</v>
      </c>
      <c r="AK6" s="6" t="s">
        <v>2686</v>
      </c>
      <c r="AL6" s="5">
        <v>1.88</v>
      </c>
      <c r="AM6" s="5" t="s">
        <v>195</v>
      </c>
      <c r="AN6" s="5" t="s">
        <v>2687</v>
      </c>
      <c r="AO6" s="6" t="s">
        <v>2688</v>
      </c>
      <c r="AP6" s="5">
        <v>6.9779999999999998</v>
      </c>
      <c r="AQ6" s="5" t="s">
        <v>194</v>
      </c>
      <c r="AR6" s="5" t="s">
        <v>3502</v>
      </c>
      <c r="EI6" s="5" t="s">
        <v>194</v>
      </c>
      <c r="EJ6" s="5" t="s">
        <v>194</v>
      </c>
      <c r="EK6" s="5" t="s">
        <v>194</v>
      </c>
      <c r="EL6" s="5" t="s">
        <v>194</v>
      </c>
      <c r="EM6" s="5" t="s">
        <v>194</v>
      </c>
      <c r="EN6" s="5" t="s">
        <v>2020</v>
      </c>
      <c r="EO6" s="5" t="s">
        <v>2690</v>
      </c>
      <c r="EP6" s="6" t="s">
        <v>2691</v>
      </c>
      <c r="EQ6" s="5" t="s">
        <v>2252</v>
      </c>
      <c r="ET6" s="5">
        <v>186973624</v>
      </c>
      <c r="EU6" s="5" t="s">
        <v>2692</v>
      </c>
      <c r="EV6" s="4">
        <v>44826.713206018518</v>
      </c>
      <c r="EY6" s="5" t="s">
        <v>221</v>
      </c>
      <c r="EZ6" s="5" t="s">
        <v>222</v>
      </c>
      <c r="FB6" s="5">
        <v>61</v>
      </c>
    </row>
    <row r="7" spans="1:158" x14ac:dyDescent="0.35">
      <c r="A7" s="4">
        <v>44826.35382103009</v>
      </c>
      <c r="B7" s="4">
        <v>44826.35996065972</v>
      </c>
      <c r="C7" s="4">
        <v>44826</v>
      </c>
      <c r="D7" s="5" t="s">
        <v>1088</v>
      </c>
      <c r="H7" s="5">
        <v>1505103202</v>
      </c>
      <c r="I7" s="4">
        <v>44826</v>
      </c>
      <c r="J7" s="5" t="s">
        <v>296</v>
      </c>
      <c r="K7" s="5" t="s">
        <v>870</v>
      </c>
      <c r="L7" s="5" t="s">
        <v>3559</v>
      </c>
      <c r="M7" s="5" t="s">
        <v>2694</v>
      </c>
      <c r="N7" s="5" t="s">
        <v>1176</v>
      </c>
      <c r="O7" s="5" t="s">
        <v>855</v>
      </c>
      <c r="P7" s="5" t="s">
        <v>856</v>
      </c>
      <c r="Q7" s="5" t="s">
        <v>1094</v>
      </c>
      <c r="R7" s="5" t="s">
        <v>1095</v>
      </c>
      <c r="S7" s="5" t="s">
        <v>1096</v>
      </c>
      <c r="T7" s="5" t="s">
        <v>210</v>
      </c>
      <c r="U7" s="5">
        <v>1</v>
      </c>
      <c r="V7" s="5">
        <v>0</v>
      </c>
      <c r="W7" s="5">
        <v>0</v>
      </c>
      <c r="X7" s="5">
        <v>0</v>
      </c>
      <c r="Y7" s="5">
        <v>0</v>
      </c>
      <c r="Z7" s="5">
        <v>0</v>
      </c>
      <c r="AA7" s="5">
        <v>0</v>
      </c>
      <c r="AB7" s="5">
        <v>0</v>
      </c>
      <c r="AC7" s="5">
        <v>0</v>
      </c>
      <c r="AD7" s="5">
        <v>0</v>
      </c>
      <c r="AE7" s="5">
        <v>0</v>
      </c>
      <c r="AF7" s="5">
        <v>0</v>
      </c>
      <c r="AG7" s="5">
        <v>0</v>
      </c>
      <c r="AH7" s="5">
        <v>2</v>
      </c>
      <c r="AI7" s="5">
        <v>2</v>
      </c>
      <c r="AJ7" s="5" t="s">
        <v>2695</v>
      </c>
      <c r="AK7" s="6" t="s">
        <v>2696</v>
      </c>
      <c r="AL7" s="5">
        <v>1.45</v>
      </c>
      <c r="AM7" s="5" t="s">
        <v>195</v>
      </c>
      <c r="AN7" s="5" t="s">
        <v>2697</v>
      </c>
      <c r="AO7" s="6" t="s">
        <v>2698</v>
      </c>
      <c r="AP7" s="5">
        <v>4.75</v>
      </c>
      <c r="AQ7" s="5" t="s">
        <v>194</v>
      </c>
      <c r="AR7" s="5" t="s">
        <v>3502</v>
      </c>
      <c r="EI7" s="5" t="s">
        <v>194</v>
      </c>
      <c r="EJ7" s="5" t="s">
        <v>194</v>
      </c>
      <c r="EK7" s="5" t="s">
        <v>194</v>
      </c>
      <c r="EL7" s="5" t="s">
        <v>194</v>
      </c>
      <c r="EM7" s="5" t="s">
        <v>194</v>
      </c>
      <c r="EN7" s="5" t="s">
        <v>2020</v>
      </c>
      <c r="EO7" s="5" t="s">
        <v>2700</v>
      </c>
      <c r="EP7" s="6" t="s">
        <v>2701</v>
      </c>
      <c r="EQ7" s="5" t="s">
        <v>2252</v>
      </c>
      <c r="ET7" s="5">
        <v>186973641</v>
      </c>
      <c r="EU7" s="5" t="s">
        <v>2702</v>
      </c>
      <c r="EV7" s="4">
        <v>44826.713240740741</v>
      </c>
      <c r="EY7" s="5" t="s">
        <v>221</v>
      </c>
      <c r="EZ7" s="5" t="s">
        <v>222</v>
      </c>
      <c r="FB7" s="5">
        <v>62</v>
      </c>
    </row>
    <row r="8" spans="1:158" x14ac:dyDescent="0.35">
      <c r="A8" s="4">
        <v>44826.429660208327</v>
      </c>
      <c r="B8" s="4">
        <v>44826.437116655092</v>
      </c>
      <c r="C8" s="4">
        <v>44826</v>
      </c>
      <c r="D8" s="5" t="s">
        <v>1210</v>
      </c>
      <c r="H8" s="5">
        <v>1101022406</v>
      </c>
      <c r="I8" s="4">
        <v>44826</v>
      </c>
      <c r="J8" s="5" t="s">
        <v>594</v>
      </c>
      <c r="K8" s="5" t="s">
        <v>2359</v>
      </c>
      <c r="L8" s="5" t="s">
        <v>3576</v>
      </c>
      <c r="M8" s="5" t="s">
        <v>1617</v>
      </c>
      <c r="N8" s="5" t="s">
        <v>1293</v>
      </c>
      <c r="O8" s="5" t="s">
        <v>855</v>
      </c>
      <c r="P8" s="5" t="s">
        <v>856</v>
      </c>
      <c r="Q8" s="5" t="s">
        <v>1216</v>
      </c>
      <c r="R8" s="5" t="s">
        <v>1217</v>
      </c>
      <c r="S8" s="5" t="s">
        <v>1217</v>
      </c>
      <c r="T8" s="5" t="s">
        <v>210</v>
      </c>
      <c r="U8" s="5">
        <v>1</v>
      </c>
      <c r="V8" s="5">
        <v>0</v>
      </c>
      <c r="W8" s="5">
        <v>0</v>
      </c>
      <c r="X8" s="5">
        <v>0</v>
      </c>
      <c r="Y8" s="5">
        <v>0</v>
      </c>
      <c r="Z8" s="5">
        <v>0</v>
      </c>
      <c r="AA8" s="5">
        <v>0</v>
      </c>
      <c r="AB8" s="5">
        <v>0</v>
      </c>
      <c r="AC8" s="5">
        <v>0</v>
      </c>
      <c r="AD8" s="5">
        <v>0</v>
      </c>
      <c r="AE8" s="5">
        <v>0</v>
      </c>
      <c r="AF8" s="5">
        <v>0</v>
      </c>
      <c r="AG8" s="5">
        <v>0</v>
      </c>
      <c r="AH8" s="5">
        <v>2</v>
      </c>
      <c r="AI8" s="5">
        <v>9</v>
      </c>
      <c r="AJ8" s="5" t="s">
        <v>2403</v>
      </c>
      <c r="AK8" s="6" t="s">
        <v>2404</v>
      </c>
      <c r="AL8" s="5">
        <v>8.5</v>
      </c>
      <c r="AM8" s="5" t="s">
        <v>195</v>
      </c>
      <c r="AN8" s="5" t="s">
        <v>2405</v>
      </c>
      <c r="AO8" s="6" t="s">
        <v>2406</v>
      </c>
      <c r="AP8" s="5">
        <v>8.3249999999999993</v>
      </c>
      <c r="AQ8" s="5" t="s">
        <v>194</v>
      </c>
      <c r="AR8" s="5" t="s">
        <v>3491</v>
      </c>
      <c r="EI8" s="5" t="s">
        <v>194</v>
      </c>
      <c r="EJ8" s="5" t="s">
        <v>194</v>
      </c>
      <c r="EK8" s="5" t="s">
        <v>194</v>
      </c>
      <c r="EL8" s="5" t="s">
        <v>194</v>
      </c>
      <c r="EM8" s="5" t="s">
        <v>194</v>
      </c>
      <c r="EN8" s="5" t="s">
        <v>1226</v>
      </c>
      <c r="EO8" s="5" t="s">
        <v>2408</v>
      </c>
      <c r="EP8" s="6" t="s">
        <v>2409</v>
      </c>
      <c r="EQ8" s="5" t="s">
        <v>2252</v>
      </c>
      <c r="ET8" s="5">
        <v>186802422</v>
      </c>
      <c r="EU8" s="5" t="s">
        <v>2410</v>
      </c>
      <c r="EV8" s="4">
        <v>44826.438518518517</v>
      </c>
      <c r="EY8" s="5" t="s">
        <v>221</v>
      </c>
      <c r="EZ8" s="5" t="s">
        <v>222</v>
      </c>
      <c r="FB8" s="5">
        <v>24</v>
      </c>
    </row>
    <row r="9" spans="1:158" x14ac:dyDescent="0.35">
      <c r="A9" s="4">
        <v>44826.372059814807</v>
      </c>
      <c r="B9" s="4">
        <v>44826.379304594913</v>
      </c>
      <c r="C9" s="4">
        <v>44826</v>
      </c>
      <c r="D9" s="5" t="s">
        <v>1401</v>
      </c>
      <c r="H9" s="5">
        <v>1707132301</v>
      </c>
      <c r="I9" s="4">
        <v>44826</v>
      </c>
      <c r="J9" s="5" t="s">
        <v>2735</v>
      </c>
      <c r="K9" s="5" t="s">
        <v>197</v>
      </c>
      <c r="L9" s="5" t="s">
        <v>1404</v>
      </c>
      <c r="M9" s="5" t="s">
        <v>1405</v>
      </c>
      <c r="N9" s="5" t="s">
        <v>1406</v>
      </c>
      <c r="O9" s="5" t="s">
        <v>855</v>
      </c>
      <c r="P9" s="5" t="s">
        <v>856</v>
      </c>
      <c r="Q9" s="5" t="s">
        <v>857</v>
      </c>
      <c r="R9" s="5" t="s">
        <v>890</v>
      </c>
      <c r="S9" s="5" t="s">
        <v>891</v>
      </c>
      <c r="T9" s="5" t="s">
        <v>210</v>
      </c>
      <c r="U9" s="5">
        <v>1</v>
      </c>
      <c r="V9" s="5">
        <v>0</v>
      </c>
      <c r="W9" s="5">
        <v>0</v>
      </c>
      <c r="X9" s="5">
        <v>0</v>
      </c>
      <c r="Y9" s="5">
        <v>0</v>
      </c>
      <c r="Z9" s="5">
        <v>0</v>
      </c>
      <c r="AA9" s="5">
        <v>0</v>
      </c>
      <c r="AB9" s="5">
        <v>0</v>
      </c>
      <c r="AC9" s="5">
        <v>0</v>
      </c>
      <c r="AD9" s="5">
        <v>0</v>
      </c>
      <c r="AE9" s="5">
        <v>0</v>
      </c>
      <c r="AF9" s="5">
        <v>0</v>
      </c>
      <c r="AG9" s="5">
        <v>0</v>
      </c>
      <c r="AH9" s="5">
        <v>2</v>
      </c>
      <c r="AI9" s="5">
        <v>6</v>
      </c>
      <c r="AJ9" s="5" t="s">
        <v>2737</v>
      </c>
      <c r="AK9" s="6" t="s">
        <v>2738</v>
      </c>
      <c r="AL9" s="5">
        <v>26.74</v>
      </c>
      <c r="AM9" s="5" t="s">
        <v>195</v>
      </c>
      <c r="AN9" s="5" t="s">
        <v>2739</v>
      </c>
      <c r="AO9" s="6" t="s">
        <v>2740</v>
      </c>
      <c r="AP9" s="5">
        <v>31.3</v>
      </c>
      <c r="AQ9" s="5" t="s">
        <v>194</v>
      </c>
      <c r="AR9" s="5" t="s">
        <v>3503</v>
      </c>
      <c r="EI9" s="5" t="s">
        <v>194</v>
      </c>
      <c r="EJ9" s="5" t="s">
        <v>194</v>
      </c>
      <c r="EK9" s="5" t="s">
        <v>194</v>
      </c>
      <c r="EL9" s="5" t="s">
        <v>194</v>
      </c>
      <c r="EM9" s="5" t="s">
        <v>194</v>
      </c>
      <c r="EN9" s="5" t="s">
        <v>1413</v>
      </c>
      <c r="EO9" s="5" t="s">
        <v>2742</v>
      </c>
      <c r="EP9" s="6" t="s">
        <v>2743</v>
      </c>
      <c r="EQ9" s="5" t="s">
        <v>2252</v>
      </c>
      <c r="ET9" s="5">
        <v>187011485</v>
      </c>
      <c r="EU9" s="5" t="s">
        <v>2744</v>
      </c>
      <c r="EV9" s="4">
        <v>44826.817604166667</v>
      </c>
      <c r="EY9" s="5" t="s">
        <v>221</v>
      </c>
      <c r="EZ9" s="5" t="s">
        <v>222</v>
      </c>
      <c r="FB9" s="5">
        <v>67</v>
      </c>
    </row>
    <row r="10" spans="1:158" x14ac:dyDescent="0.35">
      <c r="A10" s="4">
        <v>44826.42996277778</v>
      </c>
      <c r="B10" s="4">
        <v>44827.284494039362</v>
      </c>
      <c r="C10" s="4">
        <v>44826</v>
      </c>
      <c r="D10" s="5" t="s">
        <v>592</v>
      </c>
      <c r="H10" s="5">
        <v>1707142001</v>
      </c>
      <c r="I10" s="4">
        <v>44826</v>
      </c>
      <c r="J10" s="5" t="s">
        <v>2277</v>
      </c>
      <c r="K10" s="5" t="s">
        <v>1043</v>
      </c>
      <c r="L10" s="8" t="s">
        <v>2187</v>
      </c>
      <c r="M10" s="5" t="s">
        <v>1200</v>
      </c>
      <c r="N10" s="5" t="s">
        <v>1201</v>
      </c>
      <c r="O10" s="5" t="s">
        <v>855</v>
      </c>
      <c r="P10" s="5" t="s">
        <v>856</v>
      </c>
      <c r="Q10" s="5" t="s">
        <v>857</v>
      </c>
      <c r="R10" s="5" t="s">
        <v>890</v>
      </c>
      <c r="S10" s="5" t="s">
        <v>1046</v>
      </c>
      <c r="T10" s="5" t="s">
        <v>210</v>
      </c>
      <c r="U10" s="5">
        <v>1</v>
      </c>
      <c r="V10" s="5">
        <v>0</v>
      </c>
      <c r="W10" s="5">
        <v>0</v>
      </c>
      <c r="X10" s="5">
        <v>0</v>
      </c>
      <c r="Y10" s="5">
        <v>0</v>
      </c>
      <c r="Z10" s="5">
        <v>0</v>
      </c>
      <c r="AA10" s="5">
        <v>0</v>
      </c>
      <c r="AB10" s="5">
        <v>0</v>
      </c>
      <c r="AC10" s="5">
        <v>0</v>
      </c>
      <c r="AD10" s="5">
        <v>0</v>
      </c>
      <c r="AE10" s="5">
        <v>0</v>
      </c>
      <c r="AF10" s="5">
        <v>0</v>
      </c>
      <c r="AG10" s="5">
        <v>0</v>
      </c>
      <c r="AH10" s="5">
        <v>2</v>
      </c>
      <c r="AI10" s="5">
        <v>3</v>
      </c>
      <c r="AJ10" s="5" t="s">
        <v>2849</v>
      </c>
      <c r="AK10" s="6" t="s">
        <v>2850</v>
      </c>
      <c r="AL10" s="5">
        <v>2.3450000000000002</v>
      </c>
      <c r="AM10" s="5" t="s">
        <v>195</v>
      </c>
      <c r="AN10" s="5" t="s">
        <v>2851</v>
      </c>
      <c r="AO10" s="6" t="s">
        <v>2852</v>
      </c>
      <c r="AP10" s="5">
        <v>3.15</v>
      </c>
      <c r="AQ10" s="5" t="s">
        <v>194</v>
      </c>
      <c r="AR10" s="5" t="s">
        <v>3511</v>
      </c>
      <c r="EI10" s="5" t="s">
        <v>194</v>
      </c>
      <c r="EJ10" s="5" t="s">
        <v>194</v>
      </c>
      <c r="EK10" s="5" t="s">
        <v>194</v>
      </c>
      <c r="EL10" s="5" t="s">
        <v>194</v>
      </c>
      <c r="EM10" s="5" t="s">
        <v>194</v>
      </c>
      <c r="EN10" s="5" t="s">
        <v>2854</v>
      </c>
      <c r="EO10" s="5" t="s">
        <v>2855</v>
      </c>
      <c r="EP10" s="6" t="s">
        <v>2856</v>
      </c>
      <c r="EQ10" s="5" t="s">
        <v>2252</v>
      </c>
      <c r="ET10" s="5">
        <v>187068520</v>
      </c>
      <c r="EU10" s="5" t="s">
        <v>2857</v>
      </c>
      <c r="EV10" s="4">
        <v>44827.201354166667</v>
      </c>
      <c r="EY10" s="5" t="s">
        <v>221</v>
      </c>
      <c r="EZ10" s="5" t="s">
        <v>222</v>
      </c>
      <c r="FB10" s="5">
        <v>84</v>
      </c>
    </row>
    <row r="11" spans="1:158" x14ac:dyDescent="0.35">
      <c r="A11" s="4">
        <v>44826.408284907397</v>
      </c>
      <c r="B11" s="4">
        <v>44826.414847199077</v>
      </c>
      <c r="C11" s="4">
        <v>44826</v>
      </c>
      <c r="D11" s="5" t="s">
        <v>946</v>
      </c>
      <c r="H11" s="5">
        <v>1809171505</v>
      </c>
      <c r="I11" s="4">
        <v>44826</v>
      </c>
      <c r="J11" s="5" t="s">
        <v>2785</v>
      </c>
      <c r="K11" s="5" t="s">
        <v>968</v>
      </c>
      <c r="L11" s="5" t="s">
        <v>1013</v>
      </c>
      <c r="M11" s="5" t="s">
        <v>1014</v>
      </c>
      <c r="N11" s="5" t="s">
        <v>1015</v>
      </c>
      <c r="O11" s="5" t="s">
        <v>855</v>
      </c>
      <c r="P11" s="5" t="s">
        <v>856</v>
      </c>
      <c r="Q11" s="5" t="s">
        <v>952</v>
      </c>
      <c r="R11" s="5" t="s">
        <v>953</v>
      </c>
      <c r="S11" s="5" t="s">
        <v>954</v>
      </c>
      <c r="T11" s="5" t="s">
        <v>210</v>
      </c>
      <c r="U11" s="5">
        <v>1</v>
      </c>
      <c r="V11" s="5">
        <v>0</v>
      </c>
      <c r="W11" s="5">
        <v>0</v>
      </c>
      <c r="X11" s="5">
        <v>0</v>
      </c>
      <c r="Y11" s="5">
        <v>0</v>
      </c>
      <c r="Z11" s="5">
        <v>0</v>
      </c>
      <c r="AA11" s="5">
        <v>0</v>
      </c>
      <c r="AB11" s="5">
        <v>0</v>
      </c>
      <c r="AC11" s="5">
        <v>0</v>
      </c>
      <c r="AD11" s="5">
        <v>0</v>
      </c>
      <c r="AE11" s="5">
        <v>0</v>
      </c>
      <c r="AF11" s="5">
        <v>0</v>
      </c>
      <c r="AG11" s="5">
        <v>0</v>
      </c>
      <c r="AH11" s="5">
        <v>3</v>
      </c>
      <c r="AI11" s="5">
        <v>6</v>
      </c>
      <c r="AJ11" s="5" t="s">
        <v>2786</v>
      </c>
      <c r="AK11" s="6" t="s">
        <v>2787</v>
      </c>
      <c r="AL11" s="5">
        <v>15.15</v>
      </c>
      <c r="AM11" s="5" t="s">
        <v>195</v>
      </c>
      <c r="AN11" s="5" t="s">
        <v>2788</v>
      </c>
      <c r="AO11" s="6" t="s">
        <v>2789</v>
      </c>
      <c r="AP11" s="5">
        <v>6.7</v>
      </c>
      <c r="AQ11" s="5" t="s">
        <v>194</v>
      </c>
      <c r="AR11" s="5" t="s">
        <v>3419</v>
      </c>
      <c r="EI11" s="5" t="s">
        <v>194</v>
      </c>
      <c r="EJ11" s="5" t="s">
        <v>194</v>
      </c>
      <c r="EK11" s="5" t="s">
        <v>194</v>
      </c>
      <c r="EL11" s="5" t="s">
        <v>194</v>
      </c>
      <c r="EM11" s="5" t="s">
        <v>194</v>
      </c>
      <c r="EN11" s="5" t="s">
        <v>962</v>
      </c>
      <c r="EO11" s="5" t="s">
        <v>2790</v>
      </c>
      <c r="EP11" s="6" t="s">
        <v>2791</v>
      </c>
      <c r="EQ11" s="5" t="s">
        <v>2252</v>
      </c>
      <c r="ET11" s="5">
        <v>187012225</v>
      </c>
      <c r="EU11" s="5" t="s">
        <v>2792</v>
      </c>
      <c r="EV11" s="4">
        <v>44826.819953703707</v>
      </c>
      <c r="EY11" s="5" t="s">
        <v>221</v>
      </c>
      <c r="EZ11" s="5" t="s">
        <v>222</v>
      </c>
      <c r="FB11" s="5">
        <v>74</v>
      </c>
    </row>
    <row r="12" spans="1:158" x14ac:dyDescent="0.35">
      <c r="A12" s="4">
        <v>44826.348307083332</v>
      </c>
      <c r="B12" s="4">
        <v>44826.355733171287</v>
      </c>
      <c r="C12" s="4">
        <v>44826</v>
      </c>
      <c r="D12" s="5" t="s">
        <v>946</v>
      </c>
      <c r="H12" s="5">
        <v>1809171501</v>
      </c>
      <c r="I12" s="4">
        <v>44826</v>
      </c>
      <c r="J12" s="5" t="s">
        <v>1684</v>
      </c>
      <c r="K12" s="5" t="s">
        <v>968</v>
      </c>
      <c r="L12" s="5" t="s">
        <v>3577</v>
      </c>
      <c r="M12" s="5" t="s">
        <v>950</v>
      </c>
      <c r="N12" s="5" t="s">
        <v>2807</v>
      </c>
      <c r="O12" s="5" t="s">
        <v>855</v>
      </c>
      <c r="P12" s="5" t="s">
        <v>856</v>
      </c>
      <c r="Q12" s="5" t="s">
        <v>952</v>
      </c>
      <c r="R12" s="5" t="s">
        <v>953</v>
      </c>
      <c r="S12" s="5" t="s">
        <v>954</v>
      </c>
      <c r="T12" s="5" t="s">
        <v>210</v>
      </c>
      <c r="U12" s="5">
        <v>1</v>
      </c>
      <c r="V12" s="5">
        <v>0</v>
      </c>
      <c r="W12" s="5">
        <v>0</v>
      </c>
      <c r="X12" s="5">
        <v>0</v>
      </c>
      <c r="Y12" s="5">
        <v>0</v>
      </c>
      <c r="Z12" s="5">
        <v>0</v>
      </c>
      <c r="AA12" s="5">
        <v>0</v>
      </c>
      <c r="AB12" s="5">
        <v>0</v>
      </c>
      <c r="AC12" s="5">
        <v>0</v>
      </c>
      <c r="AD12" s="5">
        <v>0</v>
      </c>
      <c r="AE12" s="5">
        <v>0</v>
      </c>
      <c r="AF12" s="5">
        <v>0</v>
      </c>
      <c r="AG12" s="5">
        <v>0</v>
      </c>
      <c r="AH12" s="5">
        <v>2</v>
      </c>
      <c r="AI12" s="5">
        <v>5</v>
      </c>
      <c r="AJ12" s="5" t="s">
        <v>2808</v>
      </c>
      <c r="AK12" s="6" t="s">
        <v>2809</v>
      </c>
      <c r="AL12" s="5">
        <v>26.44</v>
      </c>
      <c r="AM12" s="5" t="s">
        <v>213</v>
      </c>
      <c r="AR12" s="5" t="s">
        <v>3419</v>
      </c>
      <c r="EI12" s="5" t="s">
        <v>194</v>
      </c>
      <c r="EJ12" s="5" t="s">
        <v>194</v>
      </c>
      <c r="EK12" s="5" t="s">
        <v>194</v>
      </c>
      <c r="EL12" s="5" t="s">
        <v>194</v>
      </c>
      <c r="EM12" s="5" t="s">
        <v>194</v>
      </c>
      <c r="EN12" s="5" t="s">
        <v>962</v>
      </c>
      <c r="EO12" s="5" t="s">
        <v>2810</v>
      </c>
      <c r="EP12" s="6" t="s">
        <v>2811</v>
      </c>
      <c r="EQ12" s="5" t="s">
        <v>2252</v>
      </c>
      <c r="ET12" s="5">
        <v>187012337</v>
      </c>
      <c r="EU12" s="5" t="s">
        <v>2812</v>
      </c>
      <c r="EV12" s="4">
        <v>44826.820324074077</v>
      </c>
      <c r="EY12" s="5" t="s">
        <v>221</v>
      </c>
      <c r="EZ12" s="5" t="s">
        <v>222</v>
      </c>
      <c r="FB12" s="5">
        <v>77</v>
      </c>
    </row>
    <row r="13" spans="1:158" x14ac:dyDescent="0.35">
      <c r="A13" s="4">
        <v>44826.463731446762</v>
      </c>
      <c r="B13" s="4">
        <v>44826.485431157409</v>
      </c>
      <c r="C13" s="4">
        <v>44826</v>
      </c>
      <c r="D13" s="5" t="s">
        <v>1210</v>
      </c>
      <c r="H13" s="5">
        <v>1101022403</v>
      </c>
      <c r="I13" s="4">
        <v>44826</v>
      </c>
      <c r="J13" s="5" t="s">
        <v>2394</v>
      </c>
      <c r="K13" s="5" t="s">
        <v>2359</v>
      </c>
      <c r="L13" s="5" t="s">
        <v>3578</v>
      </c>
      <c r="M13" s="5" t="s">
        <v>1248</v>
      </c>
      <c r="N13" s="5" t="s">
        <v>1249</v>
      </c>
      <c r="O13" s="5" t="s">
        <v>855</v>
      </c>
      <c r="P13" s="5" t="s">
        <v>856</v>
      </c>
      <c r="Q13" s="5" t="s">
        <v>1216</v>
      </c>
      <c r="R13" s="5" t="s">
        <v>1217</v>
      </c>
      <c r="S13" s="5" t="s">
        <v>1217</v>
      </c>
      <c r="T13" s="5" t="s">
        <v>210</v>
      </c>
      <c r="U13" s="5">
        <v>1</v>
      </c>
      <c r="V13" s="5">
        <v>0</v>
      </c>
      <c r="W13" s="5">
        <v>0</v>
      </c>
      <c r="X13" s="5">
        <v>0</v>
      </c>
      <c r="Y13" s="5">
        <v>0</v>
      </c>
      <c r="Z13" s="5">
        <v>0</v>
      </c>
      <c r="AA13" s="5">
        <v>0</v>
      </c>
      <c r="AB13" s="5">
        <v>0</v>
      </c>
      <c r="AC13" s="5">
        <v>0</v>
      </c>
      <c r="AD13" s="5">
        <v>0</v>
      </c>
      <c r="AE13" s="5">
        <v>0</v>
      </c>
      <c r="AF13" s="5">
        <v>0</v>
      </c>
      <c r="AG13" s="5">
        <v>0</v>
      </c>
      <c r="AH13" s="5">
        <v>3</v>
      </c>
      <c r="AI13" s="5">
        <v>2</v>
      </c>
      <c r="AJ13" s="5" t="s">
        <v>2395</v>
      </c>
      <c r="AK13" s="6" t="s">
        <v>2396</v>
      </c>
      <c r="AL13" s="5">
        <v>8.5850000000000009</v>
      </c>
      <c r="AM13" s="5" t="s">
        <v>195</v>
      </c>
      <c r="AN13" s="5" t="s">
        <v>2397</v>
      </c>
      <c r="AO13" s="6" t="s">
        <v>2398</v>
      </c>
      <c r="AP13" s="5">
        <v>7.08</v>
      </c>
      <c r="AQ13" s="5" t="s">
        <v>194</v>
      </c>
      <c r="AR13" s="5" t="s">
        <v>3490</v>
      </c>
      <c r="EI13" s="5" t="s">
        <v>194</v>
      </c>
      <c r="EJ13" s="5" t="s">
        <v>194</v>
      </c>
      <c r="EK13" s="5" t="s">
        <v>194</v>
      </c>
      <c r="EL13" s="5" t="s">
        <v>194</v>
      </c>
      <c r="EM13" s="5" t="s">
        <v>194</v>
      </c>
      <c r="EN13" s="5" t="s">
        <v>1226</v>
      </c>
      <c r="EO13" s="5" t="s">
        <v>2400</v>
      </c>
      <c r="EP13" s="6" t="s">
        <v>2401</v>
      </c>
      <c r="EQ13" s="5" t="s">
        <v>2252</v>
      </c>
      <c r="ET13" s="5">
        <v>186802351</v>
      </c>
      <c r="EU13" s="5" t="s">
        <v>2402</v>
      </c>
      <c r="EV13" s="4">
        <v>44826.438368055547</v>
      </c>
      <c r="EY13" s="5" t="s">
        <v>221</v>
      </c>
      <c r="EZ13" s="5" t="s">
        <v>222</v>
      </c>
      <c r="FB13" s="5">
        <v>23</v>
      </c>
    </row>
    <row r="14" spans="1:158" x14ac:dyDescent="0.35">
      <c r="A14" s="4">
        <v>44826.416658865739</v>
      </c>
      <c r="B14" s="4">
        <v>44826.41868505787</v>
      </c>
      <c r="C14" s="4">
        <v>44826</v>
      </c>
      <c r="D14" s="5" t="s">
        <v>848</v>
      </c>
      <c r="H14" s="5">
        <v>1708151404</v>
      </c>
      <c r="I14" s="4">
        <v>44826</v>
      </c>
      <c r="J14" s="5" t="s">
        <v>850</v>
      </c>
      <c r="K14" s="5" t="s">
        <v>851</v>
      </c>
      <c r="L14" s="5" t="s">
        <v>871</v>
      </c>
      <c r="M14" s="5" t="s">
        <v>872</v>
      </c>
      <c r="N14" s="5" t="s">
        <v>873</v>
      </c>
      <c r="O14" s="5" t="s">
        <v>855</v>
      </c>
      <c r="P14" s="5" t="s">
        <v>856</v>
      </c>
      <c r="Q14" s="5" t="s">
        <v>857</v>
      </c>
      <c r="R14" s="5" t="s">
        <v>858</v>
      </c>
      <c r="S14" s="5" t="s">
        <v>859</v>
      </c>
      <c r="T14" s="5" t="s">
        <v>210</v>
      </c>
      <c r="U14" s="5">
        <v>1</v>
      </c>
      <c r="V14" s="5">
        <v>0</v>
      </c>
      <c r="W14" s="5">
        <v>0</v>
      </c>
      <c r="X14" s="5">
        <v>0</v>
      </c>
      <c r="Y14" s="5">
        <v>0</v>
      </c>
      <c r="Z14" s="5">
        <v>0</v>
      </c>
      <c r="AA14" s="5">
        <v>0</v>
      </c>
      <c r="AB14" s="5">
        <v>0</v>
      </c>
      <c r="AC14" s="5">
        <v>0</v>
      </c>
      <c r="AD14" s="5">
        <v>0</v>
      </c>
      <c r="AE14" s="5">
        <v>0</v>
      </c>
      <c r="AF14" s="5">
        <v>0</v>
      </c>
      <c r="AG14" s="5">
        <v>0</v>
      </c>
      <c r="AH14" s="5">
        <v>2</v>
      </c>
      <c r="AI14" s="5">
        <v>7</v>
      </c>
      <c r="AJ14" s="5" t="s">
        <v>2576</v>
      </c>
      <c r="AK14" s="6" t="s">
        <v>2577</v>
      </c>
      <c r="AL14" s="5">
        <v>26</v>
      </c>
      <c r="AM14" s="5" t="s">
        <v>213</v>
      </c>
      <c r="EI14" s="5" t="s">
        <v>194</v>
      </c>
      <c r="EJ14" s="5" t="s">
        <v>194</v>
      </c>
      <c r="EK14" s="5" t="s">
        <v>194</v>
      </c>
      <c r="EL14" s="5" t="s">
        <v>194</v>
      </c>
      <c r="EM14" s="5" t="s">
        <v>194</v>
      </c>
      <c r="EN14" s="5" t="s">
        <v>865</v>
      </c>
      <c r="EO14" s="5" t="s">
        <v>2578</v>
      </c>
      <c r="EP14" s="6" t="s">
        <v>2579</v>
      </c>
      <c r="EQ14" s="5" t="s">
        <v>2252</v>
      </c>
      <c r="ET14" s="5">
        <v>186928546</v>
      </c>
      <c r="EU14" s="5" t="s">
        <v>2580</v>
      </c>
      <c r="EV14" s="4">
        <v>44826.623136574082</v>
      </c>
      <c r="EY14" s="5" t="s">
        <v>221</v>
      </c>
      <c r="EZ14" s="5" t="s">
        <v>222</v>
      </c>
      <c r="FB14" s="5">
        <v>46</v>
      </c>
    </row>
    <row r="15" spans="1:158" x14ac:dyDescent="0.35">
      <c r="A15" s="4">
        <v>44826.428561840279</v>
      </c>
      <c r="B15" s="4">
        <v>44826.43091072917</v>
      </c>
      <c r="C15" s="4">
        <v>44826</v>
      </c>
      <c r="D15" s="5" t="s">
        <v>848</v>
      </c>
      <c r="H15" s="5">
        <v>1708151405</v>
      </c>
      <c r="I15" s="4">
        <v>44826</v>
      </c>
      <c r="J15" s="5" t="s">
        <v>2589</v>
      </c>
      <c r="K15" s="5" t="s">
        <v>851</v>
      </c>
      <c r="L15" s="5" t="s">
        <v>887</v>
      </c>
      <c r="M15" s="5" t="s">
        <v>888</v>
      </c>
      <c r="N15" s="5" t="s">
        <v>889</v>
      </c>
      <c r="O15" s="5" t="s">
        <v>855</v>
      </c>
      <c r="P15" s="5" t="s">
        <v>856</v>
      </c>
      <c r="Q15" s="5" t="s">
        <v>857</v>
      </c>
      <c r="R15" s="5" t="s">
        <v>858</v>
      </c>
      <c r="S15" s="5" t="s">
        <v>859</v>
      </c>
      <c r="T15" s="5" t="s">
        <v>210</v>
      </c>
      <c r="U15" s="5">
        <v>1</v>
      </c>
      <c r="V15" s="5">
        <v>0</v>
      </c>
      <c r="W15" s="5">
        <v>0</v>
      </c>
      <c r="X15" s="5">
        <v>0</v>
      </c>
      <c r="Y15" s="5">
        <v>0</v>
      </c>
      <c r="Z15" s="5">
        <v>0</v>
      </c>
      <c r="AA15" s="5">
        <v>0</v>
      </c>
      <c r="AB15" s="5">
        <v>0</v>
      </c>
      <c r="AC15" s="5">
        <v>0</v>
      </c>
      <c r="AD15" s="5">
        <v>0</v>
      </c>
      <c r="AE15" s="5">
        <v>0</v>
      </c>
      <c r="AF15" s="5">
        <v>0</v>
      </c>
      <c r="AG15" s="5">
        <v>0</v>
      </c>
      <c r="AH15" s="5">
        <v>2</v>
      </c>
      <c r="AI15" s="5">
        <v>2</v>
      </c>
      <c r="AJ15" s="5" t="s">
        <v>2590</v>
      </c>
      <c r="AK15" s="6" t="s">
        <v>2591</v>
      </c>
      <c r="AL15" s="5">
        <v>6.3</v>
      </c>
      <c r="AM15" s="5" t="s">
        <v>213</v>
      </c>
      <c r="EI15" s="5" t="s">
        <v>194</v>
      </c>
      <c r="EJ15" s="5" t="s">
        <v>194</v>
      </c>
      <c r="EK15" s="5" t="s">
        <v>194</v>
      </c>
      <c r="EL15" s="5" t="s">
        <v>194</v>
      </c>
      <c r="EM15" s="5" t="s">
        <v>194</v>
      </c>
      <c r="EN15" s="5" t="s">
        <v>865</v>
      </c>
      <c r="EO15" s="5" t="s">
        <v>2592</v>
      </c>
      <c r="EP15" s="6" t="s">
        <v>2593</v>
      </c>
      <c r="EQ15" s="5" t="s">
        <v>2252</v>
      </c>
      <c r="ET15" s="5">
        <v>186928948</v>
      </c>
      <c r="EU15" s="5" t="s">
        <v>2594</v>
      </c>
      <c r="EV15" s="4">
        <v>44826.623726851853</v>
      </c>
      <c r="EY15" s="5" t="s">
        <v>221</v>
      </c>
      <c r="EZ15" s="5" t="s">
        <v>222</v>
      </c>
      <c r="FB15" s="5">
        <v>48</v>
      </c>
    </row>
    <row r="16" spans="1:158" x14ac:dyDescent="0.35">
      <c r="A16" s="4">
        <v>44826.369887118053</v>
      </c>
      <c r="B16" s="4">
        <v>44826.373713379631</v>
      </c>
      <c r="C16" s="4">
        <v>44826</v>
      </c>
      <c r="D16" s="5" t="s">
        <v>1088</v>
      </c>
      <c r="H16" s="5">
        <v>1505103203</v>
      </c>
      <c r="I16" s="4">
        <v>44826</v>
      </c>
      <c r="J16" s="5" t="s">
        <v>382</v>
      </c>
      <c r="K16" s="5" t="s">
        <v>870</v>
      </c>
      <c r="L16" s="5" t="s">
        <v>3560</v>
      </c>
      <c r="M16" s="5" t="s">
        <v>1091</v>
      </c>
      <c r="N16" s="5" t="s">
        <v>1093</v>
      </c>
      <c r="O16" s="5" t="s">
        <v>855</v>
      </c>
      <c r="P16" s="5" t="s">
        <v>856</v>
      </c>
      <c r="Q16" s="5" t="s">
        <v>1094</v>
      </c>
      <c r="R16" s="5" t="s">
        <v>1095</v>
      </c>
      <c r="S16" s="5" t="s">
        <v>1096</v>
      </c>
      <c r="T16" s="5" t="s">
        <v>210</v>
      </c>
      <c r="U16" s="5">
        <v>1</v>
      </c>
      <c r="V16" s="5">
        <v>0</v>
      </c>
      <c r="W16" s="5">
        <v>0</v>
      </c>
      <c r="X16" s="5">
        <v>0</v>
      </c>
      <c r="Y16" s="5">
        <v>0</v>
      </c>
      <c r="Z16" s="5">
        <v>0</v>
      </c>
      <c r="AA16" s="5">
        <v>0</v>
      </c>
      <c r="AB16" s="5">
        <v>0</v>
      </c>
      <c r="AC16" s="5">
        <v>0</v>
      </c>
      <c r="AD16" s="5">
        <v>0</v>
      </c>
      <c r="AE16" s="5">
        <v>0</v>
      </c>
      <c r="AF16" s="5">
        <v>0</v>
      </c>
      <c r="AG16" s="5">
        <v>0</v>
      </c>
      <c r="AH16" s="5">
        <v>4</v>
      </c>
      <c r="AI16" s="5">
        <v>2</v>
      </c>
      <c r="AJ16" s="5" t="s">
        <v>2703</v>
      </c>
      <c r="AK16" s="6" t="s">
        <v>2704</v>
      </c>
      <c r="AL16" s="5">
        <v>2.335</v>
      </c>
      <c r="AM16" s="5" t="s">
        <v>213</v>
      </c>
      <c r="AR16" s="5" t="s">
        <v>213</v>
      </c>
      <c r="EI16" s="5" t="s">
        <v>194</v>
      </c>
      <c r="EJ16" s="5" t="s">
        <v>194</v>
      </c>
      <c r="EK16" s="5" t="s">
        <v>194</v>
      </c>
      <c r="EL16" s="5" t="s">
        <v>194</v>
      </c>
      <c r="EM16" s="5" t="s">
        <v>194</v>
      </c>
      <c r="EN16" s="5" t="s">
        <v>2020</v>
      </c>
      <c r="EO16" s="5" t="s">
        <v>2705</v>
      </c>
      <c r="EP16" s="6" t="s">
        <v>2706</v>
      </c>
      <c r="EQ16" s="5" t="s">
        <v>2252</v>
      </c>
      <c r="ET16" s="5">
        <v>186973655</v>
      </c>
      <c r="EU16" s="5" t="s">
        <v>2707</v>
      </c>
      <c r="EV16" s="4">
        <v>44826.713263888887</v>
      </c>
      <c r="EY16" s="5" t="s">
        <v>221</v>
      </c>
      <c r="EZ16" s="5" t="s">
        <v>222</v>
      </c>
      <c r="FB16" s="5">
        <v>63</v>
      </c>
    </row>
    <row r="17" spans="1:158" x14ac:dyDescent="0.35">
      <c r="A17" s="4">
        <v>44826.3481828125</v>
      </c>
      <c r="B17" s="4">
        <v>44826.741613287028</v>
      </c>
      <c r="C17" s="4">
        <v>44826</v>
      </c>
      <c r="D17" s="5" t="s">
        <v>1304</v>
      </c>
      <c r="H17" s="5">
        <v>1404071601</v>
      </c>
      <c r="I17" s="4">
        <v>44826</v>
      </c>
      <c r="J17" s="5" t="s">
        <v>2595</v>
      </c>
      <c r="K17" s="5" t="s">
        <v>2596</v>
      </c>
      <c r="L17" s="5" t="s">
        <v>3561</v>
      </c>
      <c r="M17" s="5" t="s">
        <v>1388</v>
      </c>
      <c r="N17" s="5" t="s">
        <v>1389</v>
      </c>
      <c r="O17" s="5" t="s">
        <v>855</v>
      </c>
      <c r="P17" s="5" t="s">
        <v>856</v>
      </c>
      <c r="Q17" s="5" t="s">
        <v>1094</v>
      </c>
      <c r="R17" s="5" t="s">
        <v>1310</v>
      </c>
      <c r="S17" s="5" t="s">
        <v>1311</v>
      </c>
      <c r="T17" s="5" t="s">
        <v>210</v>
      </c>
      <c r="U17" s="5">
        <v>1</v>
      </c>
      <c r="V17" s="5">
        <v>0</v>
      </c>
      <c r="W17" s="5">
        <v>0</v>
      </c>
      <c r="X17" s="5">
        <v>0</v>
      </c>
      <c r="Y17" s="5">
        <v>0</v>
      </c>
      <c r="Z17" s="5">
        <v>0</v>
      </c>
      <c r="AA17" s="5">
        <v>0</v>
      </c>
      <c r="AB17" s="5">
        <v>0</v>
      </c>
      <c r="AC17" s="5">
        <v>0</v>
      </c>
      <c r="AD17" s="5">
        <v>0</v>
      </c>
      <c r="AE17" s="5">
        <v>0</v>
      </c>
      <c r="AF17" s="5">
        <v>0</v>
      </c>
      <c r="AG17" s="5">
        <v>0</v>
      </c>
      <c r="AH17" s="5">
        <v>2</v>
      </c>
      <c r="AI17" s="5">
        <v>5</v>
      </c>
      <c r="AJ17" s="5" t="s">
        <v>2597</v>
      </c>
      <c r="AK17" s="6" t="s">
        <v>2598</v>
      </c>
      <c r="AL17" s="5">
        <v>34.76</v>
      </c>
      <c r="AM17" s="5" t="s">
        <v>213</v>
      </c>
      <c r="AR17" s="5" t="s">
        <v>3495</v>
      </c>
      <c r="EI17" s="5" t="s">
        <v>194</v>
      </c>
      <c r="EJ17" s="5" t="s">
        <v>194</v>
      </c>
      <c r="EK17" s="5" t="s">
        <v>194</v>
      </c>
      <c r="EL17" s="5" t="s">
        <v>194</v>
      </c>
      <c r="EM17" s="5" t="s">
        <v>194</v>
      </c>
      <c r="EN17" s="5" t="s">
        <v>2198</v>
      </c>
      <c r="EO17" s="5" t="s">
        <v>2600</v>
      </c>
      <c r="EP17" s="6" t="s">
        <v>2601</v>
      </c>
      <c r="EQ17" s="5" t="s">
        <v>2252</v>
      </c>
      <c r="ET17" s="5">
        <v>186948949</v>
      </c>
      <c r="EU17" s="5" t="s">
        <v>2602</v>
      </c>
      <c r="EV17" s="4">
        <v>44826.663043981483</v>
      </c>
      <c r="EY17" s="5" t="s">
        <v>221</v>
      </c>
      <c r="EZ17" s="5" t="s">
        <v>222</v>
      </c>
      <c r="FB17" s="5">
        <v>49</v>
      </c>
    </row>
    <row r="18" spans="1:158" x14ac:dyDescent="0.35">
      <c r="A18" s="4">
        <v>44826.417515752313</v>
      </c>
      <c r="B18" s="4">
        <v>44826.429888171297</v>
      </c>
      <c r="C18" s="4">
        <v>44826</v>
      </c>
      <c r="D18" s="5" t="s">
        <v>592</v>
      </c>
      <c r="H18" s="5">
        <v>1707142002</v>
      </c>
      <c r="I18" s="4">
        <v>44826</v>
      </c>
      <c r="J18" s="5" t="s">
        <v>2751</v>
      </c>
      <c r="K18" s="5" t="s">
        <v>2172</v>
      </c>
      <c r="L18" s="5" t="s">
        <v>1187</v>
      </c>
      <c r="M18" s="5" t="s">
        <v>2181</v>
      </c>
      <c r="N18" s="5" t="s">
        <v>1188</v>
      </c>
      <c r="O18" s="5" t="s">
        <v>855</v>
      </c>
      <c r="P18" s="5" t="s">
        <v>856</v>
      </c>
      <c r="Q18" s="5" t="s">
        <v>857</v>
      </c>
      <c r="R18" s="5" t="s">
        <v>890</v>
      </c>
      <c r="S18" s="5" t="s">
        <v>1046</v>
      </c>
      <c r="T18" s="5" t="s">
        <v>210</v>
      </c>
      <c r="U18" s="5">
        <v>1</v>
      </c>
      <c r="V18" s="5">
        <v>0</v>
      </c>
      <c r="W18" s="5">
        <v>0</v>
      </c>
      <c r="X18" s="5">
        <v>0</v>
      </c>
      <c r="Y18" s="5">
        <v>0</v>
      </c>
      <c r="Z18" s="5">
        <v>0</v>
      </c>
      <c r="AA18" s="5">
        <v>0</v>
      </c>
      <c r="AB18" s="5">
        <v>0</v>
      </c>
      <c r="AC18" s="5">
        <v>0</v>
      </c>
      <c r="AD18" s="5">
        <v>0</v>
      </c>
      <c r="AE18" s="5">
        <v>0</v>
      </c>
      <c r="AF18" s="5">
        <v>0</v>
      </c>
      <c r="AG18" s="5">
        <v>0</v>
      </c>
      <c r="AH18" s="5">
        <v>2</v>
      </c>
      <c r="AI18" s="5">
        <v>6</v>
      </c>
      <c r="AJ18" s="5" t="s">
        <v>2844</v>
      </c>
      <c r="AK18" s="6" t="s">
        <v>2845</v>
      </c>
      <c r="AL18" s="5">
        <v>5.7</v>
      </c>
      <c r="AM18" s="5" t="s">
        <v>213</v>
      </c>
      <c r="AR18" s="5" t="s">
        <v>3419</v>
      </c>
      <c r="EI18" s="5" t="s">
        <v>194</v>
      </c>
      <c r="EJ18" s="5" t="s">
        <v>194</v>
      </c>
      <c r="EK18" s="5" t="s">
        <v>194</v>
      </c>
      <c r="EL18" s="5" t="s">
        <v>194</v>
      </c>
      <c r="EM18" s="5" t="s">
        <v>194</v>
      </c>
      <c r="EN18" s="5" t="s">
        <v>1058</v>
      </c>
      <c r="EO18" s="5" t="s">
        <v>2846</v>
      </c>
      <c r="EP18" s="6" t="s">
        <v>2847</v>
      </c>
      <c r="EQ18" s="5" t="s">
        <v>2252</v>
      </c>
      <c r="ET18" s="5">
        <v>187068516</v>
      </c>
      <c r="EU18" s="5" t="s">
        <v>2848</v>
      </c>
      <c r="EV18" s="4">
        <v>44827.201331018521</v>
      </c>
      <c r="EY18" s="5" t="s">
        <v>221</v>
      </c>
      <c r="EZ18" s="5" t="s">
        <v>222</v>
      </c>
      <c r="FB18" s="5">
        <v>83</v>
      </c>
    </row>
    <row r="19" spans="1:158" x14ac:dyDescent="0.35">
      <c r="A19" s="4">
        <v>44826.475702361109</v>
      </c>
      <c r="B19" s="4">
        <v>44826.480280821757</v>
      </c>
      <c r="C19" s="4">
        <v>44826</v>
      </c>
      <c r="D19" s="5" t="s">
        <v>1401</v>
      </c>
      <c r="H19" s="5">
        <v>1707132306</v>
      </c>
      <c r="I19" s="4">
        <v>44826</v>
      </c>
      <c r="J19" s="5" t="s">
        <v>2431</v>
      </c>
      <c r="K19" s="5" t="s">
        <v>2771</v>
      </c>
      <c r="L19" s="5" t="s">
        <v>1476</v>
      </c>
      <c r="M19" s="5" t="s">
        <v>2772</v>
      </c>
      <c r="N19" s="5" t="s">
        <v>1478</v>
      </c>
      <c r="O19" s="5" t="s">
        <v>855</v>
      </c>
      <c r="P19" s="5" t="s">
        <v>856</v>
      </c>
      <c r="Q19" s="5" t="s">
        <v>857</v>
      </c>
      <c r="R19" s="5" t="s">
        <v>890</v>
      </c>
      <c r="S19" s="5" t="s">
        <v>891</v>
      </c>
      <c r="T19" s="5" t="s">
        <v>210</v>
      </c>
      <c r="U19" s="5">
        <v>1</v>
      </c>
      <c r="V19" s="5">
        <v>0</v>
      </c>
      <c r="W19" s="5">
        <v>0</v>
      </c>
      <c r="X19" s="5">
        <v>0</v>
      </c>
      <c r="Y19" s="5">
        <v>0</v>
      </c>
      <c r="Z19" s="5">
        <v>0</v>
      </c>
      <c r="AA19" s="5">
        <v>0</v>
      </c>
      <c r="AB19" s="5">
        <v>0</v>
      </c>
      <c r="AC19" s="5">
        <v>0</v>
      </c>
      <c r="AD19" s="5">
        <v>0</v>
      </c>
      <c r="AE19" s="5">
        <v>0</v>
      </c>
      <c r="AF19" s="5">
        <v>0</v>
      </c>
      <c r="AG19" s="5">
        <v>0</v>
      </c>
      <c r="AH19" s="5">
        <v>2</v>
      </c>
      <c r="AI19" s="5">
        <v>4</v>
      </c>
      <c r="AJ19" s="5" t="s">
        <v>2773</v>
      </c>
      <c r="AK19" s="6" t="s">
        <v>2774</v>
      </c>
      <c r="AL19" s="5">
        <v>48.5</v>
      </c>
      <c r="AM19" s="5" t="s">
        <v>213</v>
      </c>
      <c r="AR19" s="5" t="s">
        <v>3507</v>
      </c>
      <c r="EI19" s="5" t="s">
        <v>194</v>
      </c>
      <c r="EJ19" s="5" t="s">
        <v>194</v>
      </c>
      <c r="EK19" s="5" t="s">
        <v>194</v>
      </c>
      <c r="EL19" s="5" t="s">
        <v>194</v>
      </c>
      <c r="EM19" s="5" t="s">
        <v>194</v>
      </c>
      <c r="EN19" s="5" t="s">
        <v>1413</v>
      </c>
      <c r="EO19" s="5" t="s">
        <v>2776</v>
      </c>
      <c r="EP19" s="6" t="s">
        <v>2777</v>
      </c>
      <c r="EQ19" s="5" t="s">
        <v>2252</v>
      </c>
      <c r="ET19" s="5">
        <v>187011556</v>
      </c>
      <c r="EU19" s="5" t="s">
        <v>2778</v>
      </c>
      <c r="EV19" s="4">
        <v>44826.817766203712</v>
      </c>
      <c r="EY19" s="5" t="s">
        <v>221</v>
      </c>
      <c r="EZ19" s="5" t="s">
        <v>222</v>
      </c>
      <c r="FB19" s="5">
        <v>72</v>
      </c>
    </row>
    <row r="20" spans="1:158" x14ac:dyDescent="0.35">
      <c r="A20" s="4">
        <v>44826.397486203707</v>
      </c>
      <c r="B20" s="4">
        <v>44826.740640601849</v>
      </c>
      <c r="C20" s="4">
        <v>44826</v>
      </c>
      <c r="D20" s="5" t="s">
        <v>1304</v>
      </c>
      <c r="H20" s="5">
        <v>1404071603</v>
      </c>
      <c r="I20" s="4">
        <v>44826</v>
      </c>
      <c r="J20" s="5" t="s">
        <v>2609</v>
      </c>
      <c r="K20" s="5" t="s">
        <v>2227</v>
      </c>
      <c r="L20" s="5" t="s">
        <v>1325</v>
      </c>
      <c r="M20" s="5" t="s">
        <v>2212</v>
      </c>
      <c r="N20" s="5" t="s">
        <v>1327</v>
      </c>
      <c r="O20" s="5" t="s">
        <v>855</v>
      </c>
      <c r="P20" s="5" t="s">
        <v>856</v>
      </c>
      <c r="Q20" s="5" t="s">
        <v>1094</v>
      </c>
      <c r="R20" s="5" t="s">
        <v>1310</v>
      </c>
      <c r="S20" s="5" t="s">
        <v>1311</v>
      </c>
      <c r="T20" s="5" t="s">
        <v>210</v>
      </c>
      <c r="U20" s="5">
        <v>1</v>
      </c>
      <c r="V20" s="5">
        <v>0</v>
      </c>
      <c r="W20" s="5">
        <v>0</v>
      </c>
      <c r="X20" s="5">
        <v>0</v>
      </c>
      <c r="Y20" s="5">
        <v>0</v>
      </c>
      <c r="Z20" s="5">
        <v>0</v>
      </c>
      <c r="AA20" s="5">
        <v>0</v>
      </c>
      <c r="AB20" s="5">
        <v>0</v>
      </c>
      <c r="AC20" s="5">
        <v>0</v>
      </c>
      <c r="AD20" s="5">
        <v>0</v>
      </c>
      <c r="AE20" s="5">
        <v>0</v>
      </c>
      <c r="AF20" s="5">
        <v>0</v>
      </c>
      <c r="AG20" s="5">
        <v>0</v>
      </c>
      <c r="AH20" s="5">
        <v>2</v>
      </c>
      <c r="AI20" s="5">
        <v>7</v>
      </c>
      <c r="AJ20" s="5" t="s">
        <v>2610</v>
      </c>
      <c r="AK20" s="6" t="s">
        <v>2611</v>
      </c>
      <c r="AL20" s="5">
        <v>13.78</v>
      </c>
      <c r="AM20" s="5" t="s">
        <v>195</v>
      </c>
      <c r="AN20" s="5" t="s">
        <v>2612</v>
      </c>
      <c r="AO20" s="6" t="s">
        <v>2613</v>
      </c>
      <c r="AP20" s="5">
        <v>9.4749999999999996</v>
      </c>
      <c r="AQ20" s="5" t="s">
        <v>194</v>
      </c>
      <c r="AR20" s="5" t="s">
        <v>3496</v>
      </c>
      <c r="EI20" s="5" t="s">
        <v>194</v>
      </c>
      <c r="EJ20" s="5" t="s">
        <v>194</v>
      </c>
      <c r="EK20" s="5" t="s">
        <v>194</v>
      </c>
      <c r="EL20" s="5" t="s">
        <v>194</v>
      </c>
      <c r="EM20" s="5" t="s">
        <v>194</v>
      </c>
      <c r="EN20" s="5" t="s">
        <v>2198</v>
      </c>
      <c r="EO20" s="5" t="s">
        <v>2615</v>
      </c>
      <c r="EP20" s="6" t="s">
        <v>2616</v>
      </c>
      <c r="EQ20" s="5" t="s">
        <v>2252</v>
      </c>
      <c r="ET20" s="5">
        <v>186948975</v>
      </c>
      <c r="EU20" s="5" t="s">
        <v>2617</v>
      </c>
      <c r="EV20" s="4">
        <v>44826.663113425922</v>
      </c>
      <c r="EY20" s="5" t="s">
        <v>221</v>
      </c>
      <c r="EZ20" s="5" t="s">
        <v>222</v>
      </c>
      <c r="FB20" s="5">
        <v>51</v>
      </c>
    </row>
    <row r="21" spans="1:158" x14ac:dyDescent="0.35">
      <c r="A21" s="4">
        <v>44826.3859768287</v>
      </c>
      <c r="B21" s="4">
        <v>44826.402479039352</v>
      </c>
      <c r="C21" s="4">
        <v>44826</v>
      </c>
      <c r="D21" s="5" t="s">
        <v>1210</v>
      </c>
      <c r="H21" s="5">
        <v>1101022404</v>
      </c>
      <c r="I21" s="4">
        <v>44826</v>
      </c>
      <c r="J21" s="5" t="s">
        <v>2074</v>
      </c>
      <c r="K21" s="5" t="s">
        <v>2359</v>
      </c>
      <c r="L21" s="5" t="s">
        <v>3562</v>
      </c>
      <c r="M21" s="5" t="s">
        <v>1263</v>
      </c>
      <c r="N21" s="5" t="s">
        <v>1264</v>
      </c>
      <c r="O21" s="5" t="s">
        <v>855</v>
      </c>
      <c r="P21" s="5" t="s">
        <v>856</v>
      </c>
      <c r="Q21" s="5" t="s">
        <v>1216</v>
      </c>
      <c r="R21" s="5" t="s">
        <v>1217</v>
      </c>
      <c r="S21" s="5" t="s">
        <v>1217</v>
      </c>
      <c r="T21" s="5" t="s">
        <v>210</v>
      </c>
      <c r="U21" s="5">
        <v>1</v>
      </c>
      <c r="V21" s="5">
        <v>0</v>
      </c>
      <c r="W21" s="5">
        <v>0</v>
      </c>
      <c r="X21" s="5">
        <v>0</v>
      </c>
      <c r="Y21" s="5">
        <v>0</v>
      </c>
      <c r="Z21" s="5">
        <v>0</v>
      </c>
      <c r="AA21" s="5">
        <v>0</v>
      </c>
      <c r="AB21" s="5">
        <v>0</v>
      </c>
      <c r="AC21" s="5">
        <v>0</v>
      </c>
      <c r="AD21" s="5">
        <v>0</v>
      </c>
      <c r="AE21" s="5">
        <v>0</v>
      </c>
      <c r="AF21" s="5">
        <v>0</v>
      </c>
      <c r="AG21" s="5">
        <v>0</v>
      </c>
      <c r="AH21" s="5">
        <v>3</v>
      </c>
      <c r="AI21" s="5">
        <v>6</v>
      </c>
      <c r="AJ21" s="5" t="s">
        <v>2377</v>
      </c>
      <c r="AK21" s="6" t="s">
        <v>2378</v>
      </c>
      <c r="AL21" s="5">
        <v>17.375</v>
      </c>
      <c r="AM21" s="5" t="s">
        <v>195</v>
      </c>
      <c r="AN21" s="5" t="s">
        <v>2379</v>
      </c>
      <c r="AO21" s="6" t="s">
        <v>2380</v>
      </c>
      <c r="AP21" s="5">
        <v>6.9</v>
      </c>
      <c r="AQ21" s="5" t="s">
        <v>194</v>
      </c>
      <c r="AR21" s="5" t="s">
        <v>3488</v>
      </c>
      <c r="EI21" s="5" t="s">
        <v>194</v>
      </c>
      <c r="EJ21" s="5" t="s">
        <v>194</v>
      </c>
      <c r="EK21" s="5" t="s">
        <v>194</v>
      </c>
      <c r="EL21" s="5" t="s">
        <v>194</v>
      </c>
      <c r="EM21" s="5" t="s">
        <v>194</v>
      </c>
      <c r="EN21" s="5" t="s">
        <v>2373</v>
      </c>
      <c r="EO21" s="5" t="s">
        <v>2382</v>
      </c>
      <c r="EP21" s="6" t="s">
        <v>2383</v>
      </c>
      <c r="EQ21" s="5" t="s">
        <v>2252</v>
      </c>
      <c r="ET21" s="5">
        <v>186802325</v>
      </c>
      <c r="EU21" s="5" t="s">
        <v>2384</v>
      </c>
      <c r="EV21" s="4">
        <v>44826.438298611109</v>
      </c>
      <c r="EY21" s="5" t="s">
        <v>221</v>
      </c>
      <c r="EZ21" s="5" t="s">
        <v>222</v>
      </c>
      <c r="FB21" s="5">
        <v>21</v>
      </c>
    </row>
    <row r="22" spans="1:158" x14ac:dyDescent="0.35">
      <c r="A22" s="4">
        <v>44826.479416504633</v>
      </c>
      <c r="B22" s="4">
        <v>44826.743963055553</v>
      </c>
      <c r="C22" s="4">
        <v>44826</v>
      </c>
      <c r="D22" s="5" t="s">
        <v>1304</v>
      </c>
      <c r="H22" s="5">
        <v>1404071606</v>
      </c>
      <c r="I22" s="4">
        <v>44826</v>
      </c>
      <c r="J22" s="5" t="s">
        <v>2632</v>
      </c>
      <c r="K22" s="5" t="s">
        <v>2227</v>
      </c>
      <c r="L22" s="5" t="s">
        <v>1372</v>
      </c>
      <c r="M22" s="5" t="s">
        <v>2236</v>
      </c>
      <c r="N22" s="5" t="s">
        <v>1374</v>
      </c>
      <c r="O22" s="5" t="s">
        <v>855</v>
      </c>
      <c r="P22" s="5" t="s">
        <v>856</v>
      </c>
      <c r="Q22" s="5" t="s">
        <v>1094</v>
      </c>
      <c r="R22" s="5" t="s">
        <v>1310</v>
      </c>
      <c r="S22" s="5" t="s">
        <v>1311</v>
      </c>
      <c r="T22" s="5" t="s">
        <v>210</v>
      </c>
      <c r="U22" s="5">
        <v>1</v>
      </c>
      <c r="V22" s="5">
        <v>0</v>
      </c>
      <c r="W22" s="5">
        <v>0</v>
      </c>
      <c r="X22" s="5">
        <v>0</v>
      </c>
      <c r="Y22" s="5">
        <v>0</v>
      </c>
      <c r="Z22" s="5">
        <v>0</v>
      </c>
      <c r="AA22" s="5">
        <v>0</v>
      </c>
      <c r="AB22" s="5">
        <v>0</v>
      </c>
      <c r="AC22" s="5">
        <v>0</v>
      </c>
      <c r="AD22" s="5">
        <v>0</v>
      </c>
      <c r="AE22" s="5">
        <v>0</v>
      </c>
      <c r="AF22" s="5">
        <v>0</v>
      </c>
      <c r="AG22" s="5">
        <v>0</v>
      </c>
      <c r="AH22" s="5">
        <v>2</v>
      </c>
      <c r="AI22" s="5">
        <v>2</v>
      </c>
      <c r="AJ22" s="5" t="s">
        <v>2633</v>
      </c>
      <c r="AK22" s="6" t="s">
        <v>2634</v>
      </c>
      <c r="AL22" s="5">
        <v>52.14</v>
      </c>
      <c r="AM22" s="5" t="s">
        <v>213</v>
      </c>
      <c r="AR22" s="5" t="s">
        <v>3498</v>
      </c>
      <c r="EI22" s="5" t="s">
        <v>194</v>
      </c>
      <c r="EJ22" s="5" t="s">
        <v>194</v>
      </c>
      <c r="EK22" s="5" t="s">
        <v>194</v>
      </c>
      <c r="EL22" s="5" t="s">
        <v>194</v>
      </c>
      <c r="EM22" s="5" t="s">
        <v>194</v>
      </c>
      <c r="EN22" s="5" t="s">
        <v>2198</v>
      </c>
      <c r="EO22" s="5" t="s">
        <v>2636</v>
      </c>
      <c r="EP22" s="6" t="s">
        <v>2637</v>
      </c>
      <c r="EQ22" s="5" t="s">
        <v>2252</v>
      </c>
      <c r="ET22" s="5">
        <v>186949022</v>
      </c>
      <c r="EU22" s="5" t="s">
        <v>2638</v>
      </c>
      <c r="EV22" s="4">
        <v>44826.663217592592</v>
      </c>
      <c r="EY22" s="5" t="s">
        <v>221</v>
      </c>
      <c r="EZ22" s="5" t="s">
        <v>222</v>
      </c>
      <c r="FB22" s="5">
        <v>54</v>
      </c>
    </row>
    <row r="23" spans="1:158" x14ac:dyDescent="0.35">
      <c r="A23" s="4">
        <v>44826.456463275463</v>
      </c>
      <c r="B23" s="4">
        <v>44826.739492638888</v>
      </c>
      <c r="C23" s="4">
        <v>44826</v>
      </c>
      <c r="D23" s="5" t="s">
        <v>1304</v>
      </c>
      <c r="H23" s="5">
        <v>1404071605</v>
      </c>
      <c r="I23" s="4">
        <v>44826</v>
      </c>
      <c r="J23" s="5" t="s">
        <v>2625</v>
      </c>
      <c r="K23" s="5" t="s">
        <v>2626</v>
      </c>
      <c r="L23" s="5" t="s">
        <v>3563</v>
      </c>
      <c r="M23" s="5" t="s">
        <v>2229</v>
      </c>
      <c r="N23" s="5" t="s">
        <v>1359</v>
      </c>
      <c r="O23" s="5" t="s">
        <v>855</v>
      </c>
      <c r="P23" s="5" t="s">
        <v>856</v>
      </c>
      <c r="Q23" s="5" t="s">
        <v>1094</v>
      </c>
      <c r="R23" s="5" t="s">
        <v>1310</v>
      </c>
      <c r="S23" s="5" t="s">
        <v>1311</v>
      </c>
      <c r="T23" s="5" t="s">
        <v>210</v>
      </c>
      <c r="U23" s="5">
        <v>1</v>
      </c>
      <c r="V23" s="5">
        <v>0</v>
      </c>
      <c r="W23" s="5">
        <v>0</v>
      </c>
      <c r="X23" s="5">
        <v>0</v>
      </c>
      <c r="Y23" s="5">
        <v>0</v>
      </c>
      <c r="Z23" s="5">
        <v>0</v>
      </c>
      <c r="AA23" s="5">
        <v>0</v>
      </c>
      <c r="AB23" s="5">
        <v>0</v>
      </c>
      <c r="AC23" s="5">
        <v>0</v>
      </c>
      <c r="AD23" s="5">
        <v>0</v>
      </c>
      <c r="AE23" s="5">
        <v>0</v>
      </c>
      <c r="AF23" s="5">
        <v>0</v>
      </c>
      <c r="AG23" s="5">
        <v>0</v>
      </c>
      <c r="AH23" s="5">
        <v>2</v>
      </c>
      <c r="AI23" s="5">
        <v>9</v>
      </c>
      <c r="AJ23" s="5" t="s">
        <v>2627</v>
      </c>
      <c r="AK23" s="6" t="s">
        <v>2628</v>
      </c>
      <c r="AL23" s="5">
        <v>20.77</v>
      </c>
      <c r="AM23" s="5" t="s">
        <v>213</v>
      </c>
      <c r="AR23" s="5" t="s">
        <v>3497</v>
      </c>
      <c r="EI23" s="5" t="s">
        <v>194</v>
      </c>
      <c r="EJ23" s="5" t="s">
        <v>194</v>
      </c>
      <c r="EK23" s="5" t="s">
        <v>194</v>
      </c>
      <c r="EL23" s="5" t="s">
        <v>194</v>
      </c>
      <c r="EM23" s="5" t="s">
        <v>194</v>
      </c>
      <c r="EN23" s="5" t="s">
        <v>2198</v>
      </c>
      <c r="EO23" s="5" t="s">
        <v>2629</v>
      </c>
      <c r="EP23" s="6" t="s">
        <v>2630</v>
      </c>
      <c r="EQ23" s="5" t="s">
        <v>2252</v>
      </c>
      <c r="ET23" s="5">
        <v>186949008</v>
      </c>
      <c r="EU23" s="5" t="s">
        <v>2631</v>
      </c>
      <c r="EV23" s="4">
        <v>44826.663194444453</v>
      </c>
      <c r="EY23" s="5" t="s">
        <v>221</v>
      </c>
      <c r="EZ23" s="5" t="s">
        <v>222</v>
      </c>
      <c r="FB23" s="5">
        <v>53</v>
      </c>
    </row>
    <row r="24" spans="1:158" x14ac:dyDescent="0.35">
      <c r="A24" s="4">
        <v>44826.379318402767</v>
      </c>
      <c r="B24" s="4">
        <v>44826.384040868063</v>
      </c>
      <c r="C24" s="4">
        <v>44826</v>
      </c>
      <c r="D24" s="5" t="s">
        <v>1088</v>
      </c>
      <c r="H24" s="5">
        <v>1505103204</v>
      </c>
      <c r="I24" s="4">
        <v>44826</v>
      </c>
      <c r="J24" s="5" t="s">
        <v>2708</v>
      </c>
      <c r="K24" s="5" t="s">
        <v>870</v>
      </c>
      <c r="L24" s="5" t="s">
        <v>3564</v>
      </c>
      <c r="M24" s="5" t="s">
        <v>2042</v>
      </c>
      <c r="N24" s="5" t="s">
        <v>1123</v>
      </c>
      <c r="O24" s="5" t="s">
        <v>855</v>
      </c>
      <c r="P24" s="5" t="s">
        <v>856</v>
      </c>
      <c r="Q24" s="5" t="s">
        <v>1094</v>
      </c>
      <c r="R24" s="5" t="s">
        <v>1095</v>
      </c>
      <c r="S24" s="5" t="s">
        <v>1096</v>
      </c>
      <c r="T24" s="5" t="s">
        <v>210</v>
      </c>
      <c r="U24" s="5">
        <v>1</v>
      </c>
      <c r="V24" s="5">
        <v>0</v>
      </c>
      <c r="W24" s="5">
        <v>0</v>
      </c>
      <c r="X24" s="5">
        <v>0</v>
      </c>
      <c r="Y24" s="5">
        <v>0</v>
      </c>
      <c r="Z24" s="5">
        <v>0</v>
      </c>
      <c r="AA24" s="5">
        <v>0</v>
      </c>
      <c r="AB24" s="5">
        <v>0</v>
      </c>
      <c r="AC24" s="5">
        <v>0</v>
      </c>
      <c r="AD24" s="5">
        <v>0</v>
      </c>
      <c r="AE24" s="5">
        <v>0</v>
      </c>
      <c r="AF24" s="5">
        <v>0</v>
      </c>
      <c r="AG24" s="5">
        <v>0</v>
      </c>
      <c r="AH24" s="5">
        <v>1</v>
      </c>
      <c r="AI24" s="5">
        <v>2</v>
      </c>
      <c r="AJ24" s="5" t="s">
        <v>2710</v>
      </c>
      <c r="AK24" s="6" t="s">
        <v>2711</v>
      </c>
      <c r="AL24" s="5">
        <v>10.220000000000001</v>
      </c>
      <c r="AM24" s="5" t="s">
        <v>195</v>
      </c>
      <c r="AN24" s="5" t="s">
        <v>2712</v>
      </c>
      <c r="AO24" s="6" t="s">
        <v>2713</v>
      </c>
      <c r="AP24" s="5">
        <v>2.6</v>
      </c>
      <c r="AQ24" s="5" t="s">
        <v>194</v>
      </c>
      <c r="AR24" s="5" t="s">
        <v>3502</v>
      </c>
      <c r="EI24" s="5" t="s">
        <v>194</v>
      </c>
      <c r="EJ24" s="5" t="s">
        <v>194</v>
      </c>
      <c r="EK24" s="5" t="s">
        <v>194</v>
      </c>
      <c r="EL24" s="5" t="s">
        <v>194</v>
      </c>
      <c r="EM24" s="5" t="s">
        <v>194</v>
      </c>
      <c r="EN24" s="5" t="s">
        <v>2020</v>
      </c>
      <c r="EO24" s="5" t="s">
        <v>2714</v>
      </c>
      <c r="EP24" s="6" t="s">
        <v>2715</v>
      </c>
      <c r="EQ24" s="5" t="s">
        <v>2252</v>
      </c>
      <c r="ET24" s="5">
        <v>186973673</v>
      </c>
      <c r="EU24" s="5" t="s">
        <v>2716</v>
      </c>
      <c r="EV24" s="4">
        <v>44826.713287037041</v>
      </c>
      <c r="EY24" s="5" t="s">
        <v>221</v>
      </c>
      <c r="EZ24" s="5" t="s">
        <v>222</v>
      </c>
      <c r="FB24" s="5">
        <v>64</v>
      </c>
    </row>
    <row r="25" spans="1:158" x14ac:dyDescent="0.35">
      <c r="A25" s="4">
        <v>44826.426393159723</v>
      </c>
      <c r="B25" s="4">
        <v>44826.744789733799</v>
      </c>
      <c r="C25" s="4">
        <v>44826</v>
      </c>
      <c r="D25" s="5" t="s">
        <v>1304</v>
      </c>
      <c r="H25" s="5">
        <v>1404071605</v>
      </c>
      <c r="I25" s="4">
        <v>44826</v>
      </c>
      <c r="J25" s="5" t="s">
        <v>2618</v>
      </c>
      <c r="K25" s="5" t="s">
        <v>2227</v>
      </c>
      <c r="L25" s="5" t="s">
        <v>1341</v>
      </c>
      <c r="M25" s="5" t="s">
        <v>1342</v>
      </c>
      <c r="N25" s="5" t="s">
        <v>1343</v>
      </c>
      <c r="O25" s="5" t="s">
        <v>855</v>
      </c>
      <c r="P25" s="5" t="s">
        <v>856</v>
      </c>
      <c r="Q25" s="5" t="s">
        <v>1094</v>
      </c>
      <c r="R25" s="5" t="s">
        <v>1310</v>
      </c>
      <c r="S25" s="5" t="s">
        <v>1311</v>
      </c>
      <c r="T25" s="5" t="s">
        <v>210</v>
      </c>
      <c r="U25" s="5">
        <v>1</v>
      </c>
      <c r="V25" s="5">
        <v>0</v>
      </c>
      <c r="W25" s="5">
        <v>0</v>
      </c>
      <c r="X25" s="5">
        <v>0</v>
      </c>
      <c r="Y25" s="5">
        <v>0</v>
      </c>
      <c r="Z25" s="5">
        <v>0</v>
      </c>
      <c r="AA25" s="5">
        <v>0</v>
      </c>
      <c r="AB25" s="5">
        <v>0</v>
      </c>
      <c r="AC25" s="5">
        <v>0</v>
      </c>
      <c r="AD25" s="5">
        <v>0</v>
      </c>
      <c r="AE25" s="5">
        <v>0</v>
      </c>
      <c r="AF25" s="5">
        <v>0</v>
      </c>
      <c r="AG25" s="5">
        <v>0</v>
      </c>
      <c r="AH25" s="5">
        <v>2</v>
      </c>
      <c r="AI25" s="5">
        <v>7</v>
      </c>
      <c r="AJ25" s="5" t="s">
        <v>2620</v>
      </c>
      <c r="AK25" s="6" t="s">
        <v>2621</v>
      </c>
      <c r="AL25" s="5">
        <v>26.3</v>
      </c>
      <c r="AM25" s="5" t="s">
        <v>213</v>
      </c>
      <c r="AR25" s="5" t="s">
        <v>3497</v>
      </c>
      <c r="EI25" s="5" t="s">
        <v>194</v>
      </c>
      <c r="EJ25" s="5" t="s">
        <v>194</v>
      </c>
      <c r="EK25" s="5" t="s">
        <v>194</v>
      </c>
      <c r="EL25" s="5" t="s">
        <v>194</v>
      </c>
      <c r="EM25" s="5" t="s">
        <v>194</v>
      </c>
      <c r="EN25" s="5" t="s">
        <v>2198</v>
      </c>
      <c r="EO25" s="5" t="s">
        <v>2622</v>
      </c>
      <c r="EP25" s="6" t="s">
        <v>2623</v>
      </c>
      <c r="EQ25" s="5" t="s">
        <v>2252</v>
      </c>
      <c r="ET25" s="5">
        <v>186948988</v>
      </c>
      <c r="EU25" s="5" t="s">
        <v>2624</v>
      </c>
      <c r="EV25" s="4">
        <v>44826.663148148153</v>
      </c>
      <c r="EY25" s="5" t="s">
        <v>221</v>
      </c>
      <c r="EZ25" s="5" t="s">
        <v>222</v>
      </c>
      <c r="FB25" s="5">
        <v>52</v>
      </c>
    </row>
    <row r="26" spans="1:158" x14ac:dyDescent="0.35">
      <c r="A26" s="4">
        <v>44826.365446493059</v>
      </c>
      <c r="B26" s="4">
        <v>44826.378383194453</v>
      </c>
      <c r="C26" s="4">
        <v>44826</v>
      </c>
      <c r="D26" s="5" t="s">
        <v>1210</v>
      </c>
      <c r="H26" s="5">
        <v>1101022402</v>
      </c>
      <c r="I26" s="4">
        <v>44826</v>
      </c>
      <c r="J26" s="5" t="s">
        <v>1403</v>
      </c>
      <c r="K26" s="5" t="s">
        <v>2359</v>
      </c>
      <c r="L26" s="5" t="s">
        <v>3565</v>
      </c>
      <c r="M26" s="5" t="s">
        <v>1234</v>
      </c>
      <c r="N26" s="5" t="s">
        <v>1235</v>
      </c>
      <c r="O26" s="5" t="s">
        <v>855</v>
      </c>
      <c r="P26" s="5" t="s">
        <v>856</v>
      </c>
      <c r="Q26" s="5" t="s">
        <v>1216</v>
      </c>
      <c r="R26" s="5" t="s">
        <v>1217</v>
      </c>
      <c r="S26" s="5" t="s">
        <v>1217</v>
      </c>
      <c r="T26" s="5" t="s">
        <v>210</v>
      </c>
      <c r="U26" s="5">
        <v>1</v>
      </c>
      <c r="V26" s="5">
        <v>0</v>
      </c>
      <c r="W26" s="5">
        <v>0</v>
      </c>
      <c r="X26" s="5">
        <v>0</v>
      </c>
      <c r="Y26" s="5">
        <v>0</v>
      </c>
      <c r="Z26" s="5">
        <v>0</v>
      </c>
      <c r="AA26" s="5">
        <v>0</v>
      </c>
      <c r="AB26" s="5">
        <v>0</v>
      </c>
      <c r="AC26" s="5">
        <v>0</v>
      </c>
      <c r="AD26" s="5">
        <v>0</v>
      </c>
      <c r="AE26" s="5">
        <v>0</v>
      </c>
      <c r="AF26" s="5">
        <v>0</v>
      </c>
      <c r="AG26" s="5">
        <v>0</v>
      </c>
      <c r="AH26" s="5">
        <v>3</v>
      </c>
      <c r="AI26" s="5">
        <v>6</v>
      </c>
      <c r="AJ26" s="5" t="s">
        <v>2368</v>
      </c>
      <c r="AK26" s="6" t="s">
        <v>2369</v>
      </c>
      <c r="AL26" s="5">
        <v>4.8150000000000004</v>
      </c>
      <c r="AM26" s="5" t="s">
        <v>195</v>
      </c>
      <c r="AN26" s="5" t="s">
        <v>2370</v>
      </c>
      <c r="AO26" s="6" t="s">
        <v>2371</v>
      </c>
      <c r="AP26" s="5">
        <v>7.2450000000000001</v>
      </c>
      <c r="AQ26" s="5" t="s">
        <v>194</v>
      </c>
      <c r="AR26" s="5" t="s">
        <v>3487</v>
      </c>
      <c r="EI26" s="5" t="s">
        <v>194</v>
      </c>
      <c r="EJ26" s="5" t="s">
        <v>194</v>
      </c>
      <c r="EK26" s="5" t="s">
        <v>194</v>
      </c>
      <c r="EL26" s="5" t="s">
        <v>194</v>
      </c>
      <c r="EM26" s="5" t="s">
        <v>194</v>
      </c>
      <c r="EN26" s="5" t="s">
        <v>2373</v>
      </c>
      <c r="EO26" s="5" t="s">
        <v>2374</v>
      </c>
      <c r="EP26" s="6" t="s">
        <v>2375</v>
      </c>
      <c r="EQ26" s="5" t="s">
        <v>2252</v>
      </c>
      <c r="ET26" s="5">
        <v>186802309</v>
      </c>
      <c r="EU26" s="5" t="s">
        <v>2376</v>
      </c>
      <c r="EV26" s="4">
        <v>44826.438263888893</v>
      </c>
      <c r="EY26" s="5" t="s">
        <v>221</v>
      </c>
      <c r="EZ26" s="5" t="s">
        <v>222</v>
      </c>
      <c r="FB26" s="5">
        <v>20</v>
      </c>
    </row>
    <row r="27" spans="1:158" x14ac:dyDescent="0.35">
      <c r="A27" s="4">
        <v>44826.359193738434</v>
      </c>
      <c r="B27" s="4">
        <v>44826.366195625</v>
      </c>
      <c r="C27" s="4">
        <v>44826</v>
      </c>
      <c r="D27" s="5" t="s">
        <v>592</v>
      </c>
      <c r="H27" s="5">
        <v>1707142006</v>
      </c>
      <c r="I27" s="4">
        <v>44826</v>
      </c>
      <c r="J27" s="5" t="s">
        <v>2254</v>
      </c>
      <c r="K27" s="5" t="s">
        <v>1043</v>
      </c>
      <c r="L27" s="5" t="s">
        <v>1044</v>
      </c>
      <c r="M27" s="5" t="s">
        <v>2150</v>
      </c>
      <c r="N27" s="5" t="s">
        <v>1045</v>
      </c>
      <c r="O27" s="5" t="s">
        <v>855</v>
      </c>
      <c r="P27" s="5" t="s">
        <v>856</v>
      </c>
      <c r="Q27" s="5" t="s">
        <v>857</v>
      </c>
      <c r="R27" s="5" t="s">
        <v>890</v>
      </c>
      <c r="S27" s="5" t="s">
        <v>1046</v>
      </c>
      <c r="T27" s="5" t="s">
        <v>210</v>
      </c>
      <c r="U27" s="5">
        <v>1</v>
      </c>
      <c r="V27" s="5">
        <v>0</v>
      </c>
      <c r="W27" s="5">
        <v>0</v>
      </c>
      <c r="X27" s="5">
        <v>0</v>
      </c>
      <c r="Y27" s="5">
        <v>0</v>
      </c>
      <c r="Z27" s="5">
        <v>0</v>
      </c>
      <c r="AA27" s="5">
        <v>0</v>
      </c>
      <c r="AB27" s="5">
        <v>0</v>
      </c>
      <c r="AC27" s="5">
        <v>0</v>
      </c>
      <c r="AD27" s="5">
        <v>0</v>
      </c>
      <c r="AE27" s="5">
        <v>0</v>
      </c>
      <c r="AF27" s="5">
        <v>0</v>
      </c>
      <c r="AG27" s="5">
        <v>0</v>
      </c>
      <c r="AH27" s="5">
        <v>2</v>
      </c>
      <c r="AI27" s="5">
        <v>8</v>
      </c>
      <c r="AJ27" s="5" t="s">
        <v>2818</v>
      </c>
      <c r="AK27" s="6" t="s">
        <v>2819</v>
      </c>
      <c r="AL27" s="5">
        <v>9.5399999999999991</v>
      </c>
      <c r="AM27" s="5" t="s">
        <v>213</v>
      </c>
      <c r="AR27" s="5" t="s">
        <v>3508</v>
      </c>
      <c r="EI27" s="5" t="s">
        <v>194</v>
      </c>
      <c r="EJ27" s="5" t="s">
        <v>194</v>
      </c>
      <c r="EK27" s="5" t="s">
        <v>194</v>
      </c>
      <c r="EL27" s="5" t="s">
        <v>194</v>
      </c>
      <c r="EM27" s="5" t="s">
        <v>194</v>
      </c>
      <c r="EN27" s="5" t="s">
        <v>1058</v>
      </c>
      <c r="EO27" s="5" t="s">
        <v>2821</v>
      </c>
      <c r="EP27" s="6" t="s">
        <v>2822</v>
      </c>
      <c r="EQ27" s="5" t="s">
        <v>2252</v>
      </c>
      <c r="ET27" s="5">
        <v>187068506</v>
      </c>
      <c r="EU27" s="5" t="s">
        <v>2823</v>
      </c>
      <c r="EV27" s="4">
        <v>44827.201261574082</v>
      </c>
      <c r="EY27" s="5" t="s">
        <v>221</v>
      </c>
      <c r="EZ27" s="5" t="s">
        <v>222</v>
      </c>
      <c r="FB27" s="5">
        <v>79</v>
      </c>
    </row>
    <row r="28" spans="1:158" x14ac:dyDescent="0.35">
      <c r="A28" s="4">
        <v>44826.387712546297</v>
      </c>
      <c r="B28" s="4">
        <v>44826.39225809028</v>
      </c>
      <c r="C28" s="4">
        <v>44826</v>
      </c>
      <c r="D28" s="5" t="s">
        <v>1088</v>
      </c>
      <c r="H28" s="5">
        <v>1505103205</v>
      </c>
      <c r="I28" s="4">
        <v>44826</v>
      </c>
      <c r="J28" s="5" t="s">
        <v>2717</v>
      </c>
      <c r="K28" s="5" t="s">
        <v>870</v>
      </c>
      <c r="L28" s="5" t="s">
        <v>1107</v>
      </c>
      <c r="M28" s="5" t="s">
        <v>2719</v>
      </c>
      <c r="N28" s="5" t="s">
        <v>1109</v>
      </c>
      <c r="O28" s="5" t="s">
        <v>855</v>
      </c>
      <c r="P28" s="5" t="s">
        <v>856</v>
      </c>
      <c r="Q28" s="5" t="s">
        <v>1094</v>
      </c>
      <c r="R28" s="5" t="s">
        <v>1095</v>
      </c>
      <c r="S28" s="5" t="s">
        <v>1096</v>
      </c>
      <c r="T28" s="5" t="s">
        <v>210</v>
      </c>
      <c r="U28" s="5">
        <v>1</v>
      </c>
      <c r="V28" s="5">
        <v>0</v>
      </c>
      <c r="W28" s="5">
        <v>0</v>
      </c>
      <c r="X28" s="5">
        <v>0</v>
      </c>
      <c r="Y28" s="5">
        <v>0</v>
      </c>
      <c r="Z28" s="5">
        <v>0</v>
      </c>
      <c r="AA28" s="5">
        <v>0</v>
      </c>
      <c r="AB28" s="5">
        <v>0</v>
      </c>
      <c r="AC28" s="5">
        <v>0</v>
      </c>
      <c r="AD28" s="5">
        <v>0</v>
      </c>
      <c r="AE28" s="5">
        <v>0</v>
      </c>
      <c r="AF28" s="5">
        <v>0</v>
      </c>
      <c r="AG28" s="5">
        <v>0</v>
      </c>
      <c r="AH28" s="5">
        <v>2</v>
      </c>
      <c r="AI28" s="5">
        <v>7</v>
      </c>
      <c r="AJ28" s="5" t="s">
        <v>2720</v>
      </c>
      <c r="AK28" s="6" t="s">
        <v>2721</v>
      </c>
      <c r="AL28" s="5">
        <v>13.55</v>
      </c>
      <c r="AM28" s="5" t="s">
        <v>195</v>
      </c>
      <c r="AN28" s="5" t="s">
        <v>2722</v>
      </c>
      <c r="AO28" s="6" t="s">
        <v>2723</v>
      </c>
      <c r="AP28" s="5">
        <v>3.7850000000000001</v>
      </c>
      <c r="AQ28" s="5" t="s">
        <v>194</v>
      </c>
      <c r="AR28" s="5" t="s">
        <v>3502</v>
      </c>
      <c r="EI28" s="5" t="s">
        <v>194</v>
      </c>
      <c r="EJ28" s="5" t="s">
        <v>194</v>
      </c>
      <c r="EK28" s="5" t="s">
        <v>194</v>
      </c>
      <c r="EL28" s="5" t="s">
        <v>194</v>
      </c>
      <c r="EM28" s="5" t="s">
        <v>194</v>
      </c>
      <c r="EN28" s="5" t="s">
        <v>2020</v>
      </c>
      <c r="EO28" s="5" t="s">
        <v>2724</v>
      </c>
      <c r="EP28" s="6" t="s">
        <v>2725</v>
      </c>
      <c r="EQ28" s="5" t="s">
        <v>2252</v>
      </c>
      <c r="ET28" s="5">
        <v>186973688</v>
      </c>
      <c r="EU28" s="5" t="s">
        <v>2726</v>
      </c>
      <c r="EV28" s="4">
        <v>44826.713310185187</v>
      </c>
      <c r="EY28" s="5" t="s">
        <v>221</v>
      </c>
      <c r="EZ28" s="5" t="s">
        <v>222</v>
      </c>
      <c r="FB28" s="5">
        <v>65</v>
      </c>
    </row>
    <row r="29" spans="1:158" x14ac:dyDescent="0.35">
      <c r="A29" s="4">
        <v>44826.459436840283</v>
      </c>
      <c r="B29" s="4">
        <v>44826.463549305547</v>
      </c>
      <c r="C29" s="4">
        <v>44826</v>
      </c>
      <c r="D29" s="5" t="s">
        <v>1401</v>
      </c>
      <c r="H29" s="5">
        <v>1707132305</v>
      </c>
      <c r="I29" s="4">
        <v>44826</v>
      </c>
      <c r="J29" s="5" t="s">
        <v>1976</v>
      </c>
      <c r="K29" s="5" t="s">
        <v>2764</v>
      </c>
      <c r="L29" s="5" t="s">
        <v>1460</v>
      </c>
      <c r="M29" s="5" t="s">
        <v>1461</v>
      </c>
      <c r="N29" s="5" t="s">
        <v>1462</v>
      </c>
      <c r="O29" s="5" t="s">
        <v>855</v>
      </c>
      <c r="P29" s="5" t="s">
        <v>856</v>
      </c>
      <c r="Q29" s="5" t="s">
        <v>857</v>
      </c>
      <c r="R29" s="5" t="s">
        <v>890</v>
      </c>
      <c r="S29" s="5" t="s">
        <v>891</v>
      </c>
      <c r="T29" s="5" t="s">
        <v>210</v>
      </c>
      <c r="U29" s="5">
        <v>1</v>
      </c>
      <c r="V29" s="5">
        <v>0</v>
      </c>
      <c r="W29" s="5">
        <v>0</v>
      </c>
      <c r="X29" s="5">
        <v>0</v>
      </c>
      <c r="Y29" s="5">
        <v>0</v>
      </c>
      <c r="Z29" s="5">
        <v>0</v>
      </c>
      <c r="AA29" s="5">
        <v>0</v>
      </c>
      <c r="AB29" s="5">
        <v>0</v>
      </c>
      <c r="AC29" s="5">
        <v>0</v>
      </c>
      <c r="AD29" s="5">
        <v>0</v>
      </c>
      <c r="AE29" s="5">
        <v>0</v>
      </c>
      <c r="AF29" s="5">
        <v>0</v>
      </c>
      <c r="AG29" s="5">
        <v>0</v>
      </c>
      <c r="AH29" s="5">
        <v>2</v>
      </c>
      <c r="AI29" s="5">
        <v>3</v>
      </c>
      <c r="AJ29" s="5" t="s">
        <v>2765</v>
      </c>
      <c r="AK29" s="6" t="s">
        <v>2766</v>
      </c>
      <c r="AL29" s="5">
        <v>51.18</v>
      </c>
      <c r="AM29" s="5" t="s">
        <v>213</v>
      </c>
      <c r="AR29" s="5" t="s">
        <v>3506</v>
      </c>
      <c r="EI29" s="5" t="s">
        <v>194</v>
      </c>
      <c r="EJ29" s="5" t="s">
        <v>194</v>
      </c>
      <c r="EK29" s="5" t="s">
        <v>194</v>
      </c>
      <c r="EL29" s="5" t="s">
        <v>194</v>
      </c>
      <c r="EM29" s="5" t="s">
        <v>194</v>
      </c>
      <c r="EN29" s="5" t="s">
        <v>1413</v>
      </c>
      <c r="EO29" s="5" t="s">
        <v>2768</v>
      </c>
      <c r="EP29" s="6" t="s">
        <v>2769</v>
      </c>
      <c r="EQ29" s="5" t="s">
        <v>2252</v>
      </c>
      <c r="ET29" s="5">
        <v>187011541</v>
      </c>
      <c r="EU29" s="5" t="s">
        <v>2770</v>
      </c>
      <c r="EV29" s="4">
        <v>44826.817731481482</v>
      </c>
      <c r="EY29" s="5" t="s">
        <v>221</v>
      </c>
      <c r="EZ29" s="5" t="s">
        <v>222</v>
      </c>
      <c r="FB29" s="5">
        <v>71</v>
      </c>
    </row>
    <row r="30" spans="1:158" x14ac:dyDescent="0.35">
      <c r="A30" s="4">
        <v>44826.44895474537</v>
      </c>
      <c r="B30" s="4">
        <v>44826.45476119213</v>
      </c>
      <c r="C30" s="4">
        <v>44826</v>
      </c>
      <c r="D30" s="5" t="s">
        <v>848</v>
      </c>
      <c r="H30" s="5">
        <v>1708151406</v>
      </c>
      <c r="I30" s="4">
        <v>44826</v>
      </c>
      <c r="J30" s="5" t="s">
        <v>1719</v>
      </c>
      <c r="K30" s="5" t="s">
        <v>870</v>
      </c>
      <c r="L30" s="5" t="s">
        <v>904</v>
      </c>
      <c r="M30" s="5" t="s">
        <v>905</v>
      </c>
      <c r="N30" s="5" t="s">
        <v>906</v>
      </c>
      <c r="O30" s="5" t="s">
        <v>855</v>
      </c>
      <c r="P30" s="5" t="s">
        <v>856</v>
      </c>
      <c r="Q30" s="5" t="s">
        <v>857</v>
      </c>
      <c r="R30" s="5" t="s">
        <v>858</v>
      </c>
      <c r="S30" s="5" t="s">
        <v>859</v>
      </c>
      <c r="T30" s="5" t="s">
        <v>210</v>
      </c>
      <c r="U30" s="5">
        <v>1</v>
      </c>
      <c r="V30" s="5">
        <v>0</v>
      </c>
      <c r="W30" s="5">
        <v>0</v>
      </c>
      <c r="X30" s="5">
        <v>0</v>
      </c>
      <c r="Y30" s="5">
        <v>0</v>
      </c>
      <c r="Z30" s="5">
        <v>0</v>
      </c>
      <c r="AA30" s="5">
        <v>0</v>
      </c>
      <c r="AB30" s="5">
        <v>0</v>
      </c>
      <c r="AC30" s="5">
        <v>0</v>
      </c>
      <c r="AD30" s="5">
        <v>0</v>
      </c>
      <c r="AE30" s="5">
        <v>0</v>
      </c>
      <c r="AF30" s="5">
        <v>0</v>
      </c>
      <c r="AG30" s="5">
        <v>0</v>
      </c>
      <c r="AH30" s="5">
        <v>3</v>
      </c>
      <c r="AI30" s="5">
        <v>6</v>
      </c>
      <c r="AJ30" s="5" t="s">
        <v>2564</v>
      </c>
      <c r="AK30" s="6" t="s">
        <v>2565</v>
      </c>
      <c r="AL30" s="5">
        <v>48.7</v>
      </c>
      <c r="AM30" s="5" t="s">
        <v>195</v>
      </c>
      <c r="AN30" s="5" t="s">
        <v>2566</v>
      </c>
      <c r="AO30" s="6" t="s">
        <v>2567</v>
      </c>
      <c r="AP30" s="5">
        <v>68.8</v>
      </c>
      <c r="AQ30" s="5" t="s">
        <v>194</v>
      </c>
      <c r="EI30" s="5" t="s">
        <v>194</v>
      </c>
      <c r="EJ30" s="5" t="s">
        <v>194</v>
      </c>
      <c r="EK30" s="5" t="s">
        <v>194</v>
      </c>
      <c r="EL30" s="5" t="s">
        <v>194</v>
      </c>
      <c r="EM30" s="5" t="s">
        <v>194</v>
      </c>
      <c r="EN30" s="5" t="s">
        <v>865</v>
      </c>
      <c r="EO30" s="5" t="s">
        <v>2568</v>
      </c>
      <c r="EP30" s="6" t="s">
        <v>2569</v>
      </c>
      <c r="EQ30" s="5" t="s">
        <v>2252</v>
      </c>
      <c r="ET30" s="5">
        <v>186928083</v>
      </c>
      <c r="EU30" s="5" t="s">
        <v>2570</v>
      </c>
      <c r="EV30" s="4">
        <v>44826.622303240743</v>
      </c>
      <c r="EY30" s="5" t="s">
        <v>221</v>
      </c>
      <c r="EZ30" s="5" t="s">
        <v>222</v>
      </c>
      <c r="FB30" s="5">
        <v>44</v>
      </c>
    </row>
    <row r="31" spans="1:158" x14ac:dyDescent="0.35">
      <c r="A31" s="4">
        <v>44826.398075358797</v>
      </c>
      <c r="B31" s="4">
        <v>44826.404373379628</v>
      </c>
      <c r="C31" s="4">
        <v>44826</v>
      </c>
      <c r="D31" s="5" t="s">
        <v>946</v>
      </c>
      <c r="H31" s="5">
        <v>1809171504</v>
      </c>
      <c r="I31" s="4">
        <v>44826</v>
      </c>
      <c r="J31" s="5" t="s">
        <v>793</v>
      </c>
      <c r="K31" s="5" t="s">
        <v>968</v>
      </c>
      <c r="L31" s="5" t="s">
        <v>999</v>
      </c>
      <c r="M31" s="5" t="s">
        <v>2779</v>
      </c>
      <c r="N31" s="5" t="s">
        <v>1001</v>
      </c>
      <c r="O31" s="5" t="s">
        <v>855</v>
      </c>
      <c r="P31" s="5" t="s">
        <v>856</v>
      </c>
      <c r="Q31" s="5" t="s">
        <v>952</v>
      </c>
      <c r="R31" s="5" t="s">
        <v>953</v>
      </c>
      <c r="S31" s="5" t="s">
        <v>954</v>
      </c>
      <c r="T31" s="5" t="s">
        <v>210</v>
      </c>
      <c r="U31" s="5">
        <v>1</v>
      </c>
      <c r="V31" s="5">
        <v>0</v>
      </c>
      <c r="W31" s="5">
        <v>0</v>
      </c>
      <c r="X31" s="5">
        <v>0</v>
      </c>
      <c r="Y31" s="5">
        <v>0</v>
      </c>
      <c r="Z31" s="5">
        <v>0</v>
      </c>
      <c r="AA31" s="5">
        <v>0</v>
      </c>
      <c r="AB31" s="5">
        <v>0</v>
      </c>
      <c r="AC31" s="5">
        <v>0</v>
      </c>
      <c r="AD31" s="5">
        <v>0</v>
      </c>
      <c r="AE31" s="5">
        <v>0</v>
      </c>
      <c r="AF31" s="5">
        <v>0</v>
      </c>
      <c r="AG31" s="5">
        <v>0</v>
      </c>
      <c r="AH31" s="5">
        <v>2</v>
      </c>
      <c r="AI31" s="5">
        <v>6</v>
      </c>
      <c r="AJ31" s="5" t="s">
        <v>2780</v>
      </c>
      <c r="AK31" s="6" t="s">
        <v>2781</v>
      </c>
      <c r="AL31" s="5">
        <v>15</v>
      </c>
      <c r="AM31" s="5" t="s">
        <v>213</v>
      </c>
      <c r="AR31" s="5" t="s">
        <v>3419</v>
      </c>
      <c r="EI31" s="5" t="s">
        <v>194</v>
      </c>
      <c r="EJ31" s="5" t="s">
        <v>194</v>
      </c>
      <c r="EK31" s="5" t="s">
        <v>194</v>
      </c>
      <c r="EL31" s="5" t="s">
        <v>194</v>
      </c>
      <c r="EM31" s="5" t="s">
        <v>194</v>
      </c>
      <c r="EN31" s="5" t="s">
        <v>962</v>
      </c>
      <c r="EO31" s="5" t="s">
        <v>2782</v>
      </c>
      <c r="EP31" s="6" t="s">
        <v>2783</v>
      </c>
      <c r="EQ31" s="5" t="s">
        <v>2252</v>
      </c>
      <c r="ET31" s="5">
        <v>187012206</v>
      </c>
      <c r="EU31" s="5" t="s">
        <v>2784</v>
      </c>
      <c r="EV31" s="4">
        <v>44826.819918981477</v>
      </c>
      <c r="EY31" s="5" t="s">
        <v>221</v>
      </c>
      <c r="EZ31" s="5" t="s">
        <v>222</v>
      </c>
      <c r="FB31" s="5">
        <v>73</v>
      </c>
    </row>
    <row r="32" spans="1:158" x14ac:dyDescent="0.35">
      <c r="A32" s="4">
        <v>44826.381465729173</v>
      </c>
      <c r="B32" s="4">
        <v>44826.385003391202</v>
      </c>
      <c r="C32" s="4">
        <v>44826</v>
      </c>
      <c r="D32" s="5" t="s">
        <v>848</v>
      </c>
      <c r="H32" s="5">
        <v>1708151402</v>
      </c>
      <c r="I32" s="4">
        <v>44826</v>
      </c>
      <c r="J32" s="5" t="s">
        <v>1813</v>
      </c>
      <c r="K32" s="5" t="s">
        <v>851</v>
      </c>
      <c r="L32" s="5" t="s">
        <v>934</v>
      </c>
      <c r="M32" s="5" t="s">
        <v>935</v>
      </c>
      <c r="N32" s="5" t="s">
        <v>889</v>
      </c>
      <c r="O32" s="5" t="s">
        <v>855</v>
      </c>
      <c r="P32" s="5" t="s">
        <v>856</v>
      </c>
      <c r="Q32" s="5" t="s">
        <v>857</v>
      </c>
      <c r="R32" s="5" t="s">
        <v>858</v>
      </c>
      <c r="S32" s="5" t="s">
        <v>859</v>
      </c>
      <c r="T32" s="5" t="s">
        <v>210</v>
      </c>
      <c r="U32" s="5">
        <v>1</v>
      </c>
      <c r="V32" s="5">
        <v>0</v>
      </c>
      <c r="W32" s="5">
        <v>0</v>
      </c>
      <c r="X32" s="5">
        <v>0</v>
      </c>
      <c r="Y32" s="5">
        <v>0</v>
      </c>
      <c r="Z32" s="5">
        <v>0</v>
      </c>
      <c r="AA32" s="5">
        <v>0</v>
      </c>
      <c r="AB32" s="5">
        <v>0</v>
      </c>
      <c r="AC32" s="5">
        <v>0</v>
      </c>
      <c r="AD32" s="5">
        <v>0</v>
      </c>
      <c r="AE32" s="5">
        <v>0</v>
      </c>
      <c r="AF32" s="5">
        <v>0</v>
      </c>
      <c r="AG32" s="5">
        <v>0</v>
      </c>
      <c r="AH32" s="5">
        <v>3</v>
      </c>
      <c r="AI32" s="5">
        <v>9</v>
      </c>
      <c r="AJ32" s="5" t="s">
        <v>2558</v>
      </c>
      <c r="AK32" s="6" t="s">
        <v>2559</v>
      </c>
      <c r="AL32" s="5">
        <v>53</v>
      </c>
      <c r="AM32" s="5" t="s">
        <v>213</v>
      </c>
      <c r="AR32" s="5" t="s">
        <v>3494</v>
      </c>
      <c r="EI32" s="5" t="s">
        <v>194</v>
      </c>
      <c r="EJ32" s="5" t="s">
        <v>194</v>
      </c>
      <c r="EK32" s="5" t="s">
        <v>194</v>
      </c>
      <c r="EL32" s="5" t="s">
        <v>194</v>
      </c>
      <c r="EM32" s="5" t="s">
        <v>194</v>
      </c>
      <c r="EN32" s="5" t="s">
        <v>865</v>
      </c>
      <c r="EO32" s="5" t="s">
        <v>2561</v>
      </c>
      <c r="EP32" s="6" t="s">
        <v>2562</v>
      </c>
      <c r="EQ32" s="5" t="s">
        <v>2252</v>
      </c>
      <c r="ET32" s="5">
        <v>186927024</v>
      </c>
      <c r="EU32" s="5" t="s">
        <v>2563</v>
      </c>
      <c r="EV32" s="4">
        <v>44826.620891203696</v>
      </c>
      <c r="EY32" s="5" t="s">
        <v>221</v>
      </c>
      <c r="EZ32" s="5" t="s">
        <v>222</v>
      </c>
      <c r="FB32" s="5">
        <v>43</v>
      </c>
    </row>
    <row r="33" spans="1:158" x14ac:dyDescent="0.35">
      <c r="A33" s="4">
        <v>44826.398889988428</v>
      </c>
      <c r="B33" s="4">
        <v>44826.402385462963</v>
      </c>
      <c r="C33" s="4">
        <v>44826</v>
      </c>
      <c r="D33" s="5" t="s">
        <v>1088</v>
      </c>
      <c r="H33" s="5">
        <v>1505103206</v>
      </c>
      <c r="I33" s="4">
        <v>44826</v>
      </c>
      <c r="J33" s="5" t="s">
        <v>2609</v>
      </c>
      <c r="K33" s="5" t="s">
        <v>870</v>
      </c>
      <c r="L33" s="5" t="s">
        <v>3566</v>
      </c>
      <c r="M33" s="5" t="s">
        <v>1135</v>
      </c>
      <c r="N33" s="5" t="s">
        <v>2062</v>
      </c>
      <c r="O33" s="5" t="s">
        <v>855</v>
      </c>
      <c r="P33" s="5" t="s">
        <v>856</v>
      </c>
      <c r="Q33" s="5" t="s">
        <v>1094</v>
      </c>
      <c r="R33" s="5" t="s">
        <v>1095</v>
      </c>
      <c r="S33" s="5" t="s">
        <v>1096</v>
      </c>
      <c r="T33" s="5" t="s">
        <v>210</v>
      </c>
      <c r="U33" s="5">
        <v>1</v>
      </c>
      <c r="V33" s="5">
        <v>0</v>
      </c>
      <c r="W33" s="5">
        <v>0</v>
      </c>
      <c r="X33" s="5">
        <v>0</v>
      </c>
      <c r="Y33" s="5">
        <v>0</v>
      </c>
      <c r="Z33" s="5">
        <v>0</v>
      </c>
      <c r="AA33" s="5">
        <v>0</v>
      </c>
      <c r="AB33" s="5">
        <v>0</v>
      </c>
      <c r="AC33" s="5">
        <v>0</v>
      </c>
      <c r="AD33" s="5">
        <v>0</v>
      </c>
      <c r="AE33" s="5">
        <v>0</v>
      </c>
      <c r="AF33" s="5">
        <v>0</v>
      </c>
      <c r="AG33" s="5">
        <v>0</v>
      </c>
      <c r="AH33" s="5">
        <v>2</v>
      </c>
      <c r="AI33" s="5">
        <v>6</v>
      </c>
      <c r="AJ33" s="5" t="s">
        <v>2728</v>
      </c>
      <c r="AK33" s="6" t="s">
        <v>2729</v>
      </c>
      <c r="AL33" s="5">
        <v>6</v>
      </c>
      <c r="AM33" s="5" t="s">
        <v>195</v>
      </c>
      <c r="AN33" s="5" t="s">
        <v>2730</v>
      </c>
      <c r="AO33" s="6" t="s">
        <v>2731</v>
      </c>
      <c r="AP33" s="5">
        <v>3.355</v>
      </c>
      <c r="AQ33" s="5" t="s">
        <v>194</v>
      </c>
      <c r="AR33" s="5" t="s">
        <v>3502</v>
      </c>
      <c r="EI33" s="5" t="s">
        <v>194</v>
      </c>
      <c r="EJ33" s="5" t="s">
        <v>194</v>
      </c>
      <c r="EK33" s="5" t="s">
        <v>194</v>
      </c>
      <c r="EL33" s="5" t="s">
        <v>194</v>
      </c>
      <c r="EM33" s="5" t="s">
        <v>194</v>
      </c>
      <c r="EN33" s="5" t="s">
        <v>2020</v>
      </c>
      <c r="EO33" s="5" t="s">
        <v>2732</v>
      </c>
      <c r="EP33" s="6" t="s">
        <v>2733</v>
      </c>
      <c r="EQ33" s="5" t="s">
        <v>2252</v>
      </c>
      <c r="ET33" s="5">
        <v>186973699</v>
      </c>
      <c r="EU33" s="5" t="s">
        <v>2734</v>
      </c>
      <c r="EV33" s="4">
        <v>44826.71334490741</v>
      </c>
      <c r="EY33" s="5" t="s">
        <v>221</v>
      </c>
      <c r="EZ33" s="5" t="s">
        <v>222</v>
      </c>
      <c r="FB33" s="5">
        <v>66</v>
      </c>
    </row>
    <row r="34" spans="1:158" x14ac:dyDescent="0.35">
      <c r="A34" s="4">
        <v>44826.414617789349</v>
      </c>
      <c r="B34" s="4">
        <v>44826.421858310183</v>
      </c>
      <c r="C34" s="4">
        <v>44826</v>
      </c>
      <c r="D34" s="5" t="s">
        <v>1210</v>
      </c>
      <c r="H34" s="5">
        <v>1101022405</v>
      </c>
      <c r="I34" s="4">
        <v>44826</v>
      </c>
      <c r="J34" s="5" t="s">
        <v>2088</v>
      </c>
      <c r="K34" s="5" t="s">
        <v>2359</v>
      </c>
      <c r="L34" s="5" t="s">
        <v>3567</v>
      </c>
      <c r="M34" s="5" t="s">
        <v>2385</v>
      </c>
      <c r="N34" s="5" t="s">
        <v>1610</v>
      </c>
      <c r="O34" s="5" t="s">
        <v>855</v>
      </c>
      <c r="P34" s="5" t="s">
        <v>856</v>
      </c>
      <c r="Q34" s="5" t="s">
        <v>1216</v>
      </c>
      <c r="R34" s="5" t="s">
        <v>1217</v>
      </c>
      <c r="S34" s="5" t="s">
        <v>1217</v>
      </c>
      <c r="T34" s="5" t="s">
        <v>210</v>
      </c>
      <c r="U34" s="5">
        <v>1</v>
      </c>
      <c r="V34" s="5">
        <v>0</v>
      </c>
      <c r="W34" s="5">
        <v>0</v>
      </c>
      <c r="X34" s="5">
        <v>0</v>
      </c>
      <c r="Y34" s="5">
        <v>0</v>
      </c>
      <c r="Z34" s="5">
        <v>0</v>
      </c>
      <c r="AA34" s="5">
        <v>0</v>
      </c>
      <c r="AB34" s="5">
        <v>0</v>
      </c>
      <c r="AC34" s="5">
        <v>0</v>
      </c>
      <c r="AD34" s="5">
        <v>0</v>
      </c>
      <c r="AE34" s="5">
        <v>0</v>
      </c>
      <c r="AF34" s="5">
        <v>0</v>
      </c>
      <c r="AG34" s="5">
        <v>0</v>
      </c>
      <c r="AH34" s="5">
        <v>1</v>
      </c>
      <c r="AI34" s="5">
        <v>2</v>
      </c>
      <c r="AJ34" s="5" t="s">
        <v>2386</v>
      </c>
      <c r="AK34" s="6" t="s">
        <v>2387</v>
      </c>
      <c r="AL34" s="5">
        <v>6.2949999999999999</v>
      </c>
      <c r="AM34" s="5" t="s">
        <v>195</v>
      </c>
      <c r="AN34" s="5" t="s">
        <v>2388</v>
      </c>
      <c r="AO34" s="6" t="s">
        <v>2389</v>
      </c>
      <c r="AP34" s="5">
        <v>11.96</v>
      </c>
      <c r="AQ34" s="5" t="s">
        <v>194</v>
      </c>
      <c r="AR34" s="5" t="s">
        <v>3489</v>
      </c>
      <c r="EI34" s="5" t="s">
        <v>194</v>
      </c>
      <c r="EJ34" s="5" t="s">
        <v>194</v>
      </c>
      <c r="EK34" s="5" t="s">
        <v>194</v>
      </c>
      <c r="EL34" s="5" t="s">
        <v>194</v>
      </c>
      <c r="EM34" s="5" t="s">
        <v>194</v>
      </c>
      <c r="EN34" s="5" t="s">
        <v>1226</v>
      </c>
      <c r="EO34" s="5" t="s">
        <v>2391</v>
      </c>
      <c r="EP34" s="6" t="s">
        <v>2392</v>
      </c>
      <c r="EQ34" s="5" t="s">
        <v>2252</v>
      </c>
      <c r="ET34" s="5">
        <v>186802342</v>
      </c>
      <c r="EU34" s="5" t="s">
        <v>2393</v>
      </c>
      <c r="EV34" s="4">
        <v>44826.438344907408</v>
      </c>
      <c r="EY34" s="5" t="s">
        <v>221</v>
      </c>
      <c r="EZ34" s="5" t="s">
        <v>222</v>
      </c>
      <c r="FB34" s="5">
        <v>22</v>
      </c>
    </row>
    <row r="35" spans="1:158" x14ac:dyDescent="0.35">
      <c r="A35" s="4">
        <v>44826.399429513891</v>
      </c>
      <c r="B35" s="4">
        <v>44826.403823715278</v>
      </c>
      <c r="C35" s="4">
        <v>44826</v>
      </c>
      <c r="D35" s="5" t="s">
        <v>1401</v>
      </c>
      <c r="H35" s="5">
        <v>1707132302</v>
      </c>
      <c r="I35" s="4">
        <v>44826</v>
      </c>
      <c r="J35" s="5" t="s">
        <v>2609</v>
      </c>
      <c r="K35" s="5" t="s">
        <v>197</v>
      </c>
      <c r="L35" s="5" t="s">
        <v>1419</v>
      </c>
      <c r="M35" s="5" t="s">
        <v>1419</v>
      </c>
      <c r="N35" s="5" t="s">
        <v>1420</v>
      </c>
      <c r="O35" s="5" t="s">
        <v>855</v>
      </c>
      <c r="P35" s="5" t="s">
        <v>856</v>
      </c>
      <c r="Q35" s="5" t="s">
        <v>857</v>
      </c>
      <c r="R35" s="5" t="s">
        <v>890</v>
      </c>
      <c r="S35" s="5" t="s">
        <v>891</v>
      </c>
      <c r="T35" s="5" t="s">
        <v>210</v>
      </c>
      <c r="U35" s="5">
        <v>1</v>
      </c>
      <c r="V35" s="5">
        <v>0</v>
      </c>
      <c r="W35" s="5">
        <v>0</v>
      </c>
      <c r="X35" s="5">
        <v>0</v>
      </c>
      <c r="Y35" s="5">
        <v>0</v>
      </c>
      <c r="Z35" s="5">
        <v>0</v>
      </c>
      <c r="AA35" s="5">
        <v>0</v>
      </c>
      <c r="AB35" s="5">
        <v>0</v>
      </c>
      <c r="AC35" s="5">
        <v>0</v>
      </c>
      <c r="AD35" s="5">
        <v>0</v>
      </c>
      <c r="AE35" s="5">
        <v>0</v>
      </c>
      <c r="AF35" s="5">
        <v>0</v>
      </c>
      <c r="AG35" s="5">
        <v>0</v>
      </c>
      <c r="AH35" s="5">
        <v>2</v>
      </c>
      <c r="AI35" s="5">
        <v>6</v>
      </c>
      <c r="AJ35" s="5" t="s">
        <v>2745</v>
      </c>
      <c r="AK35" s="6" t="s">
        <v>2746</v>
      </c>
      <c r="AL35" s="5">
        <v>36.92</v>
      </c>
      <c r="AM35" s="5" t="s">
        <v>213</v>
      </c>
      <c r="AR35" s="5" t="s">
        <v>3504</v>
      </c>
      <c r="EI35" s="5" t="s">
        <v>194</v>
      </c>
      <c r="EJ35" s="5" t="s">
        <v>194</v>
      </c>
      <c r="EK35" s="5" t="s">
        <v>194</v>
      </c>
      <c r="EL35" s="5" t="s">
        <v>194</v>
      </c>
      <c r="EM35" s="5" t="s">
        <v>194</v>
      </c>
      <c r="EN35" s="5" t="s">
        <v>1413</v>
      </c>
      <c r="EO35" s="5" t="s">
        <v>2748</v>
      </c>
      <c r="EP35" s="6" t="s">
        <v>2749</v>
      </c>
      <c r="EQ35" s="5" t="s">
        <v>2252</v>
      </c>
      <c r="ET35" s="5">
        <v>187011502</v>
      </c>
      <c r="EU35" s="5" t="s">
        <v>2750</v>
      </c>
      <c r="EV35" s="4">
        <v>44826.81763888889</v>
      </c>
      <c r="EY35" s="5" t="s">
        <v>221</v>
      </c>
      <c r="EZ35" s="5" t="s">
        <v>222</v>
      </c>
      <c r="FB35" s="5">
        <v>68</v>
      </c>
    </row>
    <row r="36" spans="1:158" x14ac:dyDescent="0.35">
      <c r="A36" s="4">
        <v>44826.393585972219</v>
      </c>
      <c r="B36" s="4">
        <v>44826.399702962961</v>
      </c>
      <c r="C36" s="4">
        <v>44826</v>
      </c>
      <c r="D36" s="5" t="s">
        <v>592</v>
      </c>
      <c r="H36" s="5">
        <v>1707142003</v>
      </c>
      <c r="I36" s="4">
        <v>44826</v>
      </c>
      <c r="J36" s="5" t="s">
        <v>1875</v>
      </c>
      <c r="K36" s="5" t="s">
        <v>1043</v>
      </c>
      <c r="L36" s="5" t="s">
        <v>1078</v>
      </c>
      <c r="M36" s="5" t="s">
        <v>2165</v>
      </c>
      <c r="N36" s="5" t="s">
        <v>1079</v>
      </c>
      <c r="O36" s="5" t="s">
        <v>855</v>
      </c>
      <c r="P36" s="5" t="s">
        <v>856</v>
      </c>
      <c r="Q36" s="5" t="s">
        <v>857</v>
      </c>
      <c r="R36" s="5" t="s">
        <v>890</v>
      </c>
      <c r="S36" s="5" t="s">
        <v>1046</v>
      </c>
      <c r="T36" s="5" t="s">
        <v>210</v>
      </c>
      <c r="U36" s="5">
        <v>1</v>
      </c>
      <c r="V36" s="5">
        <v>0</v>
      </c>
      <c r="W36" s="5">
        <v>0</v>
      </c>
      <c r="X36" s="5">
        <v>0</v>
      </c>
      <c r="Y36" s="5">
        <v>0</v>
      </c>
      <c r="Z36" s="5">
        <v>0</v>
      </c>
      <c r="AA36" s="5">
        <v>0</v>
      </c>
      <c r="AB36" s="5">
        <v>0</v>
      </c>
      <c r="AC36" s="5">
        <v>0</v>
      </c>
      <c r="AD36" s="5">
        <v>0</v>
      </c>
      <c r="AE36" s="5">
        <v>0</v>
      </c>
      <c r="AF36" s="5">
        <v>0</v>
      </c>
      <c r="AG36" s="5">
        <v>0</v>
      </c>
      <c r="AH36" s="5">
        <v>2</v>
      </c>
      <c r="AI36" s="5">
        <v>4</v>
      </c>
      <c r="AJ36" s="5" t="s">
        <v>2831</v>
      </c>
      <c r="AK36" s="6" t="s">
        <v>2832</v>
      </c>
      <c r="AL36" s="5">
        <v>14.23</v>
      </c>
      <c r="AM36" s="5" t="s">
        <v>213</v>
      </c>
      <c r="AR36" s="5" t="s">
        <v>3510</v>
      </c>
      <c r="EI36" s="5" t="s">
        <v>194</v>
      </c>
      <c r="EJ36" s="5" t="s">
        <v>194</v>
      </c>
      <c r="EK36" s="5" t="s">
        <v>194</v>
      </c>
      <c r="EL36" s="5" t="s">
        <v>194</v>
      </c>
      <c r="EM36" s="5" t="s">
        <v>194</v>
      </c>
      <c r="EN36" s="5" t="s">
        <v>1058</v>
      </c>
      <c r="EO36" s="5" t="s">
        <v>2834</v>
      </c>
      <c r="EP36" s="6" t="s">
        <v>2835</v>
      </c>
      <c r="EQ36" s="5" t="s">
        <v>2252</v>
      </c>
      <c r="ET36" s="5">
        <v>187068511</v>
      </c>
      <c r="EU36" s="5" t="s">
        <v>2836</v>
      </c>
      <c r="EV36" s="4">
        <v>44827.201307870368</v>
      </c>
      <c r="EY36" s="5" t="s">
        <v>221</v>
      </c>
      <c r="EZ36" s="5" t="s">
        <v>222</v>
      </c>
      <c r="FB36" s="5">
        <v>81</v>
      </c>
    </row>
    <row r="37" spans="1:158" x14ac:dyDescent="0.35">
      <c r="A37" s="4">
        <v>44826.367163750001</v>
      </c>
      <c r="B37" s="4">
        <v>44826.381372974538</v>
      </c>
      <c r="C37" s="4">
        <v>44826</v>
      </c>
      <c r="D37" s="5" t="s">
        <v>848</v>
      </c>
      <c r="H37" s="5">
        <v>1708151401</v>
      </c>
      <c r="I37" s="4">
        <v>44826</v>
      </c>
      <c r="J37" s="5" t="s">
        <v>2581</v>
      </c>
      <c r="K37" s="5" t="s">
        <v>2582</v>
      </c>
      <c r="L37" s="5" t="s">
        <v>919</v>
      </c>
      <c r="M37" s="5" t="s">
        <v>2583</v>
      </c>
      <c r="N37" s="5" t="s">
        <v>921</v>
      </c>
      <c r="O37" s="5" t="s">
        <v>855</v>
      </c>
      <c r="P37" s="5" t="s">
        <v>856</v>
      </c>
      <c r="Q37" s="5" t="s">
        <v>857</v>
      </c>
      <c r="R37" s="5" t="s">
        <v>858</v>
      </c>
      <c r="S37" s="5" t="s">
        <v>859</v>
      </c>
      <c r="T37" s="5" t="s">
        <v>210</v>
      </c>
      <c r="U37" s="5">
        <v>1</v>
      </c>
      <c r="V37" s="5">
        <v>0</v>
      </c>
      <c r="W37" s="5">
        <v>0</v>
      </c>
      <c r="X37" s="5">
        <v>0</v>
      </c>
      <c r="Y37" s="5">
        <v>0</v>
      </c>
      <c r="Z37" s="5">
        <v>0</v>
      </c>
      <c r="AA37" s="5">
        <v>0</v>
      </c>
      <c r="AB37" s="5">
        <v>0</v>
      </c>
      <c r="AC37" s="5">
        <v>0</v>
      </c>
      <c r="AD37" s="5">
        <v>0</v>
      </c>
      <c r="AE37" s="5">
        <v>0</v>
      </c>
      <c r="AF37" s="5">
        <v>0</v>
      </c>
      <c r="AG37" s="5">
        <v>0</v>
      </c>
      <c r="AH37" s="5">
        <v>2</v>
      </c>
      <c r="AI37" s="5">
        <v>2</v>
      </c>
      <c r="AJ37" s="5" t="s">
        <v>2584</v>
      </c>
      <c r="AK37" s="6" t="s">
        <v>2585</v>
      </c>
      <c r="AL37" s="5">
        <v>38.299999999999997</v>
      </c>
      <c r="AM37" s="5" t="s">
        <v>213</v>
      </c>
      <c r="EI37" s="5" t="s">
        <v>194</v>
      </c>
      <c r="EJ37" s="5" t="s">
        <v>194</v>
      </c>
      <c r="EK37" s="5" t="s">
        <v>194</v>
      </c>
      <c r="EL37" s="5" t="s">
        <v>194</v>
      </c>
      <c r="EM37" s="5" t="s">
        <v>194</v>
      </c>
      <c r="EN37" s="5" t="s">
        <v>2010</v>
      </c>
      <c r="EO37" s="5" t="s">
        <v>2586</v>
      </c>
      <c r="EP37" s="6" t="s">
        <v>2587</v>
      </c>
      <c r="EQ37" s="5" t="s">
        <v>2252</v>
      </c>
      <c r="ET37" s="5">
        <v>186928683</v>
      </c>
      <c r="EU37" s="5" t="s">
        <v>2588</v>
      </c>
      <c r="EV37" s="4">
        <v>44826.623333333337</v>
      </c>
      <c r="EY37" s="5" t="s">
        <v>221</v>
      </c>
      <c r="EZ37" s="5" t="s">
        <v>222</v>
      </c>
      <c r="FB37" s="5">
        <v>47</v>
      </c>
    </row>
    <row r="38" spans="1:158" x14ac:dyDescent="0.35">
      <c r="A38" s="4">
        <v>44826.369506678238</v>
      </c>
      <c r="B38" s="4">
        <v>44826.745460231483</v>
      </c>
      <c r="C38" s="4">
        <v>44826</v>
      </c>
      <c r="D38" s="5" t="s">
        <v>1304</v>
      </c>
      <c r="H38" s="5">
        <v>1404071602</v>
      </c>
      <c r="I38" s="4">
        <v>44826</v>
      </c>
      <c r="J38" s="5" t="s">
        <v>2033</v>
      </c>
      <c r="K38" s="5" t="s">
        <v>197</v>
      </c>
      <c r="L38" s="5" t="s">
        <v>1307</v>
      </c>
      <c r="M38" s="5" t="s">
        <v>2202</v>
      </c>
      <c r="N38" s="5" t="s">
        <v>1309</v>
      </c>
      <c r="O38" s="5" t="s">
        <v>855</v>
      </c>
      <c r="P38" s="5" t="s">
        <v>856</v>
      </c>
      <c r="Q38" s="5" t="s">
        <v>1094</v>
      </c>
      <c r="R38" s="5" t="s">
        <v>1310</v>
      </c>
      <c r="S38" s="5" t="s">
        <v>1311</v>
      </c>
      <c r="T38" s="5" t="s">
        <v>210</v>
      </c>
      <c r="U38" s="5">
        <v>1</v>
      </c>
      <c r="V38" s="5">
        <v>0</v>
      </c>
      <c r="W38" s="5">
        <v>0</v>
      </c>
      <c r="X38" s="5">
        <v>0</v>
      </c>
      <c r="Y38" s="5">
        <v>0</v>
      </c>
      <c r="Z38" s="5">
        <v>0</v>
      </c>
      <c r="AA38" s="5">
        <v>0</v>
      </c>
      <c r="AB38" s="5">
        <v>0</v>
      </c>
      <c r="AC38" s="5">
        <v>0</v>
      </c>
      <c r="AD38" s="5">
        <v>0</v>
      </c>
      <c r="AE38" s="5">
        <v>0</v>
      </c>
      <c r="AF38" s="5">
        <v>0</v>
      </c>
      <c r="AG38" s="5">
        <v>0</v>
      </c>
      <c r="AH38" s="5">
        <v>2</v>
      </c>
      <c r="AI38" s="5">
        <v>5</v>
      </c>
      <c r="AJ38" s="5" t="s">
        <v>2603</v>
      </c>
      <c r="AK38" s="6" t="s">
        <v>2604</v>
      </c>
      <c r="AL38" s="5">
        <v>58.094999999999999</v>
      </c>
      <c r="AM38" s="5" t="s">
        <v>213</v>
      </c>
      <c r="AR38" s="5" t="s">
        <v>3495</v>
      </c>
      <c r="EI38" s="5" t="s">
        <v>194</v>
      </c>
      <c r="EJ38" s="5" t="s">
        <v>194</v>
      </c>
      <c r="EK38" s="5" t="s">
        <v>194</v>
      </c>
      <c r="EL38" s="5" t="s">
        <v>194</v>
      </c>
      <c r="EM38" s="5" t="s">
        <v>194</v>
      </c>
      <c r="EN38" s="5" t="s">
        <v>2198</v>
      </c>
      <c r="EO38" s="5" t="s">
        <v>2606</v>
      </c>
      <c r="EP38" s="6" t="s">
        <v>2607</v>
      </c>
      <c r="EQ38" s="5" t="s">
        <v>2252</v>
      </c>
      <c r="ET38" s="5">
        <v>186948962</v>
      </c>
      <c r="EU38" s="5" t="s">
        <v>2608</v>
      </c>
      <c r="EV38" s="4">
        <v>44826.663078703707</v>
      </c>
      <c r="EY38" s="5" t="s">
        <v>221</v>
      </c>
      <c r="EZ38" s="5" t="s">
        <v>222</v>
      </c>
      <c r="FB38" s="5">
        <v>50</v>
      </c>
    </row>
    <row r="39" spans="1:158" x14ac:dyDescent="0.35">
      <c r="A39" s="4">
        <v>44826.418798784733</v>
      </c>
      <c r="B39" s="4">
        <v>44826.428868506948</v>
      </c>
      <c r="C39" s="4">
        <v>44826</v>
      </c>
      <c r="D39" s="5" t="s">
        <v>946</v>
      </c>
      <c r="H39" s="5">
        <v>1809171506</v>
      </c>
      <c r="I39" s="4">
        <v>44826</v>
      </c>
      <c r="J39" s="5" t="s">
        <v>1992</v>
      </c>
      <c r="K39" s="5" t="s">
        <v>968</v>
      </c>
      <c r="L39" s="5" t="s">
        <v>1028</v>
      </c>
      <c r="M39" s="5" t="s">
        <v>1029</v>
      </c>
      <c r="N39" s="5" t="s">
        <v>1030</v>
      </c>
      <c r="O39" s="5" t="s">
        <v>855</v>
      </c>
      <c r="P39" s="5" t="s">
        <v>856</v>
      </c>
      <c r="Q39" s="5" t="s">
        <v>952</v>
      </c>
      <c r="R39" s="5" t="s">
        <v>953</v>
      </c>
      <c r="S39" s="5" t="s">
        <v>954</v>
      </c>
      <c r="T39" s="5" t="s">
        <v>210</v>
      </c>
      <c r="U39" s="5">
        <v>1</v>
      </c>
      <c r="V39" s="5">
        <v>0</v>
      </c>
      <c r="W39" s="5">
        <v>0</v>
      </c>
      <c r="X39" s="5">
        <v>0</v>
      </c>
      <c r="Y39" s="5">
        <v>0</v>
      </c>
      <c r="Z39" s="5">
        <v>0</v>
      </c>
      <c r="AA39" s="5">
        <v>0</v>
      </c>
      <c r="AB39" s="5">
        <v>0</v>
      </c>
      <c r="AC39" s="5">
        <v>0</v>
      </c>
      <c r="AD39" s="5">
        <v>0</v>
      </c>
      <c r="AE39" s="5">
        <v>0</v>
      </c>
      <c r="AF39" s="5">
        <v>0</v>
      </c>
      <c r="AG39" s="5">
        <v>0</v>
      </c>
      <c r="AH39" s="5">
        <v>3</v>
      </c>
      <c r="AI39" s="5">
        <v>8</v>
      </c>
      <c r="AJ39" s="5" t="s">
        <v>2794</v>
      </c>
      <c r="AK39" s="6" t="s">
        <v>2795</v>
      </c>
      <c r="AL39" s="5">
        <v>15.42</v>
      </c>
      <c r="AM39" s="5" t="s">
        <v>195</v>
      </c>
      <c r="AN39" s="5" t="s">
        <v>2796</v>
      </c>
      <c r="AO39" s="6" t="s">
        <v>2797</v>
      </c>
      <c r="AP39" s="5">
        <v>9.82</v>
      </c>
      <c r="AQ39" s="5" t="s">
        <v>194</v>
      </c>
      <c r="AR39" s="5" t="s">
        <v>3419</v>
      </c>
      <c r="EI39" s="5" t="s">
        <v>194</v>
      </c>
      <c r="EJ39" s="5" t="s">
        <v>194</v>
      </c>
      <c r="EK39" s="5" t="s">
        <v>194</v>
      </c>
      <c r="EL39" s="5" t="s">
        <v>194</v>
      </c>
      <c r="EM39" s="5" t="s">
        <v>194</v>
      </c>
      <c r="EN39" s="5" t="s">
        <v>962</v>
      </c>
      <c r="EO39" s="5" t="s">
        <v>2798</v>
      </c>
      <c r="EP39" s="6" t="s">
        <v>2799</v>
      </c>
      <c r="EQ39" s="5" t="s">
        <v>2252</v>
      </c>
      <c r="ET39" s="5">
        <v>187012236</v>
      </c>
      <c r="EU39" s="5" t="s">
        <v>2800</v>
      </c>
      <c r="EV39" s="4">
        <v>44826.819988425923</v>
      </c>
      <c r="EY39" s="5" t="s">
        <v>221</v>
      </c>
      <c r="EZ39" s="5" t="s">
        <v>222</v>
      </c>
      <c r="FB39" s="5">
        <v>75</v>
      </c>
    </row>
    <row r="40" spans="1:158" x14ac:dyDescent="0.35">
      <c r="A40" s="4">
        <v>44826.43923059028</v>
      </c>
      <c r="B40" s="4">
        <v>44826.444339120368</v>
      </c>
      <c r="C40" s="4">
        <v>44826</v>
      </c>
      <c r="D40" s="5" t="s">
        <v>946</v>
      </c>
      <c r="H40" s="5">
        <v>1809171502</v>
      </c>
      <c r="I40" s="4">
        <v>44826</v>
      </c>
      <c r="J40" s="5" t="s">
        <v>2307</v>
      </c>
      <c r="K40" s="5" t="s">
        <v>968</v>
      </c>
      <c r="L40" s="5" t="s">
        <v>3568</v>
      </c>
      <c r="M40" s="5" t="s">
        <v>970</v>
      </c>
      <c r="N40" s="5" t="s">
        <v>971</v>
      </c>
      <c r="O40" s="5" t="s">
        <v>855</v>
      </c>
      <c r="P40" s="5" t="s">
        <v>856</v>
      </c>
      <c r="Q40" s="5" t="s">
        <v>952</v>
      </c>
      <c r="R40" s="5" t="s">
        <v>953</v>
      </c>
      <c r="S40" s="5" t="s">
        <v>954</v>
      </c>
      <c r="T40" s="5" t="s">
        <v>210</v>
      </c>
      <c r="U40" s="5">
        <v>1</v>
      </c>
      <c r="V40" s="5">
        <v>0</v>
      </c>
      <c r="W40" s="5">
        <v>0</v>
      </c>
      <c r="X40" s="5">
        <v>0</v>
      </c>
      <c r="Y40" s="5">
        <v>0</v>
      </c>
      <c r="Z40" s="5">
        <v>0</v>
      </c>
      <c r="AA40" s="5">
        <v>0</v>
      </c>
      <c r="AB40" s="5">
        <v>0</v>
      </c>
      <c r="AC40" s="5">
        <v>0</v>
      </c>
      <c r="AD40" s="5">
        <v>0</v>
      </c>
      <c r="AE40" s="5">
        <v>0</v>
      </c>
      <c r="AF40" s="5">
        <v>0</v>
      </c>
      <c r="AG40" s="5">
        <v>0</v>
      </c>
      <c r="AH40" s="5">
        <v>2</v>
      </c>
      <c r="AI40" s="5">
        <v>6</v>
      </c>
      <c r="AJ40" s="5" t="s">
        <v>2801</v>
      </c>
      <c r="AK40" s="6" t="s">
        <v>2802</v>
      </c>
      <c r="AL40" s="5">
        <v>25.45</v>
      </c>
      <c r="AM40" s="5" t="s">
        <v>213</v>
      </c>
      <c r="AR40" s="5" t="s">
        <v>3419</v>
      </c>
      <c r="EI40" s="5" t="s">
        <v>194</v>
      </c>
      <c r="EJ40" s="5" t="s">
        <v>194</v>
      </c>
      <c r="EK40" s="5" t="s">
        <v>194</v>
      </c>
      <c r="EL40" s="5" t="s">
        <v>194</v>
      </c>
      <c r="EM40" s="5" t="s">
        <v>194</v>
      </c>
      <c r="EN40" s="5" t="s">
        <v>2803</v>
      </c>
      <c r="EO40" s="5" t="s">
        <v>2804</v>
      </c>
      <c r="EP40" s="6" t="s">
        <v>2805</v>
      </c>
      <c r="EQ40" s="5" t="s">
        <v>2252</v>
      </c>
      <c r="ET40" s="5">
        <v>187012244</v>
      </c>
      <c r="EU40" s="5" t="s">
        <v>2806</v>
      </c>
      <c r="EV40" s="4">
        <v>44826.820011574076</v>
      </c>
      <c r="EY40" s="5" t="s">
        <v>221</v>
      </c>
      <c r="EZ40" s="5" t="s">
        <v>222</v>
      </c>
      <c r="FB40" s="5">
        <v>76</v>
      </c>
    </row>
    <row r="41" spans="1:158" x14ac:dyDescent="0.35">
      <c r="A41" s="4">
        <v>44826.418156412037</v>
      </c>
      <c r="B41" s="4">
        <v>44826.423599131936</v>
      </c>
      <c r="C41" s="4">
        <v>44826</v>
      </c>
      <c r="D41" s="5" t="s">
        <v>1401</v>
      </c>
      <c r="H41" s="5">
        <v>1707132303</v>
      </c>
      <c r="I41" s="4">
        <v>44826</v>
      </c>
      <c r="J41" s="5" t="s">
        <v>2751</v>
      </c>
      <c r="K41" s="5" t="s">
        <v>197</v>
      </c>
      <c r="L41" s="5" t="s">
        <v>1432</v>
      </c>
      <c r="M41" s="5" t="s">
        <v>1433</v>
      </c>
      <c r="N41" s="5" t="s">
        <v>1434</v>
      </c>
      <c r="O41" s="5" t="s">
        <v>855</v>
      </c>
      <c r="P41" s="5" t="s">
        <v>856</v>
      </c>
      <c r="Q41" s="5" t="s">
        <v>857</v>
      </c>
      <c r="R41" s="5" t="s">
        <v>890</v>
      </c>
      <c r="S41" s="5" t="s">
        <v>891</v>
      </c>
      <c r="T41" s="5" t="s">
        <v>210</v>
      </c>
      <c r="U41" s="5">
        <v>1</v>
      </c>
      <c r="V41" s="5">
        <v>0</v>
      </c>
      <c r="W41" s="5">
        <v>0</v>
      </c>
      <c r="X41" s="5">
        <v>0</v>
      </c>
      <c r="Y41" s="5">
        <v>0</v>
      </c>
      <c r="Z41" s="5">
        <v>0</v>
      </c>
      <c r="AA41" s="5">
        <v>0</v>
      </c>
      <c r="AB41" s="5">
        <v>0</v>
      </c>
      <c r="AC41" s="5">
        <v>0</v>
      </c>
      <c r="AD41" s="5">
        <v>0</v>
      </c>
      <c r="AE41" s="5">
        <v>0</v>
      </c>
      <c r="AF41" s="5">
        <v>0</v>
      </c>
      <c r="AG41" s="5">
        <v>0</v>
      </c>
      <c r="AH41" s="5">
        <v>3</v>
      </c>
      <c r="AI41" s="5">
        <v>3</v>
      </c>
      <c r="AJ41" s="5" t="s">
        <v>2752</v>
      </c>
      <c r="AK41" s="6" t="s">
        <v>2753</v>
      </c>
      <c r="AL41" s="5">
        <v>27.93</v>
      </c>
      <c r="AM41" s="5" t="s">
        <v>213</v>
      </c>
      <c r="AR41" s="5" t="s">
        <v>3505</v>
      </c>
      <c r="EI41" s="5" t="s">
        <v>194</v>
      </c>
      <c r="EJ41" s="5" t="s">
        <v>194</v>
      </c>
      <c r="EK41" s="5" t="s">
        <v>194</v>
      </c>
      <c r="EL41" s="5" t="s">
        <v>194</v>
      </c>
      <c r="EM41" s="5" t="s">
        <v>194</v>
      </c>
      <c r="EN41" s="5" t="s">
        <v>1413</v>
      </c>
      <c r="EO41" s="5" t="s">
        <v>2755</v>
      </c>
      <c r="EP41" s="6" t="s">
        <v>2756</v>
      </c>
      <c r="EQ41" s="5" t="s">
        <v>2252</v>
      </c>
      <c r="ET41" s="5">
        <v>187011515</v>
      </c>
      <c r="EU41" s="5" t="s">
        <v>2757</v>
      </c>
      <c r="EV41" s="4">
        <v>44826.817673611113</v>
      </c>
      <c r="EY41" s="5" t="s">
        <v>221</v>
      </c>
      <c r="EZ41" s="5" t="s">
        <v>222</v>
      </c>
      <c r="FB41" s="5">
        <v>69</v>
      </c>
    </row>
    <row r="42" spans="1:158" x14ac:dyDescent="0.35">
      <c r="A42" s="4">
        <v>44826.378462106477</v>
      </c>
      <c r="B42" s="4">
        <v>44826.384352037043</v>
      </c>
      <c r="C42" s="4">
        <v>44826</v>
      </c>
      <c r="D42" s="5" t="s">
        <v>592</v>
      </c>
      <c r="H42" s="5">
        <v>1707142005</v>
      </c>
      <c r="I42" s="4">
        <v>44826</v>
      </c>
      <c r="J42" s="5" t="s">
        <v>2824</v>
      </c>
      <c r="K42" s="5" t="s">
        <v>1043</v>
      </c>
      <c r="L42" s="5" t="s">
        <v>1064</v>
      </c>
      <c r="M42" s="5" t="s">
        <v>2159</v>
      </c>
      <c r="N42" s="5" t="s">
        <v>1065</v>
      </c>
      <c r="O42" s="5" t="s">
        <v>855</v>
      </c>
      <c r="P42" s="5" t="s">
        <v>856</v>
      </c>
      <c r="Q42" s="5" t="s">
        <v>857</v>
      </c>
      <c r="R42" s="5" t="s">
        <v>890</v>
      </c>
      <c r="S42" s="5" t="s">
        <v>1046</v>
      </c>
      <c r="T42" s="5" t="s">
        <v>210</v>
      </c>
      <c r="U42" s="5">
        <v>1</v>
      </c>
      <c r="V42" s="5">
        <v>0</v>
      </c>
      <c r="W42" s="5">
        <v>0</v>
      </c>
      <c r="X42" s="5">
        <v>0</v>
      </c>
      <c r="Y42" s="5">
        <v>0</v>
      </c>
      <c r="Z42" s="5">
        <v>0</v>
      </c>
      <c r="AA42" s="5">
        <v>0</v>
      </c>
      <c r="AB42" s="5">
        <v>0</v>
      </c>
      <c r="AC42" s="5">
        <v>0</v>
      </c>
      <c r="AD42" s="5">
        <v>0</v>
      </c>
      <c r="AE42" s="5">
        <v>0</v>
      </c>
      <c r="AF42" s="5">
        <v>0</v>
      </c>
      <c r="AG42" s="5">
        <v>0</v>
      </c>
      <c r="AH42" s="5">
        <v>2</v>
      </c>
      <c r="AI42" s="5">
        <v>5</v>
      </c>
      <c r="AJ42" s="5" t="s">
        <v>2825</v>
      </c>
      <c r="AK42" s="6" t="s">
        <v>2826</v>
      </c>
      <c r="AL42" s="5">
        <v>11.83</v>
      </c>
      <c r="AM42" s="5" t="s">
        <v>213</v>
      </c>
      <c r="AR42" s="5" t="s">
        <v>3509</v>
      </c>
      <c r="EI42" s="5" t="s">
        <v>194</v>
      </c>
      <c r="EJ42" s="5" t="s">
        <v>194</v>
      </c>
      <c r="EK42" s="5" t="s">
        <v>194</v>
      </c>
      <c r="EL42" s="5" t="s">
        <v>194</v>
      </c>
      <c r="EM42" s="5" t="s">
        <v>194</v>
      </c>
      <c r="EN42" s="5" t="s">
        <v>1058</v>
      </c>
      <c r="EO42" s="5" t="s">
        <v>2828</v>
      </c>
      <c r="EP42" s="6" t="s">
        <v>2829</v>
      </c>
      <c r="EQ42" s="5" t="s">
        <v>2252</v>
      </c>
      <c r="ET42" s="5">
        <v>187068508</v>
      </c>
      <c r="EU42" s="5" t="s">
        <v>2830</v>
      </c>
      <c r="EV42" s="4">
        <v>44827.201284722221</v>
      </c>
      <c r="EY42" s="5" t="s">
        <v>221</v>
      </c>
      <c r="EZ42" s="5" t="s">
        <v>222</v>
      </c>
      <c r="FB42" s="5">
        <v>80</v>
      </c>
    </row>
    <row r="43" spans="1:158" x14ac:dyDescent="0.35">
      <c r="A43" s="4">
        <v>44826.403631203713</v>
      </c>
      <c r="B43" s="4">
        <v>44826.408843321762</v>
      </c>
      <c r="C43" s="4">
        <v>44826</v>
      </c>
      <c r="D43" s="5" t="s">
        <v>592</v>
      </c>
      <c r="H43" s="5">
        <v>1707142004</v>
      </c>
      <c r="I43" s="4">
        <v>44826</v>
      </c>
      <c r="J43" s="5" t="s">
        <v>2837</v>
      </c>
      <c r="K43" s="5" t="s">
        <v>1043</v>
      </c>
      <c r="L43" s="5" t="s">
        <v>1146</v>
      </c>
      <c r="M43" s="5" t="s">
        <v>2174</v>
      </c>
      <c r="N43" s="5" t="s">
        <v>1148</v>
      </c>
      <c r="O43" s="5" t="s">
        <v>855</v>
      </c>
      <c r="P43" s="5" t="s">
        <v>856</v>
      </c>
      <c r="Q43" s="5" t="s">
        <v>857</v>
      </c>
      <c r="R43" s="5" t="s">
        <v>890</v>
      </c>
      <c r="S43" s="5" t="s">
        <v>1046</v>
      </c>
      <c r="T43" s="5" t="s">
        <v>210</v>
      </c>
      <c r="U43" s="5">
        <v>1</v>
      </c>
      <c r="V43" s="5">
        <v>0</v>
      </c>
      <c r="W43" s="5">
        <v>0</v>
      </c>
      <c r="X43" s="5">
        <v>0</v>
      </c>
      <c r="Y43" s="5">
        <v>0</v>
      </c>
      <c r="Z43" s="5">
        <v>0</v>
      </c>
      <c r="AA43" s="5">
        <v>0</v>
      </c>
      <c r="AB43" s="5">
        <v>0</v>
      </c>
      <c r="AC43" s="5">
        <v>0</v>
      </c>
      <c r="AD43" s="5">
        <v>0</v>
      </c>
      <c r="AE43" s="5">
        <v>0</v>
      </c>
      <c r="AF43" s="5">
        <v>0</v>
      </c>
      <c r="AG43" s="5">
        <v>0</v>
      </c>
      <c r="AH43" s="5">
        <v>2</v>
      </c>
      <c r="AI43" s="5">
        <v>5</v>
      </c>
      <c r="AJ43" s="5" t="s">
        <v>2839</v>
      </c>
      <c r="AK43" s="6" t="s">
        <v>2840</v>
      </c>
      <c r="AL43" s="5">
        <v>22.25</v>
      </c>
      <c r="AM43" s="5" t="s">
        <v>213</v>
      </c>
      <c r="AR43" s="5" t="s">
        <v>3419</v>
      </c>
      <c r="EI43" s="5" t="s">
        <v>194</v>
      </c>
      <c r="EJ43" s="5" t="s">
        <v>194</v>
      </c>
      <c r="EK43" s="5" t="s">
        <v>194</v>
      </c>
      <c r="EL43" s="5" t="s">
        <v>194</v>
      </c>
      <c r="EM43" s="5" t="s">
        <v>194</v>
      </c>
      <c r="EN43" s="5" t="s">
        <v>1058</v>
      </c>
      <c r="EO43" s="5" t="s">
        <v>2841</v>
      </c>
      <c r="EP43" s="6" t="s">
        <v>2842</v>
      </c>
      <c r="EQ43" s="5" t="s">
        <v>2252</v>
      </c>
      <c r="ET43" s="5">
        <v>187068512</v>
      </c>
      <c r="EU43" s="5" t="s">
        <v>2843</v>
      </c>
      <c r="EV43" s="4">
        <v>44827.201319444437</v>
      </c>
      <c r="EY43" s="5" t="s">
        <v>221</v>
      </c>
      <c r="EZ43" s="5" t="s">
        <v>222</v>
      </c>
      <c r="FB43" s="5">
        <v>82</v>
      </c>
    </row>
    <row r="44" spans="1:158" x14ac:dyDescent="0.35">
      <c r="A44" s="4">
        <v>44825.790850451391</v>
      </c>
      <c r="B44" s="4">
        <v>44826.413883738423</v>
      </c>
      <c r="C44" s="4">
        <v>44825</v>
      </c>
      <c r="D44" s="5" t="s">
        <v>467</v>
      </c>
      <c r="H44" s="5">
        <v>2709181802</v>
      </c>
      <c r="I44" s="4">
        <v>44826</v>
      </c>
      <c r="J44" s="5" t="s">
        <v>530</v>
      </c>
      <c r="K44" s="5" t="s">
        <v>470</v>
      </c>
      <c r="L44" s="5" t="s">
        <v>3569</v>
      </c>
      <c r="M44" s="5" t="s">
        <v>532</v>
      </c>
      <c r="N44" s="5" t="s">
        <v>533</v>
      </c>
      <c r="O44" s="5" t="s">
        <v>201</v>
      </c>
      <c r="P44" s="5" t="s">
        <v>202</v>
      </c>
      <c r="Q44" s="5" t="s">
        <v>473</v>
      </c>
      <c r="R44" s="5" t="s">
        <v>474</v>
      </c>
      <c r="S44" s="5" t="s">
        <v>475</v>
      </c>
      <c r="T44" s="5" t="s">
        <v>210</v>
      </c>
      <c r="U44" s="5">
        <v>1</v>
      </c>
      <c r="V44" s="5">
        <v>0</v>
      </c>
      <c r="W44" s="5">
        <v>0</v>
      </c>
      <c r="X44" s="5">
        <v>0</v>
      </c>
      <c r="Y44" s="5">
        <v>0</v>
      </c>
      <c r="Z44" s="5">
        <v>0</v>
      </c>
      <c r="AA44" s="5">
        <v>0</v>
      </c>
      <c r="AB44" s="5">
        <v>0</v>
      </c>
      <c r="AC44" s="5">
        <v>0</v>
      </c>
      <c r="AD44" s="5">
        <v>0</v>
      </c>
      <c r="AE44" s="5">
        <v>0</v>
      </c>
      <c r="AF44" s="5">
        <v>0</v>
      </c>
      <c r="AG44" s="5">
        <v>0</v>
      </c>
      <c r="AH44" s="5">
        <v>4</v>
      </c>
      <c r="AI44" s="5">
        <v>4</v>
      </c>
      <c r="AJ44" s="5" t="s">
        <v>2326</v>
      </c>
      <c r="AK44" s="6" t="s">
        <v>2327</v>
      </c>
      <c r="AL44" s="5">
        <v>11.62</v>
      </c>
      <c r="AM44" s="5" t="s">
        <v>213</v>
      </c>
      <c r="AR44" s="5" t="s">
        <v>3481</v>
      </c>
      <c r="EI44" s="5" t="s">
        <v>194</v>
      </c>
      <c r="EJ44" s="5" t="s">
        <v>194</v>
      </c>
      <c r="EK44" s="5" t="s">
        <v>194</v>
      </c>
      <c r="EL44" s="5" t="s">
        <v>194</v>
      </c>
      <c r="EM44" s="5" t="s">
        <v>194</v>
      </c>
      <c r="EN44" s="5" t="s">
        <v>482</v>
      </c>
      <c r="EO44" s="5" t="s">
        <v>2329</v>
      </c>
      <c r="EP44" s="6" t="s">
        <v>2330</v>
      </c>
      <c r="EQ44" s="5" t="s">
        <v>2252</v>
      </c>
      <c r="ET44" s="5">
        <v>186800136</v>
      </c>
      <c r="EU44" s="5" t="s">
        <v>2331</v>
      </c>
      <c r="EV44" s="4">
        <v>44826.433865740742</v>
      </c>
      <c r="EY44" s="5" t="s">
        <v>221</v>
      </c>
      <c r="EZ44" s="5" t="s">
        <v>222</v>
      </c>
      <c r="FB44" s="5">
        <v>14</v>
      </c>
    </row>
    <row r="45" spans="1:158" x14ac:dyDescent="0.35">
      <c r="A45" s="4">
        <v>44826.513086620369</v>
      </c>
      <c r="B45" s="4">
        <v>44826.548762500002</v>
      </c>
      <c r="C45" s="4">
        <v>44826</v>
      </c>
      <c r="D45" s="5" t="s">
        <v>192</v>
      </c>
      <c r="H45" s="5">
        <v>2304071206</v>
      </c>
      <c r="I45" s="4">
        <v>44826</v>
      </c>
      <c r="J45" s="5" t="s">
        <v>2449</v>
      </c>
      <c r="K45" s="5" t="s">
        <v>2450</v>
      </c>
      <c r="L45" s="5" t="s">
        <v>282</v>
      </c>
      <c r="M45" s="5" t="s">
        <v>283</v>
      </c>
      <c r="N45" s="5" t="s">
        <v>284</v>
      </c>
      <c r="O45" s="5" t="s">
        <v>201</v>
      </c>
      <c r="P45" s="5" t="s">
        <v>202</v>
      </c>
      <c r="Q45" s="5" t="s">
        <v>203</v>
      </c>
      <c r="R45" s="5" t="s">
        <v>204</v>
      </c>
      <c r="S45" s="5" t="s">
        <v>205</v>
      </c>
      <c r="T45" s="5" t="s">
        <v>232</v>
      </c>
      <c r="U45" s="5">
        <v>0</v>
      </c>
      <c r="V45" s="5">
        <v>1</v>
      </c>
      <c r="W45" s="5">
        <v>0</v>
      </c>
      <c r="X45" s="5">
        <v>0</v>
      </c>
      <c r="Y45" s="5">
        <v>0</v>
      </c>
      <c r="Z45" s="5">
        <v>0</v>
      </c>
      <c r="AA45" s="5">
        <v>0</v>
      </c>
      <c r="AB45" s="5">
        <v>0</v>
      </c>
      <c r="AC45" s="5">
        <v>0</v>
      </c>
      <c r="AD45" s="5">
        <v>0</v>
      </c>
      <c r="AE45" s="5">
        <v>0</v>
      </c>
      <c r="AF45" s="5">
        <v>0</v>
      </c>
      <c r="AG45" s="5">
        <v>0</v>
      </c>
      <c r="AH45" s="5">
        <v>2</v>
      </c>
      <c r="AI45" s="5">
        <v>6</v>
      </c>
      <c r="AS45" s="5" t="s">
        <v>2451</v>
      </c>
      <c r="AT45" s="6" t="s">
        <v>2452</v>
      </c>
      <c r="AU45" s="5">
        <v>24.46</v>
      </c>
      <c r="AV45" s="5" t="s">
        <v>213</v>
      </c>
      <c r="EI45" s="5" t="s">
        <v>194</v>
      </c>
      <c r="EJ45" s="5" t="s">
        <v>194</v>
      </c>
      <c r="EK45" s="5" t="s">
        <v>194</v>
      </c>
      <c r="EL45" s="5" t="s">
        <v>194</v>
      </c>
      <c r="EM45" s="5" t="s">
        <v>194</v>
      </c>
      <c r="EN45" s="5" t="s">
        <v>192</v>
      </c>
      <c r="EO45" s="5" t="s">
        <v>2453</v>
      </c>
      <c r="EP45" s="6" t="s">
        <v>2454</v>
      </c>
      <c r="EQ45" s="5" t="s">
        <v>2252</v>
      </c>
      <c r="ET45" s="5">
        <v>186817516</v>
      </c>
      <c r="EU45" s="5" t="s">
        <v>2455</v>
      </c>
      <c r="EV45" s="4">
        <v>44826.466307870367</v>
      </c>
      <c r="EY45" s="5" t="s">
        <v>221</v>
      </c>
      <c r="EZ45" s="5" t="s">
        <v>222</v>
      </c>
      <c r="FB45" s="5">
        <v>30</v>
      </c>
    </row>
    <row r="46" spans="1:158" x14ac:dyDescent="0.35">
      <c r="A46" s="4">
        <v>44825.8198021875</v>
      </c>
      <c r="B46" s="4">
        <v>44826.487416990742</v>
      </c>
      <c r="C46" s="4">
        <v>44825</v>
      </c>
      <c r="D46" s="5" t="s">
        <v>467</v>
      </c>
      <c r="H46" s="5">
        <v>2709181805</v>
      </c>
      <c r="I46" s="4">
        <v>44826</v>
      </c>
      <c r="J46" s="5" t="s">
        <v>488</v>
      </c>
      <c r="K46" s="5" t="s">
        <v>1648</v>
      </c>
      <c r="L46" s="5" t="s">
        <v>3570</v>
      </c>
      <c r="M46" s="5" t="s">
        <v>489</v>
      </c>
      <c r="N46" s="5" t="s">
        <v>490</v>
      </c>
      <c r="O46" s="5" t="s">
        <v>201</v>
      </c>
      <c r="P46" s="5" t="s">
        <v>202</v>
      </c>
      <c r="Q46" s="5" t="s">
        <v>473</v>
      </c>
      <c r="R46" s="5" t="s">
        <v>474</v>
      </c>
      <c r="S46" s="5" t="s">
        <v>475</v>
      </c>
      <c r="T46" s="5" t="s">
        <v>210</v>
      </c>
      <c r="U46" s="5">
        <v>1</v>
      </c>
      <c r="V46" s="5">
        <v>0</v>
      </c>
      <c r="W46" s="5">
        <v>0</v>
      </c>
      <c r="X46" s="5">
        <v>0</v>
      </c>
      <c r="Y46" s="5">
        <v>0</v>
      </c>
      <c r="Z46" s="5">
        <v>0</v>
      </c>
      <c r="AA46" s="5">
        <v>0</v>
      </c>
      <c r="AB46" s="5">
        <v>0</v>
      </c>
      <c r="AC46" s="5">
        <v>0</v>
      </c>
      <c r="AD46" s="5">
        <v>0</v>
      </c>
      <c r="AE46" s="5">
        <v>0</v>
      </c>
      <c r="AF46" s="5">
        <v>0</v>
      </c>
      <c r="AG46" s="5">
        <v>0</v>
      </c>
      <c r="AH46" s="5">
        <v>3</v>
      </c>
      <c r="AI46" s="5">
        <v>5</v>
      </c>
      <c r="AJ46" s="5" t="s">
        <v>2346</v>
      </c>
      <c r="AK46" s="6" t="s">
        <v>2347</v>
      </c>
      <c r="AL46" s="5">
        <v>45.87</v>
      </c>
      <c r="AM46" s="5" t="s">
        <v>213</v>
      </c>
      <c r="AR46" s="5" t="s">
        <v>3484</v>
      </c>
      <c r="EI46" s="5" t="s">
        <v>194</v>
      </c>
      <c r="EJ46" s="5" t="s">
        <v>194</v>
      </c>
      <c r="EK46" s="5" t="s">
        <v>194</v>
      </c>
      <c r="EL46" s="5" t="s">
        <v>194</v>
      </c>
      <c r="EM46" s="5" t="s">
        <v>194</v>
      </c>
      <c r="EN46" s="5" t="s">
        <v>648</v>
      </c>
      <c r="EO46" s="5" t="s">
        <v>2349</v>
      </c>
      <c r="EP46" s="6" t="s">
        <v>2350</v>
      </c>
      <c r="EQ46" s="5" t="s">
        <v>2252</v>
      </c>
      <c r="ET46" s="5">
        <v>186800431</v>
      </c>
      <c r="EU46" s="5" t="s">
        <v>2351</v>
      </c>
      <c r="EV46" s="4">
        <v>44826.434571759259</v>
      </c>
      <c r="EY46" s="5" t="s">
        <v>221</v>
      </c>
      <c r="EZ46" s="5" t="s">
        <v>222</v>
      </c>
      <c r="FB46" s="5">
        <v>17</v>
      </c>
    </row>
    <row r="47" spans="1:158" x14ac:dyDescent="0.35">
      <c r="A47" s="4">
        <v>44826.488645196761</v>
      </c>
      <c r="B47" s="4">
        <v>44826.500840300927</v>
      </c>
      <c r="C47" s="4">
        <v>44826</v>
      </c>
      <c r="D47" s="5" t="s">
        <v>192</v>
      </c>
      <c r="H47" s="5">
        <v>2304071205</v>
      </c>
      <c r="I47" s="4">
        <v>44826</v>
      </c>
      <c r="J47" s="5" t="s">
        <v>1290</v>
      </c>
      <c r="K47" s="5" t="s">
        <v>2440</v>
      </c>
      <c r="L47" s="5" t="s">
        <v>269</v>
      </c>
      <c r="M47" s="5" t="s">
        <v>1789</v>
      </c>
      <c r="N47" s="5" t="s">
        <v>270</v>
      </c>
      <c r="O47" s="5" t="s">
        <v>201</v>
      </c>
      <c r="P47" s="5" t="s">
        <v>202</v>
      </c>
      <c r="Q47" s="5" t="s">
        <v>203</v>
      </c>
      <c r="R47" s="5" t="s">
        <v>204</v>
      </c>
      <c r="S47" s="5" t="s">
        <v>205</v>
      </c>
      <c r="T47" s="5" t="s">
        <v>210</v>
      </c>
      <c r="U47" s="5">
        <v>1</v>
      </c>
      <c r="V47" s="5">
        <v>0</v>
      </c>
      <c r="W47" s="5">
        <v>0</v>
      </c>
      <c r="X47" s="5">
        <v>0</v>
      </c>
      <c r="Y47" s="5">
        <v>0</v>
      </c>
      <c r="Z47" s="5">
        <v>0</v>
      </c>
      <c r="AA47" s="5">
        <v>0</v>
      </c>
      <c r="AB47" s="5">
        <v>0</v>
      </c>
      <c r="AC47" s="5">
        <v>0</v>
      </c>
      <c r="AD47" s="5">
        <v>0</v>
      </c>
      <c r="AE47" s="5">
        <v>0</v>
      </c>
      <c r="AF47" s="5">
        <v>0</v>
      </c>
      <c r="AG47" s="5">
        <v>0</v>
      </c>
      <c r="AH47" s="5">
        <v>1</v>
      </c>
      <c r="AI47" s="5">
        <v>3</v>
      </c>
      <c r="AJ47" s="5" t="s">
        <v>2441</v>
      </c>
      <c r="AK47" s="6" t="s">
        <v>2442</v>
      </c>
      <c r="AL47" s="5">
        <v>20.66</v>
      </c>
      <c r="AM47" s="5" t="s">
        <v>195</v>
      </c>
      <c r="AN47" s="5" t="s">
        <v>2443</v>
      </c>
      <c r="AO47" s="6" t="s">
        <v>2444</v>
      </c>
      <c r="AP47" s="5">
        <v>2.79</v>
      </c>
      <c r="AQ47" s="5" t="s">
        <v>194</v>
      </c>
      <c r="AR47" s="5" t="s">
        <v>3493</v>
      </c>
      <c r="EI47" s="5" t="s">
        <v>194</v>
      </c>
      <c r="EJ47" s="5" t="s">
        <v>194</v>
      </c>
      <c r="EK47" s="5" t="s">
        <v>194</v>
      </c>
      <c r="EL47" s="5" t="s">
        <v>194</v>
      </c>
      <c r="EM47" s="5" t="s">
        <v>194</v>
      </c>
      <c r="EN47" s="5" t="s">
        <v>192</v>
      </c>
      <c r="EO47" s="5" t="s">
        <v>2446</v>
      </c>
      <c r="EP47" s="6" t="s">
        <v>2447</v>
      </c>
      <c r="EQ47" s="5" t="s">
        <v>2252</v>
      </c>
      <c r="ET47" s="5">
        <v>186817502</v>
      </c>
      <c r="EU47" s="5" t="s">
        <v>2448</v>
      </c>
      <c r="EV47" s="4">
        <v>44826.466284722221</v>
      </c>
      <c r="EY47" s="5" t="s">
        <v>221</v>
      </c>
      <c r="EZ47" s="5" t="s">
        <v>222</v>
      </c>
      <c r="FB47" s="5">
        <v>29</v>
      </c>
    </row>
    <row r="48" spans="1:158" x14ac:dyDescent="0.35">
      <c r="A48" s="4">
        <v>44826.561322650457</v>
      </c>
      <c r="B48" s="4">
        <v>44826.646745601851</v>
      </c>
      <c r="C48" s="4">
        <v>44826</v>
      </c>
      <c r="D48" s="5" t="s">
        <v>751</v>
      </c>
      <c r="H48" s="5">
        <v>2405102506</v>
      </c>
      <c r="I48" s="4">
        <v>44826</v>
      </c>
      <c r="J48" s="5" t="s">
        <v>2676</v>
      </c>
      <c r="K48" s="5" t="s">
        <v>197</v>
      </c>
      <c r="L48" s="5" t="s">
        <v>835</v>
      </c>
      <c r="M48" s="5" t="s">
        <v>2677</v>
      </c>
      <c r="N48" s="5" t="s">
        <v>837</v>
      </c>
      <c r="O48" s="5" t="s">
        <v>201</v>
      </c>
      <c r="P48" s="5" t="s">
        <v>202</v>
      </c>
      <c r="Q48" s="5" t="s">
        <v>756</v>
      </c>
      <c r="R48" s="5" t="s">
        <v>757</v>
      </c>
      <c r="S48" s="5" t="s">
        <v>758</v>
      </c>
      <c r="T48" s="5" t="s">
        <v>210</v>
      </c>
      <c r="U48" s="5">
        <v>1</v>
      </c>
      <c r="V48" s="5">
        <v>0</v>
      </c>
      <c r="W48" s="5">
        <v>0</v>
      </c>
      <c r="X48" s="5">
        <v>0</v>
      </c>
      <c r="Y48" s="5">
        <v>0</v>
      </c>
      <c r="Z48" s="5">
        <v>0</v>
      </c>
      <c r="AA48" s="5">
        <v>0</v>
      </c>
      <c r="AB48" s="5">
        <v>0</v>
      </c>
      <c r="AC48" s="5">
        <v>0</v>
      </c>
      <c r="AD48" s="5">
        <v>0</v>
      </c>
      <c r="AE48" s="5">
        <v>0</v>
      </c>
      <c r="AF48" s="5">
        <v>0</v>
      </c>
      <c r="AG48" s="5">
        <v>0</v>
      </c>
      <c r="AH48" s="5">
        <v>2</v>
      </c>
      <c r="AI48" s="5">
        <v>7</v>
      </c>
      <c r="AJ48" s="5" t="s">
        <v>2678</v>
      </c>
      <c r="AK48" s="6" t="s">
        <v>2679</v>
      </c>
      <c r="AL48" s="5">
        <v>13.28</v>
      </c>
      <c r="AM48" s="5" t="s">
        <v>195</v>
      </c>
      <c r="AN48" s="5" t="s">
        <v>2680</v>
      </c>
      <c r="AO48" s="6" t="s">
        <v>2681</v>
      </c>
      <c r="AP48" s="5">
        <v>29.347000000000001</v>
      </c>
      <c r="AQ48" s="5" t="s">
        <v>194</v>
      </c>
      <c r="AR48" s="5" t="s">
        <v>3419</v>
      </c>
      <c r="EI48" s="5" t="s">
        <v>194</v>
      </c>
      <c r="EJ48" s="5" t="s">
        <v>194</v>
      </c>
      <c r="EK48" s="5" t="s">
        <v>194</v>
      </c>
      <c r="EL48" s="5" t="s">
        <v>194</v>
      </c>
      <c r="EM48" s="5" t="s">
        <v>194</v>
      </c>
      <c r="EN48" s="5" t="s">
        <v>751</v>
      </c>
      <c r="EO48" s="5" t="s">
        <v>2682</v>
      </c>
      <c r="EP48" s="6" t="s">
        <v>2683</v>
      </c>
      <c r="EQ48" s="5" t="s">
        <v>2252</v>
      </c>
      <c r="ET48" s="5">
        <v>186949791</v>
      </c>
      <c r="EU48" s="5" t="s">
        <v>2684</v>
      </c>
      <c r="EV48" s="4">
        <v>44826.664722222216</v>
      </c>
      <c r="EY48" s="5" t="s">
        <v>221</v>
      </c>
      <c r="EZ48" s="5" t="s">
        <v>222</v>
      </c>
      <c r="FB48" s="5">
        <v>60</v>
      </c>
    </row>
    <row r="49" spans="1:158" x14ac:dyDescent="0.35">
      <c r="A49" s="4">
        <v>44826.408680381937</v>
      </c>
      <c r="B49" s="4">
        <v>44826.569810914349</v>
      </c>
      <c r="C49" s="4">
        <v>44826</v>
      </c>
      <c r="D49" s="5" t="s">
        <v>751</v>
      </c>
      <c r="H49" s="5">
        <v>2405102505</v>
      </c>
      <c r="I49" s="4">
        <v>44826</v>
      </c>
      <c r="J49" s="5" t="s">
        <v>2668</v>
      </c>
      <c r="K49" s="5" t="s">
        <v>197</v>
      </c>
      <c r="L49" s="5" t="s">
        <v>821</v>
      </c>
      <c r="M49" s="5" t="s">
        <v>822</v>
      </c>
      <c r="N49" s="5" t="s">
        <v>823</v>
      </c>
      <c r="O49" s="5" t="s">
        <v>201</v>
      </c>
      <c r="P49" s="5" t="s">
        <v>202</v>
      </c>
      <c r="Q49" s="5" t="s">
        <v>756</v>
      </c>
      <c r="R49" s="5" t="s">
        <v>757</v>
      </c>
      <c r="S49" s="5" t="s">
        <v>758</v>
      </c>
      <c r="T49" s="5" t="s">
        <v>210</v>
      </c>
      <c r="U49" s="5">
        <v>1</v>
      </c>
      <c r="V49" s="5">
        <v>0</v>
      </c>
      <c r="W49" s="5">
        <v>0</v>
      </c>
      <c r="X49" s="5">
        <v>0</v>
      </c>
      <c r="Y49" s="5">
        <v>0</v>
      </c>
      <c r="Z49" s="5">
        <v>0</v>
      </c>
      <c r="AA49" s="5">
        <v>0</v>
      </c>
      <c r="AB49" s="5">
        <v>0</v>
      </c>
      <c r="AC49" s="5">
        <v>0</v>
      </c>
      <c r="AD49" s="5">
        <v>0</v>
      </c>
      <c r="AE49" s="5">
        <v>0</v>
      </c>
      <c r="AF49" s="5">
        <v>0</v>
      </c>
      <c r="AG49" s="5">
        <v>0</v>
      </c>
      <c r="AH49" s="5">
        <v>1</v>
      </c>
      <c r="AI49" s="5">
        <v>5</v>
      </c>
      <c r="AJ49" s="5" t="s">
        <v>2669</v>
      </c>
      <c r="AK49" s="6" t="s">
        <v>2670</v>
      </c>
      <c r="AL49" s="5">
        <v>17.806000000000001</v>
      </c>
      <c r="AM49" s="5" t="s">
        <v>195</v>
      </c>
      <c r="AN49" s="5" t="s">
        <v>2671</v>
      </c>
      <c r="AO49" s="6" t="s">
        <v>2672</v>
      </c>
      <c r="AP49" s="5">
        <v>39.101999999999997</v>
      </c>
      <c r="AQ49" s="5" t="s">
        <v>194</v>
      </c>
      <c r="AR49" s="5" t="s">
        <v>3419</v>
      </c>
      <c r="EI49" s="5" t="s">
        <v>194</v>
      </c>
      <c r="EJ49" s="5" t="s">
        <v>194</v>
      </c>
      <c r="EK49" s="5" t="s">
        <v>194</v>
      </c>
      <c r="EL49" s="5" t="s">
        <v>194</v>
      </c>
      <c r="EM49" s="5" t="s">
        <v>194</v>
      </c>
      <c r="EN49" s="5" t="s">
        <v>751</v>
      </c>
      <c r="EO49" s="5" t="s">
        <v>2673</v>
      </c>
      <c r="EP49" s="6" t="s">
        <v>2674</v>
      </c>
      <c r="EQ49" s="5" t="s">
        <v>2252</v>
      </c>
      <c r="ET49" s="5">
        <v>186949742</v>
      </c>
      <c r="EU49" s="5" t="s">
        <v>2675</v>
      </c>
      <c r="EV49" s="4">
        <v>44826.664629629631</v>
      </c>
      <c r="EY49" s="5" t="s">
        <v>221</v>
      </c>
      <c r="EZ49" s="5" t="s">
        <v>222</v>
      </c>
      <c r="FB49" s="5">
        <v>59</v>
      </c>
    </row>
    <row r="50" spans="1:158" x14ac:dyDescent="0.35">
      <c r="A50" s="4">
        <v>44826.500233680563</v>
      </c>
      <c r="B50" s="4">
        <v>44826.584256932867</v>
      </c>
      <c r="C50" s="4">
        <v>44826</v>
      </c>
      <c r="D50" s="5" t="s">
        <v>380</v>
      </c>
      <c r="H50" s="5">
        <v>2101022706</v>
      </c>
      <c r="I50" s="4">
        <v>44826</v>
      </c>
      <c r="J50" s="5" t="s">
        <v>1459</v>
      </c>
      <c r="K50" s="5" t="s">
        <v>1803</v>
      </c>
      <c r="L50" s="8" t="s">
        <v>457</v>
      </c>
      <c r="M50" s="5" t="s">
        <v>2501</v>
      </c>
      <c r="N50" s="5" t="s">
        <v>1848</v>
      </c>
      <c r="O50" s="5" t="s">
        <v>201</v>
      </c>
      <c r="P50" s="5" t="s">
        <v>202</v>
      </c>
      <c r="Q50" s="5" t="s">
        <v>386</v>
      </c>
      <c r="R50" s="5" t="s">
        <v>387</v>
      </c>
      <c r="S50" s="5" t="s">
        <v>388</v>
      </c>
      <c r="T50" s="5" t="s">
        <v>210</v>
      </c>
      <c r="U50" s="5">
        <v>1</v>
      </c>
      <c r="V50" s="5">
        <v>0</v>
      </c>
      <c r="W50" s="5">
        <v>0</v>
      </c>
      <c r="X50" s="5">
        <v>0</v>
      </c>
      <c r="Y50" s="5">
        <v>0</v>
      </c>
      <c r="Z50" s="5">
        <v>0</v>
      </c>
      <c r="AA50" s="5">
        <v>0</v>
      </c>
      <c r="AB50" s="5">
        <v>0</v>
      </c>
      <c r="AC50" s="5">
        <v>0</v>
      </c>
      <c r="AD50" s="5">
        <v>0</v>
      </c>
      <c r="AE50" s="5">
        <v>0</v>
      </c>
      <c r="AF50" s="5">
        <v>0</v>
      </c>
      <c r="AG50" s="5">
        <v>0</v>
      </c>
      <c r="AH50" s="5">
        <v>2</v>
      </c>
      <c r="AI50" s="5">
        <v>4</v>
      </c>
      <c r="AJ50" s="5" t="s">
        <v>2502</v>
      </c>
      <c r="AK50" s="6" t="s">
        <v>2503</v>
      </c>
      <c r="AL50" s="5">
        <v>7.07</v>
      </c>
      <c r="AM50" s="5" t="s">
        <v>195</v>
      </c>
      <c r="AN50" s="5" t="s">
        <v>2504</v>
      </c>
      <c r="AO50" s="6" t="s">
        <v>2505</v>
      </c>
      <c r="AP50" s="5">
        <v>6.67</v>
      </c>
      <c r="AQ50" s="5" t="s">
        <v>194</v>
      </c>
      <c r="AR50" s="5" t="s">
        <v>3419</v>
      </c>
      <c r="EI50" s="5" t="s">
        <v>194</v>
      </c>
      <c r="EJ50" s="5" t="s">
        <v>194</v>
      </c>
      <c r="EK50" s="5" t="s">
        <v>194</v>
      </c>
      <c r="EL50" s="5" t="s">
        <v>194</v>
      </c>
      <c r="EM50" s="5" t="s">
        <v>194</v>
      </c>
      <c r="EN50" s="5" t="s">
        <v>380</v>
      </c>
      <c r="EO50" s="5" t="s">
        <v>2506</v>
      </c>
      <c r="EP50" s="6" t="s">
        <v>2507</v>
      </c>
      <c r="EQ50" s="5" t="s">
        <v>2252</v>
      </c>
      <c r="ET50" s="5">
        <v>186842612</v>
      </c>
      <c r="EU50" s="5" t="s">
        <v>2508</v>
      </c>
      <c r="EV50" s="4">
        <v>44826.501446759263</v>
      </c>
      <c r="EY50" s="5" t="s">
        <v>221</v>
      </c>
      <c r="EZ50" s="5" t="s">
        <v>222</v>
      </c>
      <c r="FB50" s="5">
        <v>36</v>
      </c>
    </row>
    <row r="51" spans="1:158" x14ac:dyDescent="0.35">
      <c r="A51" s="4">
        <v>44826.483094502313</v>
      </c>
      <c r="B51" s="4">
        <v>44826.485397314813</v>
      </c>
      <c r="C51" s="4">
        <v>44826</v>
      </c>
      <c r="D51" s="5" t="s">
        <v>380</v>
      </c>
      <c r="H51" s="5">
        <v>2101022705</v>
      </c>
      <c r="I51" s="4">
        <v>44826</v>
      </c>
      <c r="J51" s="5" t="s">
        <v>2490</v>
      </c>
      <c r="K51" s="5" t="s">
        <v>2491</v>
      </c>
      <c r="L51" s="5" t="s">
        <v>444</v>
      </c>
      <c r="M51" s="5" t="s">
        <v>2493</v>
      </c>
      <c r="N51" s="5" t="s">
        <v>446</v>
      </c>
      <c r="O51" s="5" t="s">
        <v>201</v>
      </c>
      <c r="P51" s="5" t="s">
        <v>202</v>
      </c>
      <c r="Q51" s="5" t="s">
        <v>386</v>
      </c>
      <c r="R51" s="5" t="s">
        <v>387</v>
      </c>
      <c r="S51" s="5" t="s">
        <v>388</v>
      </c>
      <c r="T51" s="5" t="s">
        <v>210</v>
      </c>
      <c r="U51" s="5">
        <v>1</v>
      </c>
      <c r="V51" s="5">
        <v>0</v>
      </c>
      <c r="W51" s="5">
        <v>0</v>
      </c>
      <c r="X51" s="5">
        <v>0</v>
      </c>
      <c r="Y51" s="5">
        <v>0</v>
      </c>
      <c r="Z51" s="5">
        <v>0</v>
      </c>
      <c r="AA51" s="5">
        <v>0</v>
      </c>
      <c r="AB51" s="5">
        <v>0</v>
      </c>
      <c r="AC51" s="5">
        <v>0</v>
      </c>
      <c r="AD51" s="5">
        <v>0</v>
      </c>
      <c r="AE51" s="5">
        <v>0</v>
      </c>
      <c r="AF51" s="5">
        <v>0</v>
      </c>
      <c r="AG51" s="5">
        <v>0</v>
      </c>
      <c r="AH51" s="5">
        <v>1</v>
      </c>
      <c r="AI51" s="5">
        <v>8</v>
      </c>
      <c r="AJ51" s="5" t="s">
        <v>2494</v>
      </c>
      <c r="AK51" s="6" t="s">
        <v>2495</v>
      </c>
      <c r="AL51" s="5">
        <v>5.72</v>
      </c>
      <c r="AM51" s="5" t="s">
        <v>195</v>
      </c>
      <c r="AN51" s="5" t="s">
        <v>2496</v>
      </c>
      <c r="AO51" s="6" t="s">
        <v>2497</v>
      </c>
      <c r="AP51" s="5">
        <v>15.56</v>
      </c>
      <c r="AQ51" s="5" t="s">
        <v>194</v>
      </c>
      <c r="AR51" s="5" t="s">
        <v>3419</v>
      </c>
      <c r="EI51" s="5" t="s">
        <v>194</v>
      </c>
      <c r="EJ51" s="5" t="s">
        <v>194</v>
      </c>
      <c r="EK51" s="5" t="s">
        <v>194</v>
      </c>
      <c r="EL51" s="5" t="s">
        <v>194</v>
      </c>
      <c r="EM51" s="5" t="s">
        <v>194</v>
      </c>
      <c r="EN51" s="5" t="s">
        <v>394</v>
      </c>
      <c r="EO51" s="5" t="s">
        <v>2498</v>
      </c>
      <c r="EP51" s="6" t="s">
        <v>2499</v>
      </c>
      <c r="EQ51" s="5" t="s">
        <v>2252</v>
      </c>
      <c r="ET51" s="5">
        <v>186842583</v>
      </c>
      <c r="EU51" s="5" t="s">
        <v>2500</v>
      </c>
      <c r="EV51" s="4">
        <v>44826.50141203704</v>
      </c>
      <c r="EY51" s="5" t="s">
        <v>221</v>
      </c>
      <c r="EZ51" s="5" t="s">
        <v>222</v>
      </c>
      <c r="FB51" s="5">
        <v>35</v>
      </c>
    </row>
    <row r="52" spans="1:158" x14ac:dyDescent="0.35">
      <c r="A52" s="4">
        <v>44826.40143460648</v>
      </c>
      <c r="B52" s="4">
        <v>44826.491438229168</v>
      </c>
      <c r="C52" s="4">
        <v>44826</v>
      </c>
      <c r="D52" s="5" t="s">
        <v>294</v>
      </c>
      <c r="H52" s="5">
        <v>2506111103</v>
      </c>
      <c r="I52" s="4">
        <v>44826</v>
      </c>
      <c r="J52" s="5" t="s">
        <v>399</v>
      </c>
      <c r="K52" s="5" t="s">
        <v>197</v>
      </c>
      <c r="L52" s="5" t="s">
        <v>329</v>
      </c>
      <c r="M52" s="5" t="s">
        <v>330</v>
      </c>
      <c r="N52" s="5" t="s">
        <v>331</v>
      </c>
      <c r="O52" s="5" t="s">
        <v>201</v>
      </c>
      <c r="P52" s="5" t="s">
        <v>202</v>
      </c>
      <c r="Q52" s="5" t="s">
        <v>300</v>
      </c>
      <c r="R52" s="5" t="s">
        <v>301</v>
      </c>
      <c r="S52" s="5" t="s">
        <v>302</v>
      </c>
      <c r="T52" s="5" t="s">
        <v>210</v>
      </c>
      <c r="U52" s="5">
        <v>1</v>
      </c>
      <c r="V52" s="5">
        <v>0</v>
      </c>
      <c r="W52" s="5">
        <v>0</v>
      </c>
      <c r="X52" s="5">
        <v>0</v>
      </c>
      <c r="Y52" s="5">
        <v>0</v>
      </c>
      <c r="Z52" s="5">
        <v>0</v>
      </c>
      <c r="AA52" s="5">
        <v>0</v>
      </c>
      <c r="AB52" s="5">
        <v>0</v>
      </c>
      <c r="AC52" s="5">
        <v>0</v>
      </c>
      <c r="AD52" s="5">
        <v>0</v>
      </c>
      <c r="AE52" s="5">
        <v>0</v>
      </c>
      <c r="AF52" s="5">
        <v>0</v>
      </c>
      <c r="AG52" s="5">
        <v>0</v>
      </c>
      <c r="AH52" s="5">
        <v>3</v>
      </c>
      <c r="AI52" s="5">
        <v>6</v>
      </c>
      <c r="AJ52" s="5" t="s">
        <v>2296</v>
      </c>
      <c r="AK52" s="6" t="s">
        <v>2297</v>
      </c>
      <c r="AL52" s="5">
        <v>23.36</v>
      </c>
      <c r="AM52" s="5" t="s">
        <v>213</v>
      </c>
      <c r="AR52" s="5" t="s">
        <v>3419</v>
      </c>
      <c r="EI52" s="5" t="s">
        <v>194</v>
      </c>
      <c r="EJ52" s="5" t="s">
        <v>194</v>
      </c>
      <c r="EK52" s="5" t="s">
        <v>194</v>
      </c>
      <c r="EL52" s="5" t="s">
        <v>194</v>
      </c>
      <c r="EM52" s="5" t="s">
        <v>194</v>
      </c>
      <c r="EN52" s="5" t="s">
        <v>309</v>
      </c>
      <c r="EO52" s="5" t="s">
        <v>2298</v>
      </c>
      <c r="EP52" s="6" t="s">
        <v>2299</v>
      </c>
      <c r="EQ52" s="5" t="s">
        <v>2252</v>
      </c>
      <c r="ET52" s="5">
        <v>186787443</v>
      </c>
      <c r="EU52" s="5" t="s">
        <v>2300</v>
      </c>
      <c r="EV52" s="4">
        <v>44826.409803240742</v>
      </c>
      <c r="EY52" s="5" t="s">
        <v>221</v>
      </c>
      <c r="EZ52" s="5" t="s">
        <v>222</v>
      </c>
      <c r="FB52" s="5">
        <v>9</v>
      </c>
    </row>
    <row r="53" spans="1:158" x14ac:dyDescent="0.35">
      <c r="A53" s="4">
        <v>44826.426883437503</v>
      </c>
      <c r="B53" s="4">
        <v>44826.436494351852</v>
      </c>
      <c r="C53" s="4">
        <v>44826</v>
      </c>
      <c r="D53" s="5" t="s">
        <v>192</v>
      </c>
      <c r="H53" s="5">
        <v>2304071202</v>
      </c>
      <c r="I53" s="4">
        <v>44826</v>
      </c>
      <c r="J53" s="5" t="s">
        <v>1747</v>
      </c>
      <c r="K53" s="5" t="s">
        <v>197</v>
      </c>
      <c r="L53" s="5" t="s">
        <v>225</v>
      </c>
      <c r="M53" s="5" t="s">
        <v>226</v>
      </c>
      <c r="N53" s="5" t="s">
        <v>227</v>
      </c>
      <c r="O53" s="5" t="s">
        <v>201</v>
      </c>
      <c r="P53" s="5" t="s">
        <v>202</v>
      </c>
      <c r="Q53" s="5" t="s">
        <v>203</v>
      </c>
      <c r="R53" s="5" t="s">
        <v>204</v>
      </c>
      <c r="S53" s="5" t="s">
        <v>205</v>
      </c>
      <c r="T53" s="5" t="s">
        <v>232</v>
      </c>
      <c r="U53" s="5">
        <v>0</v>
      </c>
      <c r="V53" s="5">
        <v>1</v>
      </c>
      <c r="W53" s="5">
        <v>0</v>
      </c>
      <c r="X53" s="5">
        <v>0</v>
      </c>
      <c r="Y53" s="5">
        <v>0</v>
      </c>
      <c r="Z53" s="5">
        <v>0</v>
      </c>
      <c r="AA53" s="5">
        <v>0</v>
      </c>
      <c r="AB53" s="5">
        <v>0</v>
      </c>
      <c r="AC53" s="5">
        <v>0</v>
      </c>
      <c r="AD53" s="5">
        <v>0</v>
      </c>
      <c r="AE53" s="5">
        <v>0</v>
      </c>
      <c r="AF53" s="5">
        <v>0</v>
      </c>
      <c r="AG53" s="5">
        <v>0</v>
      </c>
      <c r="AH53" s="5">
        <v>2</v>
      </c>
      <c r="AI53" s="5">
        <v>9</v>
      </c>
      <c r="AS53" s="5" t="s">
        <v>2419</v>
      </c>
      <c r="AT53" s="6" t="s">
        <v>2420</v>
      </c>
      <c r="AU53" s="5">
        <v>13.73</v>
      </c>
      <c r="AV53" s="5" t="s">
        <v>213</v>
      </c>
      <c r="EI53" s="5" t="s">
        <v>194</v>
      </c>
      <c r="EJ53" s="5" t="s">
        <v>194</v>
      </c>
      <c r="EK53" s="5" t="s">
        <v>194</v>
      </c>
      <c r="EL53" s="5" t="s">
        <v>194</v>
      </c>
      <c r="EM53" s="5" t="s">
        <v>194</v>
      </c>
      <c r="EN53" s="5" t="s">
        <v>192</v>
      </c>
      <c r="EO53" s="5" t="s">
        <v>2421</v>
      </c>
      <c r="EP53" s="6" t="s">
        <v>2422</v>
      </c>
      <c r="EQ53" s="5" t="s">
        <v>2252</v>
      </c>
      <c r="ET53" s="5">
        <v>186817443</v>
      </c>
      <c r="EU53" s="5" t="s">
        <v>2423</v>
      </c>
      <c r="EV53" s="4">
        <v>44826.466180555559</v>
      </c>
      <c r="EY53" s="5" t="s">
        <v>221</v>
      </c>
      <c r="EZ53" s="5" t="s">
        <v>222</v>
      </c>
      <c r="FB53" s="5">
        <v>26</v>
      </c>
    </row>
    <row r="54" spans="1:158" x14ac:dyDescent="0.35">
      <c r="A54" s="4">
        <v>44826.417774571761</v>
      </c>
      <c r="B54" s="4">
        <v>44826.427553993053</v>
      </c>
      <c r="C54" s="4">
        <v>44826</v>
      </c>
      <c r="D54" s="5" t="s">
        <v>652</v>
      </c>
      <c r="H54" s="5">
        <v>2810193504</v>
      </c>
      <c r="I54" s="4">
        <v>44826</v>
      </c>
      <c r="J54" s="5" t="s">
        <v>1712</v>
      </c>
      <c r="K54" s="5" t="s">
        <v>2526</v>
      </c>
      <c r="L54" s="5" t="s">
        <v>708</v>
      </c>
      <c r="M54" s="5" t="s">
        <v>1938</v>
      </c>
      <c r="N54" s="5" t="s">
        <v>710</v>
      </c>
      <c r="O54" s="5" t="s">
        <v>201</v>
      </c>
      <c r="P54" s="5" t="s">
        <v>202</v>
      </c>
      <c r="Q54" s="5" t="s">
        <v>659</v>
      </c>
      <c r="R54" s="5" t="s">
        <v>660</v>
      </c>
      <c r="S54" s="5" t="s">
        <v>661</v>
      </c>
      <c r="T54" s="5" t="s">
        <v>210</v>
      </c>
      <c r="U54" s="5">
        <v>1</v>
      </c>
      <c r="V54" s="5">
        <v>0</v>
      </c>
      <c r="W54" s="5">
        <v>0</v>
      </c>
      <c r="X54" s="5">
        <v>0</v>
      </c>
      <c r="Y54" s="5">
        <v>0</v>
      </c>
      <c r="Z54" s="5">
        <v>0</v>
      </c>
      <c r="AA54" s="5">
        <v>0</v>
      </c>
      <c r="AB54" s="5">
        <v>0</v>
      </c>
      <c r="AC54" s="5">
        <v>0</v>
      </c>
      <c r="AD54" s="5">
        <v>0</v>
      </c>
      <c r="AE54" s="5">
        <v>0</v>
      </c>
      <c r="AF54" s="5">
        <v>0</v>
      </c>
      <c r="AG54" s="5">
        <v>0</v>
      </c>
      <c r="AH54" s="5">
        <v>1</v>
      </c>
      <c r="AI54" s="5">
        <v>7</v>
      </c>
      <c r="AJ54" s="5" t="s">
        <v>2534</v>
      </c>
      <c r="AK54" s="6" t="s">
        <v>2535</v>
      </c>
      <c r="AL54" s="5">
        <v>5.5</v>
      </c>
      <c r="AM54" s="5" t="s">
        <v>195</v>
      </c>
      <c r="AN54" s="5" t="s">
        <v>2536</v>
      </c>
      <c r="AO54" s="6" t="s">
        <v>2537</v>
      </c>
      <c r="AP54" s="5">
        <v>14.448</v>
      </c>
      <c r="AQ54" s="5" t="s">
        <v>194</v>
      </c>
      <c r="AR54" s="5" t="s">
        <v>3432</v>
      </c>
      <c r="EI54" s="5" t="s">
        <v>194</v>
      </c>
      <c r="EJ54" s="5" t="s">
        <v>194</v>
      </c>
      <c r="EK54" s="5" t="s">
        <v>194</v>
      </c>
      <c r="EL54" s="5" t="s">
        <v>194</v>
      </c>
      <c r="EM54" s="5" t="s">
        <v>194</v>
      </c>
      <c r="EN54" s="5" t="s">
        <v>670</v>
      </c>
      <c r="EO54" s="5" t="s">
        <v>2538</v>
      </c>
      <c r="EP54" s="6" t="s">
        <v>2539</v>
      </c>
      <c r="EQ54" s="5" t="s">
        <v>2252</v>
      </c>
      <c r="ET54" s="5">
        <v>186919374</v>
      </c>
      <c r="EU54" s="5" t="s">
        <v>2540</v>
      </c>
      <c r="EV54" s="4">
        <v>44826.608078703714</v>
      </c>
      <c r="EY54" s="5" t="s">
        <v>221</v>
      </c>
      <c r="EZ54" s="5" t="s">
        <v>222</v>
      </c>
      <c r="FB54" s="5">
        <v>40</v>
      </c>
    </row>
    <row r="55" spans="1:158" x14ac:dyDescent="0.35">
      <c r="A55" s="4">
        <v>44826.360115393523</v>
      </c>
      <c r="B55" s="4">
        <v>44826.365031250003</v>
      </c>
      <c r="C55" s="4">
        <v>44826</v>
      </c>
      <c r="D55" s="5" t="s">
        <v>652</v>
      </c>
      <c r="H55" s="5">
        <v>2810193501</v>
      </c>
      <c r="I55" s="4">
        <v>44826</v>
      </c>
      <c r="J55" s="5" t="s">
        <v>1077</v>
      </c>
      <c r="K55" s="5" t="s">
        <v>1907</v>
      </c>
      <c r="L55" s="5" t="s">
        <v>656</v>
      </c>
      <c r="M55" s="5" t="s">
        <v>657</v>
      </c>
      <c r="N55" s="5" t="s">
        <v>658</v>
      </c>
      <c r="O55" s="5" t="s">
        <v>201</v>
      </c>
      <c r="P55" s="5" t="s">
        <v>202</v>
      </c>
      <c r="Q55" s="5" t="s">
        <v>659</v>
      </c>
      <c r="R55" s="5" t="s">
        <v>660</v>
      </c>
      <c r="S55" s="5" t="s">
        <v>661</v>
      </c>
      <c r="T55" s="5" t="s">
        <v>210</v>
      </c>
      <c r="U55" s="5">
        <v>1</v>
      </c>
      <c r="V55" s="5">
        <v>0</v>
      </c>
      <c r="W55" s="5">
        <v>0</v>
      </c>
      <c r="X55" s="5">
        <v>0</v>
      </c>
      <c r="Y55" s="5">
        <v>0</v>
      </c>
      <c r="Z55" s="5">
        <v>0</v>
      </c>
      <c r="AA55" s="5">
        <v>0</v>
      </c>
      <c r="AB55" s="5">
        <v>0</v>
      </c>
      <c r="AC55" s="5">
        <v>0</v>
      </c>
      <c r="AD55" s="5">
        <v>0</v>
      </c>
      <c r="AE55" s="5">
        <v>0</v>
      </c>
      <c r="AF55" s="5">
        <v>0</v>
      </c>
      <c r="AG55" s="5">
        <v>0</v>
      </c>
      <c r="AH55" s="5">
        <v>1</v>
      </c>
      <c r="AI55" s="5">
        <v>2</v>
      </c>
      <c r="AJ55" s="5" t="s">
        <v>2509</v>
      </c>
      <c r="AK55" s="6" t="s">
        <v>2510</v>
      </c>
      <c r="AL55" s="5">
        <v>0.46</v>
      </c>
      <c r="AM55" s="5" t="s">
        <v>195</v>
      </c>
      <c r="AN55" s="5" t="s">
        <v>2511</v>
      </c>
      <c r="AO55" s="6" t="s">
        <v>2512</v>
      </c>
      <c r="AP55" s="5">
        <v>11.37</v>
      </c>
      <c r="AQ55" s="5" t="s">
        <v>194</v>
      </c>
      <c r="AR55" s="5" t="s">
        <v>3432</v>
      </c>
      <c r="EI55" s="5" t="s">
        <v>194</v>
      </c>
      <c r="EJ55" s="5" t="s">
        <v>194</v>
      </c>
      <c r="EK55" s="5" t="s">
        <v>194</v>
      </c>
      <c r="EL55" s="5" t="s">
        <v>194</v>
      </c>
      <c r="EM55" s="5" t="s">
        <v>194</v>
      </c>
      <c r="EN55" s="5" t="s">
        <v>670</v>
      </c>
      <c r="EO55" s="5" t="s">
        <v>2513</v>
      </c>
      <c r="EP55" s="6" t="s">
        <v>2514</v>
      </c>
      <c r="EQ55" s="5" t="s">
        <v>2252</v>
      </c>
      <c r="ET55" s="5">
        <v>186919270</v>
      </c>
      <c r="EU55" s="5" t="s">
        <v>2515</v>
      </c>
      <c r="EV55" s="4">
        <v>44826.607893518521</v>
      </c>
      <c r="EY55" s="5" t="s">
        <v>221</v>
      </c>
      <c r="EZ55" s="5" t="s">
        <v>222</v>
      </c>
      <c r="FB55" s="5">
        <v>37</v>
      </c>
    </row>
    <row r="56" spans="1:158" x14ac:dyDescent="0.35">
      <c r="A56" s="4">
        <v>44826.452264814812</v>
      </c>
      <c r="B56" s="4">
        <v>44826.491309745368</v>
      </c>
      <c r="C56" s="4">
        <v>44826</v>
      </c>
      <c r="D56" s="5" t="s">
        <v>294</v>
      </c>
      <c r="H56" s="5">
        <v>2506111106</v>
      </c>
      <c r="I56" s="4">
        <v>44826</v>
      </c>
      <c r="J56" s="5" t="s">
        <v>2313</v>
      </c>
      <c r="K56" s="5" t="s">
        <v>197</v>
      </c>
      <c r="L56" s="5" t="s">
        <v>355</v>
      </c>
      <c r="M56" s="5" t="s">
        <v>1754</v>
      </c>
      <c r="N56" s="5" t="s">
        <v>357</v>
      </c>
      <c r="O56" s="5" t="s">
        <v>201</v>
      </c>
      <c r="P56" s="5" t="s">
        <v>202</v>
      </c>
      <c r="Q56" s="5" t="s">
        <v>300</v>
      </c>
      <c r="R56" s="5" t="s">
        <v>301</v>
      </c>
      <c r="S56" s="5" t="s">
        <v>302</v>
      </c>
      <c r="T56" s="5" t="s">
        <v>210</v>
      </c>
      <c r="U56" s="5">
        <v>1</v>
      </c>
      <c r="V56" s="5">
        <v>0</v>
      </c>
      <c r="W56" s="5">
        <v>0</v>
      </c>
      <c r="X56" s="5">
        <v>0</v>
      </c>
      <c r="Y56" s="5">
        <v>0</v>
      </c>
      <c r="Z56" s="5">
        <v>0</v>
      </c>
      <c r="AA56" s="5">
        <v>0</v>
      </c>
      <c r="AB56" s="5">
        <v>0</v>
      </c>
      <c r="AC56" s="5">
        <v>0</v>
      </c>
      <c r="AD56" s="5">
        <v>0</v>
      </c>
      <c r="AE56" s="5">
        <v>0</v>
      </c>
      <c r="AF56" s="5">
        <v>0</v>
      </c>
      <c r="AG56" s="5">
        <v>0</v>
      </c>
      <c r="AH56" s="5">
        <v>3</v>
      </c>
      <c r="AI56" s="5">
        <v>9</v>
      </c>
      <c r="AJ56" s="5" t="s">
        <v>2314</v>
      </c>
      <c r="AK56" s="6" t="s">
        <v>2315</v>
      </c>
      <c r="AL56" s="5">
        <v>13.78</v>
      </c>
      <c r="AM56" s="5" t="s">
        <v>213</v>
      </c>
      <c r="AR56" s="5" t="s">
        <v>3419</v>
      </c>
      <c r="EI56" s="5" t="s">
        <v>194</v>
      </c>
      <c r="EJ56" s="5" t="s">
        <v>194</v>
      </c>
      <c r="EK56" s="5" t="s">
        <v>194</v>
      </c>
      <c r="EL56" s="5" t="s">
        <v>194</v>
      </c>
      <c r="EM56" s="5" t="s">
        <v>194</v>
      </c>
      <c r="EN56" s="5" t="s">
        <v>309</v>
      </c>
      <c r="EO56" s="5" t="s">
        <v>2316</v>
      </c>
      <c r="EP56" s="6" t="s">
        <v>2317</v>
      </c>
      <c r="EQ56" s="5" t="s">
        <v>2252</v>
      </c>
      <c r="ET56" s="5">
        <v>186788261</v>
      </c>
      <c r="EU56" s="5" t="s">
        <v>2318</v>
      </c>
      <c r="EV56" s="4">
        <v>44826.411215277767</v>
      </c>
      <c r="EY56" s="5" t="s">
        <v>221</v>
      </c>
      <c r="EZ56" s="5" t="s">
        <v>222</v>
      </c>
      <c r="FB56" s="5">
        <v>12</v>
      </c>
    </row>
    <row r="57" spans="1:158" x14ac:dyDescent="0.35">
      <c r="A57" s="4">
        <v>44826.369902569437</v>
      </c>
      <c r="B57" s="4">
        <v>44826.383927037037</v>
      </c>
      <c r="C57" s="4">
        <v>44826</v>
      </c>
      <c r="D57" s="5" t="s">
        <v>380</v>
      </c>
      <c r="H57" s="5">
        <v>2101022702</v>
      </c>
      <c r="I57" s="4">
        <v>44826</v>
      </c>
      <c r="J57" s="5" t="s">
        <v>639</v>
      </c>
      <c r="K57" s="5" t="s">
        <v>2457</v>
      </c>
      <c r="L57" s="5" t="s">
        <v>400</v>
      </c>
      <c r="M57" s="5" t="s">
        <v>2466</v>
      </c>
      <c r="N57" s="5" t="s">
        <v>402</v>
      </c>
      <c r="O57" s="5" t="s">
        <v>201</v>
      </c>
      <c r="P57" s="5" t="s">
        <v>202</v>
      </c>
      <c r="Q57" s="5" t="s">
        <v>386</v>
      </c>
      <c r="R57" s="5" t="s">
        <v>387</v>
      </c>
      <c r="S57" s="5" t="s">
        <v>388</v>
      </c>
      <c r="T57" s="5" t="s">
        <v>210</v>
      </c>
      <c r="U57" s="5">
        <v>1</v>
      </c>
      <c r="V57" s="5">
        <v>0</v>
      </c>
      <c r="W57" s="5">
        <v>0</v>
      </c>
      <c r="X57" s="5">
        <v>0</v>
      </c>
      <c r="Y57" s="5">
        <v>0</v>
      </c>
      <c r="Z57" s="5">
        <v>0</v>
      </c>
      <c r="AA57" s="5">
        <v>0</v>
      </c>
      <c r="AB57" s="5">
        <v>0</v>
      </c>
      <c r="AC57" s="5">
        <v>0</v>
      </c>
      <c r="AD57" s="5">
        <v>0</v>
      </c>
      <c r="AE57" s="5">
        <v>0</v>
      </c>
      <c r="AF57" s="5">
        <v>0</v>
      </c>
      <c r="AG57" s="5">
        <v>0</v>
      </c>
      <c r="AH57" s="5">
        <v>2</v>
      </c>
      <c r="AI57" s="5">
        <v>5</v>
      </c>
      <c r="AJ57" s="5" t="s">
        <v>2467</v>
      </c>
      <c r="AK57" s="6" t="s">
        <v>2468</v>
      </c>
      <c r="AL57" s="5">
        <v>40.74</v>
      </c>
      <c r="AM57" s="5" t="s">
        <v>213</v>
      </c>
      <c r="AR57" s="5" t="s">
        <v>3419</v>
      </c>
      <c r="EI57" s="5" t="s">
        <v>194</v>
      </c>
      <c r="EJ57" s="5" t="s">
        <v>194</v>
      </c>
      <c r="EK57" s="5" t="s">
        <v>194</v>
      </c>
      <c r="EL57" s="5" t="s">
        <v>194</v>
      </c>
      <c r="EM57" s="5" t="s">
        <v>194</v>
      </c>
      <c r="EN57" s="5" t="s">
        <v>394</v>
      </c>
      <c r="EO57" s="5" t="s">
        <v>2469</v>
      </c>
      <c r="EP57" s="6" t="s">
        <v>2470</v>
      </c>
      <c r="EQ57" s="5" t="s">
        <v>2252</v>
      </c>
      <c r="ET57" s="5">
        <v>186842482</v>
      </c>
      <c r="EU57" s="5" t="s">
        <v>2471</v>
      </c>
      <c r="EV57" s="4">
        <v>44826.501284722217</v>
      </c>
      <c r="EY57" s="5" t="s">
        <v>221</v>
      </c>
      <c r="EZ57" s="5" t="s">
        <v>222</v>
      </c>
      <c r="FB57" s="5">
        <v>32</v>
      </c>
    </row>
    <row r="58" spans="1:158" x14ac:dyDescent="0.35">
      <c r="A58" s="4">
        <v>44825.800201863429</v>
      </c>
      <c r="B58" s="4">
        <v>44826.515952974543</v>
      </c>
      <c r="C58" s="4">
        <v>44825</v>
      </c>
      <c r="D58" s="5" t="s">
        <v>467</v>
      </c>
      <c r="H58" s="5">
        <v>2709181804</v>
      </c>
      <c r="I58" s="4">
        <v>44826</v>
      </c>
      <c r="J58" s="5" t="s">
        <v>240</v>
      </c>
      <c r="K58" s="5" t="s">
        <v>470</v>
      </c>
      <c r="L58" s="5" t="s">
        <v>3571</v>
      </c>
      <c r="M58" s="5" t="s">
        <v>518</v>
      </c>
      <c r="N58" s="5" t="s">
        <v>519</v>
      </c>
      <c r="O58" s="5" t="s">
        <v>201</v>
      </c>
      <c r="P58" s="5" t="s">
        <v>202</v>
      </c>
      <c r="Q58" s="5" t="s">
        <v>473</v>
      </c>
      <c r="R58" s="5" t="s">
        <v>474</v>
      </c>
      <c r="S58" s="5" t="s">
        <v>475</v>
      </c>
      <c r="T58" s="5" t="s">
        <v>210</v>
      </c>
      <c r="U58" s="5">
        <v>1</v>
      </c>
      <c r="V58" s="5">
        <v>0</v>
      </c>
      <c r="W58" s="5">
        <v>0</v>
      </c>
      <c r="X58" s="5">
        <v>0</v>
      </c>
      <c r="Y58" s="5">
        <v>0</v>
      </c>
      <c r="Z58" s="5">
        <v>0</v>
      </c>
      <c r="AA58" s="5">
        <v>0</v>
      </c>
      <c r="AB58" s="5">
        <v>0</v>
      </c>
      <c r="AC58" s="5">
        <v>0</v>
      </c>
      <c r="AD58" s="5">
        <v>0</v>
      </c>
      <c r="AE58" s="5">
        <v>0</v>
      </c>
      <c r="AF58" s="5">
        <v>0</v>
      </c>
      <c r="AG58" s="5">
        <v>0</v>
      </c>
      <c r="AH58" s="5">
        <v>1</v>
      </c>
      <c r="AI58" s="5">
        <v>3</v>
      </c>
      <c r="AJ58" s="5" t="s">
        <v>2338</v>
      </c>
      <c r="AK58" s="6" t="s">
        <v>2339</v>
      </c>
      <c r="AL58" s="5">
        <v>19.82</v>
      </c>
      <c r="AM58" s="5" t="s">
        <v>195</v>
      </c>
      <c r="AN58" s="5" t="s">
        <v>2340</v>
      </c>
      <c r="AO58" s="6" t="s">
        <v>2341</v>
      </c>
      <c r="AP58" s="5">
        <v>34.01</v>
      </c>
      <c r="AQ58" s="5" t="s">
        <v>194</v>
      </c>
      <c r="AR58" s="5" t="s">
        <v>3483</v>
      </c>
      <c r="EI58" s="5" t="s">
        <v>194</v>
      </c>
      <c r="EJ58" s="5" t="s">
        <v>194</v>
      </c>
      <c r="EK58" s="5" t="s">
        <v>194</v>
      </c>
      <c r="EL58" s="5" t="s">
        <v>194</v>
      </c>
      <c r="EM58" s="5" t="s">
        <v>194</v>
      </c>
      <c r="EN58" s="5" t="s">
        <v>648</v>
      </c>
      <c r="EO58" s="5" t="s">
        <v>2343</v>
      </c>
      <c r="EP58" s="6" t="s">
        <v>2344</v>
      </c>
      <c r="EQ58" s="5" t="s">
        <v>2252</v>
      </c>
      <c r="ET58" s="5">
        <v>186800297</v>
      </c>
      <c r="EU58" s="5" t="s">
        <v>2345</v>
      </c>
      <c r="EV58" s="4">
        <v>44826.434305555558</v>
      </c>
      <c r="EY58" s="5" t="s">
        <v>221</v>
      </c>
      <c r="EZ58" s="5" t="s">
        <v>222</v>
      </c>
      <c r="FB58" s="5">
        <v>16</v>
      </c>
    </row>
    <row r="59" spans="1:158" x14ac:dyDescent="0.35">
      <c r="A59" s="4">
        <v>44826.464789560188</v>
      </c>
      <c r="B59" s="4">
        <v>44826.468824629628</v>
      </c>
      <c r="C59" s="4">
        <v>44826</v>
      </c>
      <c r="D59" s="5" t="s">
        <v>652</v>
      </c>
      <c r="H59" s="5">
        <v>2810193506</v>
      </c>
      <c r="I59" s="4">
        <v>44826</v>
      </c>
      <c r="J59" s="5" t="s">
        <v>2549</v>
      </c>
      <c r="K59" s="5" t="s">
        <v>2550</v>
      </c>
      <c r="L59" s="5" t="s">
        <v>738</v>
      </c>
      <c r="M59" s="5" t="s">
        <v>739</v>
      </c>
      <c r="N59" s="5" t="s">
        <v>740</v>
      </c>
      <c r="O59" s="5" t="s">
        <v>201</v>
      </c>
      <c r="P59" s="5" t="s">
        <v>202</v>
      </c>
      <c r="Q59" s="5" t="s">
        <v>659</v>
      </c>
      <c r="R59" s="5" t="s">
        <v>660</v>
      </c>
      <c r="S59" s="5" t="s">
        <v>661</v>
      </c>
      <c r="T59" s="5" t="s">
        <v>210</v>
      </c>
      <c r="U59" s="5">
        <v>1</v>
      </c>
      <c r="V59" s="5">
        <v>0</v>
      </c>
      <c r="W59" s="5">
        <v>0</v>
      </c>
      <c r="X59" s="5">
        <v>0</v>
      </c>
      <c r="Y59" s="5">
        <v>0</v>
      </c>
      <c r="Z59" s="5">
        <v>0</v>
      </c>
      <c r="AA59" s="5">
        <v>0</v>
      </c>
      <c r="AB59" s="5">
        <v>0</v>
      </c>
      <c r="AC59" s="5">
        <v>0</v>
      </c>
      <c r="AD59" s="5">
        <v>0</v>
      </c>
      <c r="AE59" s="5">
        <v>0</v>
      </c>
      <c r="AF59" s="5">
        <v>0</v>
      </c>
      <c r="AG59" s="5">
        <v>0</v>
      </c>
      <c r="AH59" s="5">
        <v>1</v>
      </c>
      <c r="AI59" s="5">
        <v>2</v>
      </c>
      <c r="AJ59" s="5" t="s">
        <v>2551</v>
      </c>
      <c r="AK59" s="6" t="s">
        <v>2552</v>
      </c>
      <c r="AL59" s="5">
        <v>3.06</v>
      </c>
      <c r="AM59" s="5" t="s">
        <v>195</v>
      </c>
      <c r="AN59" s="5" t="s">
        <v>2553</v>
      </c>
      <c r="AO59" s="6" t="s">
        <v>2554</v>
      </c>
      <c r="AP59" s="5">
        <v>4.5</v>
      </c>
      <c r="AQ59" s="5" t="s">
        <v>194</v>
      </c>
      <c r="AR59" s="5" t="s">
        <v>3432</v>
      </c>
      <c r="EI59" s="5" t="s">
        <v>194</v>
      </c>
      <c r="EJ59" s="5" t="s">
        <v>194</v>
      </c>
      <c r="EK59" s="5" t="s">
        <v>194</v>
      </c>
      <c r="EL59" s="5" t="s">
        <v>194</v>
      </c>
      <c r="EM59" s="5" t="s">
        <v>194</v>
      </c>
      <c r="EN59" s="5" t="s">
        <v>670</v>
      </c>
      <c r="EO59" s="5" t="s">
        <v>2555</v>
      </c>
      <c r="EP59" s="6" t="s">
        <v>2556</v>
      </c>
      <c r="EQ59" s="5" t="s">
        <v>2252</v>
      </c>
      <c r="ET59" s="5">
        <v>186919409</v>
      </c>
      <c r="EU59" s="5" t="s">
        <v>2557</v>
      </c>
      <c r="EV59" s="4">
        <v>44826.608194444438</v>
      </c>
      <c r="EY59" s="5" t="s">
        <v>221</v>
      </c>
      <c r="EZ59" s="5" t="s">
        <v>222</v>
      </c>
      <c r="FB59" s="5">
        <v>42</v>
      </c>
    </row>
    <row r="60" spans="1:158" x14ac:dyDescent="0.35">
      <c r="A60" s="4">
        <v>44826.352239641201</v>
      </c>
      <c r="B60" s="4">
        <v>44826.646423368053</v>
      </c>
      <c r="C60" s="4">
        <v>44826</v>
      </c>
      <c r="D60" s="5" t="s">
        <v>751</v>
      </c>
      <c r="H60" s="5">
        <v>2405102501</v>
      </c>
      <c r="I60" s="4">
        <v>44826</v>
      </c>
      <c r="J60" s="5" t="s">
        <v>2639</v>
      </c>
      <c r="K60" s="5" t="s">
        <v>197</v>
      </c>
      <c r="L60" s="5" t="s">
        <v>754</v>
      </c>
      <c r="M60" s="5" t="s">
        <v>754</v>
      </c>
      <c r="N60" s="5" t="s">
        <v>755</v>
      </c>
      <c r="O60" s="5" t="s">
        <v>201</v>
      </c>
      <c r="P60" s="5" t="s">
        <v>202</v>
      </c>
      <c r="Q60" s="5" t="s">
        <v>756</v>
      </c>
      <c r="R60" s="5" t="s">
        <v>757</v>
      </c>
      <c r="S60" s="5" t="s">
        <v>758</v>
      </c>
      <c r="T60" s="5" t="s">
        <v>422</v>
      </c>
      <c r="U60" s="5">
        <v>1</v>
      </c>
      <c r="V60" s="5">
        <v>1</v>
      </c>
      <c r="W60" s="5">
        <v>0</v>
      </c>
      <c r="X60" s="5">
        <v>0</v>
      </c>
      <c r="Y60" s="5">
        <v>0</v>
      </c>
      <c r="Z60" s="5">
        <v>0</v>
      </c>
      <c r="AA60" s="5">
        <v>0</v>
      </c>
      <c r="AB60" s="5">
        <v>0</v>
      </c>
      <c r="AC60" s="5">
        <v>0</v>
      </c>
      <c r="AD60" s="5">
        <v>0</v>
      </c>
      <c r="AE60" s="5">
        <v>0</v>
      </c>
      <c r="AF60" s="5">
        <v>0</v>
      </c>
      <c r="AG60" s="5">
        <v>0</v>
      </c>
      <c r="AH60" s="5">
        <v>2</v>
      </c>
      <c r="AI60" s="5">
        <v>6</v>
      </c>
      <c r="AJ60" s="5" t="s">
        <v>2640</v>
      </c>
      <c r="AK60" s="6" t="s">
        <v>2641</v>
      </c>
      <c r="AL60" s="5">
        <v>3.294</v>
      </c>
      <c r="AM60" s="5" t="s">
        <v>213</v>
      </c>
      <c r="AR60" s="5" t="s">
        <v>3499</v>
      </c>
      <c r="AS60" s="5" t="s">
        <v>2643</v>
      </c>
      <c r="AT60" s="6" t="s">
        <v>2644</v>
      </c>
      <c r="AU60" s="5">
        <v>5.4080000000000004</v>
      </c>
      <c r="AV60" s="5" t="s">
        <v>213</v>
      </c>
      <c r="EI60" s="5" t="s">
        <v>194</v>
      </c>
      <c r="EJ60" s="5" t="s">
        <v>194</v>
      </c>
      <c r="EK60" s="5" t="s">
        <v>194</v>
      </c>
      <c r="EL60" s="5" t="s">
        <v>194</v>
      </c>
      <c r="EM60" s="5" t="s">
        <v>194</v>
      </c>
      <c r="EN60" s="5" t="s">
        <v>751</v>
      </c>
      <c r="EO60" s="5" t="s">
        <v>2646</v>
      </c>
      <c r="EP60" s="6" t="s">
        <v>2647</v>
      </c>
      <c r="EQ60" s="5" t="s">
        <v>2252</v>
      </c>
      <c r="ET60" s="5">
        <v>186949609</v>
      </c>
      <c r="EU60" s="5" t="s">
        <v>2648</v>
      </c>
      <c r="EV60" s="4">
        <v>44826.664375</v>
      </c>
      <c r="EY60" s="5" t="s">
        <v>221</v>
      </c>
      <c r="EZ60" s="5" t="s">
        <v>222</v>
      </c>
      <c r="FB60" s="5">
        <v>55</v>
      </c>
    </row>
    <row r="61" spans="1:158" x14ac:dyDescent="0.35">
      <c r="A61" s="4">
        <v>44826.382707951387</v>
      </c>
      <c r="B61" s="4">
        <v>44826.569000428237</v>
      </c>
      <c r="C61" s="4">
        <v>44826</v>
      </c>
      <c r="D61" s="5" t="s">
        <v>751</v>
      </c>
      <c r="H61" s="5">
        <v>2405102503</v>
      </c>
      <c r="I61" s="4">
        <v>44826</v>
      </c>
      <c r="J61" s="5" t="s">
        <v>2111</v>
      </c>
      <c r="K61" s="5" t="s">
        <v>197</v>
      </c>
      <c r="L61" s="5" t="s">
        <v>794</v>
      </c>
      <c r="M61" s="5" t="s">
        <v>795</v>
      </c>
      <c r="N61" s="5" t="s">
        <v>796</v>
      </c>
      <c r="O61" s="5" t="s">
        <v>201</v>
      </c>
      <c r="P61" s="5" t="s">
        <v>202</v>
      </c>
      <c r="Q61" s="5" t="s">
        <v>756</v>
      </c>
      <c r="R61" s="5" t="s">
        <v>757</v>
      </c>
      <c r="S61" s="5" t="s">
        <v>758</v>
      </c>
      <c r="T61" s="5" t="s">
        <v>210</v>
      </c>
      <c r="U61" s="5">
        <v>1</v>
      </c>
      <c r="V61" s="5">
        <v>0</v>
      </c>
      <c r="W61" s="5">
        <v>0</v>
      </c>
      <c r="X61" s="5">
        <v>0</v>
      </c>
      <c r="Y61" s="5">
        <v>0</v>
      </c>
      <c r="Z61" s="5">
        <v>0</v>
      </c>
      <c r="AA61" s="5">
        <v>0</v>
      </c>
      <c r="AB61" s="5">
        <v>0</v>
      </c>
      <c r="AC61" s="5">
        <v>0</v>
      </c>
      <c r="AD61" s="5">
        <v>0</v>
      </c>
      <c r="AE61" s="5">
        <v>0</v>
      </c>
      <c r="AF61" s="5">
        <v>0</v>
      </c>
      <c r="AG61" s="5">
        <v>0</v>
      </c>
      <c r="AH61" s="5">
        <v>2</v>
      </c>
      <c r="AI61" s="5">
        <v>4</v>
      </c>
      <c r="AJ61" s="5" t="s">
        <v>2657</v>
      </c>
      <c r="AK61" s="6" t="s">
        <v>2658</v>
      </c>
      <c r="AL61" s="5">
        <v>24.73</v>
      </c>
      <c r="AM61" s="5" t="s">
        <v>213</v>
      </c>
      <c r="AR61" s="5" t="s">
        <v>3419</v>
      </c>
      <c r="EI61" s="5" t="s">
        <v>194</v>
      </c>
      <c r="EJ61" s="5" t="s">
        <v>194</v>
      </c>
      <c r="EK61" s="5" t="s">
        <v>194</v>
      </c>
      <c r="EL61" s="5" t="s">
        <v>194</v>
      </c>
      <c r="EM61" s="5" t="s">
        <v>194</v>
      </c>
      <c r="EN61" s="5" t="s">
        <v>751</v>
      </c>
      <c r="EO61" s="5" t="s">
        <v>2659</v>
      </c>
      <c r="EP61" s="6" t="s">
        <v>2660</v>
      </c>
      <c r="EQ61" s="5" t="s">
        <v>2252</v>
      </c>
      <c r="ET61" s="5">
        <v>186949682</v>
      </c>
      <c r="EU61" s="5" t="s">
        <v>2661</v>
      </c>
      <c r="EV61" s="4">
        <v>44826.664513888893</v>
      </c>
      <c r="EY61" s="5" t="s">
        <v>221</v>
      </c>
      <c r="EZ61" s="5" t="s">
        <v>222</v>
      </c>
      <c r="FB61" s="5">
        <v>57</v>
      </c>
    </row>
    <row r="62" spans="1:158" x14ac:dyDescent="0.35">
      <c r="A62" s="4">
        <v>44826.372452881937</v>
      </c>
      <c r="B62" s="4">
        <v>44826.568682337973</v>
      </c>
      <c r="C62" s="4">
        <v>44826</v>
      </c>
      <c r="D62" s="5" t="s">
        <v>751</v>
      </c>
      <c r="H62" s="5">
        <v>2405102502</v>
      </c>
      <c r="I62" s="4">
        <v>44826</v>
      </c>
      <c r="J62" s="5" t="s">
        <v>777</v>
      </c>
      <c r="K62" s="5" t="s">
        <v>197</v>
      </c>
      <c r="L62" s="5" t="s">
        <v>778</v>
      </c>
      <c r="M62" s="5" t="s">
        <v>779</v>
      </c>
      <c r="N62" s="5" t="s">
        <v>780</v>
      </c>
      <c r="O62" s="5" t="s">
        <v>201</v>
      </c>
      <c r="P62" s="5" t="s">
        <v>202</v>
      </c>
      <c r="Q62" s="5" t="s">
        <v>756</v>
      </c>
      <c r="R62" s="5" t="s">
        <v>757</v>
      </c>
      <c r="S62" s="5" t="s">
        <v>758</v>
      </c>
      <c r="T62" s="5" t="s">
        <v>210</v>
      </c>
      <c r="U62" s="5">
        <v>1</v>
      </c>
      <c r="V62" s="5">
        <v>0</v>
      </c>
      <c r="W62" s="5">
        <v>0</v>
      </c>
      <c r="X62" s="5">
        <v>0</v>
      </c>
      <c r="Y62" s="5">
        <v>0</v>
      </c>
      <c r="Z62" s="5">
        <v>0</v>
      </c>
      <c r="AA62" s="5">
        <v>0</v>
      </c>
      <c r="AB62" s="5">
        <v>0</v>
      </c>
      <c r="AC62" s="5">
        <v>0</v>
      </c>
      <c r="AD62" s="5">
        <v>0</v>
      </c>
      <c r="AE62" s="5">
        <v>0</v>
      </c>
      <c r="AF62" s="5">
        <v>0</v>
      </c>
      <c r="AG62" s="5">
        <v>0</v>
      </c>
      <c r="AH62" s="5">
        <v>2</v>
      </c>
      <c r="AI62" s="5">
        <v>8</v>
      </c>
      <c r="AJ62" s="5" t="s">
        <v>2649</v>
      </c>
      <c r="AK62" s="6" t="s">
        <v>2650</v>
      </c>
      <c r="AL62" s="5">
        <v>8.4670000000000005</v>
      </c>
      <c r="AM62" s="5" t="s">
        <v>195</v>
      </c>
      <c r="AN62" s="5" t="s">
        <v>2651</v>
      </c>
      <c r="AO62" s="6" t="s">
        <v>2652</v>
      </c>
      <c r="AP62" s="5">
        <v>35.29</v>
      </c>
      <c r="AQ62" s="5" t="s">
        <v>194</v>
      </c>
      <c r="AR62" s="5" t="s">
        <v>3500</v>
      </c>
      <c r="EI62" s="5" t="s">
        <v>194</v>
      </c>
      <c r="EJ62" s="5" t="s">
        <v>194</v>
      </c>
      <c r="EK62" s="5" t="s">
        <v>194</v>
      </c>
      <c r="EL62" s="5" t="s">
        <v>194</v>
      </c>
      <c r="EM62" s="5" t="s">
        <v>194</v>
      </c>
      <c r="EN62" s="5" t="s">
        <v>751</v>
      </c>
      <c r="EO62" s="5" t="s">
        <v>2654</v>
      </c>
      <c r="EP62" s="6" t="s">
        <v>2655</v>
      </c>
      <c r="EQ62" s="5" t="s">
        <v>2252</v>
      </c>
      <c r="ET62" s="5">
        <v>186949659</v>
      </c>
      <c r="EU62" s="5" t="s">
        <v>2656</v>
      </c>
      <c r="EV62" s="4">
        <v>44826.664467592593</v>
      </c>
      <c r="EY62" s="5" t="s">
        <v>221</v>
      </c>
      <c r="EZ62" s="5" t="s">
        <v>222</v>
      </c>
      <c r="FB62" s="5">
        <v>56</v>
      </c>
    </row>
    <row r="63" spans="1:158" x14ac:dyDescent="0.35">
      <c r="A63" s="4">
        <v>44826.40433902778</v>
      </c>
      <c r="B63" s="4">
        <v>44826.407760289352</v>
      </c>
      <c r="C63" s="4">
        <v>44826</v>
      </c>
      <c r="D63" s="5" t="s">
        <v>652</v>
      </c>
      <c r="H63" s="5">
        <v>2810193503</v>
      </c>
      <c r="I63" s="4">
        <v>44826</v>
      </c>
      <c r="J63" s="5" t="s">
        <v>2525</v>
      </c>
      <c r="K63" s="5" t="s">
        <v>2526</v>
      </c>
      <c r="L63" s="5" t="s">
        <v>691</v>
      </c>
      <c r="M63" s="5" t="s">
        <v>1927</v>
      </c>
      <c r="N63" s="5" t="s">
        <v>693</v>
      </c>
      <c r="O63" s="5" t="s">
        <v>201</v>
      </c>
      <c r="P63" s="5" t="s">
        <v>202</v>
      </c>
      <c r="Q63" s="5" t="s">
        <v>659</v>
      </c>
      <c r="R63" s="5" t="s">
        <v>660</v>
      </c>
      <c r="S63" s="5" t="s">
        <v>661</v>
      </c>
      <c r="T63" s="5" t="s">
        <v>210</v>
      </c>
      <c r="U63" s="5">
        <v>1</v>
      </c>
      <c r="V63" s="5">
        <v>0</v>
      </c>
      <c r="W63" s="5">
        <v>0</v>
      </c>
      <c r="X63" s="5">
        <v>0</v>
      </c>
      <c r="Y63" s="5">
        <v>0</v>
      </c>
      <c r="Z63" s="5">
        <v>0</v>
      </c>
      <c r="AA63" s="5">
        <v>0</v>
      </c>
      <c r="AB63" s="5">
        <v>0</v>
      </c>
      <c r="AC63" s="5">
        <v>0</v>
      </c>
      <c r="AD63" s="5">
        <v>0</v>
      </c>
      <c r="AE63" s="5">
        <v>0</v>
      </c>
      <c r="AF63" s="5">
        <v>0</v>
      </c>
      <c r="AG63" s="5">
        <v>0</v>
      </c>
      <c r="AH63" s="5">
        <v>1</v>
      </c>
      <c r="AI63" s="5">
        <v>10</v>
      </c>
      <c r="AJ63" s="5" t="s">
        <v>2527</v>
      </c>
      <c r="AK63" s="6" t="s">
        <v>2528</v>
      </c>
      <c r="AL63" s="5">
        <v>6.1050000000000004</v>
      </c>
      <c r="AM63" s="5" t="s">
        <v>195</v>
      </c>
      <c r="AN63" s="5" t="s">
        <v>2529</v>
      </c>
      <c r="AO63" s="6" t="s">
        <v>2530</v>
      </c>
      <c r="AP63" s="5">
        <v>11.2</v>
      </c>
      <c r="AQ63" s="5" t="s">
        <v>194</v>
      </c>
      <c r="AR63" s="5" t="s">
        <v>3432</v>
      </c>
      <c r="EI63" s="5" t="s">
        <v>194</v>
      </c>
      <c r="EJ63" s="5" t="s">
        <v>194</v>
      </c>
      <c r="EK63" s="5" t="s">
        <v>194</v>
      </c>
      <c r="EL63" s="5" t="s">
        <v>194</v>
      </c>
      <c r="EM63" s="5" t="s">
        <v>194</v>
      </c>
      <c r="EN63" s="5" t="s">
        <v>670</v>
      </c>
      <c r="EO63" s="5" t="s">
        <v>2531</v>
      </c>
      <c r="EP63" s="6" t="s">
        <v>2532</v>
      </c>
      <c r="EQ63" s="5" t="s">
        <v>2252</v>
      </c>
      <c r="ET63" s="5">
        <v>186919319</v>
      </c>
      <c r="EU63" s="5" t="s">
        <v>2533</v>
      </c>
      <c r="EV63" s="4">
        <v>44826.607974537037</v>
      </c>
      <c r="EY63" s="5" t="s">
        <v>221</v>
      </c>
      <c r="EZ63" s="5" t="s">
        <v>222</v>
      </c>
      <c r="FB63" s="5">
        <v>39</v>
      </c>
    </row>
    <row r="64" spans="1:158" x14ac:dyDescent="0.35">
      <c r="A64" s="4">
        <v>44826.393977430547</v>
      </c>
      <c r="B64" s="4">
        <v>44826.40065758102</v>
      </c>
      <c r="C64" s="4">
        <v>44826</v>
      </c>
      <c r="D64" s="5" t="s">
        <v>380</v>
      </c>
      <c r="H64" s="5">
        <v>2101022703</v>
      </c>
      <c r="I64" s="4">
        <v>44826</v>
      </c>
      <c r="J64" s="5" t="s">
        <v>1875</v>
      </c>
      <c r="K64" s="5" t="s">
        <v>2457</v>
      </c>
      <c r="L64" s="5" t="s">
        <v>414</v>
      </c>
      <c r="M64" s="5" t="s">
        <v>2473</v>
      </c>
      <c r="N64" s="5" t="s">
        <v>1821</v>
      </c>
      <c r="O64" s="5" t="s">
        <v>201</v>
      </c>
      <c r="P64" s="5" t="s">
        <v>202</v>
      </c>
      <c r="Q64" s="5" t="s">
        <v>386</v>
      </c>
      <c r="R64" s="5" t="s">
        <v>387</v>
      </c>
      <c r="S64" s="5" t="s">
        <v>388</v>
      </c>
      <c r="T64" s="5" t="s">
        <v>422</v>
      </c>
      <c r="U64" s="5">
        <v>1</v>
      </c>
      <c r="V64" s="5">
        <v>1</v>
      </c>
      <c r="W64" s="5">
        <v>0</v>
      </c>
      <c r="X64" s="5">
        <v>0</v>
      </c>
      <c r="Y64" s="5">
        <v>0</v>
      </c>
      <c r="Z64" s="5">
        <v>0</v>
      </c>
      <c r="AA64" s="5">
        <v>0</v>
      </c>
      <c r="AB64" s="5">
        <v>0</v>
      </c>
      <c r="AC64" s="5">
        <v>0</v>
      </c>
      <c r="AD64" s="5">
        <v>0</v>
      </c>
      <c r="AE64" s="5">
        <v>0</v>
      </c>
      <c r="AF64" s="5">
        <v>0</v>
      </c>
      <c r="AG64" s="5">
        <v>0</v>
      </c>
      <c r="AH64" s="5">
        <v>2</v>
      </c>
      <c r="AI64" s="5">
        <v>9</v>
      </c>
      <c r="AJ64" s="5" t="s">
        <v>2474</v>
      </c>
      <c r="AK64" s="6" t="s">
        <v>2475</v>
      </c>
      <c r="AL64" s="5">
        <v>1.57</v>
      </c>
      <c r="AM64" s="5" t="s">
        <v>213</v>
      </c>
      <c r="AR64" s="5" t="s">
        <v>3419</v>
      </c>
      <c r="AS64" s="5" t="s">
        <v>2476</v>
      </c>
      <c r="AT64" s="6" t="s">
        <v>2477</v>
      </c>
      <c r="AU64" s="5">
        <v>17.68</v>
      </c>
      <c r="AV64" s="5" t="s">
        <v>213</v>
      </c>
      <c r="EI64" s="5" t="s">
        <v>194</v>
      </c>
      <c r="EJ64" s="5" t="s">
        <v>194</v>
      </c>
      <c r="EK64" s="5" t="s">
        <v>194</v>
      </c>
      <c r="EL64" s="5" t="s">
        <v>194</v>
      </c>
      <c r="EM64" s="5" t="s">
        <v>194</v>
      </c>
      <c r="EN64" s="5" t="s">
        <v>394</v>
      </c>
      <c r="EO64" s="5" t="s">
        <v>2478</v>
      </c>
      <c r="EP64" s="6" t="s">
        <v>2479</v>
      </c>
      <c r="EQ64" s="5" t="s">
        <v>2252</v>
      </c>
      <c r="ET64" s="5">
        <v>186842507</v>
      </c>
      <c r="EU64" s="5" t="s">
        <v>2480</v>
      </c>
      <c r="EV64" s="4">
        <v>44826.501319444447</v>
      </c>
      <c r="EY64" s="5" t="s">
        <v>221</v>
      </c>
      <c r="EZ64" s="5" t="s">
        <v>222</v>
      </c>
      <c r="FB64" s="5">
        <v>33</v>
      </c>
    </row>
    <row r="65" spans="1:158" x14ac:dyDescent="0.35">
      <c r="A65" s="4">
        <v>44825.795411597217</v>
      </c>
      <c r="B65" s="4">
        <v>44826.438828796287</v>
      </c>
      <c r="C65" s="4">
        <v>44825</v>
      </c>
      <c r="D65" s="5" t="s">
        <v>467</v>
      </c>
      <c r="H65" s="5">
        <v>2709181803</v>
      </c>
      <c r="I65" s="4">
        <v>44826</v>
      </c>
      <c r="J65" s="5" t="s">
        <v>469</v>
      </c>
      <c r="K65" s="5" t="s">
        <v>470</v>
      </c>
      <c r="L65" s="5" t="s">
        <v>3572</v>
      </c>
      <c r="M65" s="5" t="s">
        <v>471</v>
      </c>
      <c r="N65" s="5" t="s">
        <v>472</v>
      </c>
      <c r="O65" s="5" t="s">
        <v>201</v>
      </c>
      <c r="P65" s="5" t="s">
        <v>202</v>
      </c>
      <c r="Q65" s="5" t="s">
        <v>473</v>
      </c>
      <c r="R65" s="5" t="s">
        <v>474</v>
      </c>
      <c r="S65" s="5" t="s">
        <v>475</v>
      </c>
      <c r="T65" s="5" t="s">
        <v>210</v>
      </c>
      <c r="U65" s="5">
        <v>1</v>
      </c>
      <c r="V65" s="5">
        <v>0</v>
      </c>
      <c r="W65" s="5">
        <v>0</v>
      </c>
      <c r="X65" s="5">
        <v>0</v>
      </c>
      <c r="Y65" s="5">
        <v>0</v>
      </c>
      <c r="Z65" s="5">
        <v>0</v>
      </c>
      <c r="AA65" s="5">
        <v>0</v>
      </c>
      <c r="AB65" s="5">
        <v>0</v>
      </c>
      <c r="AC65" s="5">
        <v>0</v>
      </c>
      <c r="AD65" s="5">
        <v>0</v>
      </c>
      <c r="AE65" s="5">
        <v>0</v>
      </c>
      <c r="AF65" s="5">
        <v>0</v>
      </c>
      <c r="AG65" s="5">
        <v>0</v>
      </c>
      <c r="AH65" s="5">
        <v>3</v>
      </c>
      <c r="AI65" s="5">
        <v>6</v>
      </c>
      <c r="AJ65" s="5" t="s">
        <v>2332</v>
      </c>
      <c r="AK65" s="6" t="s">
        <v>2333</v>
      </c>
      <c r="AL65" s="5">
        <v>29.4</v>
      </c>
      <c r="AM65" s="5" t="s">
        <v>213</v>
      </c>
      <c r="AR65" s="5" t="s">
        <v>3482</v>
      </c>
      <c r="EI65" s="5" t="s">
        <v>194</v>
      </c>
      <c r="EJ65" s="5" t="s">
        <v>194</v>
      </c>
      <c r="EK65" s="5" t="s">
        <v>194</v>
      </c>
      <c r="EL65" s="5" t="s">
        <v>194</v>
      </c>
      <c r="EM65" s="5" t="s">
        <v>194</v>
      </c>
      <c r="EN65" s="5" t="s">
        <v>482</v>
      </c>
      <c r="EO65" s="5" t="s">
        <v>2335</v>
      </c>
      <c r="EP65" s="6" t="s">
        <v>2336</v>
      </c>
      <c r="EQ65" s="5" t="s">
        <v>2252</v>
      </c>
      <c r="ET65" s="5">
        <v>186800180</v>
      </c>
      <c r="EU65" s="5" t="s">
        <v>2337</v>
      </c>
      <c r="EV65" s="4">
        <v>44826.434004629627</v>
      </c>
      <c r="EY65" s="5" t="s">
        <v>221</v>
      </c>
      <c r="EZ65" s="5" t="s">
        <v>222</v>
      </c>
      <c r="FB65" s="5">
        <v>15</v>
      </c>
    </row>
    <row r="66" spans="1:158" x14ac:dyDescent="0.35">
      <c r="A66" s="4">
        <v>44826.433529097223</v>
      </c>
      <c r="B66" s="4">
        <v>44826.441215335653</v>
      </c>
      <c r="C66" s="4">
        <v>44826</v>
      </c>
      <c r="D66" s="5" t="s">
        <v>486</v>
      </c>
      <c r="H66" s="5">
        <v>2507141906</v>
      </c>
      <c r="I66" s="4">
        <v>44826</v>
      </c>
      <c r="J66" s="5" t="s">
        <v>2277</v>
      </c>
      <c r="K66" s="5" t="s">
        <v>197</v>
      </c>
      <c r="L66" s="5" t="s">
        <v>623</v>
      </c>
      <c r="M66" s="5" t="s">
        <v>624</v>
      </c>
      <c r="N66" s="5" t="s">
        <v>625</v>
      </c>
      <c r="O66" s="5" t="s">
        <v>201</v>
      </c>
      <c r="P66" s="5" t="s">
        <v>202</v>
      </c>
      <c r="Q66" s="5" t="s">
        <v>300</v>
      </c>
      <c r="R66" s="5" t="s">
        <v>548</v>
      </c>
      <c r="S66" s="5" t="s">
        <v>549</v>
      </c>
      <c r="T66" s="5" t="s">
        <v>210</v>
      </c>
      <c r="U66" s="5">
        <v>1</v>
      </c>
      <c r="V66" s="5">
        <v>0</v>
      </c>
      <c r="W66" s="5">
        <v>0</v>
      </c>
      <c r="X66" s="5">
        <v>0</v>
      </c>
      <c r="Y66" s="5">
        <v>0</v>
      </c>
      <c r="Z66" s="5">
        <v>0</v>
      </c>
      <c r="AA66" s="5">
        <v>0</v>
      </c>
      <c r="AB66" s="5">
        <v>0</v>
      </c>
      <c r="AC66" s="5">
        <v>0</v>
      </c>
      <c r="AD66" s="5">
        <v>0</v>
      </c>
      <c r="AE66" s="5">
        <v>0</v>
      </c>
      <c r="AF66" s="5">
        <v>0</v>
      </c>
      <c r="AG66" s="5">
        <v>0</v>
      </c>
      <c r="AH66" s="5">
        <v>1</v>
      </c>
      <c r="AI66" s="5">
        <v>5</v>
      </c>
      <c r="AJ66" s="5" t="s">
        <v>2279</v>
      </c>
      <c r="AK66" s="6" t="s">
        <v>2280</v>
      </c>
      <c r="AL66" s="5">
        <v>17.61</v>
      </c>
      <c r="AM66" s="5" t="s">
        <v>213</v>
      </c>
      <c r="AR66" s="5" t="s">
        <v>3419</v>
      </c>
      <c r="EI66" s="5" t="s">
        <v>194</v>
      </c>
      <c r="EJ66" s="5" t="s">
        <v>194</v>
      </c>
      <c r="EK66" s="5" t="s">
        <v>194</v>
      </c>
      <c r="EL66" s="5" t="s">
        <v>194</v>
      </c>
      <c r="EM66" s="5" t="s">
        <v>194</v>
      </c>
      <c r="EN66" s="5" t="s">
        <v>486</v>
      </c>
      <c r="EO66" s="5" t="s">
        <v>2281</v>
      </c>
      <c r="EP66" s="6" t="s">
        <v>2282</v>
      </c>
      <c r="EQ66" s="5" t="s">
        <v>2252</v>
      </c>
      <c r="ET66" s="5">
        <v>186769273</v>
      </c>
      <c r="EU66" s="5" t="s">
        <v>2283</v>
      </c>
      <c r="EV66" s="4">
        <v>44826.368877314817</v>
      </c>
      <c r="EY66" s="5" t="s">
        <v>221</v>
      </c>
      <c r="EZ66" s="5" t="s">
        <v>222</v>
      </c>
      <c r="FB66" s="5">
        <v>6</v>
      </c>
    </row>
    <row r="67" spans="1:158" x14ac:dyDescent="0.35">
      <c r="A67" s="4">
        <v>44826.444918854169</v>
      </c>
      <c r="B67" s="4">
        <v>44826.459634293977</v>
      </c>
      <c r="C67" s="4">
        <v>44826</v>
      </c>
      <c r="D67" s="5" t="s">
        <v>192</v>
      </c>
      <c r="H67" s="5">
        <v>2304071203</v>
      </c>
      <c r="I67" s="4">
        <v>44826</v>
      </c>
      <c r="J67" s="5" t="s">
        <v>2424</v>
      </c>
      <c r="K67" s="5" t="s">
        <v>197</v>
      </c>
      <c r="L67" s="5" t="s">
        <v>241</v>
      </c>
      <c r="M67" s="5" t="s">
        <v>2425</v>
      </c>
      <c r="N67" s="5" t="s">
        <v>243</v>
      </c>
      <c r="O67" s="5" t="s">
        <v>201</v>
      </c>
      <c r="P67" s="5" t="s">
        <v>202</v>
      </c>
      <c r="Q67" s="5" t="s">
        <v>203</v>
      </c>
      <c r="R67" s="5" t="s">
        <v>204</v>
      </c>
      <c r="S67" s="5" t="s">
        <v>205</v>
      </c>
      <c r="T67" s="5" t="s">
        <v>210</v>
      </c>
      <c r="U67" s="5">
        <v>1</v>
      </c>
      <c r="V67" s="5">
        <v>0</v>
      </c>
      <c r="W67" s="5">
        <v>0</v>
      </c>
      <c r="X67" s="5">
        <v>0</v>
      </c>
      <c r="Y67" s="5">
        <v>0</v>
      </c>
      <c r="Z67" s="5">
        <v>0</v>
      </c>
      <c r="AA67" s="5">
        <v>0</v>
      </c>
      <c r="AB67" s="5">
        <v>0</v>
      </c>
      <c r="AC67" s="5">
        <v>0</v>
      </c>
      <c r="AD67" s="5">
        <v>0</v>
      </c>
      <c r="AE67" s="5">
        <v>0</v>
      </c>
      <c r="AF67" s="5">
        <v>0</v>
      </c>
      <c r="AG67" s="5">
        <v>0</v>
      </c>
      <c r="AH67" s="5">
        <v>3</v>
      </c>
      <c r="AI67" s="5">
        <v>5</v>
      </c>
      <c r="AJ67" s="5" t="s">
        <v>2426</v>
      </c>
      <c r="AK67" s="6" t="s">
        <v>2427</v>
      </c>
      <c r="AL67" s="5">
        <v>35.15</v>
      </c>
      <c r="AM67" s="5" t="s">
        <v>213</v>
      </c>
      <c r="EI67" s="5" t="s">
        <v>194</v>
      </c>
      <c r="EJ67" s="5" t="s">
        <v>194</v>
      </c>
      <c r="EK67" s="5" t="s">
        <v>194</v>
      </c>
      <c r="EL67" s="5" t="s">
        <v>194</v>
      </c>
      <c r="EM67" s="5" t="s">
        <v>194</v>
      </c>
      <c r="EN67" s="5" t="s">
        <v>192</v>
      </c>
      <c r="EO67" s="5" t="s">
        <v>2428</v>
      </c>
      <c r="EP67" s="6" t="s">
        <v>2429</v>
      </c>
      <c r="EQ67" s="5" t="s">
        <v>2252</v>
      </c>
      <c r="ET67" s="5">
        <v>186817460</v>
      </c>
      <c r="EU67" s="5" t="s">
        <v>2430</v>
      </c>
      <c r="EV67" s="4">
        <v>44826.466203703712</v>
      </c>
      <c r="EY67" s="5" t="s">
        <v>221</v>
      </c>
      <c r="EZ67" s="5" t="s">
        <v>222</v>
      </c>
      <c r="FB67" s="5">
        <v>27</v>
      </c>
    </row>
    <row r="68" spans="1:158" x14ac:dyDescent="0.35">
      <c r="A68" s="4">
        <v>44826.361913379631</v>
      </c>
      <c r="B68" s="4">
        <v>44826.491226527767</v>
      </c>
      <c r="C68" s="4">
        <v>44826</v>
      </c>
      <c r="D68" s="5" t="s">
        <v>294</v>
      </c>
      <c r="H68" s="5">
        <v>2506111101</v>
      </c>
      <c r="I68" s="4">
        <v>44826</v>
      </c>
      <c r="J68" s="5" t="s">
        <v>2284</v>
      </c>
      <c r="K68" s="5" t="s">
        <v>197</v>
      </c>
      <c r="L68" s="5" t="s">
        <v>297</v>
      </c>
      <c r="M68" s="5" t="s">
        <v>298</v>
      </c>
      <c r="N68" s="5" t="s">
        <v>299</v>
      </c>
      <c r="O68" s="5" t="s">
        <v>201</v>
      </c>
      <c r="P68" s="5" t="s">
        <v>202</v>
      </c>
      <c r="Q68" s="5" t="s">
        <v>300</v>
      </c>
      <c r="R68" s="5" t="s">
        <v>301</v>
      </c>
      <c r="S68" s="5" t="s">
        <v>302</v>
      </c>
      <c r="T68" s="5" t="s">
        <v>210</v>
      </c>
      <c r="U68" s="5">
        <v>1</v>
      </c>
      <c r="V68" s="5">
        <v>0</v>
      </c>
      <c r="W68" s="5">
        <v>0</v>
      </c>
      <c r="X68" s="5">
        <v>0</v>
      </c>
      <c r="Y68" s="5">
        <v>0</v>
      </c>
      <c r="Z68" s="5">
        <v>0</v>
      </c>
      <c r="AA68" s="5">
        <v>0</v>
      </c>
      <c r="AB68" s="5">
        <v>0</v>
      </c>
      <c r="AC68" s="5">
        <v>0</v>
      </c>
      <c r="AD68" s="5">
        <v>0</v>
      </c>
      <c r="AE68" s="5">
        <v>0</v>
      </c>
      <c r="AF68" s="5">
        <v>0</v>
      </c>
      <c r="AG68" s="5">
        <v>0</v>
      </c>
      <c r="AH68" s="5">
        <v>2</v>
      </c>
      <c r="AI68" s="5">
        <v>4</v>
      </c>
      <c r="AJ68" s="5" t="s">
        <v>2285</v>
      </c>
      <c r="AK68" s="6" t="s">
        <v>2286</v>
      </c>
      <c r="AL68" s="5">
        <v>19.14</v>
      </c>
      <c r="AM68" s="5" t="s">
        <v>213</v>
      </c>
      <c r="AR68" s="5" t="s">
        <v>3419</v>
      </c>
      <c r="EI68" s="5" t="s">
        <v>194</v>
      </c>
      <c r="EJ68" s="5" t="s">
        <v>194</v>
      </c>
      <c r="EK68" s="5" t="s">
        <v>194</v>
      </c>
      <c r="EL68" s="5" t="s">
        <v>194</v>
      </c>
      <c r="EM68" s="5" t="s">
        <v>194</v>
      </c>
      <c r="EN68" s="5" t="s">
        <v>309</v>
      </c>
      <c r="EO68" s="5" t="s">
        <v>2287</v>
      </c>
      <c r="EP68" s="6" t="s">
        <v>2288</v>
      </c>
      <c r="EQ68" s="5" t="s">
        <v>2252</v>
      </c>
      <c r="ET68" s="5">
        <v>186787056</v>
      </c>
      <c r="EU68" s="5" t="s">
        <v>2289</v>
      </c>
      <c r="EV68" s="4">
        <v>44826.408946759257</v>
      </c>
      <c r="EY68" s="5" t="s">
        <v>221</v>
      </c>
      <c r="EZ68" s="5" t="s">
        <v>222</v>
      </c>
      <c r="FB68" s="5">
        <v>7</v>
      </c>
    </row>
    <row r="69" spans="1:158" x14ac:dyDescent="0.35">
      <c r="A69" s="4">
        <v>44826.340032372682</v>
      </c>
      <c r="B69" s="4">
        <v>44826.35143318287</v>
      </c>
      <c r="C69" s="4">
        <v>44826</v>
      </c>
      <c r="D69" s="5" t="s">
        <v>486</v>
      </c>
      <c r="H69" s="5">
        <v>2507141901</v>
      </c>
      <c r="I69" s="4">
        <v>44826</v>
      </c>
      <c r="J69" s="5" t="s">
        <v>2246</v>
      </c>
      <c r="K69" s="5" t="s">
        <v>197</v>
      </c>
      <c r="L69" s="5" t="s">
        <v>2247</v>
      </c>
      <c r="M69" s="5" t="s">
        <v>1683</v>
      </c>
      <c r="N69" s="5" t="s">
        <v>547</v>
      </c>
      <c r="O69" s="5" t="s">
        <v>201</v>
      </c>
      <c r="P69" s="5" t="s">
        <v>202</v>
      </c>
      <c r="Q69" s="5" t="s">
        <v>300</v>
      </c>
      <c r="R69" s="5" t="s">
        <v>548</v>
      </c>
      <c r="S69" s="5" t="s">
        <v>549</v>
      </c>
      <c r="T69" s="5" t="s">
        <v>210</v>
      </c>
      <c r="U69" s="5">
        <v>1</v>
      </c>
      <c r="V69" s="5">
        <v>0</v>
      </c>
      <c r="W69" s="5">
        <v>0</v>
      </c>
      <c r="X69" s="5">
        <v>0</v>
      </c>
      <c r="Y69" s="5">
        <v>0</v>
      </c>
      <c r="Z69" s="5">
        <v>0</v>
      </c>
      <c r="AA69" s="5">
        <v>0</v>
      </c>
      <c r="AB69" s="5">
        <v>0</v>
      </c>
      <c r="AC69" s="5">
        <v>0</v>
      </c>
      <c r="AD69" s="5">
        <v>0</v>
      </c>
      <c r="AE69" s="5">
        <v>0</v>
      </c>
      <c r="AF69" s="5">
        <v>0</v>
      </c>
      <c r="AG69" s="5">
        <v>0</v>
      </c>
      <c r="AH69" s="5">
        <v>2</v>
      </c>
      <c r="AI69" s="5">
        <v>5</v>
      </c>
      <c r="AJ69" s="5" t="s">
        <v>2248</v>
      </c>
      <c r="AK69" s="6" t="s">
        <v>2249</v>
      </c>
      <c r="AL69" s="5">
        <v>23.84</v>
      </c>
      <c r="AM69" s="5" t="s">
        <v>213</v>
      </c>
      <c r="AR69" s="5" t="s">
        <v>3419</v>
      </c>
      <c r="EI69" s="5" t="s">
        <v>194</v>
      </c>
      <c r="EJ69" s="5" t="s">
        <v>194</v>
      </c>
      <c r="EK69" s="5" t="s">
        <v>194</v>
      </c>
      <c r="EL69" s="5" t="s">
        <v>194</v>
      </c>
      <c r="EM69" s="5" t="s">
        <v>194</v>
      </c>
      <c r="EN69" s="5" t="s">
        <v>486</v>
      </c>
      <c r="EO69" s="5" t="s">
        <v>2250</v>
      </c>
      <c r="EP69" s="6" t="s">
        <v>2251</v>
      </c>
      <c r="EQ69" s="5" t="s">
        <v>2252</v>
      </c>
      <c r="ET69" s="5">
        <v>186768736</v>
      </c>
      <c r="EU69" s="5" t="s">
        <v>2253</v>
      </c>
      <c r="EV69" s="4">
        <v>44826.367418981477</v>
      </c>
      <c r="EY69" s="5" t="s">
        <v>221</v>
      </c>
      <c r="EZ69" s="5" t="s">
        <v>222</v>
      </c>
      <c r="FB69" s="5">
        <v>1</v>
      </c>
    </row>
    <row r="70" spans="1:158" x14ac:dyDescent="0.35">
      <c r="A70" s="4">
        <v>44826.3830275</v>
      </c>
      <c r="B70" s="4">
        <v>44826.491741782411</v>
      </c>
      <c r="C70" s="4">
        <v>44826</v>
      </c>
      <c r="D70" s="5" t="s">
        <v>294</v>
      </c>
      <c r="H70" s="5">
        <v>2506111102</v>
      </c>
      <c r="I70" s="4">
        <v>44826</v>
      </c>
      <c r="J70" s="5" t="s">
        <v>2290</v>
      </c>
      <c r="K70" s="5" t="s">
        <v>197</v>
      </c>
      <c r="L70" s="5" t="s">
        <v>315</v>
      </c>
      <c r="M70" s="5" t="s">
        <v>316</v>
      </c>
      <c r="N70" s="5" t="s">
        <v>1698</v>
      </c>
      <c r="O70" s="5" t="s">
        <v>201</v>
      </c>
      <c r="P70" s="5" t="s">
        <v>202</v>
      </c>
      <c r="Q70" s="5" t="s">
        <v>300</v>
      </c>
      <c r="R70" s="5" t="s">
        <v>301</v>
      </c>
      <c r="S70" s="5" t="s">
        <v>302</v>
      </c>
      <c r="T70" s="5" t="s">
        <v>210</v>
      </c>
      <c r="U70" s="5">
        <v>1</v>
      </c>
      <c r="V70" s="5">
        <v>0</v>
      </c>
      <c r="W70" s="5">
        <v>0</v>
      </c>
      <c r="X70" s="5">
        <v>0</v>
      </c>
      <c r="Y70" s="5">
        <v>0</v>
      </c>
      <c r="Z70" s="5">
        <v>0</v>
      </c>
      <c r="AA70" s="5">
        <v>0</v>
      </c>
      <c r="AB70" s="5">
        <v>0</v>
      </c>
      <c r="AC70" s="5">
        <v>0</v>
      </c>
      <c r="AD70" s="5">
        <v>0</v>
      </c>
      <c r="AE70" s="5">
        <v>0</v>
      </c>
      <c r="AF70" s="5">
        <v>0</v>
      </c>
      <c r="AG70" s="5">
        <v>0</v>
      </c>
      <c r="AH70" s="5">
        <v>2</v>
      </c>
      <c r="AI70" s="5">
        <v>5</v>
      </c>
      <c r="AJ70" s="5" t="s">
        <v>2291</v>
      </c>
      <c r="AK70" s="6" t="s">
        <v>2292</v>
      </c>
      <c r="AL70" s="5">
        <v>20.065000000000001</v>
      </c>
      <c r="AM70" s="5" t="s">
        <v>213</v>
      </c>
      <c r="AR70" s="5" t="s">
        <v>3419</v>
      </c>
      <c r="EI70" s="5" t="s">
        <v>194</v>
      </c>
      <c r="EJ70" s="5" t="s">
        <v>194</v>
      </c>
      <c r="EK70" s="5" t="s">
        <v>194</v>
      </c>
      <c r="EL70" s="5" t="s">
        <v>194</v>
      </c>
      <c r="EM70" s="5" t="s">
        <v>194</v>
      </c>
      <c r="EN70" s="5" t="s">
        <v>309</v>
      </c>
      <c r="EO70" s="5" t="s">
        <v>2293</v>
      </c>
      <c r="EP70" s="6" t="s">
        <v>2294</v>
      </c>
      <c r="EQ70" s="5" t="s">
        <v>2252</v>
      </c>
      <c r="ET70" s="5">
        <v>186787268</v>
      </c>
      <c r="EU70" s="5" t="s">
        <v>2295</v>
      </c>
      <c r="EV70" s="4">
        <v>44826.409456018519</v>
      </c>
      <c r="EY70" s="5" t="s">
        <v>221</v>
      </c>
      <c r="EZ70" s="5" t="s">
        <v>222</v>
      </c>
      <c r="FB70" s="5">
        <v>8</v>
      </c>
    </row>
    <row r="71" spans="1:158" x14ac:dyDescent="0.35">
      <c r="A71" s="4">
        <v>44826.380202812499</v>
      </c>
      <c r="B71" s="4">
        <v>44826.38543829861</v>
      </c>
      <c r="C71" s="4">
        <v>44826</v>
      </c>
      <c r="D71" s="5" t="s">
        <v>486</v>
      </c>
      <c r="H71" s="5">
        <v>2507141903</v>
      </c>
      <c r="I71" s="4">
        <v>44826</v>
      </c>
      <c r="J71" s="5" t="s">
        <v>1968</v>
      </c>
      <c r="K71" s="5" t="s">
        <v>197</v>
      </c>
      <c r="L71" s="5" t="s">
        <v>578</v>
      </c>
      <c r="M71" s="5" t="s">
        <v>579</v>
      </c>
      <c r="N71" s="5" t="s">
        <v>580</v>
      </c>
      <c r="O71" s="5" t="s">
        <v>201</v>
      </c>
      <c r="P71" s="5" t="s">
        <v>202</v>
      </c>
      <c r="Q71" s="5" t="s">
        <v>300</v>
      </c>
      <c r="R71" s="5" t="s">
        <v>548</v>
      </c>
      <c r="S71" s="5" t="s">
        <v>549</v>
      </c>
      <c r="T71" s="5" t="s">
        <v>210</v>
      </c>
      <c r="U71" s="5">
        <v>1</v>
      </c>
      <c r="V71" s="5">
        <v>0</v>
      </c>
      <c r="W71" s="5">
        <v>0</v>
      </c>
      <c r="X71" s="5">
        <v>0</v>
      </c>
      <c r="Y71" s="5">
        <v>0</v>
      </c>
      <c r="Z71" s="5">
        <v>0</v>
      </c>
      <c r="AA71" s="5">
        <v>0</v>
      </c>
      <c r="AB71" s="5">
        <v>0</v>
      </c>
      <c r="AC71" s="5">
        <v>0</v>
      </c>
      <c r="AD71" s="5">
        <v>0</v>
      </c>
      <c r="AE71" s="5">
        <v>0</v>
      </c>
      <c r="AF71" s="5">
        <v>0</v>
      </c>
      <c r="AG71" s="5">
        <v>0</v>
      </c>
      <c r="AH71" s="5">
        <v>2</v>
      </c>
      <c r="AI71" s="5">
        <v>5</v>
      </c>
      <c r="AJ71" s="5" t="s">
        <v>2261</v>
      </c>
      <c r="AK71" s="6" t="s">
        <v>2262</v>
      </c>
      <c r="AL71" s="5">
        <v>26.140999999999998</v>
      </c>
      <c r="AM71" s="5" t="s">
        <v>213</v>
      </c>
      <c r="EI71" s="5" t="s">
        <v>194</v>
      </c>
      <c r="EJ71" s="5" t="s">
        <v>194</v>
      </c>
      <c r="EK71" s="5" t="s">
        <v>194</v>
      </c>
      <c r="EL71" s="5" t="s">
        <v>194</v>
      </c>
      <c r="EM71" s="5" t="s">
        <v>194</v>
      </c>
      <c r="EN71" s="5" t="s">
        <v>557</v>
      </c>
      <c r="EO71" s="5" t="s">
        <v>2263</v>
      </c>
      <c r="EP71" s="6" t="s">
        <v>2264</v>
      </c>
      <c r="EQ71" s="5" t="s">
        <v>2252</v>
      </c>
      <c r="ET71" s="5">
        <v>186769017</v>
      </c>
      <c r="EU71" s="5" t="s">
        <v>2265</v>
      </c>
      <c r="EV71" s="4">
        <v>44826.368136574078</v>
      </c>
      <c r="EY71" s="5" t="s">
        <v>221</v>
      </c>
      <c r="EZ71" s="5" t="s">
        <v>222</v>
      </c>
      <c r="FB71" s="5">
        <v>3</v>
      </c>
    </row>
    <row r="72" spans="1:158" x14ac:dyDescent="0.35">
      <c r="A72" s="4">
        <v>44825.823582268516</v>
      </c>
      <c r="B72" s="4">
        <v>44826.512815752307</v>
      </c>
      <c r="C72" s="4">
        <v>44825</v>
      </c>
      <c r="D72" s="5" t="s">
        <v>467</v>
      </c>
      <c r="H72" s="5">
        <v>2709181806</v>
      </c>
      <c r="I72" s="4">
        <v>44826</v>
      </c>
      <c r="J72" s="5" t="s">
        <v>1667</v>
      </c>
      <c r="K72" s="5" t="s">
        <v>1648</v>
      </c>
      <c r="L72" s="5" t="s">
        <v>3573</v>
      </c>
      <c r="M72" s="5" t="s">
        <v>503</v>
      </c>
      <c r="N72" s="5" t="s">
        <v>504</v>
      </c>
      <c r="O72" s="5" t="s">
        <v>201</v>
      </c>
      <c r="P72" s="5" t="s">
        <v>202</v>
      </c>
      <c r="Q72" s="5" t="s">
        <v>473</v>
      </c>
      <c r="R72" s="5" t="s">
        <v>474</v>
      </c>
      <c r="S72" s="5" t="s">
        <v>475</v>
      </c>
      <c r="T72" s="5" t="s">
        <v>210</v>
      </c>
      <c r="U72" s="5">
        <v>1</v>
      </c>
      <c r="V72" s="5">
        <v>0</v>
      </c>
      <c r="W72" s="5">
        <v>0</v>
      </c>
      <c r="X72" s="5">
        <v>0</v>
      </c>
      <c r="Y72" s="5">
        <v>0</v>
      </c>
      <c r="Z72" s="5">
        <v>0</v>
      </c>
      <c r="AA72" s="5">
        <v>0</v>
      </c>
      <c r="AB72" s="5">
        <v>0</v>
      </c>
      <c r="AC72" s="5">
        <v>0</v>
      </c>
      <c r="AD72" s="5">
        <v>0</v>
      </c>
      <c r="AE72" s="5">
        <v>0</v>
      </c>
      <c r="AF72" s="5">
        <v>0</v>
      </c>
      <c r="AG72" s="5">
        <v>0</v>
      </c>
      <c r="AH72" s="5">
        <v>4</v>
      </c>
      <c r="AI72" s="5">
        <v>5</v>
      </c>
      <c r="AJ72" s="5" t="s">
        <v>2352</v>
      </c>
      <c r="AK72" s="6" t="s">
        <v>2353</v>
      </c>
      <c r="AL72" s="5">
        <v>180.398</v>
      </c>
      <c r="AM72" s="5" t="s">
        <v>213</v>
      </c>
      <c r="AR72" s="5" t="s">
        <v>3485</v>
      </c>
      <c r="EI72" s="5" t="s">
        <v>194</v>
      </c>
      <c r="EJ72" s="5" t="s">
        <v>194</v>
      </c>
      <c r="EK72" s="5" t="s">
        <v>194</v>
      </c>
      <c r="EL72" s="5" t="s">
        <v>194</v>
      </c>
      <c r="EM72" s="5" t="s">
        <v>194</v>
      </c>
      <c r="EN72" s="5" t="s">
        <v>482</v>
      </c>
      <c r="EO72" s="5" t="s">
        <v>2355</v>
      </c>
      <c r="EP72" s="6" t="s">
        <v>2356</v>
      </c>
      <c r="EQ72" s="5" t="s">
        <v>2252</v>
      </c>
      <c r="ET72" s="5">
        <v>186800517</v>
      </c>
      <c r="EU72" s="5" t="s">
        <v>2357</v>
      </c>
      <c r="EV72" s="4">
        <v>44826.43476851852</v>
      </c>
      <c r="EY72" s="5" t="s">
        <v>221</v>
      </c>
      <c r="EZ72" s="5" t="s">
        <v>222</v>
      </c>
      <c r="FB72" s="5">
        <v>18</v>
      </c>
    </row>
    <row r="73" spans="1:158" x14ac:dyDescent="0.35">
      <c r="A73" s="4">
        <v>44826.358907835653</v>
      </c>
      <c r="B73" s="4">
        <v>44826.366329976852</v>
      </c>
      <c r="C73" s="4">
        <v>44826</v>
      </c>
      <c r="D73" s="5" t="s">
        <v>486</v>
      </c>
      <c r="H73" s="5">
        <v>2507141902</v>
      </c>
      <c r="I73" s="4">
        <v>44826</v>
      </c>
      <c r="J73" s="5" t="s">
        <v>2254</v>
      </c>
      <c r="K73" s="5" t="s">
        <v>197</v>
      </c>
      <c r="L73" s="5" t="s">
        <v>563</v>
      </c>
      <c r="M73" s="5" t="s">
        <v>564</v>
      </c>
      <c r="N73" s="5" t="s">
        <v>565</v>
      </c>
      <c r="O73" s="5" t="s">
        <v>201</v>
      </c>
      <c r="P73" s="5" t="s">
        <v>202</v>
      </c>
      <c r="Q73" s="5" t="s">
        <v>300</v>
      </c>
      <c r="R73" s="5" t="s">
        <v>548</v>
      </c>
      <c r="S73" s="5" t="s">
        <v>549</v>
      </c>
      <c r="T73" s="5" t="s">
        <v>210</v>
      </c>
      <c r="U73" s="5">
        <v>1</v>
      </c>
      <c r="V73" s="5">
        <v>0</v>
      </c>
      <c r="W73" s="5">
        <v>0</v>
      </c>
      <c r="X73" s="5">
        <v>0</v>
      </c>
      <c r="Y73" s="5">
        <v>0</v>
      </c>
      <c r="Z73" s="5">
        <v>0</v>
      </c>
      <c r="AA73" s="5">
        <v>0</v>
      </c>
      <c r="AB73" s="5">
        <v>0</v>
      </c>
      <c r="AC73" s="5">
        <v>0</v>
      </c>
      <c r="AD73" s="5">
        <v>0</v>
      </c>
      <c r="AE73" s="5">
        <v>0</v>
      </c>
      <c r="AF73" s="5">
        <v>0</v>
      </c>
      <c r="AG73" s="5">
        <v>0</v>
      </c>
      <c r="AH73" s="5">
        <v>2</v>
      </c>
      <c r="AI73" s="5">
        <v>4</v>
      </c>
      <c r="AJ73" s="5" t="s">
        <v>2255</v>
      </c>
      <c r="AK73" s="6" t="s">
        <v>2256</v>
      </c>
      <c r="AL73" s="5">
        <v>29.14</v>
      </c>
      <c r="AM73" s="5" t="s">
        <v>213</v>
      </c>
      <c r="AR73" s="5" t="s">
        <v>3419</v>
      </c>
      <c r="EI73" s="5" t="s">
        <v>194</v>
      </c>
      <c r="EJ73" s="5" t="s">
        <v>194</v>
      </c>
      <c r="EK73" s="5" t="s">
        <v>194</v>
      </c>
      <c r="EL73" s="5" t="s">
        <v>194</v>
      </c>
      <c r="EM73" s="5" t="s">
        <v>194</v>
      </c>
      <c r="EN73" s="5" t="s">
        <v>557</v>
      </c>
      <c r="EO73" s="5" t="s">
        <v>2257</v>
      </c>
      <c r="EP73" s="6" t="s">
        <v>2258</v>
      </c>
      <c r="EQ73" s="5" t="s">
        <v>2252</v>
      </c>
      <c r="ET73" s="5">
        <v>186768962</v>
      </c>
      <c r="EU73" s="5" t="s">
        <v>2259</v>
      </c>
      <c r="EV73" s="4">
        <v>44826.367986111109</v>
      </c>
      <c r="EY73" s="5" t="s">
        <v>221</v>
      </c>
      <c r="EZ73" s="5" t="s">
        <v>222</v>
      </c>
      <c r="FB73" s="5">
        <v>2</v>
      </c>
    </row>
    <row r="74" spans="1:158" x14ac:dyDescent="0.35">
      <c r="A74" s="4">
        <v>44826.393187384259</v>
      </c>
      <c r="B74" s="4">
        <v>44826.56914162037</v>
      </c>
      <c r="C74" s="4">
        <v>44826</v>
      </c>
      <c r="D74" s="5" t="s">
        <v>751</v>
      </c>
      <c r="H74" s="5">
        <v>2405102504</v>
      </c>
      <c r="I74" s="4">
        <v>44826</v>
      </c>
      <c r="J74" s="5" t="s">
        <v>2589</v>
      </c>
      <c r="K74" s="5" t="s">
        <v>197</v>
      </c>
      <c r="L74" s="5" t="s">
        <v>808</v>
      </c>
      <c r="M74" s="5" t="s">
        <v>808</v>
      </c>
      <c r="N74" s="5" t="s">
        <v>809</v>
      </c>
      <c r="O74" s="5" t="s">
        <v>201</v>
      </c>
      <c r="P74" s="5" t="s">
        <v>202</v>
      </c>
      <c r="Q74" s="5" t="s">
        <v>756</v>
      </c>
      <c r="R74" s="5" t="s">
        <v>757</v>
      </c>
      <c r="S74" s="5" t="s">
        <v>758</v>
      </c>
      <c r="T74" s="5" t="s">
        <v>210</v>
      </c>
      <c r="U74" s="5">
        <v>1</v>
      </c>
      <c r="V74" s="5">
        <v>0</v>
      </c>
      <c r="W74" s="5">
        <v>0</v>
      </c>
      <c r="X74" s="5">
        <v>0</v>
      </c>
      <c r="Y74" s="5">
        <v>0</v>
      </c>
      <c r="Z74" s="5">
        <v>0</v>
      </c>
      <c r="AA74" s="5">
        <v>0</v>
      </c>
      <c r="AB74" s="5">
        <v>0</v>
      </c>
      <c r="AC74" s="5">
        <v>0</v>
      </c>
      <c r="AD74" s="5">
        <v>0</v>
      </c>
      <c r="AE74" s="5">
        <v>0</v>
      </c>
      <c r="AF74" s="5">
        <v>0</v>
      </c>
      <c r="AG74" s="5">
        <v>0</v>
      </c>
      <c r="AH74" s="5">
        <v>2</v>
      </c>
      <c r="AI74" s="5">
        <v>6</v>
      </c>
      <c r="AJ74" s="5" t="s">
        <v>2662</v>
      </c>
      <c r="AK74" s="6" t="s">
        <v>2663</v>
      </c>
      <c r="AL74" s="5">
        <v>27.690999999999999</v>
      </c>
      <c r="AM74" s="5" t="s">
        <v>213</v>
      </c>
      <c r="AR74" s="5" t="s">
        <v>3501</v>
      </c>
      <c r="EI74" s="5" t="s">
        <v>194</v>
      </c>
      <c r="EJ74" s="5" t="s">
        <v>194</v>
      </c>
      <c r="EK74" s="5" t="s">
        <v>194</v>
      </c>
      <c r="EL74" s="5" t="s">
        <v>194</v>
      </c>
      <c r="EM74" s="5" t="s">
        <v>194</v>
      </c>
      <c r="EN74" s="5" t="s">
        <v>751</v>
      </c>
      <c r="EO74" s="5" t="s">
        <v>2665</v>
      </c>
      <c r="EP74" s="6" t="s">
        <v>2666</v>
      </c>
      <c r="EQ74" s="5" t="s">
        <v>2252</v>
      </c>
      <c r="ET74" s="5">
        <v>186949701</v>
      </c>
      <c r="EU74" s="5" t="s">
        <v>2667</v>
      </c>
      <c r="EV74" s="4">
        <v>44826.664560185192</v>
      </c>
      <c r="EY74" s="5" t="s">
        <v>221</v>
      </c>
      <c r="EZ74" s="5" t="s">
        <v>222</v>
      </c>
      <c r="FB74" s="5">
        <v>58</v>
      </c>
    </row>
    <row r="75" spans="1:158" x14ac:dyDescent="0.35">
      <c r="A75" s="4">
        <v>44825.781963865738</v>
      </c>
      <c r="B75" s="4">
        <v>44826.387968657407</v>
      </c>
      <c r="C75" s="4">
        <v>44825</v>
      </c>
      <c r="D75" s="5" t="s">
        <v>467</v>
      </c>
      <c r="H75" s="5">
        <v>2709181801</v>
      </c>
      <c r="I75" s="4">
        <v>44826</v>
      </c>
      <c r="J75" s="5" t="s">
        <v>639</v>
      </c>
      <c r="K75" s="5" t="s">
        <v>470</v>
      </c>
      <c r="L75" s="5" t="s">
        <v>640</v>
      </c>
      <c r="M75" s="5" t="s">
        <v>640</v>
      </c>
      <c r="N75" s="5" t="s">
        <v>641</v>
      </c>
      <c r="O75" s="5" t="s">
        <v>201</v>
      </c>
      <c r="P75" s="5" t="s">
        <v>202</v>
      </c>
      <c r="Q75" s="5" t="s">
        <v>473</v>
      </c>
      <c r="R75" s="5" t="s">
        <v>474</v>
      </c>
      <c r="S75" s="5" t="s">
        <v>475</v>
      </c>
      <c r="T75" s="5" t="s">
        <v>210</v>
      </c>
      <c r="U75" s="5">
        <v>1</v>
      </c>
      <c r="V75" s="5">
        <v>0</v>
      </c>
      <c r="W75" s="5">
        <v>0</v>
      </c>
      <c r="X75" s="5">
        <v>0</v>
      </c>
      <c r="Y75" s="5">
        <v>0</v>
      </c>
      <c r="Z75" s="5">
        <v>0</v>
      </c>
      <c r="AA75" s="5">
        <v>0</v>
      </c>
      <c r="AB75" s="5">
        <v>0</v>
      </c>
      <c r="AC75" s="5">
        <v>0</v>
      </c>
      <c r="AD75" s="5">
        <v>0</v>
      </c>
      <c r="AE75" s="5">
        <v>0</v>
      </c>
      <c r="AF75" s="5">
        <v>0</v>
      </c>
      <c r="AG75" s="5">
        <v>0</v>
      </c>
      <c r="AH75" s="5">
        <v>3</v>
      </c>
      <c r="AI75" s="5">
        <v>3</v>
      </c>
      <c r="AJ75" s="5" t="s">
        <v>2319</v>
      </c>
      <c r="AK75" s="6" t="s">
        <v>2320</v>
      </c>
      <c r="AL75" s="5">
        <v>17.73</v>
      </c>
      <c r="AM75" s="5" t="s">
        <v>213</v>
      </c>
      <c r="AR75" s="5" t="s">
        <v>3480</v>
      </c>
      <c r="EI75" s="5" t="s">
        <v>194</v>
      </c>
      <c r="EJ75" s="5" t="s">
        <v>194</v>
      </c>
      <c r="EK75" s="5" t="s">
        <v>194</v>
      </c>
      <c r="EL75" s="5" t="s">
        <v>194</v>
      </c>
      <c r="EM75" s="5" t="s">
        <v>194</v>
      </c>
      <c r="EN75" s="5" t="s">
        <v>482</v>
      </c>
      <c r="EO75" s="5" t="s">
        <v>2322</v>
      </c>
      <c r="EP75" s="6" t="s">
        <v>2323</v>
      </c>
      <c r="EQ75" s="5" t="s">
        <v>2252</v>
      </c>
      <c r="ET75" s="5">
        <v>186800100</v>
      </c>
      <c r="EU75" s="5" t="s">
        <v>2324</v>
      </c>
      <c r="EV75" s="4">
        <v>44826.433738425927</v>
      </c>
      <c r="EY75" s="5" t="s">
        <v>221</v>
      </c>
      <c r="EZ75" s="5" t="s">
        <v>222</v>
      </c>
      <c r="FB75" s="5">
        <v>13</v>
      </c>
    </row>
    <row r="76" spans="1:158" x14ac:dyDescent="0.35">
      <c r="A76" s="4">
        <v>44826.406752511582</v>
      </c>
      <c r="B76" s="4">
        <v>44826.435010011577</v>
      </c>
      <c r="C76" s="4">
        <v>44826</v>
      </c>
      <c r="D76" s="5" t="s">
        <v>192</v>
      </c>
      <c r="H76" s="5">
        <v>2304071201</v>
      </c>
      <c r="I76" s="4">
        <v>44826</v>
      </c>
      <c r="J76" s="5" t="s">
        <v>850</v>
      </c>
      <c r="K76" s="5" t="s">
        <v>197</v>
      </c>
      <c r="L76" s="5" t="s">
        <v>198</v>
      </c>
      <c r="M76" s="5" t="s">
        <v>199</v>
      </c>
      <c r="N76" s="5" t="s">
        <v>200</v>
      </c>
      <c r="O76" s="5" t="s">
        <v>201</v>
      </c>
      <c r="P76" s="5" t="s">
        <v>202</v>
      </c>
      <c r="Q76" s="5" t="s">
        <v>203</v>
      </c>
      <c r="R76" s="5" t="s">
        <v>204</v>
      </c>
      <c r="S76" s="5" t="s">
        <v>205</v>
      </c>
      <c r="T76" s="5" t="s">
        <v>210</v>
      </c>
      <c r="U76" s="5">
        <v>1</v>
      </c>
      <c r="V76" s="5">
        <v>0</v>
      </c>
      <c r="W76" s="5">
        <v>0</v>
      </c>
      <c r="X76" s="5">
        <v>0</v>
      </c>
      <c r="Y76" s="5">
        <v>0</v>
      </c>
      <c r="Z76" s="5">
        <v>0</v>
      </c>
      <c r="AA76" s="5">
        <v>0</v>
      </c>
      <c r="AB76" s="5">
        <v>0</v>
      </c>
      <c r="AC76" s="5">
        <v>0</v>
      </c>
      <c r="AD76" s="5">
        <v>0</v>
      </c>
      <c r="AE76" s="5">
        <v>0</v>
      </c>
      <c r="AF76" s="5">
        <v>0</v>
      </c>
      <c r="AG76" s="5">
        <v>0</v>
      </c>
      <c r="AH76" s="5">
        <v>1</v>
      </c>
      <c r="AI76" s="5">
        <v>6</v>
      </c>
      <c r="AJ76" s="5" t="s">
        <v>2411</v>
      </c>
      <c r="AK76" s="6" t="s">
        <v>2412</v>
      </c>
      <c r="AL76" s="5">
        <v>0</v>
      </c>
      <c r="AM76" s="5" t="s">
        <v>195</v>
      </c>
      <c r="AN76" s="5" t="s">
        <v>2413</v>
      </c>
      <c r="AO76" s="6" t="s">
        <v>2414</v>
      </c>
      <c r="AP76" s="5">
        <v>23.46</v>
      </c>
      <c r="AQ76" s="5" t="s">
        <v>194</v>
      </c>
      <c r="AR76" s="5" t="s">
        <v>3492</v>
      </c>
      <c r="EI76" s="5" t="s">
        <v>194</v>
      </c>
      <c r="EJ76" s="5" t="s">
        <v>194</v>
      </c>
      <c r="EK76" s="5" t="s">
        <v>194</v>
      </c>
      <c r="EL76" s="5" t="s">
        <v>194</v>
      </c>
      <c r="EM76" s="5" t="s">
        <v>194</v>
      </c>
      <c r="EN76" s="5" t="s">
        <v>192</v>
      </c>
      <c r="EO76" s="5" t="s">
        <v>2416</v>
      </c>
      <c r="EP76" s="6" t="s">
        <v>2417</v>
      </c>
      <c r="EQ76" s="5" t="s">
        <v>2252</v>
      </c>
      <c r="ET76" s="5">
        <v>186817427</v>
      </c>
      <c r="EU76" s="5" t="s">
        <v>2418</v>
      </c>
      <c r="EV76" s="4">
        <v>44826.466145833343</v>
      </c>
      <c r="EY76" s="5" t="s">
        <v>221</v>
      </c>
      <c r="EZ76" s="5" t="s">
        <v>222</v>
      </c>
      <c r="FB76" s="5">
        <v>25</v>
      </c>
    </row>
    <row r="77" spans="1:158" x14ac:dyDescent="0.35">
      <c r="A77" s="4">
        <v>44826.450896458337</v>
      </c>
      <c r="B77" s="4">
        <v>44826.45482619213</v>
      </c>
      <c r="C77" s="4">
        <v>44826</v>
      </c>
      <c r="D77" s="5" t="s">
        <v>652</v>
      </c>
      <c r="H77" s="5">
        <v>2810193505</v>
      </c>
      <c r="I77" s="4">
        <v>44826</v>
      </c>
      <c r="J77" s="5" t="s">
        <v>2541</v>
      </c>
      <c r="K77" s="5" t="s">
        <v>2526</v>
      </c>
      <c r="L77" s="5" t="s">
        <v>724</v>
      </c>
      <c r="M77" s="5" t="s">
        <v>1949</v>
      </c>
      <c r="N77" s="5" t="s">
        <v>726</v>
      </c>
      <c r="O77" s="5" t="s">
        <v>201</v>
      </c>
      <c r="P77" s="5" t="s">
        <v>202</v>
      </c>
      <c r="Q77" s="5" t="s">
        <v>659</v>
      </c>
      <c r="R77" s="5" t="s">
        <v>660</v>
      </c>
      <c r="S77" s="5" t="s">
        <v>661</v>
      </c>
      <c r="T77" s="5" t="s">
        <v>210</v>
      </c>
      <c r="U77" s="5">
        <v>1</v>
      </c>
      <c r="V77" s="5">
        <v>0</v>
      </c>
      <c r="W77" s="5">
        <v>0</v>
      </c>
      <c r="X77" s="5">
        <v>0</v>
      </c>
      <c r="Y77" s="5">
        <v>0</v>
      </c>
      <c r="Z77" s="5">
        <v>0</v>
      </c>
      <c r="AA77" s="5">
        <v>0</v>
      </c>
      <c r="AB77" s="5">
        <v>0</v>
      </c>
      <c r="AC77" s="5">
        <v>0</v>
      </c>
      <c r="AD77" s="5">
        <v>0</v>
      </c>
      <c r="AE77" s="5">
        <v>0</v>
      </c>
      <c r="AF77" s="5">
        <v>0</v>
      </c>
      <c r="AG77" s="5">
        <v>0</v>
      </c>
      <c r="AH77" s="5">
        <v>2</v>
      </c>
      <c r="AI77" s="5">
        <v>5</v>
      </c>
      <c r="AJ77" s="5" t="s">
        <v>2542</v>
      </c>
      <c r="AK77" s="6" t="s">
        <v>2543</v>
      </c>
      <c r="AL77" s="5">
        <v>4.21</v>
      </c>
      <c r="AM77" s="5" t="s">
        <v>195</v>
      </c>
      <c r="AN77" s="5" t="s">
        <v>2544</v>
      </c>
      <c r="AO77" s="6" t="s">
        <v>2545</v>
      </c>
      <c r="AP77" s="5">
        <v>8.7349999999999994</v>
      </c>
      <c r="AQ77" s="5" t="s">
        <v>194</v>
      </c>
      <c r="AR77" s="5" t="s">
        <v>3432</v>
      </c>
      <c r="EI77" s="5" t="s">
        <v>194</v>
      </c>
      <c r="EJ77" s="5" t="s">
        <v>194</v>
      </c>
      <c r="EK77" s="5" t="s">
        <v>194</v>
      </c>
      <c r="EL77" s="5" t="s">
        <v>194</v>
      </c>
      <c r="EM77" s="5" t="s">
        <v>194</v>
      </c>
      <c r="EN77" s="5" t="s">
        <v>670</v>
      </c>
      <c r="EO77" s="5" t="s">
        <v>2546</v>
      </c>
      <c r="EP77" s="6" t="s">
        <v>2547</v>
      </c>
      <c r="EQ77" s="5" t="s">
        <v>2252</v>
      </c>
      <c r="ET77" s="5">
        <v>186919399</v>
      </c>
      <c r="EU77" s="5" t="s">
        <v>2548</v>
      </c>
      <c r="EV77" s="4">
        <v>44826.608159722222</v>
      </c>
      <c r="EY77" s="5" t="s">
        <v>221</v>
      </c>
      <c r="EZ77" s="5" t="s">
        <v>222</v>
      </c>
      <c r="FB77" s="5">
        <v>41</v>
      </c>
    </row>
    <row r="78" spans="1:158" x14ac:dyDescent="0.35">
      <c r="A78" s="4">
        <v>44826.466129814813</v>
      </c>
      <c r="B78" s="4">
        <v>44826.549167407407</v>
      </c>
      <c r="C78" s="4">
        <v>44826</v>
      </c>
      <c r="D78" s="5" t="s">
        <v>192</v>
      </c>
      <c r="H78" s="5">
        <v>2304071204</v>
      </c>
      <c r="I78" s="4">
        <v>44826</v>
      </c>
      <c r="J78" s="5" t="s">
        <v>2431</v>
      </c>
      <c r="K78" s="5" t="s">
        <v>2432</v>
      </c>
      <c r="L78" s="5" t="s">
        <v>256</v>
      </c>
      <c r="M78" s="5" t="s">
        <v>257</v>
      </c>
      <c r="N78" s="5" t="s">
        <v>258</v>
      </c>
      <c r="O78" s="5" t="s">
        <v>201</v>
      </c>
      <c r="P78" s="5" t="s">
        <v>202</v>
      </c>
      <c r="Q78" s="5" t="s">
        <v>203</v>
      </c>
      <c r="R78" s="5" t="s">
        <v>204</v>
      </c>
      <c r="S78" s="5" t="s">
        <v>205</v>
      </c>
      <c r="T78" s="5" t="s">
        <v>232</v>
      </c>
      <c r="U78" s="5">
        <v>0</v>
      </c>
      <c r="V78" s="5">
        <v>1</v>
      </c>
      <c r="W78" s="5">
        <v>0</v>
      </c>
      <c r="X78" s="5">
        <v>0</v>
      </c>
      <c r="Y78" s="5">
        <v>0</v>
      </c>
      <c r="Z78" s="5">
        <v>0</v>
      </c>
      <c r="AA78" s="5">
        <v>0</v>
      </c>
      <c r="AB78" s="5">
        <v>0</v>
      </c>
      <c r="AC78" s="5">
        <v>0</v>
      </c>
      <c r="AD78" s="5">
        <v>0</v>
      </c>
      <c r="AE78" s="5">
        <v>0</v>
      </c>
      <c r="AF78" s="5">
        <v>0</v>
      </c>
      <c r="AG78" s="5">
        <v>0</v>
      </c>
      <c r="AH78" s="5">
        <v>2</v>
      </c>
      <c r="AI78" s="5">
        <v>9</v>
      </c>
      <c r="AS78" s="5" t="s">
        <v>2434</v>
      </c>
      <c r="AT78" s="6" t="s">
        <v>2435</v>
      </c>
      <c r="AU78" s="5">
        <v>47</v>
      </c>
      <c r="AV78" s="5" t="s">
        <v>213</v>
      </c>
      <c r="EI78" s="5" t="s">
        <v>194</v>
      </c>
      <c r="EJ78" s="5" t="s">
        <v>194</v>
      </c>
      <c r="EK78" s="5" t="s">
        <v>194</v>
      </c>
      <c r="EL78" s="5" t="s">
        <v>194</v>
      </c>
      <c r="EM78" s="5" t="s">
        <v>194</v>
      </c>
      <c r="EN78" s="5" t="s">
        <v>192</v>
      </c>
      <c r="EO78" s="5" t="s">
        <v>2437</v>
      </c>
      <c r="EP78" s="6" t="s">
        <v>2438</v>
      </c>
      <c r="EQ78" s="5" t="s">
        <v>2252</v>
      </c>
      <c r="ET78" s="5">
        <v>186817477</v>
      </c>
      <c r="EU78" s="5" t="s">
        <v>2439</v>
      </c>
      <c r="EV78" s="4">
        <v>44826.466238425928</v>
      </c>
      <c r="EY78" s="5" t="s">
        <v>221</v>
      </c>
      <c r="EZ78" s="5" t="s">
        <v>222</v>
      </c>
      <c r="FB78" s="5">
        <v>28</v>
      </c>
    </row>
    <row r="79" spans="1:158" x14ac:dyDescent="0.35">
      <c r="A79" s="4">
        <v>44826.395893483786</v>
      </c>
      <c r="B79" s="4">
        <v>44826.404245798607</v>
      </c>
      <c r="C79" s="4">
        <v>44826</v>
      </c>
      <c r="D79" s="5" t="s">
        <v>486</v>
      </c>
      <c r="H79" s="5">
        <v>2507141904</v>
      </c>
      <c r="I79" s="4">
        <v>44826</v>
      </c>
      <c r="J79" s="5" t="s">
        <v>328</v>
      </c>
      <c r="K79" s="5" t="s">
        <v>197</v>
      </c>
      <c r="L79" s="5" t="s">
        <v>595</v>
      </c>
      <c r="M79" s="5" t="s">
        <v>596</v>
      </c>
      <c r="N79" s="5" t="s">
        <v>597</v>
      </c>
      <c r="O79" s="5" t="s">
        <v>201</v>
      </c>
      <c r="P79" s="5" t="s">
        <v>202</v>
      </c>
      <c r="Q79" s="5" t="s">
        <v>300</v>
      </c>
      <c r="R79" s="5" t="s">
        <v>548</v>
      </c>
      <c r="S79" s="5" t="s">
        <v>549</v>
      </c>
      <c r="T79" s="5" t="s">
        <v>210</v>
      </c>
      <c r="U79" s="5">
        <v>1</v>
      </c>
      <c r="V79" s="5">
        <v>0</v>
      </c>
      <c r="W79" s="5">
        <v>0</v>
      </c>
      <c r="X79" s="5">
        <v>0</v>
      </c>
      <c r="Y79" s="5">
        <v>0</v>
      </c>
      <c r="Z79" s="5">
        <v>0</v>
      </c>
      <c r="AA79" s="5">
        <v>0</v>
      </c>
      <c r="AB79" s="5">
        <v>0</v>
      </c>
      <c r="AC79" s="5">
        <v>0</v>
      </c>
      <c r="AD79" s="5">
        <v>0</v>
      </c>
      <c r="AE79" s="5">
        <v>0</v>
      </c>
      <c r="AF79" s="5">
        <v>0</v>
      </c>
      <c r="AG79" s="5">
        <v>0</v>
      </c>
      <c r="AH79" s="5">
        <v>2</v>
      </c>
      <c r="AI79" s="5">
        <v>3</v>
      </c>
      <c r="AJ79" s="5" t="s">
        <v>2266</v>
      </c>
      <c r="AK79" s="6" t="s">
        <v>2267</v>
      </c>
      <c r="AL79" s="5">
        <v>23.699000000000002</v>
      </c>
      <c r="AM79" s="5" t="s">
        <v>213</v>
      </c>
      <c r="AR79" s="5" t="s">
        <v>3419</v>
      </c>
      <c r="EI79" s="5" t="s">
        <v>194</v>
      </c>
      <c r="EJ79" s="5" t="s">
        <v>194</v>
      </c>
      <c r="EK79" s="5" t="s">
        <v>194</v>
      </c>
      <c r="EL79" s="5" t="s">
        <v>194</v>
      </c>
      <c r="EM79" s="5" t="s">
        <v>194</v>
      </c>
      <c r="EN79" s="5" t="s">
        <v>557</v>
      </c>
      <c r="EO79" s="5" t="s">
        <v>2268</v>
      </c>
      <c r="EP79" s="6" t="s">
        <v>2269</v>
      </c>
      <c r="EQ79" s="5" t="s">
        <v>2252</v>
      </c>
      <c r="ET79" s="5">
        <v>186769195</v>
      </c>
      <c r="EU79" s="5" t="s">
        <v>2270</v>
      </c>
      <c r="EV79" s="4">
        <v>44826.368645833332</v>
      </c>
      <c r="EY79" s="5" t="s">
        <v>221</v>
      </c>
      <c r="EZ79" s="5" t="s">
        <v>222</v>
      </c>
      <c r="FB79" s="5">
        <v>4</v>
      </c>
    </row>
    <row r="80" spans="1:158" x14ac:dyDescent="0.35">
      <c r="A80" s="4">
        <v>44826.412726168979</v>
      </c>
      <c r="B80" s="4">
        <v>44826.426371365742</v>
      </c>
      <c r="C80" s="4">
        <v>44826</v>
      </c>
      <c r="D80" s="5" t="s">
        <v>486</v>
      </c>
      <c r="H80" s="5">
        <v>2507141905</v>
      </c>
      <c r="I80" s="4">
        <v>44826</v>
      </c>
      <c r="J80" s="5" t="s">
        <v>196</v>
      </c>
      <c r="K80" s="5" t="s">
        <v>197</v>
      </c>
      <c r="L80" s="5" t="s">
        <v>610</v>
      </c>
      <c r="M80" s="5" t="s">
        <v>611</v>
      </c>
      <c r="N80" s="5" t="s">
        <v>612</v>
      </c>
      <c r="O80" s="5" t="s">
        <v>201</v>
      </c>
      <c r="P80" s="5" t="s">
        <v>202</v>
      </c>
      <c r="Q80" s="5" t="s">
        <v>300</v>
      </c>
      <c r="R80" s="5" t="s">
        <v>548</v>
      </c>
      <c r="S80" s="5" t="s">
        <v>549</v>
      </c>
      <c r="T80" s="5" t="s">
        <v>210</v>
      </c>
      <c r="U80" s="5">
        <v>1</v>
      </c>
      <c r="V80" s="5">
        <v>0</v>
      </c>
      <c r="W80" s="5">
        <v>0</v>
      </c>
      <c r="X80" s="5">
        <v>0</v>
      </c>
      <c r="Y80" s="5">
        <v>0</v>
      </c>
      <c r="Z80" s="5">
        <v>0</v>
      </c>
      <c r="AA80" s="5">
        <v>0</v>
      </c>
      <c r="AB80" s="5">
        <v>0</v>
      </c>
      <c r="AC80" s="5">
        <v>0</v>
      </c>
      <c r="AD80" s="5">
        <v>0</v>
      </c>
      <c r="AE80" s="5">
        <v>0</v>
      </c>
      <c r="AF80" s="5">
        <v>0</v>
      </c>
      <c r="AG80" s="5">
        <v>0</v>
      </c>
      <c r="AH80" s="5">
        <v>2</v>
      </c>
      <c r="AI80" s="5">
        <v>9</v>
      </c>
      <c r="AJ80" s="5" t="s">
        <v>2272</v>
      </c>
      <c r="AK80" s="6" t="s">
        <v>2273</v>
      </c>
      <c r="AL80" s="5">
        <v>39.286999999999999</v>
      </c>
      <c r="AM80" s="5" t="s">
        <v>213</v>
      </c>
      <c r="AR80" s="5" t="s">
        <v>3419</v>
      </c>
      <c r="EI80" s="5" t="s">
        <v>194</v>
      </c>
      <c r="EJ80" s="5" t="s">
        <v>194</v>
      </c>
      <c r="EK80" s="5" t="s">
        <v>194</v>
      </c>
      <c r="EL80" s="5" t="s">
        <v>194</v>
      </c>
      <c r="EM80" s="5" t="s">
        <v>194</v>
      </c>
      <c r="EN80" s="5" t="s">
        <v>557</v>
      </c>
      <c r="EO80" s="5" t="s">
        <v>2274</v>
      </c>
      <c r="EP80" s="6" t="s">
        <v>2275</v>
      </c>
      <c r="EQ80" s="5" t="s">
        <v>2252</v>
      </c>
      <c r="ET80" s="5">
        <v>186769232</v>
      </c>
      <c r="EU80" s="5" t="s">
        <v>2276</v>
      </c>
      <c r="EV80" s="4">
        <v>44826.368773148148</v>
      </c>
      <c r="EY80" s="5" t="s">
        <v>221</v>
      </c>
      <c r="EZ80" s="5" t="s">
        <v>222</v>
      </c>
      <c r="FB80" s="5">
        <v>5</v>
      </c>
    </row>
    <row r="81" spans="1:158" x14ac:dyDescent="0.35">
      <c r="A81" s="4">
        <v>44826.421863020827</v>
      </c>
      <c r="B81" s="4">
        <v>44826.427876875001</v>
      </c>
      <c r="C81" s="4">
        <v>44826</v>
      </c>
      <c r="D81" s="5" t="s">
        <v>380</v>
      </c>
      <c r="H81" s="5">
        <v>2101022704</v>
      </c>
      <c r="I81" s="4">
        <v>44826</v>
      </c>
      <c r="J81" s="5" t="s">
        <v>1882</v>
      </c>
      <c r="K81" s="5" t="s">
        <v>2457</v>
      </c>
      <c r="L81" s="5" t="s">
        <v>432</v>
      </c>
      <c r="M81" s="5" t="s">
        <v>2482</v>
      </c>
      <c r="N81" s="5" t="s">
        <v>1830</v>
      </c>
      <c r="O81" s="5" t="s">
        <v>201</v>
      </c>
      <c r="P81" s="5" t="s">
        <v>202</v>
      </c>
      <c r="Q81" s="5" t="s">
        <v>386</v>
      </c>
      <c r="R81" s="5" t="s">
        <v>387</v>
      </c>
      <c r="S81" s="5" t="s">
        <v>388</v>
      </c>
      <c r="T81" s="5" t="s">
        <v>210</v>
      </c>
      <c r="U81" s="5">
        <v>1</v>
      </c>
      <c r="V81" s="5">
        <v>0</v>
      </c>
      <c r="W81" s="5">
        <v>0</v>
      </c>
      <c r="X81" s="5">
        <v>0</v>
      </c>
      <c r="Y81" s="5">
        <v>0</v>
      </c>
      <c r="Z81" s="5">
        <v>0</v>
      </c>
      <c r="AA81" s="5">
        <v>0</v>
      </c>
      <c r="AB81" s="5">
        <v>0</v>
      </c>
      <c r="AC81" s="5">
        <v>0</v>
      </c>
      <c r="AD81" s="5">
        <v>0</v>
      </c>
      <c r="AE81" s="5">
        <v>0</v>
      </c>
      <c r="AF81" s="5">
        <v>0</v>
      </c>
      <c r="AG81" s="5">
        <v>0</v>
      </c>
      <c r="AH81" s="5">
        <v>2</v>
      </c>
      <c r="AI81" s="5">
        <v>6</v>
      </c>
      <c r="AJ81" s="5" t="s">
        <v>2483</v>
      </c>
      <c r="AK81" s="6" t="s">
        <v>2484</v>
      </c>
      <c r="AL81" s="5">
        <v>8.56</v>
      </c>
      <c r="AM81" s="5" t="s">
        <v>195</v>
      </c>
      <c r="AN81" s="5" t="s">
        <v>2485</v>
      </c>
      <c r="AO81" s="6" t="s">
        <v>2486</v>
      </c>
      <c r="AP81" s="5">
        <v>7.35</v>
      </c>
      <c r="AQ81" s="5" t="s">
        <v>194</v>
      </c>
      <c r="AR81" s="5" t="s">
        <v>3419</v>
      </c>
      <c r="EI81" s="5" t="s">
        <v>194</v>
      </c>
      <c r="EJ81" s="5" t="s">
        <v>194</v>
      </c>
      <c r="EK81" s="5" t="s">
        <v>194</v>
      </c>
      <c r="EL81" s="5" t="s">
        <v>194</v>
      </c>
      <c r="EM81" s="5" t="s">
        <v>194</v>
      </c>
      <c r="EN81" s="5" t="s">
        <v>394</v>
      </c>
      <c r="EO81" s="5" t="s">
        <v>2487</v>
      </c>
      <c r="EP81" s="6" t="s">
        <v>2488</v>
      </c>
      <c r="EQ81" s="5" t="s">
        <v>2252</v>
      </c>
      <c r="ET81" s="5">
        <v>186842551</v>
      </c>
      <c r="EU81" s="5" t="s">
        <v>2489</v>
      </c>
      <c r="EV81" s="4">
        <v>44826.501377314817</v>
      </c>
      <c r="EY81" s="5" t="s">
        <v>221</v>
      </c>
      <c r="EZ81" s="5" t="s">
        <v>222</v>
      </c>
      <c r="FB81" s="5">
        <v>34</v>
      </c>
    </row>
    <row r="82" spans="1:158" x14ac:dyDescent="0.35">
      <c r="A82" s="4">
        <v>44826.42039392361</v>
      </c>
      <c r="B82" s="4">
        <v>44826.49113412037</v>
      </c>
      <c r="C82" s="4">
        <v>44826</v>
      </c>
      <c r="D82" s="5" t="s">
        <v>294</v>
      </c>
      <c r="H82" s="5">
        <v>2506111104</v>
      </c>
      <c r="I82" s="4">
        <v>44826</v>
      </c>
      <c r="J82" s="5" t="s">
        <v>2301</v>
      </c>
      <c r="K82" s="5" t="s">
        <v>197</v>
      </c>
      <c r="L82" s="5" t="s">
        <v>369</v>
      </c>
      <c r="M82" s="5" t="s">
        <v>370</v>
      </c>
      <c r="N82" s="5" t="s">
        <v>371</v>
      </c>
      <c r="O82" s="5" t="s">
        <v>201</v>
      </c>
      <c r="P82" s="5" t="s">
        <v>202</v>
      </c>
      <c r="Q82" s="5" t="s">
        <v>300</v>
      </c>
      <c r="R82" s="5" t="s">
        <v>301</v>
      </c>
      <c r="S82" s="5" t="s">
        <v>302</v>
      </c>
      <c r="T82" s="5" t="s">
        <v>210</v>
      </c>
      <c r="U82" s="5">
        <v>1</v>
      </c>
      <c r="V82" s="5">
        <v>0</v>
      </c>
      <c r="W82" s="5">
        <v>0</v>
      </c>
      <c r="X82" s="5">
        <v>0</v>
      </c>
      <c r="Y82" s="5">
        <v>0</v>
      </c>
      <c r="Z82" s="5">
        <v>0</v>
      </c>
      <c r="AA82" s="5">
        <v>0</v>
      </c>
      <c r="AB82" s="5">
        <v>0</v>
      </c>
      <c r="AC82" s="5">
        <v>0</v>
      </c>
      <c r="AD82" s="5">
        <v>0</v>
      </c>
      <c r="AE82" s="5">
        <v>0</v>
      </c>
      <c r="AF82" s="5">
        <v>0</v>
      </c>
      <c r="AG82" s="5">
        <v>0</v>
      </c>
      <c r="AH82" s="5">
        <v>2</v>
      </c>
      <c r="AI82" s="5">
        <v>4</v>
      </c>
      <c r="AJ82" s="5" t="s">
        <v>2302</v>
      </c>
      <c r="AK82" s="6" t="s">
        <v>2303</v>
      </c>
      <c r="AL82" s="5">
        <v>21.65</v>
      </c>
      <c r="AM82" s="5" t="s">
        <v>213</v>
      </c>
      <c r="AR82" s="5" t="s">
        <v>3419</v>
      </c>
      <c r="EI82" s="5" t="s">
        <v>194</v>
      </c>
      <c r="EJ82" s="5" t="s">
        <v>194</v>
      </c>
      <c r="EK82" s="5" t="s">
        <v>194</v>
      </c>
      <c r="EL82" s="5" t="s">
        <v>194</v>
      </c>
      <c r="EM82" s="5" t="s">
        <v>194</v>
      </c>
      <c r="EN82" s="5" t="s">
        <v>309</v>
      </c>
      <c r="EO82" s="5" t="s">
        <v>2304</v>
      </c>
      <c r="EP82" s="6" t="s">
        <v>2305</v>
      </c>
      <c r="EQ82" s="5" t="s">
        <v>2252</v>
      </c>
      <c r="ET82" s="5">
        <v>186787673</v>
      </c>
      <c r="EU82" s="5" t="s">
        <v>2306</v>
      </c>
      <c r="EV82" s="4">
        <v>44826.410219907397</v>
      </c>
      <c r="EY82" s="5" t="s">
        <v>221</v>
      </c>
      <c r="EZ82" s="5" t="s">
        <v>222</v>
      </c>
      <c r="FB82" s="5">
        <v>10</v>
      </c>
    </row>
    <row r="83" spans="1:158" x14ac:dyDescent="0.35">
      <c r="A83" s="4">
        <v>44826.349875624997</v>
      </c>
      <c r="B83" s="4">
        <v>44826.361821782397</v>
      </c>
      <c r="C83" s="4">
        <v>44826</v>
      </c>
      <c r="D83" s="5" t="s">
        <v>380</v>
      </c>
      <c r="H83" s="5">
        <v>2101022701</v>
      </c>
      <c r="I83" s="4">
        <v>44826</v>
      </c>
      <c r="J83" s="5" t="s">
        <v>2456</v>
      </c>
      <c r="K83" s="5" t="s">
        <v>2457</v>
      </c>
      <c r="L83" s="5" t="s">
        <v>384</v>
      </c>
      <c r="M83" s="5" t="s">
        <v>2459</v>
      </c>
      <c r="N83" s="5" t="s">
        <v>1805</v>
      </c>
      <c r="O83" s="5" t="s">
        <v>201</v>
      </c>
      <c r="P83" s="5" t="s">
        <v>202</v>
      </c>
      <c r="Q83" s="5" t="s">
        <v>386</v>
      </c>
      <c r="R83" s="5" t="s">
        <v>387</v>
      </c>
      <c r="S83" s="5" t="s">
        <v>388</v>
      </c>
      <c r="T83" s="5" t="s">
        <v>210</v>
      </c>
      <c r="U83" s="5">
        <v>1</v>
      </c>
      <c r="V83" s="5">
        <v>0</v>
      </c>
      <c r="W83" s="5">
        <v>0</v>
      </c>
      <c r="X83" s="5">
        <v>0</v>
      </c>
      <c r="Y83" s="5">
        <v>0</v>
      </c>
      <c r="Z83" s="5">
        <v>0</v>
      </c>
      <c r="AA83" s="5">
        <v>0</v>
      </c>
      <c r="AB83" s="5">
        <v>0</v>
      </c>
      <c r="AC83" s="5">
        <v>0</v>
      </c>
      <c r="AD83" s="5">
        <v>0</v>
      </c>
      <c r="AE83" s="5">
        <v>0</v>
      </c>
      <c r="AF83" s="5">
        <v>0</v>
      </c>
      <c r="AG83" s="5">
        <v>0</v>
      </c>
      <c r="AH83" s="5">
        <v>1</v>
      </c>
      <c r="AI83" s="5">
        <v>7</v>
      </c>
      <c r="AJ83" s="5" t="s">
        <v>2460</v>
      </c>
      <c r="AK83" s="6" t="s">
        <v>2461</v>
      </c>
      <c r="AL83" s="5">
        <v>18.23</v>
      </c>
      <c r="AM83" s="5" t="s">
        <v>213</v>
      </c>
      <c r="AR83" s="5" t="s">
        <v>3419</v>
      </c>
      <c r="EI83" s="5" t="s">
        <v>194</v>
      </c>
      <c r="EJ83" s="5" t="s">
        <v>194</v>
      </c>
      <c r="EK83" s="5" t="s">
        <v>194</v>
      </c>
      <c r="EL83" s="5" t="s">
        <v>194</v>
      </c>
      <c r="EM83" s="5" t="s">
        <v>194</v>
      </c>
      <c r="EN83" s="5" t="s">
        <v>394</v>
      </c>
      <c r="EO83" s="5" t="s">
        <v>2462</v>
      </c>
      <c r="EP83" s="6" t="s">
        <v>2463</v>
      </c>
      <c r="EQ83" s="5" t="s">
        <v>2252</v>
      </c>
      <c r="ET83" s="5">
        <v>186842462</v>
      </c>
      <c r="EU83" s="5" t="s">
        <v>2464</v>
      </c>
      <c r="EV83" s="4">
        <v>44826.501273148147</v>
      </c>
      <c r="EY83" s="5" t="s">
        <v>221</v>
      </c>
      <c r="EZ83" s="5" t="s">
        <v>222</v>
      </c>
      <c r="FB83" s="5">
        <v>31</v>
      </c>
    </row>
    <row r="84" spans="1:158" x14ac:dyDescent="0.35">
      <c r="A84" s="4">
        <v>44826.439385243058</v>
      </c>
      <c r="B84" s="4">
        <v>44826.491835590277</v>
      </c>
      <c r="C84" s="4">
        <v>44826</v>
      </c>
      <c r="D84" s="5" t="s">
        <v>294</v>
      </c>
      <c r="H84" s="5">
        <v>2506111105</v>
      </c>
      <c r="I84" s="4">
        <v>44826</v>
      </c>
      <c r="J84" s="5" t="s">
        <v>2307</v>
      </c>
      <c r="K84" s="5" t="s">
        <v>197</v>
      </c>
      <c r="L84" s="5" t="s">
        <v>342</v>
      </c>
      <c r="M84" s="5" t="s">
        <v>343</v>
      </c>
      <c r="N84" s="5" t="s">
        <v>344</v>
      </c>
      <c r="O84" s="5" t="s">
        <v>201</v>
      </c>
      <c r="P84" s="5" t="s">
        <v>202</v>
      </c>
      <c r="Q84" s="5" t="s">
        <v>300</v>
      </c>
      <c r="R84" s="5" t="s">
        <v>301</v>
      </c>
      <c r="S84" s="5" t="s">
        <v>302</v>
      </c>
      <c r="T84" s="5" t="s">
        <v>210</v>
      </c>
      <c r="U84" s="5">
        <v>1</v>
      </c>
      <c r="V84" s="5">
        <v>0</v>
      </c>
      <c r="W84" s="5">
        <v>0</v>
      </c>
      <c r="X84" s="5">
        <v>0</v>
      </c>
      <c r="Y84" s="5">
        <v>0</v>
      </c>
      <c r="Z84" s="5">
        <v>0</v>
      </c>
      <c r="AA84" s="5">
        <v>0</v>
      </c>
      <c r="AB84" s="5">
        <v>0</v>
      </c>
      <c r="AC84" s="5">
        <v>0</v>
      </c>
      <c r="AD84" s="5">
        <v>0</v>
      </c>
      <c r="AE84" s="5">
        <v>0</v>
      </c>
      <c r="AF84" s="5">
        <v>0</v>
      </c>
      <c r="AG84" s="5">
        <v>0</v>
      </c>
      <c r="AH84" s="5">
        <v>2</v>
      </c>
      <c r="AI84" s="5">
        <v>9</v>
      </c>
      <c r="AJ84" s="5" t="s">
        <v>2308</v>
      </c>
      <c r="AK84" s="6" t="s">
        <v>2309</v>
      </c>
      <c r="AL84" s="5">
        <v>18.77</v>
      </c>
      <c r="AM84" s="5" t="s">
        <v>213</v>
      </c>
      <c r="AR84" s="5" t="s">
        <v>3419</v>
      </c>
      <c r="EI84" s="5" t="s">
        <v>194</v>
      </c>
      <c r="EJ84" s="5" t="s">
        <v>194</v>
      </c>
      <c r="EK84" s="5" t="s">
        <v>194</v>
      </c>
      <c r="EL84" s="5" t="s">
        <v>194</v>
      </c>
      <c r="EM84" s="5" t="s">
        <v>194</v>
      </c>
      <c r="EN84" s="5" t="s">
        <v>309</v>
      </c>
      <c r="EO84" s="5" t="s">
        <v>2310</v>
      </c>
      <c r="EP84" s="6" t="s">
        <v>2311</v>
      </c>
      <c r="EQ84" s="5" t="s">
        <v>2252</v>
      </c>
      <c r="ET84" s="5">
        <v>186787937</v>
      </c>
      <c r="EU84" s="5" t="s">
        <v>2312</v>
      </c>
      <c r="EV84" s="4">
        <v>44826.41064814815</v>
      </c>
      <c r="EY84" s="5" t="s">
        <v>221</v>
      </c>
      <c r="EZ84" s="5" t="s">
        <v>222</v>
      </c>
      <c r="FB84" s="5">
        <v>11</v>
      </c>
    </row>
    <row r="85" spans="1:158" x14ac:dyDescent="0.35">
      <c r="A85" s="4">
        <v>44826.382704687501</v>
      </c>
      <c r="B85" s="4">
        <v>44826.391394976847</v>
      </c>
      <c r="C85" s="4">
        <v>44826</v>
      </c>
      <c r="D85" s="5" t="s">
        <v>652</v>
      </c>
      <c r="H85" s="5">
        <v>2810193502</v>
      </c>
      <c r="I85" s="4">
        <v>44826</v>
      </c>
      <c r="J85" s="5" t="s">
        <v>2290</v>
      </c>
      <c r="K85" s="5" t="s">
        <v>2516</v>
      </c>
      <c r="L85" s="5" t="s">
        <v>677</v>
      </c>
      <c r="M85" s="5" t="s">
        <v>1917</v>
      </c>
      <c r="N85" s="5" t="s">
        <v>679</v>
      </c>
      <c r="O85" s="5" t="s">
        <v>201</v>
      </c>
      <c r="P85" s="5" t="s">
        <v>202</v>
      </c>
      <c r="Q85" s="5" t="s">
        <v>659</v>
      </c>
      <c r="R85" s="5" t="s">
        <v>660</v>
      </c>
      <c r="S85" s="5" t="s">
        <v>661</v>
      </c>
      <c r="T85" s="5" t="s">
        <v>210</v>
      </c>
      <c r="U85" s="5">
        <v>1</v>
      </c>
      <c r="V85" s="5">
        <v>0</v>
      </c>
      <c r="W85" s="5">
        <v>0</v>
      </c>
      <c r="X85" s="5">
        <v>0</v>
      </c>
      <c r="Y85" s="5">
        <v>0</v>
      </c>
      <c r="Z85" s="5">
        <v>0</v>
      </c>
      <c r="AA85" s="5">
        <v>0</v>
      </c>
      <c r="AB85" s="5">
        <v>0</v>
      </c>
      <c r="AC85" s="5">
        <v>0</v>
      </c>
      <c r="AD85" s="5">
        <v>0</v>
      </c>
      <c r="AE85" s="5">
        <v>0</v>
      </c>
      <c r="AF85" s="5">
        <v>0</v>
      </c>
      <c r="AG85" s="5">
        <v>0</v>
      </c>
      <c r="AH85" s="5">
        <v>2</v>
      </c>
      <c r="AI85" s="5">
        <v>9</v>
      </c>
      <c r="AJ85" s="5" t="s">
        <v>2517</v>
      </c>
      <c r="AK85" s="6" t="s">
        <v>2518</v>
      </c>
      <c r="AL85" s="5">
        <v>2.7549999999999999</v>
      </c>
      <c r="AM85" s="5" t="s">
        <v>195</v>
      </c>
      <c r="AN85" s="5" t="s">
        <v>2519</v>
      </c>
      <c r="AO85" s="6" t="s">
        <v>2520</v>
      </c>
      <c r="AP85" s="5">
        <v>13.78</v>
      </c>
      <c r="AQ85" s="5" t="s">
        <v>194</v>
      </c>
      <c r="AR85" s="5" t="s">
        <v>3432</v>
      </c>
      <c r="EI85" s="5" t="s">
        <v>194</v>
      </c>
      <c r="EJ85" s="5" t="s">
        <v>194</v>
      </c>
      <c r="EK85" s="5" t="s">
        <v>194</v>
      </c>
      <c r="EL85" s="5" t="s">
        <v>194</v>
      </c>
      <c r="EM85" s="5" t="s">
        <v>194</v>
      </c>
      <c r="EN85" s="5" t="s">
        <v>670</v>
      </c>
      <c r="EO85" s="5" t="s">
        <v>2522</v>
      </c>
      <c r="EP85" s="6" t="s">
        <v>2523</v>
      </c>
      <c r="EQ85" s="5" t="s">
        <v>2252</v>
      </c>
      <c r="ET85" s="5">
        <v>186919295</v>
      </c>
      <c r="EU85" s="5" t="s">
        <v>2524</v>
      </c>
      <c r="EV85" s="4">
        <v>44826.607939814807</v>
      </c>
      <c r="EY85" s="5" t="s">
        <v>221</v>
      </c>
      <c r="EZ85" s="5" t="s">
        <v>222</v>
      </c>
      <c r="FB85" s="5">
        <v>38</v>
      </c>
    </row>
  </sheetData>
  <sortState xmlns:xlrd2="http://schemas.microsoft.com/office/spreadsheetml/2017/richdata2" ref="A2:FB85">
    <sortCondition ref="P2:P85"/>
    <sortCondition ref="L2:L85"/>
  </sortState>
  <hyperlinks>
    <hyperlink ref="AK69" r:id="rId1" xr:uid="{DF0B25E2-FDD8-4897-8037-D481E6F953AC}"/>
    <hyperlink ref="EP69" r:id="rId2" xr:uid="{AC449B18-461C-4BAE-8D8F-487D0534902D}"/>
    <hyperlink ref="AK73" r:id="rId3" xr:uid="{09A6462B-425E-4423-BE4A-9D6303902DC6}"/>
    <hyperlink ref="EP73" r:id="rId4" xr:uid="{A2BB6E8A-6246-4E86-96B1-96B92CCD24B2}"/>
    <hyperlink ref="AK71" r:id="rId5" xr:uid="{798BF2DC-D991-45B5-8F95-EC0643C478CF}"/>
    <hyperlink ref="EP71" r:id="rId6" xr:uid="{07D4BA08-35C2-4078-955D-E942EE73FFD1}"/>
    <hyperlink ref="AK79" r:id="rId7" xr:uid="{516A8A12-06FC-44DC-9A69-E0BFAE7922EA}"/>
    <hyperlink ref="EP79" r:id="rId8" xr:uid="{8A369DF9-E9B1-4DF2-BA42-B1996B42908D}"/>
    <hyperlink ref="AK80" r:id="rId9" xr:uid="{20E09754-392B-49AA-BDED-30FEBF6190F7}"/>
    <hyperlink ref="EP80" r:id="rId10" xr:uid="{0DDF750D-99F2-45CA-B4FE-0B9A5EA54C2A}"/>
    <hyperlink ref="AK66" r:id="rId11" xr:uid="{5B86D41E-9C99-45D3-8665-63452246A1A2}"/>
    <hyperlink ref="EP66" r:id="rId12" xr:uid="{0EB7A9A3-331D-4940-9826-1E4A5CAB1A1C}"/>
    <hyperlink ref="AK68" r:id="rId13" xr:uid="{DAC2F7F8-6E5D-4764-8913-84AC85DCA201}"/>
    <hyperlink ref="EP68" r:id="rId14" xr:uid="{1E840960-8F37-483D-AA08-9D74385B0F9F}"/>
    <hyperlink ref="AK70" r:id="rId15" xr:uid="{70888FD1-DC4F-4353-9FB7-84DE157C33A7}"/>
    <hyperlink ref="EP70" r:id="rId16" xr:uid="{EFAF1AD9-B340-44BF-AB80-79D443CDCC0B}"/>
    <hyperlink ref="AK52" r:id="rId17" xr:uid="{464BE84B-95B0-4DE2-894D-FC74E9ECCB62}"/>
    <hyperlink ref="EP52" r:id="rId18" xr:uid="{C7592038-A4F1-4940-B76F-B19D9576D226}"/>
    <hyperlink ref="AK82" r:id="rId19" xr:uid="{3A73C986-2847-4C23-B600-4189596E3026}"/>
    <hyperlink ref="EP82" r:id="rId20" xr:uid="{BD52A881-D72F-450D-83AD-C48E7FA8258B}"/>
    <hyperlink ref="AK84" r:id="rId21" xr:uid="{F30A8150-81BB-4357-A242-F6C817111C6D}"/>
    <hyperlink ref="EP84" r:id="rId22" xr:uid="{88E69D39-F878-4079-BBC1-28A4E535338A}"/>
    <hyperlink ref="AK56" r:id="rId23" xr:uid="{D3EB4B49-68C7-470F-9DC5-98479A0753D1}"/>
    <hyperlink ref="EP56" r:id="rId24" xr:uid="{11F0D865-1B9C-49D9-90C3-B79C413D1BBE}"/>
    <hyperlink ref="AK75" r:id="rId25" xr:uid="{C240A2EF-2F0C-4606-8DF3-BBB8D0C0B50E}"/>
    <hyperlink ref="EP75" r:id="rId26" xr:uid="{09EB51E8-130D-434E-AA95-B24B22787CBE}"/>
    <hyperlink ref="AK44" r:id="rId27" xr:uid="{ADF6F75E-036F-43ED-AA52-E23A8D47E00A}"/>
    <hyperlink ref="EP44" r:id="rId28" xr:uid="{5B932D3D-8C4B-442D-B64F-7045BE0A78B5}"/>
    <hyperlink ref="AK65" r:id="rId29" xr:uid="{B3FCFEC4-5BFE-48D6-BA7B-AE22E88B0616}"/>
    <hyperlink ref="EP65" r:id="rId30" xr:uid="{F9E74636-89A2-4504-BA1E-8BC0F2E77C6A}"/>
    <hyperlink ref="AK58" r:id="rId31" xr:uid="{3C7490CE-2DDD-437B-9072-4A14DADBF883}"/>
    <hyperlink ref="AO58" r:id="rId32" xr:uid="{B58B4CFF-37C1-4BB9-A4BA-84B37D60B992}"/>
    <hyperlink ref="EP58" r:id="rId33" xr:uid="{824C0D04-0FEC-4869-81D7-AC3BCB88B145}"/>
    <hyperlink ref="AK46" r:id="rId34" xr:uid="{AAC9FA97-8654-45DA-AAF6-A7D9A34E6D8F}"/>
    <hyperlink ref="EP46" r:id="rId35" xr:uid="{9B58CD12-C41E-4D33-B8E3-EE19924933A2}"/>
    <hyperlink ref="AK72" r:id="rId36" xr:uid="{F1CE24C9-80EE-4006-8E5C-F2D84210BAEA}"/>
    <hyperlink ref="EP72" r:id="rId37" xr:uid="{972351A3-CC8A-484B-BED0-41DD97AD0B65}"/>
    <hyperlink ref="AK4" r:id="rId38" xr:uid="{7D67783C-B47A-4A37-B3F7-D70B7E59D7D3}"/>
    <hyperlink ref="AO4" r:id="rId39" xr:uid="{7C0D4CDA-BDFF-4C13-A865-345C0DC14AF4}"/>
    <hyperlink ref="EP4" r:id="rId40" xr:uid="{71AA67F4-C04A-4877-95DB-E054E74B593E}"/>
    <hyperlink ref="AK26" r:id="rId41" xr:uid="{DA54A95B-EE1E-4322-B079-1ACBE9AA1BCE}"/>
    <hyperlink ref="AO26" r:id="rId42" xr:uid="{CCF4A30C-1E87-42E5-AB73-4E7D9F11EE7D}"/>
    <hyperlink ref="EP26" r:id="rId43" xr:uid="{F0271179-6583-49BA-A2FD-BADB71FCCBDB}"/>
    <hyperlink ref="AK21" r:id="rId44" xr:uid="{794328D1-F61A-48FC-9DBD-2C50D2DCCCFC}"/>
    <hyperlink ref="AO21" r:id="rId45" xr:uid="{432B472F-BE1B-407A-A124-B30BA3054CAB}"/>
    <hyperlink ref="EP21" r:id="rId46" xr:uid="{4FDD5D41-8047-457A-9E0D-585DEAA32B18}"/>
    <hyperlink ref="AK34" r:id="rId47" xr:uid="{B12FA9B9-722A-411B-9128-76FFBB33889B}"/>
    <hyperlink ref="AO34" r:id="rId48" xr:uid="{9D3FFD82-7A36-4010-80D0-D5AF127F28A5}"/>
    <hyperlink ref="EP34" r:id="rId49" xr:uid="{3B96E229-6742-4AC9-9157-4FF1C900ECED}"/>
    <hyperlink ref="AK13" r:id="rId50" xr:uid="{63997C15-72DF-4554-9CF9-0094CADE6993}"/>
    <hyperlink ref="AO13" r:id="rId51" xr:uid="{585BB2EB-41C0-4688-9B3A-DED554556C8B}"/>
    <hyperlink ref="EP13" r:id="rId52" xr:uid="{DBC9DECC-886A-43DA-911C-156F195505F7}"/>
    <hyperlink ref="AK8" r:id="rId53" xr:uid="{AB339F1F-82C7-4E9A-AEBE-0BD81E8393B0}"/>
    <hyperlink ref="AO8" r:id="rId54" xr:uid="{986C1EA1-F0C5-44B8-B85E-67E1662519E1}"/>
    <hyperlink ref="EP8" r:id="rId55" xr:uid="{F47D49B0-BD1E-4F11-9B46-60071AF6D337}"/>
    <hyperlink ref="AK76" r:id="rId56" xr:uid="{F0AAAEB4-0C83-4FA7-B5B7-3D2729810ABC}"/>
    <hyperlink ref="AO76" r:id="rId57" xr:uid="{86AF533E-FD35-4090-8ABB-6335D53149A6}"/>
    <hyperlink ref="EP76" r:id="rId58" xr:uid="{5F9B2840-F294-4712-87F5-C0321ABB78B1}"/>
    <hyperlink ref="AT53" r:id="rId59" xr:uid="{FC137CE1-6329-49DF-BECB-65AF452AAC64}"/>
    <hyperlink ref="EP53" r:id="rId60" xr:uid="{8B99F474-F43D-4A52-833A-9BFDD5C8A630}"/>
    <hyperlink ref="AK67" r:id="rId61" xr:uid="{3D13D70A-8073-4B73-912F-BB5A9AA7DD43}"/>
    <hyperlink ref="EP67" r:id="rId62" xr:uid="{06781F99-74B0-4E86-8AA1-466152EC4C9D}"/>
    <hyperlink ref="AT78" r:id="rId63" xr:uid="{1A1ADAC5-473C-425D-8ECF-3820AAFB9432}"/>
    <hyperlink ref="EP78" r:id="rId64" xr:uid="{9FBFC667-B11E-4202-AE30-0801C793E761}"/>
    <hyperlink ref="AK47" r:id="rId65" xr:uid="{91CD09F8-2553-41C3-A41B-9E10706FB7C2}"/>
    <hyperlink ref="AO47" r:id="rId66" xr:uid="{B4C26BCA-CDCE-4DE6-B1A3-D2615ADD6C2D}"/>
    <hyperlink ref="EP47" r:id="rId67" xr:uid="{2CC22D2A-83BF-435A-9970-033D080A49B4}"/>
    <hyperlink ref="AT45" r:id="rId68" xr:uid="{E2AF0535-E0AE-4DDD-AAFA-E779BB99A302}"/>
    <hyperlink ref="EP45" r:id="rId69" xr:uid="{CFEED95D-1435-4845-9A05-090D7BD49D26}"/>
    <hyperlink ref="AK83" r:id="rId70" xr:uid="{BA2460C2-2E30-4EEC-8664-1BE687E21E1E}"/>
    <hyperlink ref="EP83" r:id="rId71" xr:uid="{42D774C5-1A91-4C17-A829-45FF48F6CAEB}"/>
    <hyperlink ref="AK57" r:id="rId72" xr:uid="{B52503AE-4A13-4E33-8A79-C5F01A686EDF}"/>
    <hyperlink ref="EP57" r:id="rId73" xr:uid="{09DC36C9-4DFF-4C45-9A97-FA8F89956A66}"/>
    <hyperlink ref="AK64" r:id="rId74" xr:uid="{A7DB3576-24C1-469C-BC86-D94876EE0F5A}"/>
    <hyperlink ref="AT64" r:id="rId75" xr:uid="{81A24138-568D-4AE3-8CA6-74E20818F6EF}"/>
    <hyperlink ref="EP64" r:id="rId76" xr:uid="{0CC20504-A1FC-4512-A612-CFDB0D831B00}"/>
    <hyperlink ref="AK81" r:id="rId77" xr:uid="{513ADE3D-F71B-47B5-8575-0382B3D9343D}"/>
    <hyperlink ref="AO81" r:id="rId78" xr:uid="{5E1959B9-B742-4357-98F6-5682A1E0E62D}"/>
    <hyperlink ref="EP81" r:id="rId79" xr:uid="{B65B57B9-7A4C-4D4D-890E-36C0CF3C9433}"/>
    <hyperlink ref="AK51" r:id="rId80" xr:uid="{1F70320C-9A05-4304-B15B-DCE91973980B}"/>
    <hyperlink ref="AO51" r:id="rId81" xr:uid="{5B3C2F5E-849C-4156-890E-02A115A5E83E}"/>
    <hyperlink ref="EP51" r:id="rId82" xr:uid="{8C21A91D-B8BD-4164-93FF-C7A402C3CE39}"/>
    <hyperlink ref="AK50" r:id="rId83" xr:uid="{7219CABE-06FB-426B-A1C8-946B7FFAB02C}"/>
    <hyperlink ref="AO50" r:id="rId84" xr:uid="{540CAD98-CA61-4A96-8DA2-D72E6A58092B}"/>
    <hyperlink ref="EP50" r:id="rId85" xr:uid="{EF59DF43-C884-442F-A81E-631944C872AB}"/>
    <hyperlink ref="AK55" r:id="rId86" xr:uid="{38AA5E08-7D69-4DA1-B42F-D0EA1519CCF0}"/>
    <hyperlink ref="AO55" r:id="rId87" xr:uid="{794BCFB3-17C2-4C4F-9E82-4F8671134495}"/>
    <hyperlink ref="EP55" r:id="rId88" xr:uid="{D591AF58-FD38-428F-A560-FF45C811B074}"/>
    <hyperlink ref="AK85" r:id="rId89" xr:uid="{C35CDD81-3CBE-4B62-B67E-732D2437A8A2}"/>
    <hyperlink ref="AO85" r:id="rId90" xr:uid="{D2E9E4EB-DD95-4C80-BB57-29EDD0663BEF}"/>
    <hyperlink ref="EP85" r:id="rId91" xr:uid="{1549DC20-2FA6-4151-9428-A05E1B0CB3EF}"/>
    <hyperlink ref="AK63" r:id="rId92" xr:uid="{9D53FFB6-A288-44E2-9EDC-BAACA88E1BAF}"/>
    <hyperlink ref="AO63" r:id="rId93" xr:uid="{8B24284C-C83B-43EC-AF23-FE4F2E85C11F}"/>
    <hyperlink ref="EP63" r:id="rId94" xr:uid="{3DEB2301-B9DA-42E3-A58D-1F1F0BE015B3}"/>
    <hyperlink ref="AK54" r:id="rId95" xr:uid="{0DD7BBEA-57C6-4E4D-B858-5C901902AC26}"/>
    <hyperlink ref="AO54" r:id="rId96" xr:uid="{25A105DA-DBC9-4BA2-8EE6-5B7CB1BAA516}"/>
    <hyperlink ref="EP54" r:id="rId97" xr:uid="{AB1F62A1-76B4-4882-8D87-C6105D1C21A1}"/>
    <hyperlink ref="AK77" r:id="rId98" xr:uid="{0BD7F67A-B5F2-4080-81FF-F872BC3D7261}"/>
    <hyperlink ref="AO77" r:id="rId99" xr:uid="{D8E6B8B2-BDCE-4755-8758-691BD07C3AF0}"/>
    <hyperlink ref="EP77" r:id="rId100" xr:uid="{4B5AF395-1DF2-4EA4-ADA8-39010F778496}"/>
    <hyperlink ref="AK59" r:id="rId101" xr:uid="{F6FC3C07-65F9-4363-A93D-2B88E7F14EA5}"/>
    <hyperlink ref="AO59" r:id="rId102" xr:uid="{CD326909-D702-47B3-8057-D3670500A735}"/>
    <hyperlink ref="EP59" r:id="rId103" xr:uid="{2F7AD02A-1E9A-437A-AF67-6A25ED313E22}"/>
    <hyperlink ref="AK32" r:id="rId104" xr:uid="{FADF945F-9BE2-4D0A-82C0-F8DF9BC87D50}"/>
    <hyperlink ref="EP32" r:id="rId105" xr:uid="{0B0C7D5A-C42F-4554-8A07-115D2ABB011A}"/>
    <hyperlink ref="AK30" r:id="rId106" xr:uid="{BC4A6158-2B1F-412F-AB21-98D0603D1039}"/>
    <hyperlink ref="AO30" r:id="rId107" xr:uid="{937E20D2-B674-4DA0-B402-55D8B5EEAAD5}"/>
    <hyperlink ref="EP30" r:id="rId108" xr:uid="{4EFE9142-39DC-41A4-A506-70AC9D343146}"/>
    <hyperlink ref="AK3" r:id="rId109" xr:uid="{0E55C073-E414-4B40-94DC-A4E3251E1CFA}"/>
    <hyperlink ref="EP3" r:id="rId110" xr:uid="{95A3A436-F55E-47BA-9473-FED071483AD1}"/>
    <hyperlink ref="AK14" r:id="rId111" xr:uid="{11BE7558-4F70-4B1B-945D-E37C63F16EC2}"/>
    <hyperlink ref="EP14" r:id="rId112" xr:uid="{96766249-4020-45FB-A4E5-46F69E2A1073}"/>
    <hyperlink ref="AK37" r:id="rId113" xr:uid="{491AD479-C563-406C-B566-B79DB4DE41E4}"/>
    <hyperlink ref="EP37" r:id="rId114" xr:uid="{1A78A1FE-1280-4954-AE5E-0D6650D6FA85}"/>
    <hyperlink ref="AK15" r:id="rId115" xr:uid="{40408A53-62A4-4F32-9B55-4A7237D6D34E}"/>
    <hyperlink ref="EP15" r:id="rId116" xr:uid="{BA355D6A-1F7F-4434-BB8F-2604C4E4FB76}"/>
    <hyperlink ref="AK17" r:id="rId117" xr:uid="{4EF122E7-88A1-4844-B775-0A1D063F0849}"/>
    <hyperlink ref="EP17" r:id="rId118" xr:uid="{A9E30803-DBD1-4622-A0D9-EFF8EB1FE607}"/>
    <hyperlink ref="AK38" r:id="rId119" xr:uid="{DA0E212F-1A6F-4BEC-B777-47981CB2484A}"/>
    <hyperlink ref="EP38" r:id="rId120" xr:uid="{0CC89BBB-386F-45F1-A286-652F41C2FD95}"/>
    <hyperlink ref="AK20" r:id="rId121" xr:uid="{25A7980D-22CF-4165-BE4F-69519618B270}"/>
    <hyperlink ref="AO20" r:id="rId122" xr:uid="{450C7CB5-8CAA-495A-9173-45AA0EDEFC19}"/>
    <hyperlink ref="EP20" r:id="rId123" xr:uid="{E641DF80-4CCD-48D9-A170-D860773747DF}"/>
    <hyperlink ref="AK25" r:id="rId124" xr:uid="{4EC0D4F4-638B-47A5-91A1-C470455E6B67}"/>
    <hyperlink ref="EP25" r:id="rId125" xr:uid="{27E835DA-9EBF-4C6A-84AA-2321802097D3}"/>
    <hyperlink ref="AK23" r:id="rId126" xr:uid="{27508044-CE45-4FB0-A2AD-418A37D67BB8}"/>
    <hyperlink ref="EP23" r:id="rId127" xr:uid="{4CA413CC-721C-49C4-90FB-F25C652B0E85}"/>
    <hyperlink ref="AK22" r:id="rId128" xr:uid="{0DE478C2-5101-45E6-887C-3EC75A7C619D}"/>
    <hyperlink ref="EP22" r:id="rId129" xr:uid="{E792364A-00E8-45AD-AD75-ED4880749894}"/>
    <hyperlink ref="AK60" r:id="rId130" xr:uid="{3DCB5F60-D186-4C71-90E5-490E85F2B9D6}"/>
    <hyperlink ref="AT60" r:id="rId131" xr:uid="{C4354785-A6A3-4E1B-8611-E3AC4C913627}"/>
    <hyperlink ref="EP60" r:id="rId132" xr:uid="{2875E758-2203-43E5-8622-D5B2E5D7C436}"/>
    <hyperlink ref="AK62" r:id="rId133" xr:uid="{05E18086-9C64-4401-8189-E6B3AE46EF81}"/>
    <hyperlink ref="AO62" r:id="rId134" xr:uid="{88CF7A1E-3A59-4985-8166-AC3F771DEA9C}"/>
    <hyperlink ref="EP62" r:id="rId135" xr:uid="{9B7E3AC7-267F-4CC6-9958-87C1301E7299}"/>
    <hyperlink ref="AK61" r:id="rId136" xr:uid="{0BF1844C-5E1F-4ABA-8012-162B4699E448}"/>
    <hyperlink ref="EP61" r:id="rId137" xr:uid="{60A94CC8-8E2E-42CC-B830-E0DA136C43CA}"/>
    <hyperlink ref="AK74" r:id="rId138" xr:uid="{8A673E7C-A0D1-465F-B5FB-5518A956C66A}"/>
    <hyperlink ref="EP74" r:id="rId139" xr:uid="{2B4CE189-8D46-4E70-B911-A3C300D71F88}"/>
    <hyperlink ref="AK49" r:id="rId140" xr:uid="{BDA863F1-23FE-4DAE-90B9-DE4269817F3E}"/>
    <hyperlink ref="AO49" r:id="rId141" xr:uid="{FB1791CF-24FE-4E18-8738-1788F0537149}"/>
    <hyperlink ref="EP49" r:id="rId142" xr:uid="{779C1618-13F9-48F0-9A73-A84A6CFD646C}"/>
    <hyperlink ref="AK48" r:id="rId143" xr:uid="{FC9001A1-1F70-4564-AB39-C2A06299D459}"/>
    <hyperlink ref="AO48" r:id="rId144" xr:uid="{4651DF44-6279-4986-8F3C-264757915DC5}"/>
    <hyperlink ref="EP48" r:id="rId145" xr:uid="{9B739351-FBB9-40BD-87AC-AA715B678F9F}"/>
    <hyperlink ref="AK6" r:id="rId146" xr:uid="{9A5E9332-74C5-4781-B52B-9C6F1EF71931}"/>
    <hyperlink ref="AO6" r:id="rId147" xr:uid="{3ADD01E2-53C8-4A53-A195-9C0009E0171E}"/>
    <hyperlink ref="EP6" r:id="rId148" xr:uid="{EE784EE6-5D5B-4634-A741-F5A54688E156}"/>
    <hyperlink ref="AK7" r:id="rId149" xr:uid="{3574C405-80C4-47C1-862B-E817D9D5D69B}"/>
    <hyperlink ref="AO7" r:id="rId150" xr:uid="{5F096A4C-1319-4673-A6A2-FFF345F15DD9}"/>
    <hyperlink ref="EP7" r:id="rId151" xr:uid="{4A8CB76B-4963-40D7-8D9A-30B8105D7CB9}"/>
    <hyperlink ref="AK16" r:id="rId152" xr:uid="{AAA46E83-B868-4D2D-B27D-AE06DCE59A28}"/>
    <hyperlink ref="EP16" r:id="rId153" xr:uid="{F659AF1A-DA73-463C-8A69-129E3C93473D}"/>
    <hyperlink ref="AK24" r:id="rId154" xr:uid="{B60D9B6D-9616-4F9C-9552-E910D11A7599}"/>
    <hyperlink ref="AO24" r:id="rId155" xr:uid="{DCD6AA87-7E79-4254-9628-CF941E9A0B4D}"/>
    <hyperlink ref="EP24" r:id="rId156" xr:uid="{1863CDC9-2142-4D48-B001-D28683AA23ED}"/>
    <hyperlink ref="AK28" r:id="rId157" xr:uid="{807550A6-DDF8-4795-B7D8-850AABE5865B}"/>
    <hyperlink ref="AO28" r:id="rId158" xr:uid="{F076B3FA-1597-403B-ABB8-6B41A08346B3}"/>
    <hyperlink ref="EP28" r:id="rId159" xr:uid="{93FC1AF6-C05B-462C-8D57-524EACDCE807}"/>
    <hyperlink ref="AK33" r:id="rId160" xr:uid="{CA6FB044-1979-404C-98F9-151368A61906}"/>
    <hyperlink ref="AO33" r:id="rId161" xr:uid="{A9DFCC85-75E2-4727-B387-041E284E7417}"/>
    <hyperlink ref="EP33" r:id="rId162" xr:uid="{EC7CB12A-BA4C-4719-88B4-B833701C823C}"/>
    <hyperlink ref="AK9" r:id="rId163" xr:uid="{2893E9C4-0388-42BA-967B-911E9B20D3EB}"/>
    <hyperlink ref="AO9" r:id="rId164" xr:uid="{415B9C0E-453A-4243-9E3C-DD4FDC43072B}"/>
    <hyperlink ref="EP9" r:id="rId165" xr:uid="{311C8DBE-BCD6-4867-8D6F-5A9FB1E4EEE6}"/>
    <hyperlink ref="AK35" r:id="rId166" xr:uid="{D05C737A-F331-4E49-B0CE-CD5DF8D2C0C5}"/>
    <hyperlink ref="EP35" r:id="rId167" xr:uid="{E1B05DA0-F7CC-4E07-91AA-34033D37C260}"/>
    <hyperlink ref="AK41" r:id="rId168" xr:uid="{BE161067-8602-4F13-ADAF-4F1FDDBF52D5}"/>
    <hyperlink ref="EP41" r:id="rId169" xr:uid="{6CC5B875-6E07-4769-A384-CCB28B774E60}"/>
    <hyperlink ref="AK5" r:id="rId170" xr:uid="{52384FE1-1839-4C2A-ACB9-B4E86DF76B55}"/>
    <hyperlink ref="EP5" r:id="rId171" xr:uid="{22BC2692-03AF-4326-9DD3-5EB0E0A8EA8D}"/>
    <hyperlink ref="AK29" r:id="rId172" xr:uid="{A2E8C0CB-B588-48A0-8E93-010CD6B18330}"/>
    <hyperlink ref="EP29" r:id="rId173" xr:uid="{F1D0DFBA-D62D-4A6A-851E-09A2EFFD5721}"/>
    <hyperlink ref="AK19" r:id="rId174" xr:uid="{04221246-4B15-4CB5-9396-EDFF40BACD19}"/>
    <hyperlink ref="EP19" r:id="rId175" xr:uid="{91FD1D4B-33A5-41F8-A224-808F783E8121}"/>
    <hyperlink ref="AK31" r:id="rId176" xr:uid="{01431F8E-FE96-41B8-B8AA-E14127351B40}"/>
    <hyperlink ref="EP31" r:id="rId177" xr:uid="{606EE878-40EA-430B-B391-C708D569BBFF}"/>
    <hyperlink ref="AK11" r:id="rId178" xr:uid="{408690FC-0EDB-401A-A4DD-331F8FB8B7AD}"/>
    <hyperlink ref="AO11" r:id="rId179" xr:uid="{5E8ABC0C-C6D4-4D01-80FC-65B30FA86D56}"/>
    <hyperlink ref="EP11" r:id="rId180" xr:uid="{507B2494-B9D9-48C7-993A-26A21E4E5CB6}"/>
    <hyperlink ref="AK39" r:id="rId181" xr:uid="{382A1301-27CA-42B9-AAC5-BE6742424982}"/>
    <hyperlink ref="AO39" r:id="rId182" xr:uid="{B5780712-B3B9-452B-B968-33EEE848E4AE}"/>
    <hyperlink ref="EP39" r:id="rId183" xr:uid="{55167983-08A4-4A25-A7F5-2E46340AE92D}"/>
    <hyperlink ref="AK40" r:id="rId184" xr:uid="{A60FF5C3-1F90-46F0-B8D5-E86522C3ACB7}"/>
    <hyperlink ref="EP40" r:id="rId185" xr:uid="{1176D40D-0416-43D3-8C67-38D05133B7E7}"/>
    <hyperlink ref="AK12" r:id="rId186" xr:uid="{88FC00EA-042C-4A8B-B06E-11343F96D81D}"/>
    <hyperlink ref="EP12" r:id="rId187" xr:uid="{99ED8514-5BFF-4D08-AFF4-85E4C4D3C4EA}"/>
    <hyperlink ref="AK2" r:id="rId188" xr:uid="{520D3733-A280-4446-AB04-FA6A6B57BE0B}"/>
    <hyperlink ref="EP2" r:id="rId189" xr:uid="{CF1F6EBA-8F46-4F5C-BCBB-829E9F16FB2C}"/>
    <hyperlink ref="AK27" r:id="rId190" xr:uid="{8BEFE812-A5FD-4E67-9409-5AF467F1AD95}"/>
    <hyperlink ref="EP27" r:id="rId191" xr:uid="{E2CA1850-3508-4D04-8F65-2A8ABE5F9C21}"/>
    <hyperlink ref="AK42" r:id="rId192" xr:uid="{9A3180D1-3D8E-4AAF-B094-6229F8365D8D}"/>
    <hyperlink ref="EP42" r:id="rId193" xr:uid="{D4488DC2-32AB-420F-A2A8-1DFBD7AEB25F}"/>
    <hyperlink ref="AK36" r:id="rId194" xr:uid="{B3601190-45D7-4F6B-8FA3-E8BA636DF8CE}"/>
    <hyperlink ref="EP36" r:id="rId195" xr:uid="{1AD35B14-0352-44CF-9173-BC1265D1EDB7}"/>
    <hyperlink ref="AK43" r:id="rId196" xr:uid="{F3EF5E1F-C8B2-43D5-9780-58EAD32DF18A}"/>
    <hyperlink ref="EP43" r:id="rId197" xr:uid="{6CA2FC1A-5216-4506-985C-C9E4CF8ED4EF}"/>
    <hyperlink ref="AK18" r:id="rId198" xr:uid="{4AB07923-E165-4DE2-A565-FBD06E1C8D96}"/>
    <hyperlink ref="EP18" r:id="rId199" xr:uid="{4D2FCC71-8AFE-479F-B91B-CF556BBBD154}"/>
    <hyperlink ref="AK10" r:id="rId200" xr:uid="{B3AD35E8-22B7-4C46-8144-D9BFA2A7FEDE}"/>
    <hyperlink ref="AO10" r:id="rId201" xr:uid="{B9AB9C2E-A71A-4D4B-B7FB-0450AAA26314}"/>
    <hyperlink ref="EP10" r:id="rId202" xr:uid="{91F5927B-9012-486E-A9C5-5C24789DAFB1}"/>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EBBB80-E335-4D18-A3E6-159F1FF96F51}">
  <dimension ref="A1:FC85"/>
  <sheetViews>
    <sheetView topLeftCell="AB1" workbookViewId="0">
      <selection activeCell="AH1" sqref="AH1"/>
    </sheetView>
  </sheetViews>
  <sheetFormatPr defaultColWidth="8.81640625" defaultRowHeight="14.5" x14ac:dyDescent="0.35"/>
  <cols>
    <col min="1" max="3" width="10.54296875" style="5" bestFit="1" customWidth="1"/>
    <col min="4" max="4" width="23.26953125" style="5" bestFit="1" customWidth="1"/>
    <col min="5" max="7" width="8.81640625" style="5"/>
    <col min="8" max="8" width="20.26953125" style="5" customWidth="1"/>
    <col min="9" max="9" width="10.453125" style="5" bestFit="1" customWidth="1"/>
    <col min="10" max="10" width="8.81640625" style="5"/>
    <col min="11" max="11" width="24.54296875" style="5" bestFit="1" customWidth="1"/>
    <col min="12" max="12" width="27.1796875" style="5" bestFit="1" customWidth="1"/>
    <col min="13" max="13" width="26.7265625" style="5" bestFit="1" customWidth="1"/>
    <col min="14" max="20" width="8.81640625" style="5"/>
    <col min="21" max="35" width="9" style="5" bestFit="1" customWidth="1"/>
    <col min="36" max="37" width="8.81640625" style="5"/>
    <col min="38" max="38" width="9" style="5" bestFit="1" customWidth="1"/>
    <col min="39" max="41" width="8.81640625" style="5"/>
    <col min="42" max="42" width="9" style="5" bestFit="1" customWidth="1"/>
    <col min="43" max="43" width="8.81640625" style="5"/>
    <col min="44" max="44" width="9.1796875" style="5" customWidth="1"/>
    <col min="45" max="46" width="8.81640625" style="5"/>
    <col min="47" max="47" width="9" style="5" bestFit="1" customWidth="1"/>
    <col min="48" max="150" width="8.81640625" style="5"/>
    <col min="151" max="151" width="10" style="5" bestFit="1" customWidth="1"/>
    <col min="152" max="152" width="8.81640625" style="5"/>
    <col min="153" max="153" width="10.453125" style="5" bestFit="1" customWidth="1"/>
    <col min="154" max="158" width="8.81640625" style="5"/>
    <col min="159" max="159" width="9" style="5" bestFit="1" customWidth="1"/>
    <col min="160" max="16384" width="8.81640625" style="5"/>
  </cols>
  <sheetData>
    <row r="1" spans="1:159" s="33" customFormat="1" x14ac:dyDescent="0.35">
      <c r="A1" s="33" t="s">
        <v>0</v>
      </c>
      <c r="B1" s="33" t="s">
        <v>1</v>
      </c>
      <c r="C1" s="33" t="s">
        <v>2</v>
      </c>
      <c r="D1" s="33" t="s">
        <v>1488</v>
      </c>
      <c r="E1" s="33" t="s">
        <v>1490</v>
      </c>
      <c r="F1" s="33" t="s">
        <v>1491</v>
      </c>
      <c r="G1" s="33" t="s">
        <v>1492</v>
      </c>
      <c r="H1" s="33" t="s">
        <v>7</v>
      </c>
      <c r="I1" s="33" t="s">
        <v>16</v>
      </c>
      <c r="J1" s="33" t="s">
        <v>17</v>
      </c>
      <c r="K1" s="33" t="s">
        <v>18</v>
      </c>
      <c r="L1" s="33" t="s">
        <v>1493</v>
      </c>
      <c r="M1" s="33" t="s">
        <v>21</v>
      </c>
      <c r="N1" s="33" t="s">
        <v>22</v>
      </c>
      <c r="O1" s="33" t="s">
        <v>23</v>
      </c>
      <c r="P1" s="33" t="s">
        <v>24</v>
      </c>
      <c r="Q1" s="33" t="s">
        <v>25</v>
      </c>
      <c r="R1" s="33" t="s">
        <v>26</v>
      </c>
      <c r="S1" s="33" t="s">
        <v>27</v>
      </c>
      <c r="T1" s="33" t="s">
        <v>1494</v>
      </c>
      <c r="U1" s="33" t="s">
        <v>1495</v>
      </c>
      <c r="V1" s="33" t="s">
        <v>1496</v>
      </c>
      <c r="W1" s="33" t="s">
        <v>1497</v>
      </c>
      <c r="X1" s="33" t="s">
        <v>1498</v>
      </c>
      <c r="Y1" s="33" t="s">
        <v>1499</v>
      </c>
      <c r="Z1" s="33" t="s">
        <v>1500</v>
      </c>
      <c r="AA1" s="33" t="s">
        <v>1501</v>
      </c>
      <c r="AB1" s="33" t="s">
        <v>1502</v>
      </c>
      <c r="AC1" s="33" t="s">
        <v>1503</v>
      </c>
      <c r="AD1" s="33" t="s">
        <v>1504</v>
      </c>
      <c r="AE1" s="33" t="s">
        <v>1505</v>
      </c>
      <c r="AF1" s="33" t="s">
        <v>1506</v>
      </c>
      <c r="AG1" s="33" t="s">
        <v>1507</v>
      </c>
      <c r="AH1" s="33" t="s">
        <v>1508</v>
      </c>
      <c r="AI1" s="33" t="s">
        <v>1509</v>
      </c>
      <c r="AJ1" s="33" t="s">
        <v>81</v>
      </c>
      <c r="AK1" s="33" t="s">
        <v>82</v>
      </c>
      <c r="AL1" s="33" t="s">
        <v>1510</v>
      </c>
      <c r="AM1" s="33" t="s">
        <v>83</v>
      </c>
      <c r="AN1" s="33" t="s">
        <v>1511</v>
      </c>
      <c r="AO1" s="33" t="s">
        <v>1512</v>
      </c>
      <c r="AP1" s="33" t="s">
        <v>1513</v>
      </c>
      <c r="AQ1" s="33" t="s">
        <v>1514</v>
      </c>
      <c r="AR1" s="33" t="s">
        <v>86</v>
      </c>
      <c r="AS1" s="33" t="s">
        <v>91</v>
      </c>
      <c r="AT1" s="33" t="s">
        <v>92</v>
      </c>
      <c r="AU1" s="33" t="s">
        <v>1515</v>
      </c>
      <c r="AV1" s="33" t="s">
        <v>83</v>
      </c>
      <c r="AW1" s="33" t="s">
        <v>1516</v>
      </c>
      <c r="AX1" s="33" t="s">
        <v>1517</v>
      </c>
      <c r="AY1" s="33" t="s">
        <v>1518</v>
      </c>
      <c r="AZ1" s="33" t="s">
        <v>1519</v>
      </c>
      <c r="BA1" s="33" t="s">
        <v>86</v>
      </c>
      <c r="BB1" s="33" t="s">
        <v>1520</v>
      </c>
      <c r="BC1" s="33" t="s">
        <v>1521</v>
      </c>
      <c r="BD1" s="33" t="s">
        <v>1524</v>
      </c>
      <c r="BE1" s="33" t="s">
        <v>83</v>
      </c>
      <c r="BF1" s="33" t="s">
        <v>1522</v>
      </c>
      <c r="BG1" s="33" t="s">
        <v>1523</v>
      </c>
      <c r="BH1" s="33" t="s">
        <v>1525</v>
      </c>
      <c r="BI1" s="33" t="s">
        <v>1526</v>
      </c>
      <c r="BJ1" s="33" t="s">
        <v>86</v>
      </c>
      <c r="BK1" s="33" t="s">
        <v>1527</v>
      </c>
      <c r="BL1" s="33" t="s">
        <v>1528</v>
      </c>
      <c r="BM1" s="33" t="s">
        <v>1529</v>
      </c>
      <c r="BN1" s="33" t="s">
        <v>83</v>
      </c>
      <c r="BO1" s="33" t="s">
        <v>1530</v>
      </c>
      <c r="BP1" s="33" t="s">
        <v>1531</v>
      </c>
      <c r="BQ1" s="33" t="s">
        <v>1532</v>
      </c>
      <c r="BR1" s="33" t="s">
        <v>1533</v>
      </c>
      <c r="BS1" s="33" t="s">
        <v>86</v>
      </c>
      <c r="BT1" s="33" t="s">
        <v>1534</v>
      </c>
      <c r="BU1" s="33" t="s">
        <v>1535</v>
      </c>
      <c r="BV1" s="33" t="s">
        <v>1536</v>
      </c>
      <c r="BW1" s="33" t="s">
        <v>83</v>
      </c>
      <c r="BX1" s="33" t="s">
        <v>1537</v>
      </c>
      <c r="BY1" s="33" t="s">
        <v>1538</v>
      </c>
      <c r="BZ1" s="33" t="s">
        <v>1539</v>
      </c>
      <c r="CA1" s="33" t="s">
        <v>1540</v>
      </c>
      <c r="CB1" s="33" t="s">
        <v>86</v>
      </c>
      <c r="CC1" s="33" t="s">
        <v>121</v>
      </c>
      <c r="CD1" s="33" t="s">
        <v>122</v>
      </c>
      <c r="CE1" s="33" t="s">
        <v>1541</v>
      </c>
      <c r="CF1" s="33" t="s">
        <v>83</v>
      </c>
      <c r="CG1" s="33" t="s">
        <v>1542</v>
      </c>
      <c r="CH1" s="33" t="s">
        <v>1543</v>
      </c>
      <c r="CI1" s="33" t="s">
        <v>1544</v>
      </c>
      <c r="CJ1" s="33" t="s">
        <v>1545</v>
      </c>
      <c r="CK1" s="33" t="s">
        <v>86</v>
      </c>
      <c r="CL1" s="33" t="s">
        <v>129</v>
      </c>
      <c r="CM1" s="33" t="s">
        <v>130</v>
      </c>
      <c r="CN1" s="33" t="s">
        <v>1546</v>
      </c>
      <c r="CO1" s="33" t="s">
        <v>83</v>
      </c>
      <c r="CP1" s="33" t="s">
        <v>1547</v>
      </c>
      <c r="CQ1" s="33" t="s">
        <v>1548</v>
      </c>
      <c r="CR1" s="33" t="s">
        <v>1549</v>
      </c>
      <c r="CS1" s="33" t="s">
        <v>1550</v>
      </c>
      <c r="CT1" s="33" t="s">
        <v>86</v>
      </c>
      <c r="CU1" s="33" t="s">
        <v>137</v>
      </c>
      <c r="CV1" s="33" t="s">
        <v>138</v>
      </c>
      <c r="CW1" s="33" t="s">
        <v>1551</v>
      </c>
      <c r="CX1" s="33" t="s">
        <v>83</v>
      </c>
      <c r="CY1" s="33" t="s">
        <v>1552</v>
      </c>
      <c r="CZ1" s="33" t="s">
        <v>1553</v>
      </c>
      <c r="DA1" s="33" t="s">
        <v>1554</v>
      </c>
      <c r="DB1" s="33" t="s">
        <v>1555</v>
      </c>
      <c r="DC1" s="33" t="s">
        <v>86</v>
      </c>
      <c r="DD1" s="33" t="s">
        <v>145</v>
      </c>
      <c r="DE1" s="33" t="s">
        <v>146</v>
      </c>
      <c r="DF1" s="33" t="s">
        <v>1556</v>
      </c>
      <c r="DG1" s="33" t="s">
        <v>83</v>
      </c>
      <c r="DH1" s="33" t="s">
        <v>1557</v>
      </c>
      <c r="DI1" s="33" t="s">
        <v>1558</v>
      </c>
      <c r="DJ1" s="33" t="s">
        <v>1559</v>
      </c>
      <c r="DK1" s="33" t="s">
        <v>1560</v>
      </c>
      <c r="DL1" s="33" t="s">
        <v>86</v>
      </c>
      <c r="DM1" s="33" t="s">
        <v>153</v>
      </c>
      <c r="DN1" s="33" t="s">
        <v>154</v>
      </c>
      <c r="DO1" s="33" t="s">
        <v>1561</v>
      </c>
      <c r="DP1" s="33" t="s">
        <v>83</v>
      </c>
      <c r="DQ1" s="33" t="s">
        <v>1562</v>
      </c>
      <c r="DR1" s="33" t="s">
        <v>1563</v>
      </c>
      <c r="DS1" s="33" t="s">
        <v>1564</v>
      </c>
      <c r="DT1" s="33" t="s">
        <v>1565</v>
      </c>
      <c r="DU1" s="33" t="s">
        <v>86</v>
      </c>
      <c r="DV1" s="33" t="s">
        <v>157</v>
      </c>
      <c r="DW1" s="33" t="s">
        <v>158</v>
      </c>
      <c r="DX1" s="33" t="s">
        <v>1566</v>
      </c>
      <c r="DY1" s="33" t="s">
        <v>1567</v>
      </c>
      <c r="DZ1" s="33" t="s">
        <v>162</v>
      </c>
      <c r="EA1" s="33" t="s">
        <v>167</v>
      </c>
      <c r="EB1" s="33" t="s">
        <v>168</v>
      </c>
      <c r="EC1" s="33" t="s">
        <v>1568</v>
      </c>
      <c r="ED1" s="33" t="s">
        <v>83</v>
      </c>
      <c r="EE1" s="33" t="s">
        <v>1569</v>
      </c>
      <c r="EF1" s="33" t="s">
        <v>1570</v>
      </c>
      <c r="EG1" s="33" t="s">
        <v>1571</v>
      </c>
      <c r="EH1" s="33" t="s">
        <v>1572</v>
      </c>
      <c r="EI1" s="33" t="s">
        <v>86</v>
      </c>
      <c r="EJ1" s="33" t="s">
        <v>1573</v>
      </c>
      <c r="EK1" s="33" t="s">
        <v>1574</v>
      </c>
      <c r="EL1" s="33" t="s">
        <v>1575</v>
      </c>
      <c r="EM1" s="33" t="s">
        <v>1576</v>
      </c>
      <c r="EN1" s="33" t="s">
        <v>1577</v>
      </c>
      <c r="EO1" s="33" t="s">
        <v>173</v>
      </c>
      <c r="EP1" s="33" t="s">
        <v>174</v>
      </c>
      <c r="EQ1" s="33" t="s">
        <v>175</v>
      </c>
      <c r="ER1" s="33" t="s">
        <v>176</v>
      </c>
      <c r="ES1" s="33" t="s">
        <v>177</v>
      </c>
      <c r="ET1" s="33" t="s">
        <v>179</v>
      </c>
      <c r="EU1" s="33" t="s">
        <v>183</v>
      </c>
      <c r="EV1" s="33" t="s">
        <v>184</v>
      </c>
      <c r="EW1" s="33" t="s">
        <v>185</v>
      </c>
      <c r="EX1" s="33" t="s">
        <v>186</v>
      </c>
      <c r="EY1" s="33" t="s">
        <v>187</v>
      </c>
      <c r="EZ1" s="33" t="s">
        <v>188</v>
      </c>
      <c r="FA1" s="33" t="s">
        <v>189</v>
      </c>
      <c r="FB1" s="33" t="s">
        <v>190</v>
      </c>
      <c r="FC1" s="33" t="s">
        <v>191</v>
      </c>
    </row>
    <row r="2" spans="1:159" x14ac:dyDescent="0.35">
      <c r="A2" s="4">
        <v>44827.381108321759</v>
      </c>
      <c r="B2" s="4">
        <v>44827.383815092588</v>
      </c>
      <c r="C2" s="4">
        <v>44827</v>
      </c>
      <c r="D2" s="5" t="s">
        <v>946</v>
      </c>
      <c r="H2" s="5">
        <v>1809171503</v>
      </c>
      <c r="I2" s="4">
        <v>44827</v>
      </c>
      <c r="J2" s="5" t="s">
        <v>1813</v>
      </c>
      <c r="K2" s="5" t="s">
        <v>968</v>
      </c>
      <c r="L2" s="5" t="s">
        <v>985</v>
      </c>
      <c r="M2" s="5" t="s">
        <v>986</v>
      </c>
      <c r="N2" s="5" t="s">
        <v>987</v>
      </c>
      <c r="O2" s="5" t="s">
        <v>855</v>
      </c>
      <c r="P2" s="5" t="s">
        <v>856</v>
      </c>
      <c r="Q2" s="5" t="s">
        <v>952</v>
      </c>
      <c r="R2" s="5" t="s">
        <v>953</v>
      </c>
      <c r="S2" s="5" t="s">
        <v>954</v>
      </c>
      <c r="T2" s="5" t="s">
        <v>210</v>
      </c>
      <c r="U2" s="5">
        <v>1</v>
      </c>
      <c r="V2" s="5">
        <v>0</v>
      </c>
      <c r="W2" s="5">
        <v>0</v>
      </c>
      <c r="X2" s="5">
        <v>0</v>
      </c>
      <c r="Y2" s="5">
        <v>0</v>
      </c>
      <c r="Z2" s="5">
        <v>0</v>
      </c>
      <c r="AA2" s="5">
        <v>0</v>
      </c>
      <c r="AB2" s="5">
        <v>0</v>
      </c>
      <c r="AC2" s="5">
        <v>0</v>
      </c>
      <c r="AD2" s="5">
        <v>0</v>
      </c>
      <c r="AE2" s="5">
        <v>0</v>
      </c>
      <c r="AF2" s="5">
        <v>0</v>
      </c>
      <c r="AG2" s="5">
        <v>0</v>
      </c>
      <c r="AH2" s="5">
        <v>1</v>
      </c>
      <c r="AI2" s="5">
        <v>4</v>
      </c>
      <c r="AJ2" s="5" t="s">
        <v>3234</v>
      </c>
      <c r="AK2" s="6" t="s">
        <v>3235</v>
      </c>
      <c r="AL2" s="5">
        <v>5.35</v>
      </c>
      <c r="AM2" s="5" t="s">
        <v>213</v>
      </c>
      <c r="AR2" s="5" t="s">
        <v>3419</v>
      </c>
      <c r="EJ2" s="5" t="s">
        <v>194</v>
      </c>
      <c r="EK2" s="5" t="s">
        <v>194</v>
      </c>
      <c r="EL2" s="5" t="s">
        <v>194</v>
      </c>
      <c r="EM2" s="5" t="s">
        <v>194</v>
      </c>
      <c r="EN2" s="5" t="s">
        <v>194</v>
      </c>
      <c r="EO2" s="5" t="s">
        <v>962</v>
      </c>
      <c r="EP2" s="5" t="s">
        <v>3236</v>
      </c>
      <c r="EQ2" s="6" t="s">
        <v>3237</v>
      </c>
      <c r="ER2" s="5" t="s">
        <v>2864</v>
      </c>
      <c r="ES2" s="5" t="s">
        <v>2865</v>
      </c>
      <c r="EU2" s="5">
        <v>187277017</v>
      </c>
      <c r="EV2" s="5" t="s">
        <v>3238</v>
      </c>
      <c r="EW2" s="4">
        <v>44827.678229166668</v>
      </c>
      <c r="EZ2" s="5" t="s">
        <v>221</v>
      </c>
      <c r="FA2" s="5" t="s">
        <v>222</v>
      </c>
      <c r="FC2" s="5">
        <v>57</v>
      </c>
    </row>
    <row r="3" spans="1:159" x14ac:dyDescent="0.35">
      <c r="A3" s="4">
        <v>44827.403251493059</v>
      </c>
      <c r="B3" s="4">
        <v>44827.40573622685</v>
      </c>
      <c r="C3" s="4">
        <v>44827</v>
      </c>
      <c r="D3" s="5" t="s">
        <v>848</v>
      </c>
      <c r="H3" s="5">
        <v>1708151403</v>
      </c>
      <c r="I3" s="4">
        <v>44827</v>
      </c>
      <c r="J3" s="5" t="s">
        <v>2837</v>
      </c>
      <c r="K3" s="5" t="s">
        <v>851</v>
      </c>
      <c r="L3" s="5" t="s">
        <v>852</v>
      </c>
      <c r="M3" s="5" t="s">
        <v>853</v>
      </c>
      <c r="N3" s="5" t="s">
        <v>854</v>
      </c>
      <c r="O3" s="5" t="s">
        <v>855</v>
      </c>
      <c r="P3" s="5" t="s">
        <v>856</v>
      </c>
      <c r="Q3" s="5" t="s">
        <v>857</v>
      </c>
      <c r="R3" s="5" t="s">
        <v>858</v>
      </c>
      <c r="S3" s="5" t="s">
        <v>859</v>
      </c>
      <c r="T3" s="5" t="s">
        <v>210</v>
      </c>
      <c r="U3" s="5">
        <v>1</v>
      </c>
      <c r="V3" s="5">
        <v>0</v>
      </c>
      <c r="W3" s="5">
        <v>0</v>
      </c>
      <c r="X3" s="5">
        <v>0</v>
      </c>
      <c r="Y3" s="5">
        <v>0</v>
      </c>
      <c r="Z3" s="5">
        <v>0</v>
      </c>
      <c r="AA3" s="5">
        <v>0</v>
      </c>
      <c r="AB3" s="5">
        <v>0</v>
      </c>
      <c r="AC3" s="5">
        <v>0</v>
      </c>
      <c r="AD3" s="5">
        <v>0</v>
      </c>
      <c r="AE3" s="5">
        <v>0</v>
      </c>
      <c r="AF3" s="5">
        <v>0</v>
      </c>
      <c r="AG3" s="5">
        <v>0</v>
      </c>
      <c r="AH3" s="5">
        <v>2</v>
      </c>
      <c r="AI3" s="5">
        <v>2</v>
      </c>
      <c r="AJ3" s="5" t="s">
        <v>3149</v>
      </c>
      <c r="AK3" s="6" t="s">
        <v>3150</v>
      </c>
      <c r="AL3" s="5">
        <v>62</v>
      </c>
      <c r="AM3" s="5" t="s">
        <v>213</v>
      </c>
      <c r="EJ3" s="5" t="s">
        <v>194</v>
      </c>
      <c r="EK3" s="5" t="s">
        <v>194</v>
      </c>
      <c r="EL3" s="5" t="s">
        <v>194</v>
      </c>
      <c r="EM3" s="5" t="s">
        <v>194</v>
      </c>
      <c r="EN3" s="5" t="s">
        <v>194</v>
      </c>
      <c r="EO3" s="5" t="s">
        <v>865</v>
      </c>
      <c r="EP3" s="5" t="s">
        <v>3151</v>
      </c>
      <c r="EQ3" s="6" t="s">
        <v>3152</v>
      </c>
      <c r="ER3" s="5" t="s">
        <v>2864</v>
      </c>
      <c r="ES3" s="5" t="s">
        <v>2865</v>
      </c>
      <c r="EU3" s="5">
        <v>187268846</v>
      </c>
      <c r="EV3" s="5" t="s">
        <v>3153</v>
      </c>
      <c r="EW3" s="4">
        <v>44827.659016203703</v>
      </c>
      <c r="EZ3" s="5" t="s">
        <v>221</v>
      </c>
      <c r="FA3" s="5" t="s">
        <v>222</v>
      </c>
      <c r="FC3" s="5">
        <v>44</v>
      </c>
    </row>
    <row r="4" spans="1:159" x14ac:dyDescent="0.35">
      <c r="A4" s="4">
        <v>44827.341356944453</v>
      </c>
      <c r="B4" s="4">
        <v>44827.349047418982</v>
      </c>
      <c r="C4" s="4">
        <v>44827</v>
      </c>
      <c r="D4" s="5" t="s">
        <v>1210</v>
      </c>
      <c r="H4" s="5">
        <v>1101022401</v>
      </c>
      <c r="I4" s="4">
        <v>44827</v>
      </c>
      <c r="J4" s="5" t="s">
        <v>3256</v>
      </c>
      <c r="K4" s="5" t="s">
        <v>3376</v>
      </c>
      <c r="L4" s="5" t="s">
        <v>1213</v>
      </c>
      <c r="M4" s="5" t="s">
        <v>1578</v>
      </c>
      <c r="N4" s="5" t="s">
        <v>1215</v>
      </c>
      <c r="O4" s="5" t="s">
        <v>855</v>
      </c>
      <c r="P4" s="5" t="s">
        <v>856</v>
      </c>
      <c r="Q4" s="5" t="s">
        <v>1216</v>
      </c>
      <c r="R4" s="5" t="s">
        <v>1217</v>
      </c>
      <c r="S4" s="5" t="s">
        <v>1217</v>
      </c>
      <c r="T4" s="5" t="s">
        <v>210</v>
      </c>
      <c r="U4" s="5">
        <v>1</v>
      </c>
      <c r="V4" s="5">
        <v>0</v>
      </c>
      <c r="W4" s="5">
        <v>0</v>
      </c>
      <c r="X4" s="5">
        <v>0</v>
      </c>
      <c r="Y4" s="5">
        <v>0</v>
      </c>
      <c r="Z4" s="5">
        <v>0</v>
      </c>
      <c r="AA4" s="5">
        <v>0</v>
      </c>
      <c r="AB4" s="5">
        <v>0</v>
      </c>
      <c r="AC4" s="5">
        <v>0</v>
      </c>
      <c r="AD4" s="5">
        <v>0</v>
      </c>
      <c r="AE4" s="5">
        <v>0</v>
      </c>
      <c r="AF4" s="5">
        <v>0</v>
      </c>
      <c r="AG4" s="5">
        <v>0</v>
      </c>
      <c r="AH4" s="5">
        <v>3</v>
      </c>
      <c r="AI4" s="5">
        <v>6</v>
      </c>
      <c r="AJ4" s="5" t="s">
        <v>3377</v>
      </c>
      <c r="AK4" s="6" t="s">
        <v>3378</v>
      </c>
      <c r="AL4" s="5">
        <v>10.7</v>
      </c>
      <c r="AM4" s="5" t="s">
        <v>213</v>
      </c>
      <c r="AR4" s="5" t="s">
        <v>3419</v>
      </c>
      <c r="EJ4" s="5" t="s">
        <v>194</v>
      </c>
      <c r="EK4" s="5" t="s">
        <v>194</v>
      </c>
      <c r="EL4" s="5" t="s">
        <v>194</v>
      </c>
      <c r="EM4" s="5" t="s">
        <v>194</v>
      </c>
      <c r="EN4" s="5" t="s">
        <v>194</v>
      </c>
      <c r="EO4" s="5" t="s">
        <v>1226</v>
      </c>
      <c r="EP4" s="5" t="s">
        <v>3379</v>
      </c>
      <c r="EQ4" s="6" t="s">
        <v>3380</v>
      </c>
      <c r="ER4" s="5" t="s">
        <v>2864</v>
      </c>
      <c r="ES4" s="5" t="s">
        <v>2865</v>
      </c>
      <c r="EU4" s="5">
        <v>187349489</v>
      </c>
      <c r="EV4" s="5" t="s">
        <v>3381</v>
      </c>
      <c r="EW4" s="4">
        <v>44827.902442129627</v>
      </c>
      <c r="EZ4" s="5" t="s">
        <v>221</v>
      </c>
      <c r="FA4" s="5" t="s">
        <v>222</v>
      </c>
      <c r="FC4" s="5">
        <v>79</v>
      </c>
    </row>
    <row r="5" spans="1:159" x14ac:dyDescent="0.35">
      <c r="A5" s="4">
        <v>44827.423015775457</v>
      </c>
      <c r="B5" s="4">
        <v>44827.427656747677</v>
      </c>
      <c r="C5" s="4">
        <v>44827</v>
      </c>
      <c r="D5" s="5" t="s">
        <v>1401</v>
      </c>
      <c r="H5" s="5">
        <v>1707132304</v>
      </c>
      <c r="I5" s="4">
        <v>44827</v>
      </c>
      <c r="J5" s="5" t="s">
        <v>2999</v>
      </c>
      <c r="K5" s="5" t="s">
        <v>197</v>
      </c>
      <c r="L5" s="5" t="s">
        <v>1446</v>
      </c>
      <c r="M5" s="5" t="s">
        <v>1447</v>
      </c>
      <c r="N5" s="5" t="s">
        <v>1448</v>
      </c>
      <c r="O5" s="5" t="s">
        <v>855</v>
      </c>
      <c r="P5" s="5" t="s">
        <v>856</v>
      </c>
      <c r="Q5" s="5" t="s">
        <v>857</v>
      </c>
      <c r="R5" s="5" t="s">
        <v>890</v>
      </c>
      <c r="S5" s="5" t="s">
        <v>891</v>
      </c>
      <c r="T5" s="5" t="s">
        <v>210</v>
      </c>
      <c r="U5" s="5">
        <v>1</v>
      </c>
      <c r="V5" s="5">
        <v>0</v>
      </c>
      <c r="W5" s="5">
        <v>0</v>
      </c>
      <c r="X5" s="5">
        <v>0</v>
      </c>
      <c r="Y5" s="5">
        <v>0</v>
      </c>
      <c r="Z5" s="5">
        <v>0</v>
      </c>
      <c r="AA5" s="5">
        <v>0</v>
      </c>
      <c r="AB5" s="5">
        <v>0</v>
      </c>
      <c r="AC5" s="5">
        <v>0</v>
      </c>
      <c r="AD5" s="5">
        <v>0</v>
      </c>
      <c r="AE5" s="5">
        <v>0</v>
      </c>
      <c r="AF5" s="5">
        <v>0</v>
      </c>
      <c r="AG5" s="5">
        <v>0</v>
      </c>
      <c r="AH5" s="5">
        <v>2</v>
      </c>
      <c r="AI5" s="5">
        <v>5</v>
      </c>
      <c r="AJ5" s="5" t="s">
        <v>3315</v>
      </c>
      <c r="AK5" s="6" t="s">
        <v>3316</v>
      </c>
      <c r="AL5" s="5">
        <v>74.86</v>
      </c>
      <c r="AM5" s="5" t="s">
        <v>213</v>
      </c>
      <c r="AR5" s="5" t="s">
        <v>3527</v>
      </c>
      <c r="EJ5" s="5" t="s">
        <v>194</v>
      </c>
      <c r="EK5" s="5" t="s">
        <v>194</v>
      </c>
      <c r="EL5" s="5" t="s">
        <v>194</v>
      </c>
      <c r="EM5" s="5" t="s">
        <v>194</v>
      </c>
      <c r="EN5" s="5" t="s">
        <v>194</v>
      </c>
      <c r="EO5" s="5" t="s">
        <v>1413</v>
      </c>
      <c r="EP5" s="5" t="s">
        <v>3318</v>
      </c>
      <c r="EQ5" s="6" t="s">
        <v>3319</v>
      </c>
      <c r="ER5" s="5" t="s">
        <v>2864</v>
      </c>
      <c r="ES5" s="5" t="s">
        <v>2865</v>
      </c>
      <c r="EU5" s="5">
        <v>187301329</v>
      </c>
      <c r="EV5" s="5" t="s">
        <v>3320</v>
      </c>
      <c r="EW5" s="4">
        <v>44827.737326388888</v>
      </c>
      <c r="EZ5" s="5" t="s">
        <v>221</v>
      </c>
      <c r="FA5" s="5" t="s">
        <v>222</v>
      </c>
      <c r="FC5" s="5">
        <v>70</v>
      </c>
    </row>
    <row r="6" spans="1:159" x14ac:dyDescent="0.35">
      <c r="A6" s="4">
        <v>44827.334365208328</v>
      </c>
      <c r="B6" s="4">
        <v>44827.337695324073</v>
      </c>
      <c r="C6" s="4">
        <v>44827</v>
      </c>
      <c r="D6" s="5" t="s">
        <v>1088</v>
      </c>
      <c r="H6" s="5">
        <v>1505103201</v>
      </c>
      <c r="I6" s="4">
        <v>44827</v>
      </c>
      <c r="J6" s="5" t="s">
        <v>3333</v>
      </c>
      <c r="K6" s="5" t="s">
        <v>870</v>
      </c>
      <c r="L6" s="5" t="s">
        <v>3558</v>
      </c>
      <c r="M6" s="5" t="s">
        <v>3335</v>
      </c>
      <c r="N6" s="5" t="s">
        <v>1163</v>
      </c>
      <c r="O6" s="5" t="s">
        <v>855</v>
      </c>
      <c r="P6" s="5" t="s">
        <v>856</v>
      </c>
      <c r="Q6" s="5" t="s">
        <v>1094</v>
      </c>
      <c r="R6" s="5" t="s">
        <v>1095</v>
      </c>
      <c r="S6" s="5" t="s">
        <v>1096</v>
      </c>
      <c r="T6" s="5" t="s">
        <v>210</v>
      </c>
      <c r="U6" s="5">
        <v>1</v>
      </c>
      <c r="V6" s="5">
        <v>0</v>
      </c>
      <c r="W6" s="5">
        <v>0</v>
      </c>
      <c r="X6" s="5">
        <v>0</v>
      </c>
      <c r="Y6" s="5">
        <v>0</v>
      </c>
      <c r="Z6" s="5">
        <v>0</v>
      </c>
      <c r="AA6" s="5">
        <v>0</v>
      </c>
      <c r="AB6" s="5">
        <v>0</v>
      </c>
      <c r="AC6" s="5">
        <v>0</v>
      </c>
      <c r="AD6" s="5">
        <v>0</v>
      </c>
      <c r="AE6" s="5">
        <v>0</v>
      </c>
      <c r="AF6" s="5">
        <v>0</v>
      </c>
      <c r="AG6" s="5">
        <v>0</v>
      </c>
      <c r="AH6" s="5">
        <v>2</v>
      </c>
      <c r="AI6" s="5">
        <v>8</v>
      </c>
      <c r="AJ6" s="5" t="s">
        <v>3336</v>
      </c>
      <c r="AK6" s="6" t="s">
        <v>3337</v>
      </c>
      <c r="AL6" s="5">
        <v>2.31</v>
      </c>
      <c r="AM6" s="5" t="s">
        <v>213</v>
      </c>
      <c r="AR6" s="5" t="s">
        <v>3419</v>
      </c>
      <c r="EJ6" s="5" t="s">
        <v>194</v>
      </c>
      <c r="EK6" s="5" t="s">
        <v>194</v>
      </c>
      <c r="EL6" s="5" t="s">
        <v>194</v>
      </c>
      <c r="EM6" s="5" t="s">
        <v>194</v>
      </c>
      <c r="EN6" s="5" t="s">
        <v>194</v>
      </c>
      <c r="EO6" s="5" t="s">
        <v>2020</v>
      </c>
      <c r="EP6" s="5" t="s">
        <v>3338</v>
      </c>
      <c r="EQ6" s="6" t="s">
        <v>3339</v>
      </c>
      <c r="ER6" s="5" t="s">
        <v>2864</v>
      </c>
      <c r="ES6" s="5" t="s">
        <v>2865</v>
      </c>
      <c r="EU6" s="5">
        <v>187327101</v>
      </c>
      <c r="EV6" s="5" t="s">
        <v>3340</v>
      </c>
      <c r="EW6" s="4">
        <v>44827.81386574074</v>
      </c>
      <c r="EZ6" s="5" t="s">
        <v>221</v>
      </c>
      <c r="FA6" s="5" t="s">
        <v>222</v>
      </c>
      <c r="FC6" s="5">
        <v>73</v>
      </c>
    </row>
    <row r="7" spans="1:159" x14ac:dyDescent="0.35">
      <c r="A7" s="4">
        <v>44827.345380266197</v>
      </c>
      <c r="B7" s="4">
        <v>44827.349647824078</v>
      </c>
      <c r="C7" s="4">
        <v>44827</v>
      </c>
      <c r="D7" s="5" t="s">
        <v>1088</v>
      </c>
      <c r="H7" s="5">
        <v>1505103202</v>
      </c>
      <c r="I7" s="4">
        <v>44827</v>
      </c>
      <c r="J7" s="5" t="s">
        <v>2194</v>
      </c>
      <c r="K7" s="5" t="s">
        <v>870</v>
      </c>
      <c r="L7" s="5" t="s">
        <v>3559</v>
      </c>
      <c r="M7" s="5" t="s">
        <v>2694</v>
      </c>
      <c r="N7" s="5" t="s">
        <v>1176</v>
      </c>
      <c r="O7" s="5" t="s">
        <v>855</v>
      </c>
      <c r="P7" s="5" t="s">
        <v>856</v>
      </c>
      <c r="Q7" s="5" t="s">
        <v>1094</v>
      </c>
      <c r="R7" s="5" t="s">
        <v>1095</v>
      </c>
      <c r="S7" s="5" t="s">
        <v>1096</v>
      </c>
      <c r="T7" s="5" t="s">
        <v>210</v>
      </c>
      <c r="U7" s="5">
        <v>1</v>
      </c>
      <c r="V7" s="5">
        <v>0</v>
      </c>
      <c r="W7" s="5">
        <v>0</v>
      </c>
      <c r="X7" s="5">
        <v>0</v>
      </c>
      <c r="Y7" s="5">
        <v>0</v>
      </c>
      <c r="Z7" s="5">
        <v>0</v>
      </c>
      <c r="AA7" s="5">
        <v>0</v>
      </c>
      <c r="AB7" s="5">
        <v>0</v>
      </c>
      <c r="AC7" s="5">
        <v>0</v>
      </c>
      <c r="AD7" s="5">
        <v>0</v>
      </c>
      <c r="AE7" s="5">
        <v>0</v>
      </c>
      <c r="AF7" s="5">
        <v>0</v>
      </c>
      <c r="AG7" s="5">
        <v>0</v>
      </c>
      <c r="AH7" s="5">
        <v>2</v>
      </c>
      <c r="AI7" s="5">
        <v>3</v>
      </c>
      <c r="AJ7" s="5" t="s">
        <v>3341</v>
      </c>
      <c r="AK7" s="6" t="s">
        <v>3342</v>
      </c>
      <c r="AL7" s="5">
        <v>2.2250000000000001</v>
      </c>
      <c r="AM7" s="5" t="s">
        <v>213</v>
      </c>
      <c r="AR7" s="5" t="s">
        <v>213</v>
      </c>
      <c r="EJ7" s="5" t="s">
        <v>194</v>
      </c>
      <c r="EK7" s="5" t="s">
        <v>194</v>
      </c>
      <c r="EL7" s="5" t="s">
        <v>194</v>
      </c>
      <c r="EM7" s="5" t="s">
        <v>194</v>
      </c>
      <c r="EN7" s="5" t="s">
        <v>194</v>
      </c>
      <c r="EO7" s="5" t="s">
        <v>2020</v>
      </c>
      <c r="EP7" s="5" t="s">
        <v>3343</v>
      </c>
      <c r="EQ7" s="6" t="s">
        <v>3344</v>
      </c>
      <c r="ER7" s="5" t="s">
        <v>2864</v>
      </c>
      <c r="ES7" s="5" t="s">
        <v>2865</v>
      </c>
      <c r="EU7" s="5">
        <v>187327105</v>
      </c>
      <c r="EV7" s="5" t="s">
        <v>3345</v>
      </c>
      <c r="EW7" s="4">
        <v>44827.813877314817</v>
      </c>
      <c r="EZ7" s="5" t="s">
        <v>221</v>
      </c>
      <c r="FA7" s="5" t="s">
        <v>222</v>
      </c>
      <c r="FC7" s="5">
        <v>74</v>
      </c>
    </row>
    <row r="8" spans="1:159" x14ac:dyDescent="0.35">
      <c r="A8" s="4">
        <v>44827.417118645833</v>
      </c>
      <c r="B8" s="4">
        <v>44827.424445798613</v>
      </c>
      <c r="C8" s="4">
        <v>44827</v>
      </c>
      <c r="D8" s="5" t="s">
        <v>1210</v>
      </c>
      <c r="H8" s="5">
        <v>1101022406</v>
      </c>
      <c r="I8" s="4">
        <v>44827</v>
      </c>
      <c r="J8" s="5" t="s">
        <v>1712</v>
      </c>
      <c r="K8" s="5" t="s">
        <v>3376</v>
      </c>
      <c r="L8" s="5" t="s">
        <v>1291</v>
      </c>
      <c r="M8" s="5" t="s">
        <v>1617</v>
      </c>
      <c r="N8" s="5" t="s">
        <v>1293</v>
      </c>
      <c r="O8" s="5" t="s">
        <v>855</v>
      </c>
      <c r="P8" s="5" t="s">
        <v>856</v>
      </c>
      <c r="Q8" s="5" t="s">
        <v>1216</v>
      </c>
      <c r="R8" s="5" t="s">
        <v>1217</v>
      </c>
      <c r="S8" s="5" t="s">
        <v>1217</v>
      </c>
      <c r="T8" s="5" t="s">
        <v>210</v>
      </c>
      <c r="U8" s="5">
        <v>1</v>
      </c>
      <c r="V8" s="5">
        <v>0</v>
      </c>
      <c r="W8" s="5">
        <v>0</v>
      </c>
      <c r="X8" s="5">
        <v>0</v>
      </c>
      <c r="Y8" s="5">
        <v>0</v>
      </c>
      <c r="Z8" s="5">
        <v>0</v>
      </c>
      <c r="AA8" s="5">
        <v>0</v>
      </c>
      <c r="AB8" s="5">
        <v>0</v>
      </c>
      <c r="AC8" s="5">
        <v>0</v>
      </c>
      <c r="AD8" s="5">
        <v>0</v>
      </c>
      <c r="AE8" s="5">
        <v>0</v>
      </c>
      <c r="AF8" s="5">
        <v>0</v>
      </c>
      <c r="AG8" s="5">
        <v>0</v>
      </c>
      <c r="AH8" s="5">
        <v>3</v>
      </c>
      <c r="AI8" s="5">
        <v>9</v>
      </c>
      <c r="AJ8" s="5" t="s">
        <v>3410</v>
      </c>
      <c r="AK8" s="6" t="s">
        <v>3411</v>
      </c>
      <c r="AL8" s="5">
        <v>7</v>
      </c>
      <c r="AM8" s="5" t="s">
        <v>213</v>
      </c>
      <c r="AR8" s="5" t="s">
        <v>3536</v>
      </c>
      <c r="EJ8" s="5" t="s">
        <v>194</v>
      </c>
      <c r="EK8" s="5" t="s">
        <v>194</v>
      </c>
      <c r="EL8" s="5" t="s">
        <v>194</v>
      </c>
      <c r="EM8" s="5" t="s">
        <v>194</v>
      </c>
      <c r="EN8" s="5" t="s">
        <v>194</v>
      </c>
      <c r="EO8" s="5" t="s">
        <v>1226</v>
      </c>
      <c r="EP8" s="5" t="s">
        <v>3413</v>
      </c>
      <c r="EQ8" s="6" t="s">
        <v>3414</v>
      </c>
      <c r="ER8" s="5" t="s">
        <v>2864</v>
      </c>
      <c r="ES8" s="5" t="s">
        <v>2865</v>
      </c>
      <c r="EU8" s="5">
        <v>187349551</v>
      </c>
      <c r="EV8" s="5" t="s">
        <v>3415</v>
      </c>
      <c r="EW8" s="4">
        <v>44827.902592592603</v>
      </c>
      <c r="EZ8" s="5" t="s">
        <v>221</v>
      </c>
      <c r="FA8" s="5" t="s">
        <v>222</v>
      </c>
      <c r="FC8" s="5">
        <v>84</v>
      </c>
    </row>
    <row r="9" spans="1:159" x14ac:dyDescent="0.35">
      <c r="A9" s="4">
        <v>44827.366586678239</v>
      </c>
      <c r="B9" s="4">
        <v>44827.370235694441</v>
      </c>
      <c r="C9" s="4">
        <v>44827</v>
      </c>
      <c r="D9" s="5" t="s">
        <v>1401</v>
      </c>
      <c r="H9" s="5">
        <v>1707132301</v>
      </c>
      <c r="I9" s="4">
        <v>44827</v>
      </c>
      <c r="J9" s="5" t="s">
        <v>3227</v>
      </c>
      <c r="K9" s="5" t="s">
        <v>197</v>
      </c>
      <c r="L9" s="5" t="s">
        <v>1404</v>
      </c>
      <c r="M9" s="5" t="s">
        <v>1405</v>
      </c>
      <c r="N9" s="5" t="s">
        <v>1406</v>
      </c>
      <c r="O9" s="5" t="s">
        <v>855</v>
      </c>
      <c r="P9" s="5" t="s">
        <v>856</v>
      </c>
      <c r="Q9" s="5" t="s">
        <v>857</v>
      </c>
      <c r="R9" s="5" t="s">
        <v>890</v>
      </c>
      <c r="S9" s="5" t="s">
        <v>891</v>
      </c>
      <c r="T9" s="5" t="s">
        <v>210</v>
      </c>
      <c r="U9" s="5">
        <v>1</v>
      </c>
      <c r="V9" s="5">
        <v>0</v>
      </c>
      <c r="W9" s="5">
        <v>0</v>
      </c>
      <c r="X9" s="5">
        <v>0</v>
      </c>
      <c r="Y9" s="5">
        <v>0</v>
      </c>
      <c r="Z9" s="5">
        <v>0</v>
      </c>
      <c r="AA9" s="5">
        <v>0</v>
      </c>
      <c r="AB9" s="5">
        <v>0</v>
      </c>
      <c r="AC9" s="5">
        <v>0</v>
      </c>
      <c r="AD9" s="5">
        <v>0</v>
      </c>
      <c r="AE9" s="5">
        <v>0</v>
      </c>
      <c r="AF9" s="5">
        <v>0</v>
      </c>
      <c r="AG9" s="5">
        <v>0</v>
      </c>
      <c r="AH9" s="5">
        <v>2</v>
      </c>
      <c r="AI9" s="5">
        <v>6</v>
      </c>
      <c r="AJ9" s="5" t="s">
        <v>3292</v>
      </c>
      <c r="AK9" s="6" t="s">
        <v>3293</v>
      </c>
      <c r="AL9" s="5">
        <v>36.799999999999997</v>
      </c>
      <c r="AM9" s="5" t="s">
        <v>213</v>
      </c>
      <c r="AR9" s="5" t="s">
        <v>3524</v>
      </c>
      <c r="EJ9" s="5" t="s">
        <v>194</v>
      </c>
      <c r="EK9" s="5" t="s">
        <v>194</v>
      </c>
      <c r="EL9" s="5" t="s">
        <v>194</v>
      </c>
      <c r="EM9" s="5" t="s">
        <v>194</v>
      </c>
      <c r="EN9" s="5" t="s">
        <v>194</v>
      </c>
      <c r="EO9" s="5" t="s">
        <v>1413</v>
      </c>
      <c r="EP9" s="5" t="s">
        <v>3295</v>
      </c>
      <c r="EQ9" s="6" t="s">
        <v>3296</v>
      </c>
      <c r="ER9" s="5" t="s">
        <v>2864</v>
      </c>
      <c r="ES9" s="5" t="s">
        <v>2865</v>
      </c>
      <c r="EU9" s="5">
        <v>187301297</v>
      </c>
      <c r="EV9" s="5" t="s">
        <v>3297</v>
      </c>
      <c r="EW9" s="4">
        <v>44827.737210648149</v>
      </c>
      <c r="EZ9" s="5" t="s">
        <v>221</v>
      </c>
      <c r="FA9" s="5" t="s">
        <v>222</v>
      </c>
      <c r="FC9" s="5">
        <v>67</v>
      </c>
    </row>
    <row r="10" spans="1:159" x14ac:dyDescent="0.35">
      <c r="A10" s="4">
        <v>44827.42268408565</v>
      </c>
      <c r="B10" s="4">
        <v>44827.432628344897</v>
      </c>
      <c r="C10" s="4">
        <v>44827</v>
      </c>
      <c r="D10" s="5" t="s">
        <v>592</v>
      </c>
      <c r="H10" s="5">
        <v>1707142001</v>
      </c>
      <c r="I10" s="4">
        <v>44827</v>
      </c>
      <c r="J10" s="5" t="s">
        <v>1882</v>
      </c>
      <c r="K10" s="5" t="s">
        <v>2172</v>
      </c>
      <c r="L10" s="5" t="s">
        <v>2187</v>
      </c>
      <c r="M10" s="5" t="s">
        <v>3138</v>
      </c>
      <c r="N10" s="5" t="s">
        <v>1201</v>
      </c>
      <c r="O10" s="5" t="s">
        <v>855</v>
      </c>
      <c r="P10" s="5" t="s">
        <v>856</v>
      </c>
      <c r="Q10" s="5" t="s">
        <v>857</v>
      </c>
      <c r="R10" s="5" t="s">
        <v>890</v>
      </c>
      <c r="S10" s="5" t="s">
        <v>1046</v>
      </c>
      <c r="T10" s="5" t="s">
        <v>210</v>
      </c>
      <c r="U10" s="5">
        <v>1</v>
      </c>
      <c r="V10" s="5">
        <v>0</v>
      </c>
      <c r="W10" s="5">
        <v>0</v>
      </c>
      <c r="X10" s="5">
        <v>0</v>
      </c>
      <c r="Y10" s="5">
        <v>0</v>
      </c>
      <c r="Z10" s="5">
        <v>0</v>
      </c>
      <c r="AA10" s="5">
        <v>0</v>
      </c>
      <c r="AB10" s="5">
        <v>0</v>
      </c>
      <c r="AC10" s="5">
        <v>0</v>
      </c>
      <c r="AD10" s="5">
        <v>0</v>
      </c>
      <c r="AE10" s="5">
        <v>0</v>
      </c>
      <c r="AF10" s="5">
        <v>0</v>
      </c>
      <c r="AG10" s="5">
        <v>0</v>
      </c>
      <c r="AH10" s="5">
        <v>2</v>
      </c>
      <c r="AI10" s="5">
        <v>3</v>
      </c>
      <c r="AJ10" s="5" t="s">
        <v>3139</v>
      </c>
      <c r="AK10" s="6" t="s">
        <v>3140</v>
      </c>
      <c r="AL10" s="5">
        <v>2.77</v>
      </c>
      <c r="AM10" s="5" t="s">
        <v>213</v>
      </c>
      <c r="AR10" s="5" t="s">
        <v>3419</v>
      </c>
      <c r="EJ10" s="5" t="s">
        <v>194</v>
      </c>
      <c r="EK10" s="5" t="s">
        <v>194</v>
      </c>
      <c r="EL10" s="5" t="s">
        <v>194</v>
      </c>
      <c r="EM10" s="5" t="s">
        <v>194</v>
      </c>
      <c r="EN10" s="5" t="s">
        <v>194</v>
      </c>
      <c r="EO10" s="5" t="s">
        <v>1058</v>
      </c>
      <c r="EP10" s="5" t="s">
        <v>3141</v>
      </c>
      <c r="EQ10" s="6" t="s">
        <v>3142</v>
      </c>
      <c r="ER10" s="5" t="s">
        <v>2864</v>
      </c>
      <c r="ES10" s="5" t="s">
        <v>2865</v>
      </c>
      <c r="EU10" s="5">
        <v>187242180</v>
      </c>
      <c r="EV10" s="5" t="s">
        <v>3143</v>
      </c>
      <c r="EW10" s="4">
        <v>44827.607465277782</v>
      </c>
      <c r="EZ10" s="5" t="s">
        <v>221</v>
      </c>
      <c r="FA10" s="5" t="s">
        <v>222</v>
      </c>
      <c r="FC10" s="5">
        <v>42</v>
      </c>
    </row>
    <row r="11" spans="1:159" x14ac:dyDescent="0.35">
      <c r="A11" s="4">
        <v>44827.425972129633</v>
      </c>
      <c r="B11" s="4">
        <v>44827.429445347218</v>
      </c>
      <c r="C11" s="4">
        <v>44827</v>
      </c>
      <c r="D11" s="5" t="s">
        <v>946</v>
      </c>
      <c r="H11" s="5">
        <v>1809171505</v>
      </c>
      <c r="I11" s="4">
        <v>44827</v>
      </c>
      <c r="J11" s="5" t="s">
        <v>3245</v>
      </c>
      <c r="K11" s="5" t="s">
        <v>968</v>
      </c>
      <c r="L11" s="5" t="s">
        <v>1013</v>
      </c>
      <c r="M11" s="5" t="s">
        <v>1014</v>
      </c>
      <c r="N11" s="5" t="s">
        <v>1015</v>
      </c>
      <c r="O11" s="5" t="s">
        <v>855</v>
      </c>
      <c r="P11" s="5" t="s">
        <v>856</v>
      </c>
      <c r="Q11" s="5" t="s">
        <v>952</v>
      </c>
      <c r="R11" s="5" t="s">
        <v>953</v>
      </c>
      <c r="S11" s="5" t="s">
        <v>954</v>
      </c>
      <c r="T11" s="5" t="s">
        <v>210</v>
      </c>
      <c r="U11" s="5">
        <v>1</v>
      </c>
      <c r="V11" s="5">
        <v>0</v>
      </c>
      <c r="W11" s="5">
        <v>0</v>
      </c>
      <c r="X11" s="5">
        <v>0</v>
      </c>
      <c r="Y11" s="5">
        <v>0</v>
      </c>
      <c r="Z11" s="5">
        <v>0</v>
      </c>
      <c r="AA11" s="5">
        <v>0</v>
      </c>
      <c r="AB11" s="5">
        <v>0</v>
      </c>
      <c r="AC11" s="5">
        <v>0</v>
      </c>
      <c r="AD11" s="5">
        <v>0</v>
      </c>
      <c r="AE11" s="5">
        <v>0</v>
      </c>
      <c r="AF11" s="5">
        <v>0</v>
      </c>
      <c r="AG11" s="5">
        <v>0</v>
      </c>
      <c r="AH11" s="5">
        <v>3</v>
      </c>
      <c r="AI11" s="5">
        <v>6</v>
      </c>
      <c r="AJ11" s="5" t="s">
        <v>3246</v>
      </c>
      <c r="AK11" s="6" t="s">
        <v>3247</v>
      </c>
      <c r="AL11" s="5">
        <v>11.5</v>
      </c>
      <c r="AM11" s="5" t="s">
        <v>213</v>
      </c>
      <c r="AR11" s="5" t="s">
        <v>3419</v>
      </c>
      <c r="EJ11" s="5" t="s">
        <v>194</v>
      </c>
      <c r="EK11" s="5" t="s">
        <v>194</v>
      </c>
      <c r="EL11" s="5" t="s">
        <v>194</v>
      </c>
      <c r="EM11" s="5" t="s">
        <v>194</v>
      </c>
      <c r="EN11" s="5" t="s">
        <v>194</v>
      </c>
      <c r="EO11" s="5" t="s">
        <v>962</v>
      </c>
      <c r="EP11" s="5" t="s">
        <v>3248</v>
      </c>
      <c r="EQ11" s="6" t="s">
        <v>3249</v>
      </c>
      <c r="ER11" s="5" t="s">
        <v>2864</v>
      </c>
      <c r="ES11" s="5" t="s">
        <v>2865</v>
      </c>
      <c r="EU11" s="5">
        <v>187277031</v>
      </c>
      <c r="EV11" s="5" t="s">
        <v>3250</v>
      </c>
      <c r="EW11" s="4">
        <v>44827.67827546296</v>
      </c>
      <c r="EZ11" s="5" t="s">
        <v>221</v>
      </c>
      <c r="FA11" s="5" t="s">
        <v>222</v>
      </c>
      <c r="FC11" s="5">
        <v>59</v>
      </c>
    </row>
    <row r="12" spans="1:159" x14ac:dyDescent="0.35">
      <c r="A12" s="4">
        <v>44827.351431863433</v>
      </c>
      <c r="B12" s="4">
        <v>44827.357208032408</v>
      </c>
      <c r="C12" s="4">
        <v>44827</v>
      </c>
      <c r="D12" s="5" t="s">
        <v>946</v>
      </c>
      <c r="H12" s="5">
        <v>1809171501</v>
      </c>
      <c r="I12" s="4">
        <v>44827</v>
      </c>
      <c r="J12" s="5" t="s">
        <v>3220</v>
      </c>
      <c r="K12" s="5" t="s">
        <v>968</v>
      </c>
      <c r="L12" s="5" t="s">
        <v>949</v>
      </c>
      <c r="M12" s="5" t="s">
        <v>3221</v>
      </c>
      <c r="N12" s="5" t="s">
        <v>951</v>
      </c>
      <c r="O12" s="5" t="s">
        <v>855</v>
      </c>
      <c r="P12" s="5" t="s">
        <v>856</v>
      </c>
      <c r="Q12" s="5" t="s">
        <v>952</v>
      </c>
      <c r="R12" s="5" t="s">
        <v>953</v>
      </c>
      <c r="S12" s="5" t="s">
        <v>954</v>
      </c>
      <c r="T12" s="5" t="s">
        <v>210</v>
      </c>
      <c r="U12" s="5">
        <v>1</v>
      </c>
      <c r="V12" s="5">
        <v>0</v>
      </c>
      <c r="W12" s="5">
        <v>0</v>
      </c>
      <c r="X12" s="5">
        <v>0</v>
      </c>
      <c r="Y12" s="5">
        <v>0</v>
      </c>
      <c r="Z12" s="5">
        <v>0</v>
      </c>
      <c r="AA12" s="5">
        <v>0</v>
      </c>
      <c r="AB12" s="5">
        <v>0</v>
      </c>
      <c r="AC12" s="5">
        <v>0</v>
      </c>
      <c r="AD12" s="5">
        <v>0</v>
      </c>
      <c r="AE12" s="5">
        <v>0</v>
      </c>
      <c r="AF12" s="5">
        <v>0</v>
      </c>
      <c r="AG12" s="5">
        <v>0</v>
      </c>
      <c r="AH12" s="5">
        <v>2</v>
      </c>
      <c r="AI12" s="5">
        <v>4</v>
      </c>
      <c r="AJ12" s="5" t="s">
        <v>3222</v>
      </c>
      <c r="AK12" s="6" t="s">
        <v>3223</v>
      </c>
      <c r="AL12" s="5">
        <v>18.5</v>
      </c>
      <c r="AM12" s="5" t="s">
        <v>213</v>
      </c>
      <c r="AR12" s="5" t="s">
        <v>3419</v>
      </c>
      <c r="EJ12" s="5" t="s">
        <v>194</v>
      </c>
      <c r="EK12" s="5" t="s">
        <v>194</v>
      </c>
      <c r="EL12" s="5" t="s">
        <v>194</v>
      </c>
      <c r="EM12" s="5" t="s">
        <v>194</v>
      </c>
      <c r="EN12" s="5" t="s">
        <v>194</v>
      </c>
      <c r="EO12" s="5" t="s">
        <v>962</v>
      </c>
      <c r="EP12" s="5" t="s">
        <v>3224</v>
      </c>
      <c r="EQ12" s="6" t="s">
        <v>3225</v>
      </c>
      <c r="ER12" s="5" t="s">
        <v>2864</v>
      </c>
      <c r="ES12" s="5" t="s">
        <v>2865</v>
      </c>
      <c r="EU12" s="5">
        <v>187277003</v>
      </c>
      <c r="EV12" s="5" t="s">
        <v>3226</v>
      </c>
      <c r="EW12" s="4">
        <v>44827.678182870368</v>
      </c>
      <c r="EZ12" s="5" t="s">
        <v>221</v>
      </c>
      <c r="FA12" s="5" t="s">
        <v>222</v>
      </c>
      <c r="FC12" s="5">
        <v>55</v>
      </c>
    </row>
    <row r="13" spans="1:159" x14ac:dyDescent="0.35">
      <c r="A13" s="4">
        <v>44827.368623125003</v>
      </c>
      <c r="B13" s="4">
        <v>44827.375211736107</v>
      </c>
      <c r="C13" s="4">
        <v>44827</v>
      </c>
      <c r="D13" s="5" t="s">
        <v>1210</v>
      </c>
      <c r="H13" s="5">
        <v>1101022403</v>
      </c>
      <c r="I13" s="4">
        <v>44827</v>
      </c>
      <c r="J13" s="5" t="s">
        <v>2581</v>
      </c>
      <c r="K13" s="5" t="s">
        <v>3376</v>
      </c>
      <c r="L13" s="5" t="s">
        <v>1247</v>
      </c>
      <c r="M13" s="5" t="s">
        <v>1248</v>
      </c>
      <c r="N13" s="5" t="s">
        <v>1249</v>
      </c>
      <c r="O13" s="5" t="s">
        <v>855</v>
      </c>
      <c r="P13" s="5" t="s">
        <v>856</v>
      </c>
      <c r="Q13" s="5" t="s">
        <v>1216</v>
      </c>
      <c r="R13" s="5" t="s">
        <v>1217</v>
      </c>
      <c r="S13" s="5" t="s">
        <v>1217</v>
      </c>
      <c r="T13" s="5" t="s">
        <v>210</v>
      </c>
      <c r="U13" s="5">
        <v>1</v>
      </c>
      <c r="V13" s="5">
        <v>0</v>
      </c>
      <c r="W13" s="5">
        <v>0</v>
      </c>
      <c r="X13" s="5">
        <v>0</v>
      </c>
      <c r="Y13" s="5">
        <v>0</v>
      </c>
      <c r="Z13" s="5">
        <v>0</v>
      </c>
      <c r="AA13" s="5">
        <v>0</v>
      </c>
      <c r="AB13" s="5">
        <v>0</v>
      </c>
      <c r="AC13" s="5">
        <v>0</v>
      </c>
      <c r="AD13" s="5">
        <v>0</v>
      </c>
      <c r="AE13" s="5">
        <v>0</v>
      </c>
      <c r="AF13" s="5">
        <v>0</v>
      </c>
      <c r="AG13" s="5">
        <v>0</v>
      </c>
      <c r="AH13" s="5">
        <v>3</v>
      </c>
      <c r="AI13" s="5">
        <v>2</v>
      </c>
      <c r="AJ13" s="5" t="s">
        <v>3390</v>
      </c>
      <c r="AK13" s="6" t="s">
        <v>3391</v>
      </c>
      <c r="AL13" s="5">
        <v>7.0549999999999997</v>
      </c>
      <c r="AM13" s="5" t="s">
        <v>213</v>
      </c>
      <c r="AR13" s="5" t="s">
        <v>3533</v>
      </c>
      <c r="EJ13" s="5" t="s">
        <v>194</v>
      </c>
      <c r="EK13" s="5" t="s">
        <v>194</v>
      </c>
      <c r="EL13" s="5" t="s">
        <v>194</v>
      </c>
      <c r="EM13" s="5" t="s">
        <v>194</v>
      </c>
      <c r="EN13" s="5" t="s">
        <v>194</v>
      </c>
      <c r="EO13" s="5" t="s">
        <v>1226</v>
      </c>
      <c r="EP13" s="5" t="s">
        <v>3393</v>
      </c>
      <c r="EQ13" s="6" t="s">
        <v>3394</v>
      </c>
      <c r="ER13" s="5" t="s">
        <v>2864</v>
      </c>
      <c r="ES13" s="5" t="s">
        <v>2865</v>
      </c>
      <c r="EU13" s="5">
        <v>187349518</v>
      </c>
      <c r="EV13" s="5" t="s">
        <v>3395</v>
      </c>
      <c r="EW13" s="4">
        <v>44827.902488425927</v>
      </c>
      <c r="EZ13" s="5" t="s">
        <v>221</v>
      </c>
      <c r="FA13" s="5" t="s">
        <v>222</v>
      </c>
      <c r="FC13" s="5">
        <v>81</v>
      </c>
    </row>
    <row r="14" spans="1:159" x14ac:dyDescent="0.35">
      <c r="A14" s="4">
        <v>44827.41562226852</v>
      </c>
      <c r="B14" s="4">
        <v>44827.4177403125</v>
      </c>
      <c r="C14" s="4">
        <v>44827</v>
      </c>
      <c r="D14" s="5" t="s">
        <v>848</v>
      </c>
      <c r="H14" s="5">
        <v>1708151404</v>
      </c>
      <c r="I14" s="4">
        <v>44827</v>
      </c>
      <c r="J14" s="5" t="s">
        <v>984</v>
      </c>
      <c r="K14" s="5" t="s">
        <v>3154</v>
      </c>
      <c r="L14" s="5" t="s">
        <v>871</v>
      </c>
      <c r="M14" s="5" t="s">
        <v>872</v>
      </c>
      <c r="N14" s="5" t="s">
        <v>873</v>
      </c>
      <c r="O14" s="5" t="s">
        <v>855</v>
      </c>
      <c r="P14" s="5" t="s">
        <v>856</v>
      </c>
      <c r="Q14" s="5" t="s">
        <v>857</v>
      </c>
      <c r="R14" s="5" t="s">
        <v>858</v>
      </c>
      <c r="S14" s="5" t="s">
        <v>859</v>
      </c>
      <c r="T14" s="5" t="s">
        <v>210</v>
      </c>
      <c r="U14" s="5">
        <v>1</v>
      </c>
      <c r="V14" s="5">
        <v>0</v>
      </c>
      <c r="W14" s="5">
        <v>0</v>
      </c>
      <c r="X14" s="5">
        <v>0</v>
      </c>
      <c r="Y14" s="5">
        <v>0</v>
      </c>
      <c r="Z14" s="5">
        <v>0</v>
      </c>
      <c r="AA14" s="5">
        <v>0</v>
      </c>
      <c r="AB14" s="5">
        <v>0</v>
      </c>
      <c r="AC14" s="5">
        <v>0</v>
      </c>
      <c r="AD14" s="5">
        <v>0</v>
      </c>
      <c r="AE14" s="5">
        <v>0</v>
      </c>
      <c r="AF14" s="5">
        <v>0</v>
      </c>
      <c r="AG14" s="5">
        <v>0</v>
      </c>
      <c r="AH14" s="5">
        <v>3</v>
      </c>
      <c r="AI14" s="5">
        <v>8</v>
      </c>
      <c r="AJ14" s="5" t="s">
        <v>3215</v>
      </c>
      <c r="AK14" s="6" t="s">
        <v>3216</v>
      </c>
      <c r="AL14" s="5">
        <v>6.8</v>
      </c>
      <c r="AM14" s="5" t="s">
        <v>213</v>
      </c>
      <c r="EJ14" s="5" t="s">
        <v>194</v>
      </c>
      <c r="EK14" s="5" t="s">
        <v>194</v>
      </c>
      <c r="EL14" s="5" t="s">
        <v>194</v>
      </c>
      <c r="EM14" s="5" t="s">
        <v>194</v>
      </c>
      <c r="EN14" s="5" t="s">
        <v>194</v>
      </c>
      <c r="EO14" s="5" t="s">
        <v>865</v>
      </c>
      <c r="EP14" s="5" t="s">
        <v>3217</v>
      </c>
      <c r="EQ14" s="6" t="s">
        <v>3218</v>
      </c>
      <c r="ER14" s="5" t="s">
        <v>2864</v>
      </c>
      <c r="ES14" s="5" t="s">
        <v>2865</v>
      </c>
      <c r="EU14" s="5">
        <v>187270454</v>
      </c>
      <c r="EV14" s="5" t="s">
        <v>3219</v>
      </c>
      <c r="EW14" s="4">
        <v>44827.662615740737</v>
      </c>
      <c r="EZ14" s="5" t="s">
        <v>221</v>
      </c>
      <c r="FA14" s="5" t="s">
        <v>222</v>
      </c>
      <c r="FC14" s="5">
        <v>54</v>
      </c>
    </row>
    <row r="15" spans="1:159" x14ac:dyDescent="0.35">
      <c r="A15" s="4">
        <v>44827.427078090281</v>
      </c>
      <c r="B15" s="4">
        <v>44827.431287372689</v>
      </c>
      <c r="C15" s="4">
        <v>44827</v>
      </c>
      <c r="D15" s="5" t="s">
        <v>848</v>
      </c>
      <c r="H15" s="5">
        <v>1708151405</v>
      </c>
      <c r="I15" s="4">
        <v>44827</v>
      </c>
      <c r="J15" s="5" t="s">
        <v>469</v>
      </c>
      <c r="K15" s="5" t="s">
        <v>3154</v>
      </c>
      <c r="L15" s="5" t="s">
        <v>887</v>
      </c>
      <c r="M15" s="5" t="s">
        <v>888</v>
      </c>
      <c r="N15" s="5" t="s">
        <v>889</v>
      </c>
      <c r="O15" s="5" t="s">
        <v>855</v>
      </c>
      <c r="P15" s="5" t="s">
        <v>856</v>
      </c>
      <c r="Q15" s="5" t="s">
        <v>857</v>
      </c>
      <c r="R15" s="5" t="s">
        <v>858</v>
      </c>
      <c r="S15" s="5" t="s">
        <v>859</v>
      </c>
      <c r="T15" s="5" t="s">
        <v>210</v>
      </c>
      <c r="U15" s="5">
        <v>1</v>
      </c>
      <c r="V15" s="5">
        <v>0</v>
      </c>
      <c r="W15" s="5">
        <v>0</v>
      </c>
      <c r="X15" s="5">
        <v>0</v>
      </c>
      <c r="Y15" s="5">
        <v>0</v>
      </c>
      <c r="Z15" s="5">
        <v>0</v>
      </c>
      <c r="AA15" s="5">
        <v>0</v>
      </c>
      <c r="AB15" s="5">
        <v>0</v>
      </c>
      <c r="AC15" s="5">
        <v>0</v>
      </c>
      <c r="AD15" s="5">
        <v>0</v>
      </c>
      <c r="AE15" s="5">
        <v>0</v>
      </c>
      <c r="AF15" s="5">
        <v>0</v>
      </c>
      <c r="AG15" s="5">
        <v>0</v>
      </c>
      <c r="AH15" s="5">
        <v>2</v>
      </c>
      <c r="AI15" s="5">
        <v>2</v>
      </c>
      <c r="AJ15" s="5" t="s">
        <v>3210</v>
      </c>
      <c r="AK15" s="6" t="s">
        <v>3211</v>
      </c>
      <c r="AL15" s="5">
        <v>3.8</v>
      </c>
      <c r="AM15" s="5" t="s">
        <v>213</v>
      </c>
      <c r="EJ15" s="5" t="s">
        <v>194</v>
      </c>
      <c r="EK15" s="5" t="s">
        <v>194</v>
      </c>
      <c r="EL15" s="5" t="s">
        <v>194</v>
      </c>
      <c r="EM15" s="5" t="s">
        <v>194</v>
      </c>
      <c r="EN15" s="5" t="s">
        <v>194</v>
      </c>
      <c r="EO15" s="5" t="s">
        <v>865</v>
      </c>
      <c r="EP15" s="5" t="s">
        <v>3212</v>
      </c>
      <c r="EQ15" s="6" t="s">
        <v>3213</v>
      </c>
      <c r="ER15" s="5" t="s">
        <v>2864</v>
      </c>
      <c r="ES15" s="5" t="s">
        <v>2865</v>
      </c>
      <c r="EU15" s="5">
        <v>187270205</v>
      </c>
      <c r="EV15" s="5" t="s">
        <v>3214</v>
      </c>
      <c r="EW15" s="4">
        <v>44827.662002314813</v>
      </c>
      <c r="EZ15" s="5" t="s">
        <v>221</v>
      </c>
      <c r="FA15" s="5" t="s">
        <v>222</v>
      </c>
      <c r="FC15" s="5">
        <v>53</v>
      </c>
    </row>
    <row r="16" spans="1:159" x14ac:dyDescent="0.35">
      <c r="A16" s="4">
        <v>44827.360952766197</v>
      </c>
      <c r="B16" s="4">
        <v>44827.373106620369</v>
      </c>
      <c r="C16" s="4">
        <v>44827</v>
      </c>
      <c r="D16" s="5" t="s">
        <v>1088</v>
      </c>
      <c r="H16" s="5">
        <v>1505103203</v>
      </c>
      <c r="I16" s="4">
        <v>44827</v>
      </c>
      <c r="J16" s="5" t="s">
        <v>654</v>
      </c>
      <c r="K16" s="5" t="s">
        <v>870</v>
      </c>
      <c r="L16" s="5" t="s">
        <v>3560</v>
      </c>
      <c r="M16" s="5" t="s">
        <v>1092</v>
      </c>
      <c r="N16" s="5" t="s">
        <v>1093</v>
      </c>
      <c r="O16" s="5" t="s">
        <v>855</v>
      </c>
      <c r="P16" s="5" t="s">
        <v>856</v>
      </c>
      <c r="Q16" s="5" t="s">
        <v>1094</v>
      </c>
      <c r="R16" s="5" t="s">
        <v>1095</v>
      </c>
      <c r="S16" s="5" t="s">
        <v>1096</v>
      </c>
      <c r="T16" s="5" t="s">
        <v>210</v>
      </c>
      <c r="U16" s="5">
        <v>1</v>
      </c>
      <c r="V16" s="5">
        <v>0</v>
      </c>
      <c r="W16" s="5">
        <v>0</v>
      </c>
      <c r="X16" s="5">
        <v>0</v>
      </c>
      <c r="Y16" s="5">
        <v>0</v>
      </c>
      <c r="Z16" s="5">
        <v>0</v>
      </c>
      <c r="AA16" s="5">
        <v>0</v>
      </c>
      <c r="AB16" s="5">
        <v>0</v>
      </c>
      <c r="AC16" s="5">
        <v>0</v>
      </c>
      <c r="AD16" s="5">
        <v>0</v>
      </c>
      <c r="AE16" s="5">
        <v>0</v>
      </c>
      <c r="AF16" s="5">
        <v>0</v>
      </c>
      <c r="AG16" s="5">
        <v>0</v>
      </c>
      <c r="AH16" s="5">
        <v>3</v>
      </c>
      <c r="AI16" s="5">
        <v>2</v>
      </c>
      <c r="AJ16" s="5" t="s">
        <v>3346</v>
      </c>
      <c r="AK16" s="6" t="s">
        <v>3347</v>
      </c>
      <c r="AL16" s="5">
        <v>1.56</v>
      </c>
      <c r="AM16" s="5" t="s">
        <v>195</v>
      </c>
      <c r="AN16" s="5" t="s">
        <v>3348</v>
      </c>
      <c r="AO16" s="6" t="s">
        <v>3349</v>
      </c>
      <c r="AP16" s="5">
        <v>1.885</v>
      </c>
      <c r="AQ16" s="5" t="s">
        <v>194</v>
      </c>
      <c r="AR16" s="5" t="s">
        <v>3530</v>
      </c>
      <c r="EJ16" s="5" t="s">
        <v>194</v>
      </c>
      <c r="EK16" s="5" t="s">
        <v>194</v>
      </c>
      <c r="EL16" s="5" t="s">
        <v>194</v>
      </c>
      <c r="EM16" s="5" t="s">
        <v>194</v>
      </c>
      <c r="EN16" s="5" t="s">
        <v>194</v>
      </c>
      <c r="EO16" s="5" t="s">
        <v>2020</v>
      </c>
      <c r="EP16" s="5" t="s">
        <v>3350</v>
      </c>
      <c r="EQ16" s="6" t="s">
        <v>3351</v>
      </c>
      <c r="ER16" s="5" t="s">
        <v>2864</v>
      </c>
      <c r="ES16" s="5" t="s">
        <v>2865</v>
      </c>
      <c r="EU16" s="5">
        <v>187327112</v>
      </c>
      <c r="EV16" s="5" t="s">
        <v>3352</v>
      </c>
      <c r="EW16" s="4">
        <v>44827.813900462963</v>
      </c>
      <c r="EZ16" s="5" t="s">
        <v>221</v>
      </c>
      <c r="FA16" s="5" t="s">
        <v>222</v>
      </c>
      <c r="FC16" s="5">
        <v>75</v>
      </c>
    </row>
    <row r="17" spans="1:159" x14ac:dyDescent="0.35">
      <c r="A17" s="4">
        <v>44827.342044907411</v>
      </c>
      <c r="B17" s="4">
        <v>44827.781119664352</v>
      </c>
      <c r="C17" s="4">
        <v>44827</v>
      </c>
      <c r="D17" s="5" t="s">
        <v>1304</v>
      </c>
      <c r="H17" s="5">
        <v>1404071601</v>
      </c>
      <c r="I17" s="4">
        <v>44827</v>
      </c>
      <c r="J17" s="5" t="s">
        <v>3256</v>
      </c>
      <c r="K17" s="5" t="s">
        <v>1386</v>
      </c>
      <c r="L17" s="5" t="s">
        <v>3561</v>
      </c>
      <c r="M17" s="5" t="s">
        <v>1388</v>
      </c>
      <c r="N17" s="5" t="s">
        <v>1389</v>
      </c>
      <c r="O17" s="5" t="s">
        <v>855</v>
      </c>
      <c r="P17" s="5" t="s">
        <v>856</v>
      </c>
      <c r="Q17" s="5" t="s">
        <v>1094</v>
      </c>
      <c r="R17" s="5" t="s">
        <v>1310</v>
      </c>
      <c r="S17" s="5" t="s">
        <v>1311</v>
      </c>
      <c r="T17" s="5" t="s">
        <v>210</v>
      </c>
      <c r="U17" s="5">
        <v>1</v>
      </c>
      <c r="V17" s="5">
        <v>0</v>
      </c>
      <c r="W17" s="5">
        <v>0</v>
      </c>
      <c r="X17" s="5">
        <v>0</v>
      </c>
      <c r="Y17" s="5">
        <v>0</v>
      </c>
      <c r="Z17" s="5">
        <v>0</v>
      </c>
      <c r="AA17" s="5">
        <v>0</v>
      </c>
      <c r="AB17" s="5">
        <v>0</v>
      </c>
      <c r="AC17" s="5">
        <v>0</v>
      </c>
      <c r="AD17" s="5">
        <v>0</v>
      </c>
      <c r="AE17" s="5">
        <v>0</v>
      </c>
      <c r="AF17" s="5">
        <v>0</v>
      </c>
      <c r="AG17" s="5">
        <v>0</v>
      </c>
      <c r="AH17" s="5">
        <v>2</v>
      </c>
      <c r="AI17" s="5">
        <v>5</v>
      </c>
      <c r="AJ17" s="5" t="s">
        <v>3257</v>
      </c>
      <c r="AK17" s="6" t="s">
        <v>3258</v>
      </c>
      <c r="AL17" s="5">
        <v>18.545000000000002</v>
      </c>
      <c r="AM17" s="5" t="s">
        <v>213</v>
      </c>
      <c r="AR17" s="5" t="s">
        <v>3523</v>
      </c>
      <c r="EJ17" s="5" t="s">
        <v>194</v>
      </c>
      <c r="EK17" s="5" t="s">
        <v>194</v>
      </c>
      <c r="EL17" s="5" t="s">
        <v>194</v>
      </c>
      <c r="EM17" s="5" t="s">
        <v>194</v>
      </c>
      <c r="EN17" s="5" t="s">
        <v>194</v>
      </c>
      <c r="EO17" s="5" t="s">
        <v>2198</v>
      </c>
      <c r="EP17" s="5" t="s">
        <v>3260</v>
      </c>
      <c r="EQ17" s="6" t="s">
        <v>3261</v>
      </c>
      <c r="ER17" s="5" t="s">
        <v>2864</v>
      </c>
      <c r="ES17" s="5" t="s">
        <v>2865</v>
      </c>
      <c r="EU17" s="5">
        <v>187286209</v>
      </c>
      <c r="EV17" s="5" t="s">
        <v>3262</v>
      </c>
      <c r="EW17" s="4">
        <v>44827.698796296303</v>
      </c>
      <c r="EZ17" s="5" t="s">
        <v>221</v>
      </c>
      <c r="FA17" s="5" t="s">
        <v>222</v>
      </c>
      <c r="FC17" s="5">
        <v>61</v>
      </c>
    </row>
    <row r="18" spans="1:159" x14ac:dyDescent="0.35">
      <c r="A18" s="4">
        <v>44827.409139201387</v>
      </c>
      <c r="B18" s="4">
        <v>44827.414507893518</v>
      </c>
      <c r="C18" s="4">
        <v>44827</v>
      </c>
      <c r="D18" s="5" t="s">
        <v>592</v>
      </c>
      <c r="H18" s="5">
        <v>1707142002</v>
      </c>
      <c r="I18" s="4">
        <v>44827</v>
      </c>
      <c r="J18" s="5" t="s">
        <v>2892</v>
      </c>
      <c r="K18" s="5" t="s">
        <v>2172</v>
      </c>
      <c r="L18" s="5" t="s">
        <v>1187</v>
      </c>
      <c r="M18" s="5" t="s">
        <v>2181</v>
      </c>
      <c r="N18" s="5" t="s">
        <v>1188</v>
      </c>
      <c r="O18" s="5" t="s">
        <v>855</v>
      </c>
      <c r="P18" s="5" t="s">
        <v>856</v>
      </c>
      <c r="Q18" s="5" t="s">
        <v>857</v>
      </c>
      <c r="R18" s="5" t="s">
        <v>890</v>
      </c>
      <c r="S18" s="5" t="s">
        <v>1046</v>
      </c>
      <c r="T18" s="5" t="s">
        <v>210</v>
      </c>
      <c r="U18" s="5">
        <v>1</v>
      </c>
      <c r="V18" s="5">
        <v>0</v>
      </c>
      <c r="W18" s="5">
        <v>0</v>
      </c>
      <c r="X18" s="5">
        <v>0</v>
      </c>
      <c r="Y18" s="5">
        <v>0</v>
      </c>
      <c r="Z18" s="5">
        <v>0</v>
      </c>
      <c r="AA18" s="5">
        <v>0</v>
      </c>
      <c r="AB18" s="5">
        <v>0</v>
      </c>
      <c r="AC18" s="5">
        <v>0</v>
      </c>
      <c r="AD18" s="5">
        <v>0</v>
      </c>
      <c r="AE18" s="5">
        <v>0</v>
      </c>
      <c r="AF18" s="5">
        <v>0</v>
      </c>
      <c r="AG18" s="5">
        <v>0</v>
      </c>
      <c r="AH18" s="5">
        <v>2</v>
      </c>
      <c r="AI18" s="5">
        <v>6</v>
      </c>
      <c r="AJ18" s="5" t="s">
        <v>3132</v>
      </c>
      <c r="AK18" s="6" t="s">
        <v>3133</v>
      </c>
      <c r="AL18" s="5">
        <v>3.23</v>
      </c>
      <c r="AM18" s="5" t="s">
        <v>213</v>
      </c>
      <c r="AR18" s="5" t="s">
        <v>3419</v>
      </c>
      <c r="EJ18" s="5" t="s">
        <v>194</v>
      </c>
      <c r="EK18" s="5" t="s">
        <v>194</v>
      </c>
      <c r="EL18" s="5" t="s">
        <v>194</v>
      </c>
      <c r="EM18" s="5" t="s">
        <v>194</v>
      </c>
      <c r="EN18" s="5" t="s">
        <v>194</v>
      </c>
      <c r="EO18" s="5" t="s">
        <v>1058</v>
      </c>
      <c r="EP18" s="5" t="s">
        <v>3134</v>
      </c>
      <c r="EQ18" s="6" t="s">
        <v>3135</v>
      </c>
      <c r="ER18" s="5" t="s">
        <v>2864</v>
      </c>
      <c r="ES18" s="5" t="s">
        <v>2865</v>
      </c>
      <c r="EU18" s="5">
        <v>187242147</v>
      </c>
      <c r="EV18" s="5" t="s">
        <v>3136</v>
      </c>
      <c r="EW18" s="4">
        <v>44827.60738425926</v>
      </c>
      <c r="EZ18" s="5" t="s">
        <v>221</v>
      </c>
      <c r="FA18" s="5" t="s">
        <v>222</v>
      </c>
      <c r="FC18" s="5">
        <v>41</v>
      </c>
    </row>
    <row r="19" spans="1:159" x14ac:dyDescent="0.35">
      <c r="A19" s="4">
        <v>44827.481093344897</v>
      </c>
      <c r="B19" s="4">
        <v>44827.485901851847</v>
      </c>
      <c r="C19" s="4">
        <v>44827</v>
      </c>
      <c r="D19" s="5" t="s">
        <v>1401</v>
      </c>
      <c r="H19" s="5">
        <v>1707132306</v>
      </c>
      <c r="I19" s="4">
        <v>44827</v>
      </c>
      <c r="J19" s="5" t="s">
        <v>2668</v>
      </c>
      <c r="K19" s="5" t="s">
        <v>197</v>
      </c>
      <c r="L19" s="5" t="s">
        <v>1476</v>
      </c>
      <c r="M19" s="5" t="s">
        <v>1477</v>
      </c>
      <c r="N19" s="5" t="s">
        <v>1478</v>
      </c>
      <c r="O19" s="5" t="s">
        <v>855</v>
      </c>
      <c r="P19" s="5" t="s">
        <v>856</v>
      </c>
      <c r="Q19" s="5" t="s">
        <v>857</v>
      </c>
      <c r="R19" s="5" t="s">
        <v>890</v>
      </c>
      <c r="S19" s="5" t="s">
        <v>891</v>
      </c>
      <c r="T19" s="5" t="s">
        <v>210</v>
      </c>
      <c r="U19" s="5">
        <v>1</v>
      </c>
      <c r="V19" s="5">
        <v>0</v>
      </c>
      <c r="W19" s="5">
        <v>0</v>
      </c>
      <c r="X19" s="5">
        <v>0</v>
      </c>
      <c r="Y19" s="5">
        <v>0</v>
      </c>
      <c r="Z19" s="5">
        <v>0</v>
      </c>
      <c r="AA19" s="5">
        <v>0</v>
      </c>
      <c r="AB19" s="5">
        <v>0</v>
      </c>
      <c r="AC19" s="5">
        <v>0</v>
      </c>
      <c r="AD19" s="5">
        <v>0</v>
      </c>
      <c r="AE19" s="5">
        <v>0</v>
      </c>
      <c r="AF19" s="5">
        <v>0</v>
      </c>
      <c r="AG19" s="5">
        <v>0</v>
      </c>
      <c r="AH19" s="5">
        <v>3</v>
      </c>
      <c r="AI19" s="5">
        <v>4</v>
      </c>
      <c r="AJ19" s="5" t="s">
        <v>3327</v>
      </c>
      <c r="AK19" s="6" t="s">
        <v>3328</v>
      </c>
      <c r="AL19" s="5">
        <v>30.88</v>
      </c>
      <c r="AM19" s="5" t="s">
        <v>213</v>
      </c>
      <c r="AR19" s="5" t="s">
        <v>3529</v>
      </c>
      <c r="EJ19" s="5" t="s">
        <v>194</v>
      </c>
      <c r="EK19" s="5" t="s">
        <v>194</v>
      </c>
      <c r="EL19" s="5" t="s">
        <v>194</v>
      </c>
      <c r="EM19" s="5" t="s">
        <v>194</v>
      </c>
      <c r="EN19" s="5" t="s">
        <v>194</v>
      </c>
      <c r="EO19" s="5" t="s">
        <v>1413</v>
      </c>
      <c r="EP19" s="5" t="s">
        <v>3330</v>
      </c>
      <c r="EQ19" s="6" t="s">
        <v>3331</v>
      </c>
      <c r="ER19" s="5" t="s">
        <v>2864</v>
      </c>
      <c r="ES19" s="5" t="s">
        <v>2865</v>
      </c>
      <c r="EU19" s="5">
        <v>187301344</v>
      </c>
      <c r="EV19" s="5" t="s">
        <v>3332</v>
      </c>
      <c r="EW19" s="4">
        <v>44827.737395833326</v>
      </c>
      <c r="EZ19" s="5" t="s">
        <v>221</v>
      </c>
      <c r="FA19" s="5" t="s">
        <v>222</v>
      </c>
      <c r="FC19" s="5">
        <v>72</v>
      </c>
    </row>
    <row r="20" spans="1:159" x14ac:dyDescent="0.35">
      <c r="A20" s="4">
        <v>44827.381932337958</v>
      </c>
      <c r="B20" s="4">
        <v>44827.780482326387</v>
      </c>
      <c r="C20" s="4">
        <v>44827</v>
      </c>
      <c r="D20" s="5" t="s">
        <v>1304</v>
      </c>
      <c r="H20" s="5">
        <v>1404071603</v>
      </c>
      <c r="I20" s="4">
        <v>44827</v>
      </c>
      <c r="J20" s="5" t="s">
        <v>3269</v>
      </c>
      <c r="K20" s="5" t="s">
        <v>197</v>
      </c>
      <c r="L20" s="5" t="s">
        <v>1325</v>
      </c>
      <c r="M20" s="5" t="s">
        <v>2212</v>
      </c>
      <c r="N20" s="5" t="s">
        <v>1327</v>
      </c>
      <c r="O20" s="5" t="s">
        <v>855</v>
      </c>
      <c r="P20" s="5" t="s">
        <v>856</v>
      </c>
      <c r="Q20" s="5" t="s">
        <v>1094</v>
      </c>
      <c r="R20" s="5" t="s">
        <v>1310</v>
      </c>
      <c r="S20" s="5" t="s">
        <v>1311</v>
      </c>
      <c r="T20" s="5" t="s">
        <v>210</v>
      </c>
      <c r="U20" s="5">
        <v>1</v>
      </c>
      <c r="V20" s="5">
        <v>0</v>
      </c>
      <c r="W20" s="5">
        <v>0</v>
      </c>
      <c r="X20" s="5">
        <v>0</v>
      </c>
      <c r="Y20" s="5">
        <v>0</v>
      </c>
      <c r="Z20" s="5">
        <v>0</v>
      </c>
      <c r="AA20" s="5">
        <v>0</v>
      </c>
      <c r="AB20" s="5">
        <v>0</v>
      </c>
      <c r="AC20" s="5">
        <v>0</v>
      </c>
      <c r="AD20" s="5">
        <v>0</v>
      </c>
      <c r="AE20" s="5">
        <v>0</v>
      </c>
      <c r="AF20" s="5">
        <v>0</v>
      </c>
      <c r="AG20" s="5">
        <v>0</v>
      </c>
      <c r="AH20" s="5">
        <v>2</v>
      </c>
      <c r="AI20" s="5">
        <v>7</v>
      </c>
      <c r="AJ20" s="5" t="s">
        <v>3270</v>
      </c>
      <c r="AK20" s="6" t="s">
        <v>3271</v>
      </c>
      <c r="AL20" s="5">
        <v>14.035</v>
      </c>
      <c r="AM20" s="5" t="s">
        <v>213</v>
      </c>
      <c r="AR20" s="5" t="s">
        <v>3523</v>
      </c>
      <c r="EJ20" s="5" t="s">
        <v>194</v>
      </c>
      <c r="EK20" s="5" t="s">
        <v>194</v>
      </c>
      <c r="EL20" s="5" t="s">
        <v>194</v>
      </c>
      <c r="EM20" s="5" t="s">
        <v>194</v>
      </c>
      <c r="EN20" s="5" t="s">
        <v>194</v>
      </c>
      <c r="EO20" s="5" t="s">
        <v>2198</v>
      </c>
      <c r="EP20" s="5" t="s">
        <v>3272</v>
      </c>
      <c r="EQ20" s="6" t="s">
        <v>3273</v>
      </c>
      <c r="ER20" s="5" t="s">
        <v>2864</v>
      </c>
      <c r="ES20" s="5" t="s">
        <v>2865</v>
      </c>
      <c r="EU20" s="5">
        <v>187286235</v>
      </c>
      <c r="EV20" s="5" t="s">
        <v>3274</v>
      </c>
      <c r="EW20" s="4">
        <v>44827.698854166672</v>
      </c>
      <c r="EZ20" s="5" t="s">
        <v>221</v>
      </c>
      <c r="FA20" s="5" t="s">
        <v>222</v>
      </c>
      <c r="FC20" s="5">
        <v>63</v>
      </c>
    </row>
    <row r="21" spans="1:159" x14ac:dyDescent="0.35">
      <c r="A21" s="4">
        <v>44827.382735868057</v>
      </c>
      <c r="B21" s="4">
        <v>44827.393632280087</v>
      </c>
      <c r="C21" s="4">
        <v>44827</v>
      </c>
      <c r="D21" s="5" t="s">
        <v>1210</v>
      </c>
      <c r="H21" s="5">
        <v>1101022404</v>
      </c>
      <c r="I21" s="4">
        <v>44827</v>
      </c>
      <c r="J21" s="5" t="s">
        <v>3396</v>
      </c>
      <c r="K21" s="5" t="s">
        <v>3376</v>
      </c>
      <c r="L21" s="5" t="s">
        <v>3562</v>
      </c>
      <c r="M21" s="5" t="s">
        <v>1263</v>
      </c>
      <c r="N21" s="5" t="s">
        <v>1264</v>
      </c>
      <c r="O21" s="5" t="s">
        <v>855</v>
      </c>
      <c r="P21" s="5" t="s">
        <v>856</v>
      </c>
      <c r="Q21" s="5" t="s">
        <v>1216</v>
      </c>
      <c r="R21" s="5" t="s">
        <v>1217</v>
      </c>
      <c r="S21" s="5" t="s">
        <v>1217</v>
      </c>
      <c r="T21" s="5" t="s">
        <v>210</v>
      </c>
      <c r="U21" s="5">
        <v>1</v>
      </c>
      <c r="V21" s="5">
        <v>0</v>
      </c>
      <c r="W21" s="5">
        <v>0</v>
      </c>
      <c r="X21" s="5">
        <v>0</v>
      </c>
      <c r="Y21" s="5">
        <v>0</v>
      </c>
      <c r="Z21" s="5">
        <v>0</v>
      </c>
      <c r="AA21" s="5">
        <v>0</v>
      </c>
      <c r="AB21" s="5">
        <v>0</v>
      </c>
      <c r="AC21" s="5">
        <v>0</v>
      </c>
      <c r="AD21" s="5">
        <v>0</v>
      </c>
      <c r="AE21" s="5">
        <v>0</v>
      </c>
      <c r="AF21" s="5">
        <v>0</v>
      </c>
      <c r="AG21" s="5">
        <v>0</v>
      </c>
      <c r="AH21" s="5">
        <v>3</v>
      </c>
      <c r="AI21" s="5">
        <v>5</v>
      </c>
      <c r="AJ21" s="5" t="s">
        <v>3398</v>
      </c>
      <c r="AK21" s="6" t="s">
        <v>3399</v>
      </c>
      <c r="AL21" s="5">
        <v>14.21</v>
      </c>
      <c r="AM21" s="5" t="s">
        <v>213</v>
      </c>
      <c r="AR21" s="5" t="s">
        <v>3534</v>
      </c>
      <c r="EJ21" s="5" t="s">
        <v>194</v>
      </c>
      <c r="EK21" s="5" t="s">
        <v>194</v>
      </c>
      <c r="EL21" s="5" t="s">
        <v>194</v>
      </c>
      <c r="EM21" s="5" t="s">
        <v>194</v>
      </c>
      <c r="EN21" s="5" t="s">
        <v>194</v>
      </c>
      <c r="EO21" s="5" t="s">
        <v>1226</v>
      </c>
      <c r="EP21" s="5" t="s">
        <v>3401</v>
      </c>
      <c r="EQ21" s="6" t="s">
        <v>3402</v>
      </c>
      <c r="ER21" s="5" t="s">
        <v>2864</v>
      </c>
      <c r="ES21" s="5" t="s">
        <v>2865</v>
      </c>
      <c r="EU21" s="5">
        <v>187349536</v>
      </c>
      <c r="EV21" s="5" t="s">
        <v>3403</v>
      </c>
      <c r="EW21" s="4">
        <v>44827.90253472222</v>
      </c>
      <c r="EZ21" s="5" t="s">
        <v>221</v>
      </c>
      <c r="FA21" s="5" t="s">
        <v>222</v>
      </c>
      <c r="FC21" s="5">
        <v>82</v>
      </c>
    </row>
    <row r="22" spans="1:159" x14ac:dyDescent="0.35">
      <c r="A22" s="4">
        <v>44827.45205226852</v>
      </c>
      <c r="B22" s="4">
        <v>44827.781357199077</v>
      </c>
      <c r="C22" s="4">
        <v>44827</v>
      </c>
      <c r="D22" s="5" t="s">
        <v>1304</v>
      </c>
      <c r="H22" s="5">
        <v>1404071606</v>
      </c>
      <c r="I22" s="4">
        <v>44827</v>
      </c>
      <c r="J22" s="5" t="s">
        <v>1120</v>
      </c>
      <c r="K22" s="5" t="s">
        <v>2227</v>
      </c>
      <c r="L22" s="5" t="s">
        <v>1372</v>
      </c>
      <c r="M22" s="5" t="s">
        <v>2236</v>
      </c>
      <c r="N22" s="5" t="s">
        <v>1374</v>
      </c>
      <c r="O22" s="5" t="s">
        <v>855</v>
      </c>
      <c r="P22" s="5" t="s">
        <v>856</v>
      </c>
      <c r="Q22" s="5" t="s">
        <v>1094</v>
      </c>
      <c r="R22" s="5" t="s">
        <v>1310</v>
      </c>
      <c r="S22" s="5" t="s">
        <v>1311</v>
      </c>
      <c r="T22" s="5" t="s">
        <v>210</v>
      </c>
      <c r="U22" s="5">
        <v>1</v>
      </c>
      <c r="V22" s="5">
        <v>0</v>
      </c>
      <c r="W22" s="5">
        <v>0</v>
      </c>
      <c r="X22" s="5">
        <v>0</v>
      </c>
      <c r="Y22" s="5">
        <v>0</v>
      </c>
      <c r="Z22" s="5">
        <v>0</v>
      </c>
      <c r="AA22" s="5">
        <v>0</v>
      </c>
      <c r="AB22" s="5">
        <v>0</v>
      </c>
      <c r="AC22" s="5">
        <v>0</v>
      </c>
      <c r="AD22" s="5">
        <v>0</v>
      </c>
      <c r="AE22" s="5">
        <v>0</v>
      </c>
      <c r="AF22" s="5">
        <v>0</v>
      </c>
      <c r="AG22" s="5">
        <v>0</v>
      </c>
      <c r="AH22" s="5">
        <v>2</v>
      </c>
      <c r="AI22" s="5">
        <v>2</v>
      </c>
      <c r="AJ22" s="5" t="s">
        <v>3286</v>
      </c>
      <c r="AK22" s="6" t="s">
        <v>3287</v>
      </c>
      <c r="AL22" s="5">
        <v>44.475000000000001</v>
      </c>
      <c r="AM22" s="5" t="s">
        <v>213</v>
      </c>
      <c r="AR22" s="5" t="s">
        <v>3523</v>
      </c>
      <c r="EJ22" s="5" t="s">
        <v>194</v>
      </c>
      <c r="EK22" s="5" t="s">
        <v>194</v>
      </c>
      <c r="EL22" s="5" t="s">
        <v>194</v>
      </c>
      <c r="EM22" s="5" t="s">
        <v>194</v>
      </c>
      <c r="EN22" s="5" t="s">
        <v>194</v>
      </c>
      <c r="EO22" s="5" t="s">
        <v>3288</v>
      </c>
      <c r="EP22" s="5" t="s">
        <v>3289</v>
      </c>
      <c r="EQ22" s="6" t="s">
        <v>3290</v>
      </c>
      <c r="ER22" s="5" t="s">
        <v>2864</v>
      </c>
      <c r="ES22" s="5" t="s">
        <v>2865</v>
      </c>
      <c r="EU22" s="5">
        <v>187286278</v>
      </c>
      <c r="EV22" s="5" t="s">
        <v>3291</v>
      </c>
      <c r="EW22" s="4">
        <v>44827.698923611111</v>
      </c>
      <c r="EZ22" s="5" t="s">
        <v>221</v>
      </c>
      <c r="FA22" s="5" t="s">
        <v>222</v>
      </c>
      <c r="FC22" s="5">
        <v>66</v>
      </c>
    </row>
    <row r="23" spans="1:159" x14ac:dyDescent="0.35">
      <c r="A23" s="4">
        <v>44827.435311655092</v>
      </c>
      <c r="B23" s="4">
        <v>44827.780044432868</v>
      </c>
      <c r="C23" s="4">
        <v>44827</v>
      </c>
      <c r="D23" s="5" t="s">
        <v>1304</v>
      </c>
      <c r="H23" s="5">
        <v>1404071605</v>
      </c>
      <c r="I23" s="4">
        <v>44827</v>
      </c>
      <c r="J23" s="5" t="s">
        <v>3028</v>
      </c>
      <c r="K23" s="5" t="s">
        <v>2626</v>
      </c>
      <c r="L23" s="5" t="s">
        <v>3563</v>
      </c>
      <c r="M23" s="5" t="s">
        <v>2229</v>
      </c>
      <c r="N23" s="5" t="s">
        <v>1359</v>
      </c>
      <c r="O23" s="5" t="s">
        <v>855</v>
      </c>
      <c r="P23" s="5" t="s">
        <v>856</v>
      </c>
      <c r="Q23" s="5" t="s">
        <v>1094</v>
      </c>
      <c r="R23" s="5" t="s">
        <v>1310</v>
      </c>
      <c r="S23" s="5" t="s">
        <v>1311</v>
      </c>
      <c r="T23" s="5" t="s">
        <v>210</v>
      </c>
      <c r="U23" s="5">
        <v>1</v>
      </c>
      <c r="V23" s="5">
        <v>0</v>
      </c>
      <c r="W23" s="5">
        <v>0</v>
      </c>
      <c r="X23" s="5">
        <v>0</v>
      </c>
      <c r="Y23" s="5">
        <v>0</v>
      </c>
      <c r="Z23" s="5">
        <v>0</v>
      </c>
      <c r="AA23" s="5">
        <v>0</v>
      </c>
      <c r="AB23" s="5">
        <v>0</v>
      </c>
      <c r="AC23" s="5">
        <v>0</v>
      </c>
      <c r="AD23" s="5">
        <v>0</v>
      </c>
      <c r="AE23" s="5">
        <v>0</v>
      </c>
      <c r="AF23" s="5">
        <v>0</v>
      </c>
      <c r="AG23" s="5">
        <v>0</v>
      </c>
      <c r="AH23" s="5">
        <v>2</v>
      </c>
      <c r="AI23" s="5">
        <v>9</v>
      </c>
      <c r="AJ23" s="5" t="s">
        <v>3281</v>
      </c>
      <c r="AK23" s="6" t="s">
        <v>3282</v>
      </c>
      <c r="AL23" s="5">
        <v>16.25</v>
      </c>
      <c r="AM23" s="5" t="s">
        <v>213</v>
      </c>
      <c r="AR23" s="5" t="s">
        <v>3523</v>
      </c>
      <c r="EJ23" s="5" t="s">
        <v>194</v>
      </c>
      <c r="EK23" s="5" t="s">
        <v>194</v>
      </c>
      <c r="EL23" s="5" t="s">
        <v>194</v>
      </c>
      <c r="EM23" s="5" t="s">
        <v>194</v>
      </c>
      <c r="EN23" s="5" t="s">
        <v>194</v>
      </c>
      <c r="EO23" s="5" t="s">
        <v>2198</v>
      </c>
      <c r="EP23" s="5" t="s">
        <v>3283</v>
      </c>
      <c r="EQ23" s="6" t="s">
        <v>3284</v>
      </c>
      <c r="ER23" s="5" t="s">
        <v>2864</v>
      </c>
      <c r="ES23" s="5" t="s">
        <v>2865</v>
      </c>
      <c r="EU23" s="5">
        <v>187286265</v>
      </c>
      <c r="EV23" s="5" t="s">
        <v>3285</v>
      </c>
      <c r="EW23" s="4">
        <v>44827.698912037027</v>
      </c>
      <c r="EZ23" s="5" t="s">
        <v>221</v>
      </c>
      <c r="FA23" s="5" t="s">
        <v>222</v>
      </c>
      <c r="FC23" s="5">
        <v>65</v>
      </c>
    </row>
    <row r="24" spans="1:159" x14ac:dyDescent="0.35">
      <c r="A24" s="4">
        <v>44827.378084282413</v>
      </c>
      <c r="B24" s="4">
        <v>44827.382349467603</v>
      </c>
      <c r="C24" s="4">
        <v>44827</v>
      </c>
      <c r="D24" s="5" t="s">
        <v>1088</v>
      </c>
      <c r="H24" s="5">
        <v>1505103204</v>
      </c>
      <c r="I24" s="4">
        <v>44827</v>
      </c>
      <c r="J24" s="5" t="s">
        <v>2824</v>
      </c>
      <c r="K24" s="5" t="s">
        <v>870</v>
      </c>
      <c r="L24" s="5" t="s">
        <v>3564</v>
      </c>
      <c r="M24" s="5" t="s">
        <v>2042</v>
      </c>
      <c r="N24" s="5" t="s">
        <v>1123</v>
      </c>
      <c r="O24" s="5" t="s">
        <v>855</v>
      </c>
      <c r="P24" s="5" t="s">
        <v>856</v>
      </c>
      <c r="Q24" s="5" t="s">
        <v>1094</v>
      </c>
      <c r="R24" s="5" t="s">
        <v>1095</v>
      </c>
      <c r="S24" s="5" t="s">
        <v>1096</v>
      </c>
      <c r="T24" s="5" t="s">
        <v>210</v>
      </c>
      <c r="U24" s="5">
        <v>1</v>
      </c>
      <c r="V24" s="5">
        <v>0</v>
      </c>
      <c r="W24" s="5">
        <v>0</v>
      </c>
      <c r="X24" s="5">
        <v>0</v>
      </c>
      <c r="Y24" s="5">
        <v>0</v>
      </c>
      <c r="Z24" s="5">
        <v>0</v>
      </c>
      <c r="AA24" s="5">
        <v>0</v>
      </c>
      <c r="AB24" s="5">
        <v>0</v>
      </c>
      <c r="AC24" s="5">
        <v>0</v>
      </c>
      <c r="AD24" s="5">
        <v>0</v>
      </c>
      <c r="AE24" s="5">
        <v>0</v>
      </c>
      <c r="AF24" s="5">
        <v>0</v>
      </c>
      <c r="AG24" s="5">
        <v>0</v>
      </c>
      <c r="AH24" s="5">
        <v>1</v>
      </c>
      <c r="AI24" s="5">
        <v>2</v>
      </c>
      <c r="AJ24" s="5" t="s">
        <v>3353</v>
      </c>
      <c r="AK24" s="6" t="s">
        <v>3354</v>
      </c>
      <c r="AL24" s="5">
        <v>5.4649999999999999</v>
      </c>
      <c r="AM24" s="5" t="s">
        <v>213</v>
      </c>
      <c r="AR24" s="5" t="s">
        <v>3531</v>
      </c>
      <c r="EJ24" s="5" t="s">
        <v>194</v>
      </c>
      <c r="EK24" s="5" t="s">
        <v>194</v>
      </c>
      <c r="EL24" s="5" t="s">
        <v>194</v>
      </c>
      <c r="EM24" s="5" t="s">
        <v>194</v>
      </c>
      <c r="EN24" s="5" t="s">
        <v>194</v>
      </c>
      <c r="EO24" s="5" t="s">
        <v>2020</v>
      </c>
      <c r="EP24" s="5" t="s">
        <v>3356</v>
      </c>
      <c r="EQ24" s="6" t="s">
        <v>3357</v>
      </c>
      <c r="ER24" s="5" t="s">
        <v>2864</v>
      </c>
      <c r="ES24" s="5" t="s">
        <v>2865</v>
      </c>
      <c r="EU24" s="5">
        <v>187327115</v>
      </c>
      <c r="EV24" s="5" t="s">
        <v>3358</v>
      </c>
      <c r="EW24" s="4">
        <v>44827.813923611109</v>
      </c>
      <c r="EZ24" s="5" t="s">
        <v>221</v>
      </c>
      <c r="FA24" s="5" t="s">
        <v>222</v>
      </c>
      <c r="FC24" s="5">
        <v>76</v>
      </c>
    </row>
    <row r="25" spans="1:159" x14ac:dyDescent="0.35">
      <c r="A25" s="4">
        <v>44827.399820555547</v>
      </c>
      <c r="B25" s="4">
        <v>44827.781642893518</v>
      </c>
      <c r="C25" s="4">
        <v>44827</v>
      </c>
      <c r="D25" s="5" t="s">
        <v>1304</v>
      </c>
      <c r="H25" s="5">
        <v>1404071602</v>
      </c>
      <c r="I25" s="4">
        <v>44827</v>
      </c>
      <c r="J25" s="5" t="s">
        <v>2111</v>
      </c>
      <c r="K25" s="5" t="s">
        <v>197</v>
      </c>
      <c r="L25" s="5" t="s">
        <v>1341</v>
      </c>
      <c r="M25" s="5" t="s">
        <v>1342</v>
      </c>
      <c r="N25" s="5" t="s">
        <v>1343</v>
      </c>
      <c r="O25" s="5" t="s">
        <v>855</v>
      </c>
      <c r="P25" s="5" t="s">
        <v>856</v>
      </c>
      <c r="Q25" s="5" t="s">
        <v>1094</v>
      </c>
      <c r="R25" s="5" t="s">
        <v>1310</v>
      </c>
      <c r="S25" s="5" t="s">
        <v>1311</v>
      </c>
      <c r="T25" s="5" t="s">
        <v>210</v>
      </c>
      <c r="U25" s="5">
        <v>1</v>
      </c>
      <c r="V25" s="5">
        <v>0</v>
      </c>
      <c r="W25" s="5">
        <v>0</v>
      </c>
      <c r="X25" s="5">
        <v>0</v>
      </c>
      <c r="Y25" s="5">
        <v>0</v>
      </c>
      <c r="Z25" s="5">
        <v>0</v>
      </c>
      <c r="AA25" s="5">
        <v>0</v>
      </c>
      <c r="AB25" s="5">
        <v>0</v>
      </c>
      <c r="AC25" s="5">
        <v>0</v>
      </c>
      <c r="AD25" s="5">
        <v>0</v>
      </c>
      <c r="AE25" s="5">
        <v>0</v>
      </c>
      <c r="AF25" s="5">
        <v>0</v>
      </c>
      <c r="AG25" s="5">
        <v>0</v>
      </c>
      <c r="AH25" s="5">
        <v>2</v>
      </c>
      <c r="AI25" s="5">
        <v>7</v>
      </c>
      <c r="AJ25" s="5" t="s">
        <v>3275</v>
      </c>
      <c r="AK25" s="6" t="s">
        <v>3276</v>
      </c>
      <c r="AL25" s="5">
        <v>15.605</v>
      </c>
      <c r="AM25" s="5" t="s">
        <v>213</v>
      </c>
      <c r="AR25" s="5" t="s">
        <v>3523</v>
      </c>
      <c r="EJ25" s="5" t="s">
        <v>194</v>
      </c>
      <c r="EK25" s="5" t="s">
        <v>194</v>
      </c>
      <c r="EL25" s="5" t="s">
        <v>194</v>
      </c>
      <c r="EM25" s="5" t="s">
        <v>194</v>
      </c>
      <c r="EN25" s="5" t="s">
        <v>194</v>
      </c>
      <c r="EO25" s="5" t="s">
        <v>2198</v>
      </c>
      <c r="EP25" s="5" t="s">
        <v>3278</v>
      </c>
      <c r="EQ25" s="6" t="s">
        <v>3279</v>
      </c>
      <c r="ER25" s="5" t="s">
        <v>2864</v>
      </c>
      <c r="ES25" s="5" t="s">
        <v>2865</v>
      </c>
      <c r="EU25" s="5">
        <v>187286251</v>
      </c>
      <c r="EV25" s="5" t="s">
        <v>3280</v>
      </c>
      <c r="EW25" s="4">
        <v>44827.698877314811</v>
      </c>
      <c r="EZ25" s="5" t="s">
        <v>221</v>
      </c>
      <c r="FA25" s="5" t="s">
        <v>222</v>
      </c>
      <c r="FC25" s="5">
        <v>64</v>
      </c>
    </row>
    <row r="26" spans="1:159" x14ac:dyDescent="0.35">
      <c r="A26" s="4">
        <v>44827.357605138888</v>
      </c>
      <c r="B26" s="4">
        <v>44827.363858784724</v>
      </c>
      <c r="C26" s="4">
        <v>44827</v>
      </c>
      <c r="D26" s="5" t="s">
        <v>1210</v>
      </c>
      <c r="H26" s="5">
        <v>1101022402</v>
      </c>
      <c r="I26" s="4">
        <v>44827</v>
      </c>
      <c r="J26" s="5" t="s">
        <v>3382</v>
      </c>
      <c r="K26" s="5" t="s">
        <v>3376</v>
      </c>
      <c r="L26" s="5" t="s">
        <v>3565</v>
      </c>
      <c r="M26" s="5" t="s">
        <v>1234</v>
      </c>
      <c r="N26" s="5" t="s">
        <v>1235</v>
      </c>
      <c r="O26" s="5" t="s">
        <v>855</v>
      </c>
      <c r="P26" s="5" t="s">
        <v>856</v>
      </c>
      <c r="Q26" s="5" t="s">
        <v>1216</v>
      </c>
      <c r="R26" s="5" t="s">
        <v>1217</v>
      </c>
      <c r="S26" s="5" t="s">
        <v>1217</v>
      </c>
      <c r="T26" s="5" t="s">
        <v>210</v>
      </c>
      <c r="U26" s="5">
        <v>1</v>
      </c>
      <c r="V26" s="5">
        <v>0</v>
      </c>
      <c r="W26" s="5">
        <v>0</v>
      </c>
      <c r="X26" s="5">
        <v>0</v>
      </c>
      <c r="Y26" s="5">
        <v>0</v>
      </c>
      <c r="Z26" s="5">
        <v>0</v>
      </c>
      <c r="AA26" s="5">
        <v>0</v>
      </c>
      <c r="AB26" s="5">
        <v>0</v>
      </c>
      <c r="AC26" s="5">
        <v>0</v>
      </c>
      <c r="AD26" s="5">
        <v>0</v>
      </c>
      <c r="AE26" s="5">
        <v>0</v>
      </c>
      <c r="AF26" s="5">
        <v>0</v>
      </c>
      <c r="AG26" s="5">
        <v>0</v>
      </c>
      <c r="AH26" s="5">
        <v>3</v>
      </c>
      <c r="AI26" s="5">
        <v>6</v>
      </c>
      <c r="AJ26" s="5" t="s">
        <v>3384</v>
      </c>
      <c r="AK26" s="6" t="s">
        <v>3385</v>
      </c>
      <c r="AL26" s="5">
        <v>4.9400000000000004</v>
      </c>
      <c r="AM26" s="5" t="s">
        <v>213</v>
      </c>
      <c r="AR26" s="5" t="s">
        <v>3532</v>
      </c>
      <c r="EJ26" s="5" t="s">
        <v>194</v>
      </c>
      <c r="EK26" s="5" t="s">
        <v>194</v>
      </c>
      <c r="EL26" s="5" t="s">
        <v>194</v>
      </c>
      <c r="EM26" s="5" t="s">
        <v>194</v>
      </c>
      <c r="EN26" s="5" t="s">
        <v>194</v>
      </c>
      <c r="EO26" s="5" t="s">
        <v>1226</v>
      </c>
      <c r="EP26" s="5" t="s">
        <v>3387</v>
      </c>
      <c r="EQ26" s="6" t="s">
        <v>3388</v>
      </c>
      <c r="ER26" s="5" t="s">
        <v>2864</v>
      </c>
      <c r="ES26" s="5" t="s">
        <v>2865</v>
      </c>
      <c r="EU26" s="5">
        <v>187349502</v>
      </c>
      <c r="EV26" s="5" t="s">
        <v>3389</v>
      </c>
      <c r="EW26" s="4">
        <v>44827.902465277781</v>
      </c>
      <c r="EZ26" s="5" t="s">
        <v>221</v>
      </c>
      <c r="FA26" s="5" t="s">
        <v>222</v>
      </c>
      <c r="FC26" s="5">
        <v>80</v>
      </c>
    </row>
    <row r="27" spans="1:159" x14ac:dyDescent="0.35">
      <c r="A27" s="4">
        <v>44827.348915150462</v>
      </c>
      <c r="B27" s="4">
        <v>44827.363431620368</v>
      </c>
      <c r="C27" s="4">
        <v>44827</v>
      </c>
      <c r="D27" s="5" t="s">
        <v>592</v>
      </c>
      <c r="H27" s="5">
        <v>1707142006</v>
      </c>
      <c r="I27" s="4">
        <v>44827</v>
      </c>
      <c r="J27" s="5" t="s">
        <v>1684</v>
      </c>
      <c r="K27" s="5" t="s">
        <v>1043</v>
      </c>
      <c r="L27" s="5" t="s">
        <v>1044</v>
      </c>
      <c r="M27" s="5" t="s">
        <v>2151</v>
      </c>
      <c r="N27" s="5" t="s">
        <v>1045</v>
      </c>
      <c r="O27" s="5" t="s">
        <v>855</v>
      </c>
      <c r="P27" s="5" t="s">
        <v>856</v>
      </c>
      <c r="Q27" s="5" t="s">
        <v>857</v>
      </c>
      <c r="R27" s="5" t="s">
        <v>890</v>
      </c>
      <c r="S27" s="5" t="s">
        <v>1046</v>
      </c>
      <c r="T27" s="5" t="s">
        <v>210</v>
      </c>
      <c r="U27" s="5">
        <v>1</v>
      </c>
      <c r="V27" s="5">
        <v>0</v>
      </c>
      <c r="W27" s="5">
        <v>0</v>
      </c>
      <c r="X27" s="5">
        <v>0</v>
      </c>
      <c r="Y27" s="5">
        <v>0</v>
      </c>
      <c r="Z27" s="5">
        <v>0</v>
      </c>
      <c r="AA27" s="5">
        <v>0</v>
      </c>
      <c r="AB27" s="5">
        <v>0</v>
      </c>
      <c r="AC27" s="5">
        <v>0</v>
      </c>
      <c r="AD27" s="5">
        <v>0</v>
      </c>
      <c r="AE27" s="5">
        <v>0</v>
      </c>
      <c r="AF27" s="5">
        <v>0</v>
      </c>
      <c r="AG27" s="5">
        <v>0</v>
      </c>
      <c r="AH27" s="5">
        <v>1</v>
      </c>
      <c r="AI27" s="5">
        <v>7</v>
      </c>
      <c r="AJ27" s="5" t="s">
        <v>3109</v>
      </c>
      <c r="AK27" s="6" t="s">
        <v>3110</v>
      </c>
      <c r="AL27" s="5">
        <v>6.81</v>
      </c>
      <c r="AM27" s="5" t="s">
        <v>213</v>
      </c>
      <c r="AR27" s="5" t="s">
        <v>3521</v>
      </c>
      <c r="EJ27" s="5" t="s">
        <v>194</v>
      </c>
      <c r="EK27" s="5" t="s">
        <v>194</v>
      </c>
      <c r="EL27" s="5" t="s">
        <v>194</v>
      </c>
      <c r="EM27" s="5" t="s">
        <v>194</v>
      </c>
      <c r="EN27" s="5" t="s">
        <v>194</v>
      </c>
      <c r="EO27" s="5" t="s">
        <v>1058</v>
      </c>
      <c r="EP27" s="5" t="s">
        <v>3112</v>
      </c>
      <c r="EQ27" s="6" t="s">
        <v>3113</v>
      </c>
      <c r="ER27" s="5" t="s">
        <v>2864</v>
      </c>
      <c r="ES27" s="5" t="s">
        <v>2865</v>
      </c>
      <c r="EU27" s="5">
        <v>187242048</v>
      </c>
      <c r="EV27" s="5" t="s">
        <v>3114</v>
      </c>
      <c r="EW27" s="4">
        <v>44827.607187499998</v>
      </c>
      <c r="EZ27" s="5" t="s">
        <v>221</v>
      </c>
      <c r="FA27" s="5" t="s">
        <v>222</v>
      </c>
      <c r="FC27" s="5">
        <v>37</v>
      </c>
    </row>
    <row r="28" spans="1:159" x14ac:dyDescent="0.35">
      <c r="A28" s="4">
        <v>44827.386980324067</v>
      </c>
      <c r="B28" s="4">
        <v>44827.391092500002</v>
      </c>
      <c r="C28" s="4">
        <v>44827</v>
      </c>
      <c r="D28" s="5" t="s">
        <v>1088</v>
      </c>
      <c r="H28" s="5">
        <v>1505103205</v>
      </c>
      <c r="I28" s="4">
        <v>44827</v>
      </c>
      <c r="J28" s="5" t="s">
        <v>2074</v>
      </c>
      <c r="K28" s="5" t="s">
        <v>851</v>
      </c>
      <c r="L28" s="5" t="s">
        <v>1107</v>
      </c>
      <c r="M28" s="5" t="s">
        <v>3359</v>
      </c>
      <c r="N28" s="5" t="s">
        <v>1109</v>
      </c>
      <c r="O28" s="5" t="s">
        <v>855</v>
      </c>
      <c r="P28" s="5" t="s">
        <v>856</v>
      </c>
      <c r="Q28" s="5" t="s">
        <v>1094</v>
      </c>
      <c r="R28" s="5" t="s">
        <v>1095</v>
      </c>
      <c r="S28" s="5" t="s">
        <v>1096</v>
      </c>
      <c r="T28" s="5" t="s">
        <v>210</v>
      </c>
      <c r="U28" s="5">
        <v>1</v>
      </c>
      <c r="V28" s="5">
        <v>0</v>
      </c>
      <c r="W28" s="5">
        <v>0</v>
      </c>
      <c r="X28" s="5">
        <v>0</v>
      </c>
      <c r="Y28" s="5">
        <v>0</v>
      </c>
      <c r="Z28" s="5">
        <v>0</v>
      </c>
      <c r="AA28" s="5">
        <v>0</v>
      </c>
      <c r="AB28" s="5">
        <v>0</v>
      </c>
      <c r="AC28" s="5">
        <v>0</v>
      </c>
      <c r="AD28" s="5">
        <v>0</v>
      </c>
      <c r="AE28" s="5">
        <v>0</v>
      </c>
      <c r="AF28" s="5">
        <v>0</v>
      </c>
      <c r="AG28" s="5">
        <v>0</v>
      </c>
      <c r="AH28" s="5">
        <v>2</v>
      </c>
      <c r="AI28" s="5">
        <v>7</v>
      </c>
      <c r="AJ28" s="5" t="s">
        <v>3360</v>
      </c>
      <c r="AK28" s="6" t="s">
        <v>3361</v>
      </c>
      <c r="AL28" s="5">
        <v>8.6549999999999994</v>
      </c>
      <c r="AM28" s="5" t="s">
        <v>195</v>
      </c>
      <c r="AN28" s="5" t="s">
        <v>3362</v>
      </c>
      <c r="AO28" s="6" t="s">
        <v>3363</v>
      </c>
      <c r="AP28" s="5">
        <v>10.7</v>
      </c>
      <c r="AQ28" s="5" t="s">
        <v>194</v>
      </c>
      <c r="AR28" s="5" t="s">
        <v>3530</v>
      </c>
      <c r="EJ28" s="5" t="s">
        <v>194</v>
      </c>
      <c r="EK28" s="5" t="s">
        <v>194</v>
      </c>
      <c r="EL28" s="5" t="s">
        <v>194</v>
      </c>
      <c r="EM28" s="5" t="s">
        <v>194</v>
      </c>
      <c r="EN28" s="5" t="s">
        <v>194</v>
      </c>
      <c r="EO28" s="5" t="s">
        <v>2020</v>
      </c>
      <c r="EP28" s="5" t="s">
        <v>3364</v>
      </c>
      <c r="EQ28" s="6" t="s">
        <v>3365</v>
      </c>
      <c r="ER28" s="5" t="s">
        <v>2864</v>
      </c>
      <c r="ES28" s="5" t="s">
        <v>2865</v>
      </c>
      <c r="EU28" s="5">
        <v>187327120</v>
      </c>
      <c r="EV28" s="5" t="s">
        <v>3366</v>
      </c>
      <c r="EW28" s="4">
        <v>44827.813935185193</v>
      </c>
      <c r="EZ28" s="5" t="s">
        <v>221</v>
      </c>
      <c r="FA28" s="5" t="s">
        <v>222</v>
      </c>
      <c r="FC28" s="5">
        <v>77</v>
      </c>
    </row>
    <row r="29" spans="1:159" x14ac:dyDescent="0.35">
      <c r="A29" s="4">
        <v>44827.459723437503</v>
      </c>
      <c r="B29" s="4">
        <v>44827.464533287042</v>
      </c>
      <c r="C29" s="4">
        <v>44827</v>
      </c>
      <c r="D29" s="5" t="s">
        <v>1401</v>
      </c>
      <c r="H29" s="5">
        <v>1707132305</v>
      </c>
      <c r="I29" s="4">
        <v>44827</v>
      </c>
      <c r="J29" s="5" t="s">
        <v>501</v>
      </c>
      <c r="K29" s="5" t="s">
        <v>2764</v>
      </c>
      <c r="L29" s="5" t="s">
        <v>1460</v>
      </c>
      <c r="M29" s="5" t="s">
        <v>1461</v>
      </c>
      <c r="N29" s="5" t="s">
        <v>1462</v>
      </c>
      <c r="O29" s="5" t="s">
        <v>855</v>
      </c>
      <c r="P29" s="5" t="s">
        <v>856</v>
      </c>
      <c r="Q29" s="5" t="s">
        <v>857</v>
      </c>
      <c r="R29" s="5" t="s">
        <v>890</v>
      </c>
      <c r="S29" s="5" t="s">
        <v>891</v>
      </c>
      <c r="T29" s="5" t="s">
        <v>210</v>
      </c>
      <c r="U29" s="5">
        <v>1</v>
      </c>
      <c r="V29" s="5">
        <v>0</v>
      </c>
      <c r="W29" s="5">
        <v>0</v>
      </c>
      <c r="X29" s="5">
        <v>0</v>
      </c>
      <c r="Y29" s="5">
        <v>0</v>
      </c>
      <c r="Z29" s="5">
        <v>0</v>
      </c>
      <c r="AA29" s="5">
        <v>0</v>
      </c>
      <c r="AB29" s="5">
        <v>0</v>
      </c>
      <c r="AC29" s="5">
        <v>0</v>
      </c>
      <c r="AD29" s="5">
        <v>0</v>
      </c>
      <c r="AE29" s="5">
        <v>0</v>
      </c>
      <c r="AF29" s="5">
        <v>0</v>
      </c>
      <c r="AG29" s="5">
        <v>0</v>
      </c>
      <c r="AH29" s="5">
        <v>3</v>
      </c>
      <c r="AI29" s="5">
        <v>3</v>
      </c>
      <c r="AJ29" s="5" t="s">
        <v>3321</v>
      </c>
      <c r="AK29" s="6" t="s">
        <v>3322</v>
      </c>
      <c r="AL29" s="5">
        <v>32.04</v>
      </c>
      <c r="AM29" s="5" t="s">
        <v>213</v>
      </c>
      <c r="AR29" s="5" t="s">
        <v>3528</v>
      </c>
      <c r="EJ29" s="5" t="s">
        <v>194</v>
      </c>
      <c r="EK29" s="5" t="s">
        <v>194</v>
      </c>
      <c r="EL29" s="5" t="s">
        <v>194</v>
      </c>
      <c r="EM29" s="5" t="s">
        <v>194</v>
      </c>
      <c r="EN29" s="5" t="s">
        <v>194</v>
      </c>
      <c r="EO29" s="5" t="s">
        <v>1413</v>
      </c>
      <c r="EP29" s="5" t="s">
        <v>3324</v>
      </c>
      <c r="EQ29" s="6" t="s">
        <v>3325</v>
      </c>
      <c r="ER29" s="5" t="s">
        <v>2864</v>
      </c>
      <c r="ES29" s="5" t="s">
        <v>2865</v>
      </c>
      <c r="EU29" s="5">
        <v>187301335</v>
      </c>
      <c r="EV29" s="5" t="s">
        <v>3326</v>
      </c>
      <c r="EW29" s="4">
        <v>44827.737349537027</v>
      </c>
      <c r="EZ29" s="5" t="s">
        <v>221</v>
      </c>
      <c r="FA29" s="5" t="s">
        <v>222</v>
      </c>
      <c r="FC29" s="5">
        <v>71</v>
      </c>
    </row>
    <row r="30" spans="1:159" x14ac:dyDescent="0.35">
      <c r="A30" s="4">
        <v>44827.45850429398</v>
      </c>
      <c r="B30" s="4">
        <v>44827.461784675928</v>
      </c>
      <c r="C30" s="4">
        <v>44827</v>
      </c>
      <c r="D30" s="5" t="s">
        <v>848</v>
      </c>
      <c r="H30" s="5">
        <v>1708151406</v>
      </c>
      <c r="I30" s="4">
        <v>44827</v>
      </c>
      <c r="J30" s="5" t="s">
        <v>2424</v>
      </c>
      <c r="K30" s="5" t="s">
        <v>3154</v>
      </c>
      <c r="L30" s="5" t="s">
        <v>904</v>
      </c>
      <c r="M30" s="5" t="s">
        <v>905</v>
      </c>
      <c r="N30" s="5" t="s">
        <v>906</v>
      </c>
      <c r="O30" s="5" t="s">
        <v>855</v>
      </c>
      <c r="P30" s="5" t="s">
        <v>856</v>
      </c>
      <c r="Q30" s="5" t="s">
        <v>857</v>
      </c>
      <c r="R30" s="5" t="s">
        <v>858</v>
      </c>
      <c r="S30" s="5" t="s">
        <v>859</v>
      </c>
      <c r="T30" s="5" t="s">
        <v>210</v>
      </c>
      <c r="U30" s="5">
        <v>1</v>
      </c>
      <c r="V30" s="5">
        <v>0</v>
      </c>
      <c r="W30" s="5">
        <v>0</v>
      </c>
      <c r="X30" s="5">
        <v>0</v>
      </c>
      <c r="Y30" s="5">
        <v>0</v>
      </c>
      <c r="Z30" s="5">
        <v>0</v>
      </c>
      <c r="AA30" s="5">
        <v>0</v>
      </c>
      <c r="AB30" s="5">
        <v>0</v>
      </c>
      <c r="AC30" s="5">
        <v>0</v>
      </c>
      <c r="AD30" s="5">
        <v>0</v>
      </c>
      <c r="AE30" s="5">
        <v>0</v>
      </c>
      <c r="AF30" s="5">
        <v>0</v>
      </c>
      <c r="AG30" s="5">
        <v>0</v>
      </c>
      <c r="AH30" s="5">
        <v>3</v>
      </c>
      <c r="AI30" s="5">
        <v>6</v>
      </c>
      <c r="AJ30" s="5" t="s">
        <v>3155</v>
      </c>
      <c r="AK30" s="6" t="s">
        <v>3156</v>
      </c>
      <c r="AL30" s="5">
        <v>56.8</v>
      </c>
      <c r="AM30" s="5" t="s">
        <v>213</v>
      </c>
      <c r="EJ30" s="5" t="s">
        <v>194</v>
      </c>
      <c r="EK30" s="5" t="s">
        <v>194</v>
      </c>
      <c r="EL30" s="5" t="s">
        <v>194</v>
      </c>
      <c r="EM30" s="5" t="s">
        <v>194</v>
      </c>
      <c r="EN30" s="5" t="s">
        <v>194</v>
      </c>
      <c r="EO30" s="5" t="s">
        <v>865</v>
      </c>
      <c r="EP30" s="5" t="s">
        <v>3157</v>
      </c>
      <c r="EQ30" s="6" t="s">
        <v>3158</v>
      </c>
      <c r="ER30" s="5" t="s">
        <v>2864</v>
      </c>
      <c r="ES30" s="5" t="s">
        <v>2865</v>
      </c>
      <c r="EU30" s="5">
        <v>187268868</v>
      </c>
      <c r="EV30" s="5" t="s">
        <v>3159</v>
      </c>
      <c r="EW30" s="4">
        <v>44827.659062500003</v>
      </c>
      <c r="EZ30" s="5" t="s">
        <v>221</v>
      </c>
      <c r="FA30" s="5" t="s">
        <v>222</v>
      </c>
      <c r="FC30" s="5">
        <v>45</v>
      </c>
    </row>
    <row r="31" spans="1:159" x14ac:dyDescent="0.35">
      <c r="A31" s="4">
        <v>44827.389260949072</v>
      </c>
      <c r="B31" s="4">
        <v>44827.396762187498</v>
      </c>
      <c r="C31" s="4">
        <v>44827</v>
      </c>
      <c r="D31" s="5" t="s">
        <v>946</v>
      </c>
      <c r="H31" s="5">
        <v>1809171504</v>
      </c>
      <c r="I31" s="4">
        <v>44827</v>
      </c>
      <c r="J31" s="5" t="s">
        <v>3239</v>
      </c>
      <c r="K31" s="5" t="s">
        <v>968</v>
      </c>
      <c r="L31" s="5" t="s">
        <v>999</v>
      </c>
      <c r="M31" s="5" t="s">
        <v>1000</v>
      </c>
      <c r="N31" s="5" t="s">
        <v>1001</v>
      </c>
      <c r="O31" s="5" t="s">
        <v>855</v>
      </c>
      <c r="P31" s="5" t="s">
        <v>856</v>
      </c>
      <c r="Q31" s="5" t="s">
        <v>952</v>
      </c>
      <c r="R31" s="5" t="s">
        <v>953</v>
      </c>
      <c r="S31" s="5" t="s">
        <v>954</v>
      </c>
      <c r="T31" s="5" t="s">
        <v>210</v>
      </c>
      <c r="U31" s="5">
        <v>1</v>
      </c>
      <c r="V31" s="5">
        <v>0</v>
      </c>
      <c r="W31" s="5">
        <v>0</v>
      </c>
      <c r="X31" s="5">
        <v>0</v>
      </c>
      <c r="Y31" s="5">
        <v>0</v>
      </c>
      <c r="Z31" s="5">
        <v>0</v>
      </c>
      <c r="AA31" s="5">
        <v>0</v>
      </c>
      <c r="AB31" s="5">
        <v>0</v>
      </c>
      <c r="AC31" s="5">
        <v>0</v>
      </c>
      <c r="AD31" s="5">
        <v>0</v>
      </c>
      <c r="AE31" s="5">
        <v>0</v>
      </c>
      <c r="AF31" s="5">
        <v>0</v>
      </c>
      <c r="AG31" s="5">
        <v>0</v>
      </c>
      <c r="AH31" s="5">
        <v>2</v>
      </c>
      <c r="AI31" s="5">
        <v>6</v>
      </c>
      <c r="AJ31" s="5" t="s">
        <v>3240</v>
      </c>
      <c r="AK31" s="6" t="s">
        <v>3241</v>
      </c>
      <c r="AL31" s="5">
        <v>10.5</v>
      </c>
      <c r="AM31" s="5" t="s">
        <v>213</v>
      </c>
      <c r="AR31" s="5" t="s">
        <v>3419</v>
      </c>
      <c r="EJ31" s="5" t="s">
        <v>194</v>
      </c>
      <c r="EK31" s="5" t="s">
        <v>194</v>
      </c>
      <c r="EL31" s="5" t="s">
        <v>194</v>
      </c>
      <c r="EM31" s="5" t="s">
        <v>194</v>
      </c>
      <c r="EN31" s="5" t="s">
        <v>194</v>
      </c>
      <c r="EO31" s="5" t="s">
        <v>962</v>
      </c>
      <c r="EP31" s="5" t="s">
        <v>3242</v>
      </c>
      <c r="EQ31" s="6" t="s">
        <v>3243</v>
      </c>
      <c r="ER31" s="5" t="s">
        <v>2864</v>
      </c>
      <c r="ES31" s="5" t="s">
        <v>2865</v>
      </c>
      <c r="EU31" s="5">
        <v>187277021</v>
      </c>
      <c r="EV31" s="5" t="s">
        <v>3244</v>
      </c>
      <c r="EW31" s="4">
        <v>44827.678252314807</v>
      </c>
      <c r="EZ31" s="5" t="s">
        <v>221</v>
      </c>
      <c r="FA31" s="5" t="s">
        <v>222</v>
      </c>
      <c r="FC31" s="5">
        <v>58</v>
      </c>
    </row>
    <row r="32" spans="1:159" x14ac:dyDescent="0.35">
      <c r="A32" s="4">
        <v>44827.387559143521</v>
      </c>
      <c r="B32" s="4">
        <v>44827.389428993047</v>
      </c>
      <c r="C32" s="4">
        <v>44827</v>
      </c>
      <c r="D32" s="5" t="s">
        <v>848</v>
      </c>
      <c r="H32" s="5">
        <v>1708151402</v>
      </c>
      <c r="I32" s="4">
        <v>44827</v>
      </c>
      <c r="J32" s="5" t="s">
        <v>2717</v>
      </c>
      <c r="K32" s="5" t="s">
        <v>851</v>
      </c>
      <c r="L32" s="5" t="s">
        <v>934</v>
      </c>
      <c r="M32" s="5" t="s">
        <v>935</v>
      </c>
      <c r="N32" s="5" t="s">
        <v>889</v>
      </c>
      <c r="O32" s="5" t="s">
        <v>855</v>
      </c>
      <c r="P32" s="5" t="s">
        <v>856</v>
      </c>
      <c r="Q32" s="5" t="s">
        <v>857</v>
      </c>
      <c r="R32" s="5" t="s">
        <v>858</v>
      </c>
      <c r="S32" s="5" t="s">
        <v>859</v>
      </c>
      <c r="T32" s="5" t="s">
        <v>210</v>
      </c>
      <c r="U32" s="5">
        <v>1</v>
      </c>
      <c r="V32" s="5">
        <v>0</v>
      </c>
      <c r="W32" s="5">
        <v>0</v>
      </c>
      <c r="X32" s="5">
        <v>0</v>
      </c>
      <c r="Y32" s="5">
        <v>0</v>
      </c>
      <c r="Z32" s="5">
        <v>0</v>
      </c>
      <c r="AA32" s="5">
        <v>0</v>
      </c>
      <c r="AB32" s="5">
        <v>0</v>
      </c>
      <c r="AC32" s="5">
        <v>0</v>
      </c>
      <c r="AD32" s="5">
        <v>0</v>
      </c>
      <c r="AE32" s="5">
        <v>0</v>
      </c>
      <c r="AF32" s="5">
        <v>0</v>
      </c>
      <c r="AG32" s="5">
        <v>0</v>
      </c>
      <c r="AH32" s="5">
        <v>3</v>
      </c>
      <c r="AI32" s="5">
        <v>9</v>
      </c>
      <c r="AJ32" s="5" t="s">
        <v>3144</v>
      </c>
      <c r="AK32" s="6" t="s">
        <v>3145</v>
      </c>
      <c r="AL32" s="5">
        <v>38</v>
      </c>
      <c r="AM32" s="5" t="s">
        <v>213</v>
      </c>
      <c r="EJ32" s="5" t="s">
        <v>194</v>
      </c>
      <c r="EK32" s="5" t="s">
        <v>194</v>
      </c>
      <c r="EL32" s="5" t="s">
        <v>194</v>
      </c>
      <c r="EM32" s="5" t="s">
        <v>194</v>
      </c>
      <c r="EN32" s="5" t="s">
        <v>194</v>
      </c>
      <c r="EO32" s="5" t="s">
        <v>865</v>
      </c>
      <c r="EP32" s="5" t="s">
        <v>3146</v>
      </c>
      <c r="EQ32" s="6" t="s">
        <v>3147</v>
      </c>
      <c r="ER32" s="5" t="s">
        <v>2864</v>
      </c>
      <c r="ES32" s="5" t="s">
        <v>2865</v>
      </c>
      <c r="EU32" s="5">
        <v>187268832</v>
      </c>
      <c r="EV32" s="5" t="s">
        <v>3148</v>
      </c>
      <c r="EW32" s="4">
        <v>44827.65896990741</v>
      </c>
      <c r="EZ32" s="5" t="s">
        <v>221</v>
      </c>
      <c r="FA32" s="5" t="s">
        <v>222</v>
      </c>
      <c r="FC32" s="5">
        <v>43</v>
      </c>
    </row>
    <row r="33" spans="1:159" x14ac:dyDescent="0.35">
      <c r="A33" s="4">
        <v>44827.394438807867</v>
      </c>
      <c r="B33" s="4">
        <v>44827.399017372692</v>
      </c>
      <c r="C33" s="4">
        <v>44827</v>
      </c>
      <c r="D33" s="5" t="s">
        <v>1088</v>
      </c>
      <c r="H33" s="5">
        <v>1505103206</v>
      </c>
      <c r="I33" s="4">
        <v>44827</v>
      </c>
      <c r="J33" s="5" t="s">
        <v>3367</v>
      </c>
      <c r="K33" s="5" t="s">
        <v>870</v>
      </c>
      <c r="L33" s="5" t="s">
        <v>3566</v>
      </c>
      <c r="M33" s="5" t="s">
        <v>3368</v>
      </c>
      <c r="N33" s="5" t="s">
        <v>2062</v>
      </c>
      <c r="O33" s="5" t="s">
        <v>855</v>
      </c>
      <c r="P33" s="5" t="s">
        <v>856</v>
      </c>
      <c r="Q33" s="5" t="s">
        <v>1094</v>
      </c>
      <c r="R33" s="5" t="s">
        <v>1095</v>
      </c>
      <c r="S33" s="5" t="s">
        <v>1096</v>
      </c>
      <c r="T33" s="5" t="s">
        <v>210</v>
      </c>
      <c r="U33" s="5">
        <v>1</v>
      </c>
      <c r="V33" s="5">
        <v>0</v>
      </c>
      <c r="W33" s="5">
        <v>0</v>
      </c>
      <c r="X33" s="5">
        <v>0</v>
      </c>
      <c r="Y33" s="5">
        <v>0</v>
      </c>
      <c r="Z33" s="5">
        <v>0</v>
      </c>
      <c r="AA33" s="5">
        <v>0</v>
      </c>
      <c r="AB33" s="5">
        <v>0</v>
      </c>
      <c r="AC33" s="5">
        <v>0</v>
      </c>
      <c r="AD33" s="5">
        <v>0</v>
      </c>
      <c r="AE33" s="5">
        <v>0</v>
      </c>
      <c r="AF33" s="5">
        <v>0</v>
      </c>
      <c r="AG33" s="5">
        <v>0</v>
      </c>
      <c r="AH33" s="5">
        <v>2</v>
      </c>
      <c r="AI33" s="5">
        <v>6</v>
      </c>
      <c r="AJ33" s="5" t="s">
        <v>3369</v>
      </c>
      <c r="AK33" s="6" t="s">
        <v>3370</v>
      </c>
      <c r="AL33" s="5">
        <v>1.19</v>
      </c>
      <c r="AM33" s="5" t="s">
        <v>195</v>
      </c>
      <c r="AN33" s="5" t="s">
        <v>3371</v>
      </c>
      <c r="AO33" s="6" t="s">
        <v>3372</v>
      </c>
      <c r="AP33" s="5">
        <v>2.2599999999999998</v>
      </c>
      <c r="AQ33" s="5" t="s">
        <v>194</v>
      </c>
      <c r="AR33" s="5" t="s">
        <v>3530</v>
      </c>
      <c r="EJ33" s="5" t="s">
        <v>194</v>
      </c>
      <c r="EK33" s="5" t="s">
        <v>194</v>
      </c>
      <c r="EL33" s="5" t="s">
        <v>194</v>
      </c>
      <c r="EM33" s="5" t="s">
        <v>194</v>
      </c>
      <c r="EN33" s="5" t="s">
        <v>194</v>
      </c>
      <c r="EO33" s="5" t="s">
        <v>2020</v>
      </c>
      <c r="EP33" s="5" t="s">
        <v>3373</v>
      </c>
      <c r="EQ33" s="6" t="s">
        <v>3374</v>
      </c>
      <c r="ER33" s="5" t="s">
        <v>2864</v>
      </c>
      <c r="ES33" s="5" t="s">
        <v>2865</v>
      </c>
      <c r="EU33" s="5">
        <v>187327125</v>
      </c>
      <c r="EV33" s="5" t="s">
        <v>3375</v>
      </c>
      <c r="EW33" s="4">
        <v>44827.813958333332</v>
      </c>
      <c r="EZ33" s="5" t="s">
        <v>221</v>
      </c>
      <c r="FA33" s="5" t="s">
        <v>222</v>
      </c>
      <c r="FC33" s="5">
        <v>78</v>
      </c>
    </row>
    <row r="34" spans="1:159" x14ac:dyDescent="0.35">
      <c r="A34" s="4">
        <v>44827.400041759262</v>
      </c>
      <c r="B34" s="4">
        <v>44827.408607951387</v>
      </c>
      <c r="C34" s="4">
        <v>44827</v>
      </c>
      <c r="D34" s="5" t="s">
        <v>1210</v>
      </c>
      <c r="H34" s="5">
        <v>1101022405</v>
      </c>
      <c r="I34" s="4">
        <v>44827</v>
      </c>
      <c r="J34" s="5" t="s">
        <v>2111</v>
      </c>
      <c r="K34" s="5" t="s">
        <v>3376</v>
      </c>
      <c r="L34" s="5" t="s">
        <v>3567</v>
      </c>
      <c r="M34" s="5" t="s">
        <v>1278</v>
      </c>
      <c r="N34" s="5" t="s">
        <v>1610</v>
      </c>
      <c r="O34" s="5" t="s">
        <v>855</v>
      </c>
      <c r="P34" s="5" t="s">
        <v>856</v>
      </c>
      <c r="Q34" s="5" t="s">
        <v>1216</v>
      </c>
      <c r="R34" s="5" t="s">
        <v>1217</v>
      </c>
      <c r="S34" s="5" t="s">
        <v>1217</v>
      </c>
      <c r="T34" s="5" t="s">
        <v>210</v>
      </c>
      <c r="U34" s="5">
        <v>1</v>
      </c>
      <c r="V34" s="5">
        <v>0</v>
      </c>
      <c r="W34" s="5">
        <v>0</v>
      </c>
      <c r="X34" s="5">
        <v>0</v>
      </c>
      <c r="Y34" s="5">
        <v>0</v>
      </c>
      <c r="Z34" s="5">
        <v>0</v>
      </c>
      <c r="AA34" s="5">
        <v>0</v>
      </c>
      <c r="AB34" s="5">
        <v>0</v>
      </c>
      <c r="AC34" s="5">
        <v>0</v>
      </c>
      <c r="AD34" s="5">
        <v>0</v>
      </c>
      <c r="AE34" s="5">
        <v>0</v>
      </c>
      <c r="AF34" s="5">
        <v>0</v>
      </c>
      <c r="AG34" s="5">
        <v>0</v>
      </c>
      <c r="AH34" s="5">
        <v>3</v>
      </c>
      <c r="AI34" s="5">
        <v>3</v>
      </c>
      <c r="AJ34" s="5" t="s">
        <v>3404</v>
      </c>
      <c r="AK34" s="6" t="s">
        <v>3405</v>
      </c>
      <c r="AL34" s="5">
        <v>8</v>
      </c>
      <c r="AM34" s="5" t="s">
        <v>213</v>
      </c>
      <c r="AR34" s="5" t="s">
        <v>3535</v>
      </c>
      <c r="EJ34" s="5" t="s">
        <v>194</v>
      </c>
      <c r="EK34" s="5" t="s">
        <v>194</v>
      </c>
      <c r="EL34" s="5" t="s">
        <v>194</v>
      </c>
      <c r="EM34" s="5" t="s">
        <v>194</v>
      </c>
      <c r="EN34" s="5" t="s">
        <v>194</v>
      </c>
      <c r="EO34" s="5" t="s">
        <v>1226</v>
      </c>
      <c r="EP34" s="5" t="s">
        <v>3407</v>
      </c>
      <c r="EQ34" s="6" t="s">
        <v>3408</v>
      </c>
      <c r="ER34" s="5" t="s">
        <v>2864</v>
      </c>
      <c r="ES34" s="5" t="s">
        <v>2865</v>
      </c>
      <c r="EU34" s="5">
        <v>187349543</v>
      </c>
      <c r="EV34" s="5" t="s">
        <v>3409</v>
      </c>
      <c r="EW34" s="4">
        <v>44827.902569444443</v>
      </c>
      <c r="EZ34" s="5" t="s">
        <v>221</v>
      </c>
      <c r="FA34" s="5" t="s">
        <v>222</v>
      </c>
      <c r="FC34" s="5">
        <v>83</v>
      </c>
    </row>
    <row r="35" spans="1:159" x14ac:dyDescent="0.35">
      <c r="A35" s="4">
        <v>44827.385393819437</v>
      </c>
      <c r="B35" s="4">
        <v>44827.393254166673</v>
      </c>
      <c r="C35" s="4">
        <v>44827</v>
      </c>
      <c r="D35" s="5" t="s">
        <v>1401</v>
      </c>
      <c r="H35" s="5">
        <v>1707132302</v>
      </c>
      <c r="I35" s="4">
        <v>44827</v>
      </c>
      <c r="J35" s="5" t="s">
        <v>1600</v>
      </c>
      <c r="K35" s="5" t="s">
        <v>197</v>
      </c>
      <c r="L35" s="5" t="s">
        <v>1419</v>
      </c>
      <c r="M35" s="5" t="s">
        <v>1419</v>
      </c>
      <c r="N35" s="5" t="s">
        <v>1420</v>
      </c>
      <c r="O35" s="5" t="s">
        <v>855</v>
      </c>
      <c r="P35" s="5" t="s">
        <v>856</v>
      </c>
      <c r="Q35" s="5" t="s">
        <v>857</v>
      </c>
      <c r="R35" s="5" t="s">
        <v>890</v>
      </c>
      <c r="S35" s="5" t="s">
        <v>891</v>
      </c>
      <c r="T35" s="5" t="s">
        <v>210</v>
      </c>
      <c r="U35" s="5">
        <v>1</v>
      </c>
      <c r="V35" s="5">
        <v>0</v>
      </c>
      <c r="W35" s="5">
        <v>0</v>
      </c>
      <c r="X35" s="5">
        <v>0</v>
      </c>
      <c r="Y35" s="5">
        <v>0</v>
      </c>
      <c r="Z35" s="5">
        <v>0</v>
      </c>
      <c r="AA35" s="5">
        <v>0</v>
      </c>
      <c r="AB35" s="5">
        <v>0</v>
      </c>
      <c r="AC35" s="5">
        <v>0</v>
      </c>
      <c r="AD35" s="5">
        <v>0</v>
      </c>
      <c r="AE35" s="5">
        <v>0</v>
      </c>
      <c r="AF35" s="5">
        <v>0</v>
      </c>
      <c r="AG35" s="5">
        <v>0</v>
      </c>
      <c r="AH35" s="5">
        <v>2</v>
      </c>
      <c r="AI35" s="5">
        <v>6</v>
      </c>
      <c r="AJ35" s="5" t="s">
        <v>3298</v>
      </c>
      <c r="AK35" s="6" t="s">
        <v>3299</v>
      </c>
      <c r="AL35" s="5">
        <v>15.8</v>
      </c>
      <c r="AM35" s="5" t="s">
        <v>195</v>
      </c>
      <c r="AN35" s="5" t="s">
        <v>3300</v>
      </c>
      <c r="AO35" s="6" t="s">
        <v>3301</v>
      </c>
      <c r="AP35" s="5">
        <v>20.39</v>
      </c>
      <c r="AQ35" s="5" t="s">
        <v>194</v>
      </c>
      <c r="AR35" s="5" t="s">
        <v>3525</v>
      </c>
      <c r="EJ35" s="5" t="s">
        <v>194</v>
      </c>
      <c r="EK35" s="5" t="s">
        <v>194</v>
      </c>
      <c r="EL35" s="5" t="s">
        <v>194</v>
      </c>
      <c r="EM35" s="5" t="s">
        <v>194</v>
      </c>
      <c r="EN35" s="5" t="s">
        <v>194</v>
      </c>
      <c r="EO35" s="5" t="s">
        <v>1413</v>
      </c>
      <c r="EP35" s="5" t="s">
        <v>3303</v>
      </c>
      <c r="EQ35" s="6" t="s">
        <v>3304</v>
      </c>
      <c r="ER35" s="5" t="s">
        <v>2864</v>
      </c>
      <c r="ES35" s="5" t="s">
        <v>2865</v>
      </c>
      <c r="EU35" s="5">
        <v>187301306</v>
      </c>
      <c r="EV35" s="5" t="s">
        <v>3305</v>
      </c>
      <c r="EW35" s="4">
        <v>44827.737256944441</v>
      </c>
      <c r="EZ35" s="5" t="s">
        <v>221</v>
      </c>
      <c r="FA35" s="5" t="s">
        <v>222</v>
      </c>
      <c r="FC35" s="5">
        <v>68</v>
      </c>
    </row>
    <row r="36" spans="1:159" x14ac:dyDescent="0.35">
      <c r="A36" s="4">
        <v>44827.387458807869</v>
      </c>
      <c r="B36" s="4">
        <v>44827.392912743053</v>
      </c>
      <c r="C36" s="4">
        <v>44827</v>
      </c>
      <c r="D36" s="5" t="s">
        <v>592</v>
      </c>
      <c r="H36" s="5">
        <v>1707142003</v>
      </c>
      <c r="I36" s="4">
        <v>44827</v>
      </c>
      <c r="J36" s="5" t="s">
        <v>2717</v>
      </c>
      <c r="K36" s="5" t="s">
        <v>2172</v>
      </c>
      <c r="L36" s="5" t="s">
        <v>1078</v>
      </c>
      <c r="M36" s="5" t="s">
        <v>2165</v>
      </c>
      <c r="N36" s="5" t="s">
        <v>1079</v>
      </c>
      <c r="O36" s="5" t="s">
        <v>855</v>
      </c>
      <c r="P36" s="5" t="s">
        <v>856</v>
      </c>
      <c r="Q36" s="5" t="s">
        <v>857</v>
      </c>
      <c r="R36" s="5" t="s">
        <v>890</v>
      </c>
      <c r="S36" s="5" t="s">
        <v>1046</v>
      </c>
      <c r="T36" s="5" t="s">
        <v>210</v>
      </c>
      <c r="U36" s="5">
        <v>1</v>
      </c>
      <c r="V36" s="5">
        <v>0</v>
      </c>
      <c r="W36" s="5">
        <v>0</v>
      </c>
      <c r="X36" s="5">
        <v>0</v>
      </c>
      <c r="Y36" s="5">
        <v>0</v>
      </c>
      <c r="Z36" s="5">
        <v>0</v>
      </c>
      <c r="AA36" s="5">
        <v>0</v>
      </c>
      <c r="AB36" s="5">
        <v>0</v>
      </c>
      <c r="AC36" s="5">
        <v>0</v>
      </c>
      <c r="AD36" s="5">
        <v>0</v>
      </c>
      <c r="AE36" s="5">
        <v>0</v>
      </c>
      <c r="AF36" s="5">
        <v>0</v>
      </c>
      <c r="AG36" s="5">
        <v>0</v>
      </c>
      <c r="AH36" s="5">
        <v>2</v>
      </c>
      <c r="AI36" s="5">
        <v>4</v>
      </c>
      <c r="AJ36" s="5" t="s">
        <v>3122</v>
      </c>
      <c r="AK36" s="6" t="s">
        <v>3123</v>
      </c>
      <c r="AL36" s="5">
        <v>5.3449999999999998</v>
      </c>
      <c r="AM36" s="5" t="s">
        <v>213</v>
      </c>
      <c r="AR36" s="5" t="s">
        <v>3419</v>
      </c>
      <c r="EJ36" s="5" t="s">
        <v>194</v>
      </c>
      <c r="EK36" s="5" t="s">
        <v>194</v>
      </c>
      <c r="EL36" s="5" t="s">
        <v>194</v>
      </c>
      <c r="EM36" s="5" t="s">
        <v>194</v>
      </c>
      <c r="EN36" s="5" t="s">
        <v>194</v>
      </c>
      <c r="EO36" s="5" t="s">
        <v>1058</v>
      </c>
      <c r="EP36" s="5" t="s">
        <v>3124</v>
      </c>
      <c r="EQ36" s="6" t="s">
        <v>3125</v>
      </c>
      <c r="ER36" s="5" t="s">
        <v>2864</v>
      </c>
      <c r="ES36" s="5" t="s">
        <v>2865</v>
      </c>
      <c r="EU36" s="5">
        <v>187242094</v>
      </c>
      <c r="EV36" s="5" t="s">
        <v>3126</v>
      </c>
      <c r="EW36" s="4">
        <v>44827.607268518521</v>
      </c>
      <c r="EZ36" s="5" t="s">
        <v>221</v>
      </c>
      <c r="FA36" s="5" t="s">
        <v>222</v>
      </c>
      <c r="FC36" s="5">
        <v>39</v>
      </c>
    </row>
    <row r="37" spans="1:159" x14ac:dyDescent="0.35">
      <c r="A37" s="4">
        <v>44827.375740868047</v>
      </c>
      <c r="B37" s="4">
        <v>44827.378577268522</v>
      </c>
      <c r="C37" s="4">
        <v>44827</v>
      </c>
      <c r="D37" s="5" t="s">
        <v>848</v>
      </c>
      <c r="H37" s="5">
        <v>1708151401</v>
      </c>
      <c r="I37" s="4">
        <v>44827</v>
      </c>
      <c r="J37" s="5" t="s">
        <v>2881</v>
      </c>
      <c r="K37" s="5" t="s">
        <v>851</v>
      </c>
      <c r="L37" s="5" t="s">
        <v>919</v>
      </c>
      <c r="M37" s="5" t="s">
        <v>920</v>
      </c>
      <c r="N37" s="5" t="s">
        <v>921</v>
      </c>
      <c r="O37" s="5" t="s">
        <v>855</v>
      </c>
      <c r="P37" s="5" t="s">
        <v>856</v>
      </c>
      <c r="Q37" s="5" t="s">
        <v>857</v>
      </c>
      <c r="R37" s="5" t="s">
        <v>858</v>
      </c>
      <c r="S37" s="5" t="s">
        <v>859</v>
      </c>
      <c r="T37" s="5" t="s">
        <v>210</v>
      </c>
      <c r="U37" s="5">
        <v>1</v>
      </c>
      <c r="V37" s="5">
        <v>0</v>
      </c>
      <c r="W37" s="5">
        <v>0</v>
      </c>
      <c r="X37" s="5">
        <v>0</v>
      </c>
      <c r="Y37" s="5">
        <v>0</v>
      </c>
      <c r="Z37" s="5">
        <v>0</v>
      </c>
      <c r="AA37" s="5">
        <v>0</v>
      </c>
      <c r="AB37" s="5">
        <v>0</v>
      </c>
      <c r="AC37" s="5">
        <v>0</v>
      </c>
      <c r="AD37" s="5">
        <v>0</v>
      </c>
      <c r="AE37" s="5">
        <v>0</v>
      </c>
      <c r="AF37" s="5">
        <v>0</v>
      </c>
      <c r="AG37" s="5">
        <v>0</v>
      </c>
      <c r="AH37" s="5">
        <v>2</v>
      </c>
      <c r="AI37" s="5">
        <v>2</v>
      </c>
      <c r="AJ37" s="5" t="s">
        <v>3170</v>
      </c>
      <c r="AK37" s="6" t="s">
        <v>3171</v>
      </c>
      <c r="AL37" s="5">
        <v>17.8</v>
      </c>
      <c r="AM37" s="5" t="s">
        <v>213</v>
      </c>
      <c r="EJ37" s="5" t="s">
        <v>194</v>
      </c>
      <c r="EK37" s="5" t="s">
        <v>194</v>
      </c>
      <c r="EL37" s="5" t="s">
        <v>194</v>
      </c>
      <c r="EM37" s="5" t="s">
        <v>194</v>
      </c>
      <c r="EN37" s="5" t="s">
        <v>194</v>
      </c>
      <c r="EO37" s="5" t="s">
        <v>865</v>
      </c>
      <c r="EP37" s="5" t="s">
        <v>3172</v>
      </c>
      <c r="EQ37" s="6" t="s">
        <v>3173</v>
      </c>
      <c r="ER37" s="5" t="s">
        <v>2864</v>
      </c>
      <c r="ES37" s="5" t="s">
        <v>2865</v>
      </c>
      <c r="EU37" s="5">
        <v>187268943</v>
      </c>
      <c r="EV37" s="5" t="s">
        <v>3174</v>
      </c>
      <c r="EW37" s="4">
        <v>44827.659259259257</v>
      </c>
      <c r="EZ37" s="5" t="s">
        <v>221</v>
      </c>
      <c r="FA37" s="5" t="s">
        <v>222</v>
      </c>
      <c r="FC37" s="5">
        <v>47</v>
      </c>
    </row>
    <row r="38" spans="1:159" x14ac:dyDescent="0.35">
      <c r="A38" s="4">
        <v>44827.354277881946</v>
      </c>
      <c r="B38" s="4">
        <v>44827.781894768523</v>
      </c>
      <c r="C38" s="4">
        <v>44827</v>
      </c>
      <c r="D38" s="5" t="s">
        <v>1304</v>
      </c>
      <c r="H38" s="5">
        <v>1404071602</v>
      </c>
      <c r="I38" s="4">
        <v>44827</v>
      </c>
      <c r="J38" s="5" t="s">
        <v>562</v>
      </c>
      <c r="K38" s="5" t="s">
        <v>197</v>
      </c>
      <c r="L38" s="5" t="s">
        <v>1307</v>
      </c>
      <c r="M38" s="5" t="s">
        <v>2202</v>
      </c>
      <c r="N38" s="5" t="s">
        <v>1309</v>
      </c>
      <c r="O38" s="5" t="s">
        <v>855</v>
      </c>
      <c r="P38" s="5" t="s">
        <v>856</v>
      </c>
      <c r="Q38" s="5" t="s">
        <v>1094</v>
      </c>
      <c r="R38" s="5" t="s">
        <v>1310</v>
      </c>
      <c r="S38" s="5" t="s">
        <v>1311</v>
      </c>
      <c r="T38" s="5" t="s">
        <v>210</v>
      </c>
      <c r="U38" s="5">
        <v>1</v>
      </c>
      <c r="V38" s="5">
        <v>0</v>
      </c>
      <c r="W38" s="5">
        <v>0</v>
      </c>
      <c r="X38" s="5">
        <v>0</v>
      </c>
      <c r="Y38" s="5">
        <v>0</v>
      </c>
      <c r="Z38" s="5">
        <v>0</v>
      </c>
      <c r="AA38" s="5">
        <v>0</v>
      </c>
      <c r="AB38" s="5">
        <v>0</v>
      </c>
      <c r="AC38" s="5">
        <v>0</v>
      </c>
      <c r="AD38" s="5">
        <v>0</v>
      </c>
      <c r="AE38" s="5">
        <v>0</v>
      </c>
      <c r="AF38" s="5">
        <v>0</v>
      </c>
      <c r="AG38" s="5">
        <v>0</v>
      </c>
      <c r="AH38" s="5">
        <v>2</v>
      </c>
      <c r="AI38" s="5">
        <v>5</v>
      </c>
      <c r="AJ38" s="5" t="s">
        <v>3263</v>
      </c>
      <c r="AK38" s="6" t="s">
        <v>3264</v>
      </c>
      <c r="AL38" s="5">
        <v>52.55</v>
      </c>
      <c r="AM38" s="5" t="s">
        <v>213</v>
      </c>
      <c r="AR38" s="5" t="s">
        <v>3523</v>
      </c>
      <c r="EJ38" s="5" t="s">
        <v>194</v>
      </c>
      <c r="EK38" s="5" t="s">
        <v>194</v>
      </c>
      <c r="EL38" s="5" t="s">
        <v>194</v>
      </c>
      <c r="EM38" s="5" t="s">
        <v>194</v>
      </c>
      <c r="EN38" s="5" t="s">
        <v>194</v>
      </c>
      <c r="EO38" s="5" t="s">
        <v>2198</v>
      </c>
      <c r="EP38" s="5" t="s">
        <v>3266</v>
      </c>
      <c r="EQ38" s="6" t="s">
        <v>3267</v>
      </c>
      <c r="ER38" s="5" t="s">
        <v>2864</v>
      </c>
      <c r="ES38" s="5" t="s">
        <v>2865</v>
      </c>
      <c r="EU38" s="5">
        <v>187286223</v>
      </c>
      <c r="EV38" s="5" t="s">
        <v>3268</v>
      </c>
      <c r="EW38" s="4">
        <v>44827.698831018519</v>
      </c>
      <c r="EZ38" s="5" t="s">
        <v>221</v>
      </c>
      <c r="FA38" s="5" t="s">
        <v>222</v>
      </c>
      <c r="FC38" s="5">
        <v>62</v>
      </c>
    </row>
    <row r="39" spans="1:159" x14ac:dyDescent="0.35">
      <c r="A39" s="4">
        <v>44827.436041701389</v>
      </c>
      <c r="B39" s="4">
        <v>44827.442985821763</v>
      </c>
      <c r="C39" s="4">
        <v>44827</v>
      </c>
      <c r="D39" s="5" t="s">
        <v>946</v>
      </c>
      <c r="H39" s="5">
        <v>1809171506</v>
      </c>
      <c r="I39" s="4">
        <v>44827</v>
      </c>
      <c r="J39" s="5" t="s">
        <v>1747</v>
      </c>
      <c r="K39" s="5" t="s">
        <v>968</v>
      </c>
      <c r="L39" s="5" t="s">
        <v>1028</v>
      </c>
      <c r="M39" s="5" t="s">
        <v>1029</v>
      </c>
      <c r="N39" s="5" t="s">
        <v>1030</v>
      </c>
      <c r="O39" s="5" t="s">
        <v>855</v>
      </c>
      <c r="P39" s="5" t="s">
        <v>856</v>
      </c>
      <c r="Q39" s="5" t="s">
        <v>952</v>
      </c>
      <c r="R39" s="5" t="s">
        <v>953</v>
      </c>
      <c r="S39" s="5" t="s">
        <v>954</v>
      </c>
      <c r="T39" s="5" t="s">
        <v>210</v>
      </c>
      <c r="U39" s="5">
        <v>1</v>
      </c>
      <c r="V39" s="5">
        <v>0</v>
      </c>
      <c r="W39" s="5">
        <v>0</v>
      </c>
      <c r="X39" s="5">
        <v>0</v>
      </c>
      <c r="Y39" s="5">
        <v>0</v>
      </c>
      <c r="Z39" s="5">
        <v>0</v>
      </c>
      <c r="AA39" s="5">
        <v>0</v>
      </c>
      <c r="AB39" s="5">
        <v>0</v>
      </c>
      <c r="AC39" s="5">
        <v>0</v>
      </c>
      <c r="AD39" s="5">
        <v>0</v>
      </c>
      <c r="AE39" s="5">
        <v>0</v>
      </c>
      <c r="AF39" s="5">
        <v>0</v>
      </c>
      <c r="AG39" s="5">
        <v>0</v>
      </c>
      <c r="AH39" s="5">
        <v>3</v>
      </c>
      <c r="AI39" s="5">
        <v>8</v>
      </c>
      <c r="AJ39" s="5" t="s">
        <v>3251</v>
      </c>
      <c r="AK39" s="6" t="s">
        <v>3252</v>
      </c>
      <c r="AL39" s="5">
        <v>5.8</v>
      </c>
      <c r="AM39" s="5" t="s">
        <v>213</v>
      </c>
      <c r="AR39" s="5" t="s">
        <v>3419</v>
      </c>
      <c r="EJ39" s="5" t="s">
        <v>194</v>
      </c>
      <c r="EK39" s="5" t="s">
        <v>194</v>
      </c>
      <c r="EL39" s="5" t="s">
        <v>194</v>
      </c>
      <c r="EM39" s="5" t="s">
        <v>194</v>
      </c>
      <c r="EN39" s="5" t="s">
        <v>194</v>
      </c>
      <c r="EO39" s="5" t="s">
        <v>962</v>
      </c>
      <c r="EP39" s="5" t="s">
        <v>3253</v>
      </c>
      <c r="EQ39" s="6" t="s">
        <v>3254</v>
      </c>
      <c r="ER39" s="5" t="s">
        <v>2864</v>
      </c>
      <c r="ES39" s="5" t="s">
        <v>2865</v>
      </c>
      <c r="EU39" s="5">
        <v>187277041</v>
      </c>
      <c r="EV39" s="5" t="s">
        <v>3255</v>
      </c>
      <c r="EW39" s="4">
        <v>44827.678310185183</v>
      </c>
      <c r="EZ39" s="5" t="s">
        <v>221</v>
      </c>
      <c r="FA39" s="5" t="s">
        <v>222</v>
      </c>
      <c r="FC39" s="5">
        <v>60</v>
      </c>
    </row>
    <row r="40" spans="1:159" x14ac:dyDescent="0.35">
      <c r="A40" s="4">
        <v>44827.365834837961</v>
      </c>
      <c r="B40" s="4">
        <v>44827.370585648147</v>
      </c>
      <c r="C40" s="4">
        <v>44827</v>
      </c>
      <c r="D40" s="5" t="s">
        <v>946</v>
      </c>
      <c r="H40" s="5">
        <v>1809171502</v>
      </c>
      <c r="I40" s="4">
        <v>44827</v>
      </c>
      <c r="J40" s="5" t="s">
        <v>3227</v>
      </c>
      <c r="K40" s="5" t="s">
        <v>968</v>
      </c>
      <c r="L40" s="5" t="s">
        <v>3568</v>
      </c>
      <c r="M40" s="5" t="s">
        <v>970</v>
      </c>
      <c r="N40" s="5" t="s">
        <v>3228</v>
      </c>
      <c r="O40" s="5" t="s">
        <v>855</v>
      </c>
      <c r="P40" s="5" t="s">
        <v>856</v>
      </c>
      <c r="Q40" s="5" t="s">
        <v>952</v>
      </c>
      <c r="R40" s="5" t="s">
        <v>953</v>
      </c>
      <c r="S40" s="5" t="s">
        <v>954</v>
      </c>
      <c r="T40" s="5" t="s">
        <v>210</v>
      </c>
      <c r="U40" s="5">
        <v>1</v>
      </c>
      <c r="V40" s="5">
        <v>0</v>
      </c>
      <c r="W40" s="5">
        <v>0</v>
      </c>
      <c r="X40" s="5">
        <v>0</v>
      </c>
      <c r="Y40" s="5">
        <v>0</v>
      </c>
      <c r="Z40" s="5">
        <v>0</v>
      </c>
      <c r="AA40" s="5">
        <v>0</v>
      </c>
      <c r="AB40" s="5">
        <v>0</v>
      </c>
      <c r="AC40" s="5">
        <v>0</v>
      </c>
      <c r="AD40" s="5">
        <v>0</v>
      </c>
      <c r="AE40" s="5">
        <v>0</v>
      </c>
      <c r="AF40" s="5">
        <v>0</v>
      </c>
      <c r="AG40" s="5">
        <v>0</v>
      </c>
      <c r="AH40" s="5">
        <v>3</v>
      </c>
      <c r="AI40" s="5">
        <v>6</v>
      </c>
      <c r="AJ40" s="5" t="s">
        <v>3229</v>
      </c>
      <c r="AK40" s="6" t="s">
        <v>3230</v>
      </c>
      <c r="AL40" s="5">
        <v>16.54</v>
      </c>
      <c r="AM40" s="5" t="s">
        <v>213</v>
      </c>
      <c r="AR40" s="5" t="s">
        <v>3419</v>
      </c>
      <c r="EJ40" s="5" t="s">
        <v>194</v>
      </c>
      <c r="EK40" s="5" t="s">
        <v>194</v>
      </c>
      <c r="EL40" s="5" t="s">
        <v>194</v>
      </c>
      <c r="EM40" s="5" t="s">
        <v>194</v>
      </c>
      <c r="EN40" s="5" t="s">
        <v>194</v>
      </c>
      <c r="EO40" s="5" t="s">
        <v>962</v>
      </c>
      <c r="EP40" s="5" t="s">
        <v>3231</v>
      </c>
      <c r="EQ40" s="6" t="s">
        <v>3232</v>
      </c>
      <c r="ER40" s="5" t="s">
        <v>2864</v>
      </c>
      <c r="ES40" s="5" t="s">
        <v>2865</v>
      </c>
      <c r="EU40" s="5">
        <v>187277012</v>
      </c>
      <c r="EV40" s="5" t="s">
        <v>3233</v>
      </c>
      <c r="EW40" s="4">
        <v>44827.678206018521</v>
      </c>
      <c r="EZ40" s="5" t="s">
        <v>221</v>
      </c>
      <c r="FA40" s="5" t="s">
        <v>222</v>
      </c>
      <c r="FC40" s="5">
        <v>56</v>
      </c>
    </row>
    <row r="41" spans="1:159" x14ac:dyDescent="0.35">
      <c r="A41" s="4">
        <v>44827.402076307873</v>
      </c>
      <c r="B41" s="4">
        <v>44827.411211516213</v>
      </c>
      <c r="C41" s="4">
        <v>44827</v>
      </c>
      <c r="D41" s="5" t="s">
        <v>1401</v>
      </c>
      <c r="H41" s="5">
        <v>1707132303</v>
      </c>
      <c r="I41" s="4">
        <v>44827</v>
      </c>
      <c r="J41" s="5" t="s">
        <v>3306</v>
      </c>
      <c r="K41" s="5" t="s">
        <v>197</v>
      </c>
      <c r="L41" s="5" t="s">
        <v>1432</v>
      </c>
      <c r="M41" s="5" t="s">
        <v>1433</v>
      </c>
      <c r="N41" s="5" t="s">
        <v>1434</v>
      </c>
      <c r="O41" s="5" t="s">
        <v>855</v>
      </c>
      <c r="P41" s="5" t="s">
        <v>856</v>
      </c>
      <c r="Q41" s="5" t="s">
        <v>857</v>
      </c>
      <c r="R41" s="5" t="s">
        <v>890</v>
      </c>
      <c r="S41" s="5" t="s">
        <v>891</v>
      </c>
      <c r="T41" s="5" t="s">
        <v>210</v>
      </c>
      <c r="U41" s="5">
        <v>1</v>
      </c>
      <c r="V41" s="5">
        <v>0</v>
      </c>
      <c r="W41" s="5">
        <v>0</v>
      </c>
      <c r="X41" s="5">
        <v>0</v>
      </c>
      <c r="Y41" s="5">
        <v>0</v>
      </c>
      <c r="Z41" s="5">
        <v>0</v>
      </c>
      <c r="AA41" s="5">
        <v>0</v>
      </c>
      <c r="AB41" s="5">
        <v>0</v>
      </c>
      <c r="AC41" s="5">
        <v>0</v>
      </c>
      <c r="AD41" s="5">
        <v>0</v>
      </c>
      <c r="AE41" s="5">
        <v>0</v>
      </c>
      <c r="AF41" s="5">
        <v>0</v>
      </c>
      <c r="AG41" s="5">
        <v>0</v>
      </c>
      <c r="AH41" s="5">
        <v>2</v>
      </c>
      <c r="AI41" s="5">
        <v>3</v>
      </c>
      <c r="AJ41" s="5" t="s">
        <v>3307</v>
      </c>
      <c r="AK41" s="6" t="s">
        <v>3308</v>
      </c>
      <c r="AL41" s="5">
        <v>15.05</v>
      </c>
      <c r="AM41" s="5" t="s">
        <v>195</v>
      </c>
      <c r="AN41" s="5" t="s">
        <v>3309</v>
      </c>
      <c r="AO41" s="6" t="s">
        <v>3310</v>
      </c>
      <c r="AP41" s="5">
        <v>23.12</v>
      </c>
      <c r="AQ41" s="5" t="s">
        <v>194</v>
      </c>
      <c r="AR41" s="5" t="s">
        <v>3526</v>
      </c>
      <c r="EJ41" s="5" t="s">
        <v>194</v>
      </c>
      <c r="EK41" s="5" t="s">
        <v>194</v>
      </c>
      <c r="EL41" s="5" t="s">
        <v>194</v>
      </c>
      <c r="EM41" s="5" t="s">
        <v>194</v>
      </c>
      <c r="EN41" s="5" t="s">
        <v>194</v>
      </c>
      <c r="EO41" s="5" t="s">
        <v>1413</v>
      </c>
      <c r="EP41" s="5" t="s">
        <v>3312</v>
      </c>
      <c r="EQ41" s="6" t="s">
        <v>3313</v>
      </c>
      <c r="ER41" s="5" t="s">
        <v>2864</v>
      </c>
      <c r="ES41" s="5" t="s">
        <v>2865</v>
      </c>
      <c r="EU41" s="5">
        <v>187301318</v>
      </c>
      <c r="EV41" s="5" t="s">
        <v>3314</v>
      </c>
      <c r="EW41" s="4">
        <v>44827.737303240741</v>
      </c>
      <c r="EZ41" s="5" t="s">
        <v>221</v>
      </c>
      <c r="FA41" s="5" t="s">
        <v>222</v>
      </c>
      <c r="FC41" s="5">
        <v>69</v>
      </c>
    </row>
    <row r="42" spans="1:159" x14ac:dyDescent="0.35">
      <c r="A42" s="4">
        <v>44827.377573449077</v>
      </c>
      <c r="B42" s="4">
        <v>44827.383244699071</v>
      </c>
      <c r="C42" s="4">
        <v>44827</v>
      </c>
      <c r="D42" s="5" t="s">
        <v>592</v>
      </c>
      <c r="H42" s="5">
        <v>1717042006</v>
      </c>
      <c r="I42" s="4">
        <v>44827</v>
      </c>
      <c r="J42" s="5" t="s">
        <v>3116</v>
      </c>
      <c r="K42" s="5" t="s">
        <v>1043</v>
      </c>
      <c r="L42" s="5" t="s">
        <v>1064</v>
      </c>
      <c r="M42" s="5" t="s">
        <v>2159</v>
      </c>
      <c r="N42" s="5" t="s">
        <v>1065</v>
      </c>
      <c r="O42" s="5" t="s">
        <v>855</v>
      </c>
      <c r="P42" s="5" t="s">
        <v>856</v>
      </c>
      <c r="Q42" s="5" t="s">
        <v>857</v>
      </c>
      <c r="R42" s="5" t="s">
        <v>890</v>
      </c>
      <c r="S42" s="5" t="s">
        <v>1046</v>
      </c>
      <c r="T42" s="5" t="s">
        <v>210</v>
      </c>
      <c r="U42" s="5">
        <v>1</v>
      </c>
      <c r="V42" s="5">
        <v>0</v>
      </c>
      <c r="W42" s="5">
        <v>0</v>
      </c>
      <c r="X42" s="5">
        <v>0</v>
      </c>
      <c r="Y42" s="5">
        <v>0</v>
      </c>
      <c r="Z42" s="5">
        <v>0</v>
      </c>
      <c r="AA42" s="5">
        <v>0</v>
      </c>
      <c r="AB42" s="5">
        <v>0</v>
      </c>
      <c r="AC42" s="5">
        <v>0</v>
      </c>
      <c r="AD42" s="5">
        <v>0</v>
      </c>
      <c r="AE42" s="5">
        <v>0</v>
      </c>
      <c r="AF42" s="5">
        <v>0</v>
      </c>
      <c r="AG42" s="5">
        <v>0</v>
      </c>
      <c r="AH42" s="5">
        <v>2</v>
      </c>
      <c r="AI42" s="5">
        <v>6</v>
      </c>
      <c r="AJ42" s="5" t="s">
        <v>3117</v>
      </c>
      <c r="AK42" s="6" t="s">
        <v>3118</v>
      </c>
      <c r="AL42" s="5">
        <v>3.2</v>
      </c>
      <c r="AM42" s="5" t="s">
        <v>213</v>
      </c>
      <c r="AR42" s="5" t="s">
        <v>3440</v>
      </c>
      <c r="EJ42" s="5" t="s">
        <v>194</v>
      </c>
      <c r="EK42" s="5" t="s">
        <v>194</v>
      </c>
      <c r="EL42" s="5" t="s">
        <v>194</v>
      </c>
      <c r="EM42" s="5" t="s">
        <v>194</v>
      </c>
      <c r="EN42" s="5" t="s">
        <v>194</v>
      </c>
      <c r="EO42" s="5" t="s">
        <v>1058</v>
      </c>
      <c r="EP42" s="5" t="s">
        <v>3119</v>
      </c>
      <c r="EQ42" s="6" t="s">
        <v>3120</v>
      </c>
      <c r="ER42" s="5" t="s">
        <v>2864</v>
      </c>
      <c r="ES42" s="5" t="s">
        <v>2865</v>
      </c>
      <c r="EU42" s="5">
        <v>187242076</v>
      </c>
      <c r="EV42" s="5" t="s">
        <v>3121</v>
      </c>
      <c r="EW42" s="4">
        <v>44827.607233796298</v>
      </c>
      <c r="EZ42" s="5" t="s">
        <v>221</v>
      </c>
      <c r="FA42" s="5" t="s">
        <v>222</v>
      </c>
      <c r="FC42" s="5">
        <v>38</v>
      </c>
    </row>
    <row r="43" spans="1:159" x14ac:dyDescent="0.35">
      <c r="A43" s="4">
        <v>44827.398151805559</v>
      </c>
      <c r="B43" s="4">
        <v>44827.40301671296</v>
      </c>
      <c r="C43" s="4">
        <v>44827</v>
      </c>
      <c r="D43" s="5" t="s">
        <v>592</v>
      </c>
      <c r="H43" s="5">
        <v>1707142003</v>
      </c>
      <c r="I43" s="4">
        <v>44827</v>
      </c>
      <c r="J43" s="5" t="s">
        <v>793</v>
      </c>
      <c r="K43" s="5" t="s">
        <v>1043</v>
      </c>
      <c r="L43" s="5" t="s">
        <v>1146</v>
      </c>
      <c r="M43" s="5" t="s">
        <v>2174</v>
      </c>
      <c r="N43" s="5" t="s">
        <v>1148</v>
      </c>
      <c r="O43" s="5" t="s">
        <v>855</v>
      </c>
      <c r="P43" s="5" t="s">
        <v>856</v>
      </c>
      <c r="Q43" s="5" t="s">
        <v>857</v>
      </c>
      <c r="R43" s="5" t="s">
        <v>890</v>
      </c>
      <c r="S43" s="5" t="s">
        <v>1046</v>
      </c>
      <c r="T43" s="5" t="s">
        <v>210</v>
      </c>
      <c r="U43" s="5">
        <v>1</v>
      </c>
      <c r="V43" s="5">
        <v>0</v>
      </c>
      <c r="W43" s="5">
        <v>0</v>
      </c>
      <c r="X43" s="5">
        <v>0</v>
      </c>
      <c r="Y43" s="5">
        <v>0</v>
      </c>
      <c r="Z43" s="5">
        <v>0</v>
      </c>
      <c r="AA43" s="5">
        <v>0</v>
      </c>
      <c r="AB43" s="5">
        <v>0</v>
      </c>
      <c r="AC43" s="5">
        <v>0</v>
      </c>
      <c r="AD43" s="5">
        <v>0</v>
      </c>
      <c r="AE43" s="5">
        <v>0</v>
      </c>
      <c r="AF43" s="5">
        <v>0</v>
      </c>
      <c r="AG43" s="5">
        <v>0</v>
      </c>
      <c r="AH43" s="5">
        <v>2</v>
      </c>
      <c r="AI43" s="5">
        <v>5</v>
      </c>
      <c r="AJ43" s="5" t="s">
        <v>3127</v>
      </c>
      <c r="AK43" s="6" t="s">
        <v>3128</v>
      </c>
      <c r="AL43" s="5">
        <v>18.850000000000001</v>
      </c>
      <c r="AM43" s="5" t="s">
        <v>213</v>
      </c>
      <c r="AR43" s="5" t="s">
        <v>3419</v>
      </c>
      <c r="EJ43" s="5" t="s">
        <v>194</v>
      </c>
      <c r="EK43" s="5" t="s">
        <v>194</v>
      </c>
      <c r="EL43" s="5" t="s">
        <v>194</v>
      </c>
      <c r="EM43" s="5" t="s">
        <v>194</v>
      </c>
      <c r="EN43" s="5" t="s">
        <v>194</v>
      </c>
      <c r="EO43" s="5" t="s">
        <v>1058</v>
      </c>
      <c r="EP43" s="5" t="s">
        <v>3129</v>
      </c>
      <c r="EQ43" s="6" t="s">
        <v>3130</v>
      </c>
      <c r="ER43" s="5" t="s">
        <v>2864</v>
      </c>
      <c r="ES43" s="5" t="s">
        <v>2865</v>
      </c>
      <c r="EU43" s="5">
        <v>187242125</v>
      </c>
      <c r="EV43" s="5" t="s">
        <v>3131</v>
      </c>
      <c r="EW43" s="4">
        <v>44827.60732638889</v>
      </c>
      <c r="EZ43" s="5" t="s">
        <v>221</v>
      </c>
      <c r="FA43" s="5" t="s">
        <v>222</v>
      </c>
      <c r="FC43" s="5">
        <v>40</v>
      </c>
    </row>
    <row r="44" spans="1:159" x14ac:dyDescent="0.35">
      <c r="A44" s="4">
        <v>44826.524119745372</v>
      </c>
      <c r="B44" s="4">
        <v>44827.409905173612</v>
      </c>
      <c r="C44" s="4">
        <v>44826</v>
      </c>
      <c r="D44" s="5" t="s">
        <v>467</v>
      </c>
      <c r="H44" s="5">
        <v>2709181802</v>
      </c>
      <c r="I44" s="4">
        <v>44827</v>
      </c>
      <c r="J44" s="5" t="s">
        <v>530</v>
      </c>
      <c r="K44" s="5" t="s">
        <v>470</v>
      </c>
      <c r="L44" s="5" t="s">
        <v>3569</v>
      </c>
      <c r="M44" s="5" t="s">
        <v>532</v>
      </c>
      <c r="N44" s="5" t="s">
        <v>533</v>
      </c>
      <c r="O44" s="5" t="s">
        <v>201</v>
      </c>
      <c r="P44" s="5" t="s">
        <v>202</v>
      </c>
      <c r="Q44" s="5" t="s">
        <v>473</v>
      </c>
      <c r="R44" s="5" t="s">
        <v>474</v>
      </c>
      <c r="S44" s="5" t="s">
        <v>475</v>
      </c>
      <c r="T44" s="5" t="s">
        <v>210</v>
      </c>
      <c r="U44" s="5">
        <v>1</v>
      </c>
      <c r="V44" s="5">
        <v>0</v>
      </c>
      <c r="W44" s="5">
        <v>0</v>
      </c>
      <c r="X44" s="5">
        <v>0</v>
      </c>
      <c r="Y44" s="5">
        <v>0</v>
      </c>
      <c r="Z44" s="5">
        <v>0</v>
      </c>
      <c r="AA44" s="5">
        <v>0</v>
      </c>
      <c r="AB44" s="5">
        <v>0</v>
      </c>
      <c r="AC44" s="5">
        <v>0</v>
      </c>
      <c r="AD44" s="5">
        <v>0</v>
      </c>
      <c r="AE44" s="5">
        <v>0</v>
      </c>
      <c r="AF44" s="5">
        <v>0</v>
      </c>
      <c r="AG44" s="5">
        <v>0</v>
      </c>
      <c r="AH44" s="5">
        <v>3</v>
      </c>
      <c r="AI44" s="5">
        <v>4</v>
      </c>
      <c r="AJ44" s="5" t="s">
        <v>2907</v>
      </c>
      <c r="AK44" s="6" t="s">
        <v>2908</v>
      </c>
      <c r="AL44" s="5">
        <v>5.41</v>
      </c>
      <c r="AM44" s="5" t="s">
        <v>213</v>
      </c>
      <c r="AR44" s="5" t="s">
        <v>3513</v>
      </c>
      <c r="EJ44" s="5" t="s">
        <v>194</v>
      </c>
      <c r="EK44" s="5" t="s">
        <v>194</v>
      </c>
      <c r="EL44" s="5" t="s">
        <v>194</v>
      </c>
      <c r="EM44" s="5" t="s">
        <v>194</v>
      </c>
      <c r="EN44" s="5" t="s">
        <v>194</v>
      </c>
      <c r="EO44" s="5" t="s">
        <v>482</v>
      </c>
      <c r="EP44" s="5" t="s">
        <v>2910</v>
      </c>
      <c r="EQ44" s="6" t="s">
        <v>2911</v>
      </c>
      <c r="ER44" s="5" t="s">
        <v>2864</v>
      </c>
      <c r="ES44" s="5" t="s">
        <v>2865</v>
      </c>
      <c r="EU44" s="5">
        <v>187137136</v>
      </c>
      <c r="EV44" s="5" t="s">
        <v>2912</v>
      </c>
      <c r="EW44" s="4">
        <v>44827.432939814818</v>
      </c>
      <c r="EZ44" s="5" t="s">
        <v>221</v>
      </c>
      <c r="FA44" s="5" t="s">
        <v>222</v>
      </c>
      <c r="FC44" s="5">
        <v>8</v>
      </c>
    </row>
    <row r="45" spans="1:159" x14ac:dyDescent="0.35">
      <c r="A45" s="4">
        <v>44827.518322743053</v>
      </c>
      <c r="B45" s="4">
        <v>44827.522124537027</v>
      </c>
      <c r="C45" s="4">
        <v>44827</v>
      </c>
      <c r="D45" s="5" t="s">
        <v>192</v>
      </c>
      <c r="H45" s="5">
        <v>2304071206</v>
      </c>
      <c r="I45" s="4">
        <v>44827</v>
      </c>
      <c r="J45" s="5" t="s">
        <v>3057</v>
      </c>
      <c r="K45" s="5" t="s">
        <v>3036</v>
      </c>
      <c r="L45" s="5" t="s">
        <v>282</v>
      </c>
      <c r="M45" s="5" t="s">
        <v>283</v>
      </c>
      <c r="N45" s="5" t="s">
        <v>284</v>
      </c>
      <c r="O45" s="5" t="s">
        <v>201</v>
      </c>
      <c r="P45" s="5" t="s">
        <v>202</v>
      </c>
      <c r="Q45" s="5" t="s">
        <v>203</v>
      </c>
      <c r="R45" s="5" t="s">
        <v>204</v>
      </c>
      <c r="S45" s="5" t="s">
        <v>205</v>
      </c>
      <c r="T45" s="5" t="s">
        <v>232</v>
      </c>
      <c r="U45" s="5">
        <v>0</v>
      </c>
      <c r="V45" s="5">
        <v>1</v>
      </c>
      <c r="W45" s="5">
        <v>0</v>
      </c>
      <c r="X45" s="5">
        <v>0</v>
      </c>
      <c r="Y45" s="5">
        <v>0</v>
      </c>
      <c r="Z45" s="5">
        <v>0</v>
      </c>
      <c r="AA45" s="5">
        <v>0</v>
      </c>
      <c r="AB45" s="5">
        <v>0</v>
      </c>
      <c r="AC45" s="5">
        <v>0</v>
      </c>
      <c r="AD45" s="5">
        <v>0</v>
      </c>
      <c r="AE45" s="5">
        <v>0</v>
      </c>
      <c r="AF45" s="5">
        <v>0</v>
      </c>
      <c r="AG45" s="5">
        <v>0</v>
      </c>
      <c r="AH45" s="5">
        <v>4</v>
      </c>
      <c r="AI45" s="5">
        <v>7</v>
      </c>
      <c r="AS45" s="5" t="s">
        <v>3058</v>
      </c>
      <c r="AT45" s="6" t="s">
        <v>3059</v>
      </c>
      <c r="AU45" s="5">
        <v>14.55</v>
      </c>
      <c r="AV45" s="5" t="s">
        <v>213</v>
      </c>
      <c r="EJ45" s="5" t="s">
        <v>194</v>
      </c>
      <c r="EK45" s="5" t="s">
        <v>194</v>
      </c>
      <c r="EL45" s="5" t="s">
        <v>194</v>
      </c>
      <c r="EM45" s="5" t="s">
        <v>194</v>
      </c>
      <c r="EN45" s="5" t="s">
        <v>194</v>
      </c>
      <c r="EO45" s="5" t="s">
        <v>192</v>
      </c>
      <c r="EP45" s="5" t="s">
        <v>3061</v>
      </c>
      <c r="EQ45" s="6" t="s">
        <v>3062</v>
      </c>
      <c r="ER45" s="5" t="s">
        <v>2864</v>
      </c>
      <c r="ES45" s="5" t="s">
        <v>2865</v>
      </c>
      <c r="EU45" s="5">
        <v>187189392</v>
      </c>
      <c r="EV45" s="5" t="s">
        <v>3063</v>
      </c>
      <c r="EW45" s="4">
        <v>44827.520520833343</v>
      </c>
      <c r="EZ45" s="5" t="s">
        <v>221</v>
      </c>
      <c r="FA45" s="5" t="s">
        <v>222</v>
      </c>
      <c r="FC45" s="5">
        <v>29</v>
      </c>
    </row>
    <row r="46" spans="1:159" x14ac:dyDescent="0.35">
      <c r="A46" s="4">
        <v>44826.532888819442</v>
      </c>
      <c r="B46" s="4">
        <v>44827.487786064812</v>
      </c>
      <c r="C46" s="4">
        <v>44826</v>
      </c>
      <c r="D46" s="5" t="s">
        <v>467</v>
      </c>
      <c r="H46" s="5">
        <v>2709181805</v>
      </c>
      <c r="I46" s="4">
        <v>44827</v>
      </c>
      <c r="J46" s="5" t="s">
        <v>488</v>
      </c>
      <c r="K46" s="5" t="s">
        <v>470</v>
      </c>
      <c r="L46" s="5" t="s">
        <v>3570</v>
      </c>
      <c r="M46" s="5" t="s">
        <v>489</v>
      </c>
      <c r="N46" s="5" t="s">
        <v>490</v>
      </c>
      <c r="O46" s="5" t="s">
        <v>201</v>
      </c>
      <c r="P46" s="5" t="s">
        <v>202</v>
      </c>
      <c r="Q46" s="5" t="s">
        <v>473</v>
      </c>
      <c r="R46" s="5" t="s">
        <v>474</v>
      </c>
      <c r="S46" s="5" t="s">
        <v>475</v>
      </c>
      <c r="T46" s="5" t="s">
        <v>210</v>
      </c>
      <c r="U46" s="5">
        <v>1</v>
      </c>
      <c r="V46" s="5">
        <v>0</v>
      </c>
      <c r="W46" s="5">
        <v>0</v>
      </c>
      <c r="X46" s="5">
        <v>0</v>
      </c>
      <c r="Y46" s="5">
        <v>0</v>
      </c>
      <c r="Z46" s="5">
        <v>0</v>
      </c>
      <c r="AA46" s="5">
        <v>0</v>
      </c>
      <c r="AB46" s="5">
        <v>0</v>
      </c>
      <c r="AC46" s="5">
        <v>0</v>
      </c>
      <c r="AD46" s="5">
        <v>0</v>
      </c>
      <c r="AE46" s="5">
        <v>0</v>
      </c>
      <c r="AF46" s="5">
        <v>0</v>
      </c>
      <c r="AG46" s="5">
        <v>0</v>
      </c>
      <c r="AH46" s="5">
        <v>4</v>
      </c>
      <c r="AI46" s="5">
        <v>5</v>
      </c>
      <c r="AJ46" s="5" t="s">
        <v>2925</v>
      </c>
      <c r="AK46" s="6" t="s">
        <v>2926</v>
      </c>
      <c r="AL46" s="5">
        <v>25.664999999999999</v>
      </c>
      <c r="AM46" s="5" t="s">
        <v>213</v>
      </c>
      <c r="AR46" s="5" t="s">
        <v>3515</v>
      </c>
      <c r="EJ46" s="5" t="s">
        <v>194</v>
      </c>
      <c r="EK46" s="5" t="s">
        <v>194</v>
      </c>
      <c r="EL46" s="5" t="s">
        <v>194</v>
      </c>
      <c r="EM46" s="5" t="s">
        <v>194</v>
      </c>
      <c r="EN46" s="5" t="s">
        <v>194</v>
      </c>
      <c r="EO46" s="5" t="s">
        <v>482</v>
      </c>
      <c r="EP46" s="5" t="s">
        <v>2928</v>
      </c>
      <c r="EQ46" s="6" t="s">
        <v>2929</v>
      </c>
      <c r="ER46" s="5" t="s">
        <v>2864</v>
      </c>
      <c r="ES46" s="5" t="s">
        <v>2865</v>
      </c>
      <c r="EU46" s="5">
        <v>187137338</v>
      </c>
      <c r="EV46" s="5" t="s">
        <v>2930</v>
      </c>
      <c r="EW46" s="4">
        <v>44827.433240740742</v>
      </c>
      <c r="EZ46" s="5" t="s">
        <v>221</v>
      </c>
      <c r="FA46" s="5" t="s">
        <v>222</v>
      </c>
      <c r="FC46" s="5">
        <v>11</v>
      </c>
    </row>
    <row r="47" spans="1:159" x14ac:dyDescent="0.35">
      <c r="A47" s="4">
        <v>44827.494994074077</v>
      </c>
      <c r="B47" s="4">
        <v>44827.497179803242</v>
      </c>
      <c r="C47" s="4">
        <v>44827</v>
      </c>
      <c r="D47" s="5" t="s">
        <v>192</v>
      </c>
      <c r="H47" s="5">
        <v>2304071205</v>
      </c>
      <c r="I47" s="4">
        <v>44827</v>
      </c>
      <c r="J47" s="5" t="s">
        <v>3050</v>
      </c>
      <c r="K47" s="5" t="s">
        <v>3036</v>
      </c>
      <c r="L47" s="5" t="s">
        <v>269</v>
      </c>
      <c r="M47" s="5" t="s">
        <v>1789</v>
      </c>
      <c r="N47" s="5" t="s">
        <v>270</v>
      </c>
      <c r="O47" s="5" t="s">
        <v>201</v>
      </c>
      <c r="P47" s="5" t="s">
        <v>202</v>
      </c>
      <c r="Q47" s="5" t="s">
        <v>203</v>
      </c>
      <c r="R47" s="5" t="s">
        <v>204</v>
      </c>
      <c r="S47" s="5" t="s">
        <v>205</v>
      </c>
      <c r="T47" s="5" t="s">
        <v>210</v>
      </c>
      <c r="U47" s="5">
        <v>1</v>
      </c>
      <c r="V47" s="5">
        <v>0</v>
      </c>
      <c r="W47" s="5">
        <v>0</v>
      </c>
      <c r="X47" s="5">
        <v>0</v>
      </c>
      <c r="Y47" s="5">
        <v>0</v>
      </c>
      <c r="Z47" s="5">
        <v>0</v>
      </c>
      <c r="AA47" s="5">
        <v>0</v>
      </c>
      <c r="AB47" s="5">
        <v>0</v>
      </c>
      <c r="AC47" s="5">
        <v>0</v>
      </c>
      <c r="AD47" s="5">
        <v>0</v>
      </c>
      <c r="AE47" s="5">
        <v>0</v>
      </c>
      <c r="AF47" s="5">
        <v>0</v>
      </c>
      <c r="AG47" s="5">
        <v>0</v>
      </c>
      <c r="AH47" s="5">
        <v>1</v>
      </c>
      <c r="AI47" s="5">
        <v>3</v>
      </c>
      <c r="AJ47" s="5" t="s">
        <v>3052</v>
      </c>
      <c r="AK47" s="6" t="s">
        <v>3053</v>
      </c>
      <c r="AL47" s="5">
        <v>15.78</v>
      </c>
      <c r="AM47" s="5" t="s">
        <v>213</v>
      </c>
      <c r="EJ47" s="5" t="s">
        <v>194</v>
      </c>
      <c r="EK47" s="5" t="s">
        <v>194</v>
      </c>
      <c r="EL47" s="5" t="s">
        <v>194</v>
      </c>
      <c r="EM47" s="5" t="s">
        <v>194</v>
      </c>
      <c r="EN47" s="5" t="s">
        <v>194</v>
      </c>
      <c r="EO47" s="5" t="s">
        <v>192</v>
      </c>
      <c r="EP47" s="5" t="s">
        <v>3054</v>
      </c>
      <c r="EQ47" s="6" t="s">
        <v>3055</v>
      </c>
      <c r="ER47" s="5" t="s">
        <v>2864</v>
      </c>
      <c r="ES47" s="5" t="s">
        <v>2865</v>
      </c>
      <c r="EU47" s="5">
        <v>187189269</v>
      </c>
      <c r="EV47" s="5" t="s">
        <v>3056</v>
      </c>
      <c r="EW47" s="4">
        <v>44827.520381944443</v>
      </c>
      <c r="EZ47" s="5" t="s">
        <v>221</v>
      </c>
      <c r="FA47" s="5" t="s">
        <v>222</v>
      </c>
      <c r="FC47" s="5">
        <v>28</v>
      </c>
    </row>
    <row r="48" spans="1:159" x14ac:dyDescent="0.35">
      <c r="A48" s="4">
        <v>44827.391898506947</v>
      </c>
      <c r="B48" s="4">
        <v>44827.437043541657</v>
      </c>
      <c r="C48" s="4">
        <v>44827</v>
      </c>
      <c r="D48" s="5" t="s">
        <v>751</v>
      </c>
      <c r="H48" s="5">
        <v>2405102506</v>
      </c>
      <c r="I48" s="4">
        <v>44827</v>
      </c>
      <c r="J48" s="5" t="s">
        <v>3201</v>
      </c>
      <c r="K48" s="5" t="s">
        <v>197</v>
      </c>
      <c r="L48" s="5" t="s">
        <v>835</v>
      </c>
      <c r="M48" s="5" t="s">
        <v>836</v>
      </c>
      <c r="N48" s="5" t="s">
        <v>837</v>
      </c>
      <c r="O48" s="5" t="s">
        <v>201</v>
      </c>
      <c r="P48" s="5" t="s">
        <v>202</v>
      </c>
      <c r="Q48" s="5" t="s">
        <v>756</v>
      </c>
      <c r="R48" s="5" t="s">
        <v>757</v>
      </c>
      <c r="S48" s="5" t="s">
        <v>758</v>
      </c>
      <c r="T48" s="5" t="s">
        <v>210</v>
      </c>
      <c r="U48" s="5">
        <v>1</v>
      </c>
      <c r="V48" s="5">
        <v>0</v>
      </c>
      <c r="W48" s="5">
        <v>0</v>
      </c>
      <c r="X48" s="5">
        <v>0</v>
      </c>
      <c r="Y48" s="5">
        <v>0</v>
      </c>
      <c r="Z48" s="5">
        <v>0</v>
      </c>
      <c r="AA48" s="5">
        <v>0</v>
      </c>
      <c r="AB48" s="5">
        <v>0</v>
      </c>
      <c r="AC48" s="5">
        <v>0</v>
      </c>
      <c r="AD48" s="5">
        <v>0</v>
      </c>
      <c r="AE48" s="5">
        <v>0</v>
      </c>
      <c r="AF48" s="5">
        <v>0</v>
      </c>
      <c r="AG48" s="5">
        <v>0</v>
      </c>
      <c r="AH48" s="5">
        <v>1</v>
      </c>
      <c r="AI48" s="5">
        <v>3</v>
      </c>
      <c r="AJ48" s="5" t="s">
        <v>3202</v>
      </c>
      <c r="AK48" s="6" t="s">
        <v>3203</v>
      </c>
      <c r="AL48" s="5">
        <v>4.8600000000000003</v>
      </c>
      <c r="AM48" s="5" t="s">
        <v>195</v>
      </c>
      <c r="AN48" s="5" t="s">
        <v>3204</v>
      </c>
      <c r="AO48" s="6" t="s">
        <v>3205</v>
      </c>
      <c r="AP48" s="5">
        <v>27.783999999999999</v>
      </c>
      <c r="AQ48" s="5" t="s">
        <v>194</v>
      </c>
      <c r="AR48" s="5" t="s">
        <v>3522</v>
      </c>
      <c r="EJ48" s="5" t="s">
        <v>194</v>
      </c>
      <c r="EK48" s="5" t="s">
        <v>194</v>
      </c>
      <c r="EL48" s="5" t="s">
        <v>194</v>
      </c>
      <c r="EM48" s="5" t="s">
        <v>194</v>
      </c>
      <c r="EN48" s="5" t="s">
        <v>194</v>
      </c>
      <c r="EO48" s="5" t="s">
        <v>751</v>
      </c>
      <c r="EP48" s="5" t="s">
        <v>3207</v>
      </c>
      <c r="EQ48" s="6" t="s">
        <v>3208</v>
      </c>
      <c r="ER48" s="5" t="s">
        <v>2864</v>
      </c>
      <c r="ES48" s="5" t="s">
        <v>2865</v>
      </c>
      <c r="EU48" s="5">
        <v>187269046</v>
      </c>
      <c r="EV48" s="5" t="s">
        <v>3209</v>
      </c>
      <c r="EW48" s="4">
        <v>44827.659513888888</v>
      </c>
      <c r="EZ48" s="5" t="s">
        <v>221</v>
      </c>
      <c r="FA48" s="5" t="s">
        <v>222</v>
      </c>
      <c r="FC48" s="5">
        <v>52</v>
      </c>
    </row>
    <row r="49" spans="1:159" x14ac:dyDescent="0.35">
      <c r="A49" s="4">
        <v>44827.380768368057</v>
      </c>
      <c r="B49" s="4">
        <v>44827.436949305556</v>
      </c>
      <c r="C49" s="4">
        <v>44827</v>
      </c>
      <c r="D49" s="5" t="s">
        <v>751</v>
      </c>
      <c r="H49" s="5">
        <v>2405102505</v>
      </c>
      <c r="I49" s="4">
        <v>44827</v>
      </c>
      <c r="J49" s="5" t="s">
        <v>609</v>
      </c>
      <c r="K49" s="5" t="s">
        <v>197</v>
      </c>
      <c r="L49" s="5" t="s">
        <v>821</v>
      </c>
      <c r="M49" s="5" t="s">
        <v>822</v>
      </c>
      <c r="N49" s="5" t="s">
        <v>823</v>
      </c>
      <c r="O49" s="5" t="s">
        <v>201</v>
      </c>
      <c r="P49" s="5" t="s">
        <v>202</v>
      </c>
      <c r="Q49" s="5" t="s">
        <v>756</v>
      </c>
      <c r="R49" s="5" t="s">
        <v>757</v>
      </c>
      <c r="S49" s="5" t="s">
        <v>758</v>
      </c>
      <c r="T49" s="5" t="s">
        <v>210</v>
      </c>
      <c r="U49" s="5">
        <v>1</v>
      </c>
      <c r="V49" s="5">
        <v>0</v>
      </c>
      <c r="W49" s="5">
        <v>0</v>
      </c>
      <c r="X49" s="5">
        <v>0</v>
      </c>
      <c r="Y49" s="5">
        <v>0</v>
      </c>
      <c r="Z49" s="5">
        <v>0</v>
      </c>
      <c r="AA49" s="5">
        <v>0</v>
      </c>
      <c r="AB49" s="5">
        <v>0</v>
      </c>
      <c r="AC49" s="5">
        <v>0</v>
      </c>
      <c r="AD49" s="5">
        <v>0</v>
      </c>
      <c r="AE49" s="5">
        <v>0</v>
      </c>
      <c r="AF49" s="5">
        <v>0</v>
      </c>
      <c r="AG49" s="5">
        <v>0</v>
      </c>
      <c r="AH49" s="5">
        <v>2</v>
      </c>
      <c r="AI49" s="5">
        <v>6</v>
      </c>
      <c r="AJ49" s="5" t="s">
        <v>3194</v>
      </c>
      <c r="AK49" s="6" t="s">
        <v>3195</v>
      </c>
      <c r="AL49" s="5">
        <v>12.439</v>
      </c>
      <c r="AM49" s="5" t="s">
        <v>195</v>
      </c>
      <c r="AN49" s="5" t="s">
        <v>3196</v>
      </c>
      <c r="AO49" s="6" t="s">
        <v>3197</v>
      </c>
      <c r="AP49" s="5">
        <v>28.382000000000001</v>
      </c>
      <c r="AQ49" s="5" t="s">
        <v>194</v>
      </c>
      <c r="AR49" s="5" t="s">
        <v>3419</v>
      </c>
      <c r="EJ49" s="5" t="s">
        <v>194</v>
      </c>
      <c r="EK49" s="5" t="s">
        <v>194</v>
      </c>
      <c r="EL49" s="5" t="s">
        <v>194</v>
      </c>
      <c r="EM49" s="5" t="s">
        <v>194</v>
      </c>
      <c r="EN49" s="5" t="s">
        <v>194</v>
      </c>
      <c r="EO49" s="5" t="s">
        <v>751</v>
      </c>
      <c r="EP49" s="5" t="s">
        <v>3198</v>
      </c>
      <c r="EQ49" s="6" t="s">
        <v>3199</v>
      </c>
      <c r="ER49" s="5" t="s">
        <v>2864</v>
      </c>
      <c r="ES49" s="5" t="s">
        <v>2865</v>
      </c>
      <c r="EU49" s="5">
        <v>187269033</v>
      </c>
      <c r="EV49" s="5" t="s">
        <v>3200</v>
      </c>
      <c r="EW49" s="4">
        <v>44827.659479166658</v>
      </c>
      <c r="EZ49" s="5" t="s">
        <v>221</v>
      </c>
      <c r="FA49" s="5" t="s">
        <v>222</v>
      </c>
      <c r="FC49" s="5">
        <v>51</v>
      </c>
    </row>
    <row r="50" spans="1:159" x14ac:dyDescent="0.35">
      <c r="A50" s="4">
        <v>44827.449592141202</v>
      </c>
      <c r="B50" s="4">
        <v>44827.592732083343</v>
      </c>
      <c r="C50" s="4">
        <v>44827</v>
      </c>
      <c r="D50" s="5" t="s">
        <v>380</v>
      </c>
      <c r="H50" s="5">
        <v>2101022706</v>
      </c>
      <c r="I50" s="4">
        <v>44827</v>
      </c>
      <c r="J50" s="5" t="s">
        <v>1719</v>
      </c>
      <c r="K50" s="5" t="s">
        <v>2937</v>
      </c>
      <c r="L50" s="5" t="s">
        <v>457</v>
      </c>
      <c r="M50" s="5" t="s">
        <v>2974</v>
      </c>
      <c r="N50" s="5" t="s">
        <v>2975</v>
      </c>
      <c r="O50" s="5" t="s">
        <v>201</v>
      </c>
      <c r="P50" s="5" t="s">
        <v>202</v>
      </c>
      <c r="Q50" s="5" t="s">
        <v>386</v>
      </c>
      <c r="R50" s="5" t="s">
        <v>387</v>
      </c>
      <c r="S50" s="5" t="s">
        <v>388</v>
      </c>
      <c r="T50" s="5" t="s">
        <v>210</v>
      </c>
      <c r="U50" s="5">
        <v>1</v>
      </c>
      <c r="V50" s="5">
        <v>0</v>
      </c>
      <c r="W50" s="5">
        <v>0</v>
      </c>
      <c r="X50" s="5">
        <v>0</v>
      </c>
      <c r="Y50" s="5">
        <v>0</v>
      </c>
      <c r="Z50" s="5">
        <v>0</v>
      </c>
      <c r="AA50" s="5">
        <v>0</v>
      </c>
      <c r="AB50" s="5">
        <v>0</v>
      </c>
      <c r="AC50" s="5">
        <v>0</v>
      </c>
      <c r="AD50" s="5">
        <v>0</v>
      </c>
      <c r="AE50" s="5">
        <v>0</v>
      </c>
      <c r="AF50" s="5">
        <v>0</v>
      </c>
      <c r="AG50" s="5">
        <v>0</v>
      </c>
      <c r="AH50" s="5">
        <v>2</v>
      </c>
      <c r="AI50" s="5">
        <v>4</v>
      </c>
      <c r="AJ50" s="5" t="s">
        <v>2976</v>
      </c>
      <c r="AK50" s="6" t="s">
        <v>2977</v>
      </c>
      <c r="AL50" s="5">
        <v>4.57</v>
      </c>
      <c r="AM50" s="5" t="s">
        <v>195</v>
      </c>
      <c r="AN50" s="5" t="s">
        <v>2978</v>
      </c>
      <c r="AO50" s="6" t="s">
        <v>2979</v>
      </c>
      <c r="AP50" s="5">
        <v>5.78</v>
      </c>
      <c r="AQ50" s="5" t="s">
        <v>194</v>
      </c>
      <c r="AR50" s="5" t="s">
        <v>3419</v>
      </c>
      <c r="EJ50" s="5" t="s">
        <v>194</v>
      </c>
      <c r="EK50" s="5" t="s">
        <v>194</v>
      </c>
      <c r="EL50" s="5" t="s">
        <v>194</v>
      </c>
      <c r="EM50" s="5" t="s">
        <v>194</v>
      </c>
      <c r="EN50" s="5" t="s">
        <v>194</v>
      </c>
      <c r="EO50" s="5" t="s">
        <v>380</v>
      </c>
      <c r="EP50" s="5" t="s">
        <v>2980</v>
      </c>
      <c r="EQ50" s="6" t="s">
        <v>2981</v>
      </c>
      <c r="ER50" s="5" t="s">
        <v>2864</v>
      </c>
      <c r="ES50" s="5" t="s">
        <v>2865</v>
      </c>
      <c r="EU50" s="5">
        <v>187183787</v>
      </c>
      <c r="EV50" s="5" t="s">
        <v>2982</v>
      </c>
      <c r="EW50" s="4">
        <v>44827.511990740742</v>
      </c>
      <c r="EZ50" s="5" t="s">
        <v>221</v>
      </c>
      <c r="FA50" s="5" t="s">
        <v>222</v>
      </c>
      <c r="FC50" s="5">
        <v>18</v>
      </c>
    </row>
    <row r="51" spans="1:159" x14ac:dyDescent="0.35">
      <c r="A51" s="4">
        <v>44827.429875891197</v>
      </c>
      <c r="B51" s="4">
        <v>44827.591692442133</v>
      </c>
      <c r="C51" s="4">
        <v>44827</v>
      </c>
      <c r="D51" s="5" t="s">
        <v>380</v>
      </c>
      <c r="H51" s="5">
        <v>2101022705</v>
      </c>
      <c r="I51" s="4">
        <v>44827</v>
      </c>
      <c r="J51" s="5" t="s">
        <v>594</v>
      </c>
      <c r="K51" s="5" t="s">
        <v>2937</v>
      </c>
      <c r="L51" s="5" t="s">
        <v>444</v>
      </c>
      <c r="M51" s="5" t="s">
        <v>445</v>
      </c>
      <c r="N51" s="5" t="s">
        <v>446</v>
      </c>
      <c r="O51" s="5" t="s">
        <v>201</v>
      </c>
      <c r="P51" s="5" t="s">
        <v>202</v>
      </c>
      <c r="Q51" s="5" t="s">
        <v>386</v>
      </c>
      <c r="R51" s="5" t="s">
        <v>387</v>
      </c>
      <c r="S51" s="5" t="s">
        <v>388</v>
      </c>
      <c r="T51" s="5" t="s">
        <v>210</v>
      </c>
      <c r="U51" s="5">
        <v>1</v>
      </c>
      <c r="V51" s="5">
        <v>0</v>
      </c>
      <c r="W51" s="5">
        <v>0</v>
      </c>
      <c r="X51" s="5">
        <v>0</v>
      </c>
      <c r="Y51" s="5">
        <v>0</v>
      </c>
      <c r="Z51" s="5">
        <v>0</v>
      </c>
      <c r="AA51" s="5">
        <v>0</v>
      </c>
      <c r="AB51" s="5">
        <v>0</v>
      </c>
      <c r="AC51" s="5">
        <v>0</v>
      </c>
      <c r="AD51" s="5">
        <v>0</v>
      </c>
      <c r="AE51" s="5">
        <v>0</v>
      </c>
      <c r="AF51" s="5">
        <v>0</v>
      </c>
      <c r="AG51" s="5">
        <v>0</v>
      </c>
      <c r="AH51" s="5">
        <v>1</v>
      </c>
      <c r="AI51" s="5">
        <v>8</v>
      </c>
      <c r="AJ51" s="5" t="s">
        <v>2967</v>
      </c>
      <c r="AK51" s="6" t="s">
        <v>2968</v>
      </c>
      <c r="AL51" s="5">
        <v>2.64</v>
      </c>
      <c r="AM51" s="5" t="s">
        <v>195</v>
      </c>
      <c r="AN51" s="5" t="s">
        <v>2969</v>
      </c>
      <c r="AO51" s="6" t="s">
        <v>2970</v>
      </c>
      <c r="AP51" s="5">
        <v>13.32</v>
      </c>
      <c r="AQ51" s="5" t="s">
        <v>194</v>
      </c>
      <c r="AR51" s="5" t="s">
        <v>3419</v>
      </c>
      <c r="EJ51" s="5" t="s">
        <v>194</v>
      </c>
      <c r="EK51" s="5" t="s">
        <v>194</v>
      </c>
      <c r="EL51" s="5" t="s">
        <v>194</v>
      </c>
      <c r="EM51" s="5" t="s">
        <v>194</v>
      </c>
      <c r="EN51" s="5" t="s">
        <v>194</v>
      </c>
      <c r="EO51" s="5" t="s">
        <v>380</v>
      </c>
      <c r="EP51" s="5" t="s">
        <v>2971</v>
      </c>
      <c r="EQ51" s="6" t="s">
        <v>2972</v>
      </c>
      <c r="ER51" s="5" t="s">
        <v>2864</v>
      </c>
      <c r="ES51" s="5" t="s">
        <v>2865</v>
      </c>
      <c r="EU51" s="5">
        <v>187183777</v>
      </c>
      <c r="EV51" s="5" t="s">
        <v>2973</v>
      </c>
      <c r="EW51" s="4">
        <v>44827.511956018519</v>
      </c>
      <c r="EZ51" s="5" t="s">
        <v>221</v>
      </c>
      <c r="FA51" s="5" t="s">
        <v>222</v>
      </c>
      <c r="FC51" s="5">
        <v>17</v>
      </c>
    </row>
    <row r="52" spans="1:159" x14ac:dyDescent="0.35">
      <c r="A52" s="4">
        <v>44827.521478472219</v>
      </c>
      <c r="B52" s="4">
        <v>44827.565895555563</v>
      </c>
      <c r="C52" s="4">
        <v>44827</v>
      </c>
      <c r="D52" s="5" t="s">
        <v>294</v>
      </c>
      <c r="H52" s="5">
        <v>2506111103</v>
      </c>
      <c r="I52" s="4">
        <v>44827</v>
      </c>
      <c r="J52" s="5" t="s">
        <v>3083</v>
      </c>
      <c r="K52" s="5" t="s">
        <v>197</v>
      </c>
      <c r="L52" s="5" t="s">
        <v>329</v>
      </c>
      <c r="M52" s="5" t="s">
        <v>330</v>
      </c>
      <c r="N52" s="5" t="s">
        <v>3084</v>
      </c>
      <c r="O52" s="5" t="s">
        <v>201</v>
      </c>
      <c r="P52" s="5" t="s">
        <v>202</v>
      </c>
      <c r="Q52" s="5" t="s">
        <v>300</v>
      </c>
      <c r="R52" s="5" t="s">
        <v>301</v>
      </c>
      <c r="S52" s="5" t="s">
        <v>302</v>
      </c>
      <c r="T52" s="5" t="s">
        <v>210</v>
      </c>
      <c r="U52" s="5">
        <v>1</v>
      </c>
      <c r="V52" s="5">
        <v>0</v>
      </c>
      <c r="W52" s="5">
        <v>0</v>
      </c>
      <c r="X52" s="5">
        <v>0</v>
      </c>
      <c r="Y52" s="5">
        <v>0</v>
      </c>
      <c r="Z52" s="5">
        <v>0</v>
      </c>
      <c r="AA52" s="5">
        <v>0</v>
      </c>
      <c r="AB52" s="5">
        <v>0</v>
      </c>
      <c r="AC52" s="5">
        <v>0</v>
      </c>
      <c r="AD52" s="5">
        <v>0</v>
      </c>
      <c r="AE52" s="5">
        <v>0</v>
      </c>
      <c r="AF52" s="5">
        <v>0</v>
      </c>
      <c r="AG52" s="5">
        <v>0</v>
      </c>
      <c r="AH52" s="5">
        <v>2</v>
      </c>
      <c r="AI52" s="5">
        <v>6</v>
      </c>
      <c r="AJ52" s="5" t="s">
        <v>3085</v>
      </c>
      <c r="AK52" s="6" t="s">
        <v>3086</v>
      </c>
      <c r="AL52" s="5">
        <v>5.65</v>
      </c>
      <c r="AM52" s="5" t="s">
        <v>213</v>
      </c>
      <c r="AR52" s="5" t="s">
        <v>3419</v>
      </c>
      <c r="EJ52" s="5" t="s">
        <v>194</v>
      </c>
      <c r="EK52" s="5" t="s">
        <v>194</v>
      </c>
      <c r="EL52" s="5" t="s">
        <v>194</v>
      </c>
      <c r="EM52" s="5" t="s">
        <v>194</v>
      </c>
      <c r="EN52" s="5" t="s">
        <v>194</v>
      </c>
      <c r="EO52" s="5" t="s">
        <v>309</v>
      </c>
      <c r="EP52" s="5" t="s">
        <v>3087</v>
      </c>
      <c r="EQ52" s="6" t="s">
        <v>3088</v>
      </c>
      <c r="ER52" s="5" t="s">
        <v>2864</v>
      </c>
      <c r="ES52" s="5" t="s">
        <v>2865</v>
      </c>
      <c r="EU52" s="5">
        <v>187238526</v>
      </c>
      <c r="EV52" s="5" t="s">
        <v>3089</v>
      </c>
      <c r="EW52" s="4">
        <v>44827.601620370369</v>
      </c>
      <c r="EZ52" s="5" t="s">
        <v>221</v>
      </c>
      <c r="FA52" s="5" t="s">
        <v>222</v>
      </c>
      <c r="FC52" s="5">
        <v>33</v>
      </c>
    </row>
    <row r="53" spans="1:159" x14ac:dyDescent="0.35">
      <c r="A53" s="4">
        <v>44827.435622766207</v>
      </c>
      <c r="B53" s="4">
        <v>44827.439373229157</v>
      </c>
      <c r="C53" s="4">
        <v>44827</v>
      </c>
      <c r="D53" s="5" t="s">
        <v>192</v>
      </c>
      <c r="H53" s="5">
        <v>2304071202</v>
      </c>
      <c r="I53" s="4">
        <v>44827</v>
      </c>
      <c r="J53" s="5" t="s">
        <v>3028</v>
      </c>
      <c r="K53" s="5" t="s">
        <v>3029</v>
      </c>
      <c r="L53" s="5" t="s">
        <v>225</v>
      </c>
      <c r="M53" s="5" t="s">
        <v>226</v>
      </c>
      <c r="N53" s="5" t="s">
        <v>227</v>
      </c>
      <c r="O53" s="5" t="s">
        <v>201</v>
      </c>
      <c r="P53" s="5" t="s">
        <v>202</v>
      </c>
      <c r="Q53" s="5" t="s">
        <v>203</v>
      </c>
      <c r="R53" s="5" t="s">
        <v>204</v>
      </c>
      <c r="S53" s="5" t="s">
        <v>205</v>
      </c>
      <c r="T53" s="5" t="s">
        <v>232</v>
      </c>
      <c r="U53" s="5">
        <v>0</v>
      </c>
      <c r="V53" s="5">
        <v>1</v>
      </c>
      <c r="W53" s="5">
        <v>0</v>
      </c>
      <c r="X53" s="5">
        <v>0</v>
      </c>
      <c r="Y53" s="5">
        <v>0</v>
      </c>
      <c r="Z53" s="5">
        <v>0</v>
      </c>
      <c r="AA53" s="5">
        <v>0</v>
      </c>
      <c r="AB53" s="5">
        <v>0</v>
      </c>
      <c r="AC53" s="5">
        <v>0</v>
      </c>
      <c r="AD53" s="5">
        <v>0</v>
      </c>
      <c r="AE53" s="5">
        <v>0</v>
      </c>
      <c r="AF53" s="5">
        <v>0</v>
      </c>
      <c r="AG53" s="5">
        <v>0</v>
      </c>
      <c r="AH53" s="5">
        <v>1</v>
      </c>
      <c r="AI53" s="5">
        <v>9</v>
      </c>
      <c r="AS53" s="5" t="s">
        <v>3030</v>
      </c>
      <c r="AT53" s="6" t="s">
        <v>3031</v>
      </c>
      <c r="AU53" s="5">
        <v>12.07</v>
      </c>
      <c r="AV53" s="5" t="s">
        <v>213</v>
      </c>
      <c r="EJ53" s="5" t="s">
        <v>194</v>
      </c>
      <c r="EK53" s="5" t="s">
        <v>194</v>
      </c>
      <c r="EL53" s="5" t="s">
        <v>194</v>
      </c>
      <c r="EM53" s="5" t="s">
        <v>194</v>
      </c>
      <c r="EN53" s="5" t="s">
        <v>194</v>
      </c>
      <c r="EO53" s="5" t="s">
        <v>192</v>
      </c>
      <c r="EP53" s="5" t="s">
        <v>3032</v>
      </c>
      <c r="EQ53" s="6" t="s">
        <v>3033</v>
      </c>
      <c r="ER53" s="5" t="s">
        <v>2864</v>
      </c>
      <c r="ES53" s="5" t="s">
        <v>2865</v>
      </c>
      <c r="EU53" s="5">
        <v>187188803</v>
      </c>
      <c r="EV53" s="5" t="s">
        <v>3034</v>
      </c>
      <c r="EW53" s="4">
        <v>44827.519641203697</v>
      </c>
      <c r="EZ53" s="5" t="s">
        <v>221</v>
      </c>
      <c r="FA53" s="5" t="s">
        <v>222</v>
      </c>
      <c r="FC53" s="5">
        <v>25</v>
      </c>
    </row>
    <row r="54" spans="1:159" x14ac:dyDescent="0.35">
      <c r="A54" s="4">
        <v>44827.434803935183</v>
      </c>
      <c r="B54" s="4">
        <v>44827.440665127317</v>
      </c>
      <c r="C54" s="4">
        <v>44827</v>
      </c>
      <c r="D54" s="5" t="s">
        <v>652</v>
      </c>
      <c r="H54" s="5">
        <v>2810193504</v>
      </c>
      <c r="I54" s="4">
        <v>44827</v>
      </c>
      <c r="J54" s="5" t="s">
        <v>224</v>
      </c>
      <c r="K54" s="5" t="s">
        <v>2526</v>
      </c>
      <c r="L54" s="5" t="s">
        <v>708</v>
      </c>
      <c r="M54" s="5" t="s">
        <v>1938</v>
      </c>
      <c r="N54" s="5" t="s">
        <v>710</v>
      </c>
      <c r="O54" s="5" t="s">
        <v>201</v>
      </c>
      <c r="P54" s="5" t="s">
        <v>202</v>
      </c>
      <c r="Q54" s="5" t="s">
        <v>659</v>
      </c>
      <c r="R54" s="5" t="s">
        <v>660</v>
      </c>
      <c r="S54" s="5" t="s">
        <v>661</v>
      </c>
      <c r="T54" s="5" t="s">
        <v>210</v>
      </c>
      <c r="U54" s="5">
        <v>1</v>
      </c>
      <c r="V54" s="5">
        <v>0</v>
      </c>
      <c r="W54" s="5">
        <v>0</v>
      </c>
      <c r="X54" s="5">
        <v>0</v>
      </c>
      <c r="Y54" s="5">
        <v>0</v>
      </c>
      <c r="Z54" s="5">
        <v>0</v>
      </c>
      <c r="AA54" s="5">
        <v>0</v>
      </c>
      <c r="AB54" s="5">
        <v>0</v>
      </c>
      <c r="AC54" s="5">
        <v>0</v>
      </c>
      <c r="AD54" s="5">
        <v>0</v>
      </c>
      <c r="AE54" s="5">
        <v>0</v>
      </c>
      <c r="AF54" s="5">
        <v>0</v>
      </c>
      <c r="AG54" s="5">
        <v>0</v>
      </c>
      <c r="AH54" s="5">
        <v>1</v>
      </c>
      <c r="AI54" s="5">
        <v>7</v>
      </c>
      <c r="AJ54" s="5" t="s">
        <v>3007</v>
      </c>
      <c r="AK54" s="6" t="s">
        <v>3008</v>
      </c>
      <c r="AL54" s="5">
        <v>0.36499999999999999</v>
      </c>
      <c r="AM54" s="5" t="s">
        <v>195</v>
      </c>
      <c r="AN54" s="5" t="s">
        <v>3009</v>
      </c>
      <c r="AO54" s="6" t="s">
        <v>3010</v>
      </c>
      <c r="AP54" s="5">
        <v>11.08</v>
      </c>
      <c r="AQ54" s="5" t="s">
        <v>194</v>
      </c>
      <c r="AR54" s="5" t="s">
        <v>3432</v>
      </c>
      <c r="EJ54" s="5" t="s">
        <v>194</v>
      </c>
      <c r="EK54" s="5" t="s">
        <v>194</v>
      </c>
      <c r="EL54" s="5" t="s">
        <v>194</v>
      </c>
      <c r="EM54" s="5" t="s">
        <v>194</v>
      </c>
      <c r="EN54" s="5" t="s">
        <v>194</v>
      </c>
      <c r="EO54" s="5" t="s">
        <v>670</v>
      </c>
      <c r="EP54" s="5" t="s">
        <v>3011</v>
      </c>
      <c r="EQ54" s="6" t="s">
        <v>3012</v>
      </c>
      <c r="ER54" s="5" t="s">
        <v>2864</v>
      </c>
      <c r="ES54" s="5" t="s">
        <v>2865</v>
      </c>
      <c r="EU54" s="5">
        <v>187187915</v>
      </c>
      <c r="EV54" s="5" t="s">
        <v>3013</v>
      </c>
      <c r="EW54" s="4">
        <v>44827.518043981479</v>
      </c>
      <c r="EZ54" s="5" t="s">
        <v>221</v>
      </c>
      <c r="FA54" s="5" t="s">
        <v>222</v>
      </c>
      <c r="FC54" s="5">
        <v>22</v>
      </c>
    </row>
    <row r="55" spans="1:159" x14ac:dyDescent="0.35">
      <c r="A55" s="4">
        <v>44827.355493020827</v>
      </c>
      <c r="B55" s="4">
        <v>44827.360489861108</v>
      </c>
      <c r="C55" s="4">
        <v>44827</v>
      </c>
      <c r="D55" s="5" t="s">
        <v>652</v>
      </c>
      <c r="H55" s="5">
        <v>2810193501</v>
      </c>
      <c r="I55" s="4">
        <v>44827</v>
      </c>
      <c r="J55" s="5" t="s">
        <v>2983</v>
      </c>
      <c r="K55" s="5" t="s">
        <v>2516</v>
      </c>
      <c r="L55" s="5" t="s">
        <v>656</v>
      </c>
      <c r="M55" s="5" t="s">
        <v>1905</v>
      </c>
      <c r="N55" s="5" t="s">
        <v>658</v>
      </c>
      <c r="O55" s="5" t="s">
        <v>201</v>
      </c>
      <c r="P55" s="5" t="s">
        <v>202</v>
      </c>
      <c r="Q55" s="5" t="s">
        <v>659</v>
      </c>
      <c r="R55" s="5" t="s">
        <v>660</v>
      </c>
      <c r="S55" s="5" t="s">
        <v>661</v>
      </c>
      <c r="T55" s="5" t="s">
        <v>210</v>
      </c>
      <c r="U55" s="5">
        <v>1</v>
      </c>
      <c r="V55" s="5">
        <v>0</v>
      </c>
      <c r="W55" s="5">
        <v>0</v>
      </c>
      <c r="X55" s="5">
        <v>0</v>
      </c>
      <c r="Y55" s="5">
        <v>0</v>
      </c>
      <c r="Z55" s="5">
        <v>0</v>
      </c>
      <c r="AA55" s="5">
        <v>0</v>
      </c>
      <c r="AB55" s="5">
        <v>0</v>
      </c>
      <c r="AC55" s="5">
        <v>0</v>
      </c>
      <c r="AD55" s="5">
        <v>0</v>
      </c>
      <c r="AE55" s="5">
        <v>0</v>
      </c>
      <c r="AF55" s="5">
        <v>0</v>
      </c>
      <c r="AG55" s="5">
        <v>0</v>
      </c>
      <c r="AH55" s="5">
        <v>1</v>
      </c>
      <c r="AI55" s="5">
        <v>2</v>
      </c>
      <c r="AJ55" s="5" t="s">
        <v>2984</v>
      </c>
      <c r="AK55" s="6" t="s">
        <v>2985</v>
      </c>
      <c r="AL55" s="5">
        <v>3.3250000000000002</v>
      </c>
      <c r="AM55" s="5" t="s">
        <v>195</v>
      </c>
      <c r="AN55" s="5" t="s">
        <v>2986</v>
      </c>
      <c r="AO55" s="6" t="s">
        <v>2987</v>
      </c>
      <c r="AP55" s="5">
        <v>9.4649999999999999</v>
      </c>
      <c r="AQ55" s="5" t="s">
        <v>194</v>
      </c>
      <c r="AR55" s="5" t="s">
        <v>3432</v>
      </c>
      <c r="EJ55" s="5" t="s">
        <v>194</v>
      </c>
      <c r="EK55" s="5" t="s">
        <v>194</v>
      </c>
      <c r="EL55" s="5" t="s">
        <v>194</v>
      </c>
      <c r="EM55" s="5" t="s">
        <v>194</v>
      </c>
      <c r="EN55" s="5" t="s">
        <v>194</v>
      </c>
      <c r="EO55" s="5" t="s">
        <v>670</v>
      </c>
      <c r="EP55" s="5" t="s">
        <v>2988</v>
      </c>
      <c r="EQ55" s="6" t="s">
        <v>2989</v>
      </c>
      <c r="ER55" s="5" t="s">
        <v>2864</v>
      </c>
      <c r="ES55" s="5" t="s">
        <v>2865</v>
      </c>
      <c r="EU55" s="5">
        <v>187187865</v>
      </c>
      <c r="EV55" s="5" t="s">
        <v>2990</v>
      </c>
      <c r="EW55" s="4">
        <v>44827.517974537041</v>
      </c>
      <c r="EZ55" s="5" t="s">
        <v>221</v>
      </c>
      <c r="FA55" s="5" t="s">
        <v>222</v>
      </c>
      <c r="FC55" s="5">
        <v>19</v>
      </c>
    </row>
    <row r="56" spans="1:159" x14ac:dyDescent="0.35">
      <c r="A56" s="4">
        <v>44827.556929930557</v>
      </c>
      <c r="B56" s="4">
        <v>44827.565807430547</v>
      </c>
      <c r="C56" s="4">
        <v>44827</v>
      </c>
      <c r="D56" s="5" t="s">
        <v>294</v>
      </c>
      <c r="H56" s="5">
        <v>2506111106</v>
      </c>
      <c r="I56" s="4">
        <v>44827</v>
      </c>
      <c r="J56" s="5" t="s">
        <v>3102</v>
      </c>
      <c r="K56" s="5" t="s">
        <v>197</v>
      </c>
      <c r="L56" s="5" t="s">
        <v>355</v>
      </c>
      <c r="M56" s="5" t="s">
        <v>1754</v>
      </c>
      <c r="N56" s="5" t="s">
        <v>357</v>
      </c>
      <c r="O56" s="5" t="s">
        <v>201</v>
      </c>
      <c r="P56" s="5" t="s">
        <v>202</v>
      </c>
      <c r="Q56" s="5" t="s">
        <v>300</v>
      </c>
      <c r="R56" s="5" t="s">
        <v>301</v>
      </c>
      <c r="S56" s="5" t="s">
        <v>302</v>
      </c>
      <c r="T56" s="5" t="s">
        <v>210</v>
      </c>
      <c r="U56" s="5">
        <v>1</v>
      </c>
      <c r="V56" s="5">
        <v>0</v>
      </c>
      <c r="W56" s="5">
        <v>0</v>
      </c>
      <c r="X56" s="5">
        <v>0</v>
      </c>
      <c r="Y56" s="5">
        <v>0</v>
      </c>
      <c r="Z56" s="5">
        <v>0</v>
      </c>
      <c r="AA56" s="5">
        <v>0</v>
      </c>
      <c r="AB56" s="5">
        <v>0</v>
      </c>
      <c r="AC56" s="5">
        <v>0</v>
      </c>
      <c r="AD56" s="5">
        <v>0</v>
      </c>
      <c r="AE56" s="5">
        <v>0</v>
      </c>
      <c r="AF56" s="5">
        <v>0</v>
      </c>
      <c r="AG56" s="5">
        <v>0</v>
      </c>
      <c r="AH56" s="5">
        <v>2</v>
      </c>
      <c r="AI56" s="5">
        <v>8</v>
      </c>
      <c r="AJ56" s="5" t="s">
        <v>3103</v>
      </c>
      <c r="AK56" s="6" t="s">
        <v>3104</v>
      </c>
      <c r="AL56" s="5">
        <v>3.56</v>
      </c>
      <c r="AM56" s="5" t="s">
        <v>213</v>
      </c>
      <c r="AR56" s="5" t="s">
        <v>3520</v>
      </c>
      <c r="EJ56" s="5" t="s">
        <v>194</v>
      </c>
      <c r="EK56" s="5" t="s">
        <v>194</v>
      </c>
      <c r="EL56" s="5" t="s">
        <v>194</v>
      </c>
      <c r="EM56" s="5" t="s">
        <v>194</v>
      </c>
      <c r="EN56" s="5" t="s">
        <v>194</v>
      </c>
      <c r="EO56" s="5" t="s">
        <v>309</v>
      </c>
      <c r="EP56" s="5" t="s">
        <v>3106</v>
      </c>
      <c r="EQ56" s="6" t="s">
        <v>3107</v>
      </c>
      <c r="ER56" s="5" t="s">
        <v>2864</v>
      </c>
      <c r="ES56" s="5" t="s">
        <v>2865</v>
      </c>
      <c r="EU56" s="5">
        <v>187238581</v>
      </c>
      <c r="EV56" s="5" t="s">
        <v>3108</v>
      </c>
      <c r="EW56" s="4">
        <v>44827.601701388892</v>
      </c>
      <c r="EZ56" s="5" t="s">
        <v>221</v>
      </c>
      <c r="FA56" s="5" t="s">
        <v>222</v>
      </c>
      <c r="FC56" s="5">
        <v>36</v>
      </c>
    </row>
    <row r="57" spans="1:159" x14ac:dyDescent="0.35">
      <c r="A57" s="4">
        <v>44827.369945659717</v>
      </c>
      <c r="B57" s="4">
        <v>44827.592276701391</v>
      </c>
      <c r="C57" s="4">
        <v>44827</v>
      </c>
      <c r="D57" s="5" t="s">
        <v>380</v>
      </c>
      <c r="H57" s="5">
        <v>2101022702</v>
      </c>
      <c r="I57" s="4">
        <v>44827</v>
      </c>
      <c r="J57" s="5" t="s">
        <v>382</v>
      </c>
      <c r="K57" s="5" t="s">
        <v>2937</v>
      </c>
      <c r="L57" s="5" t="s">
        <v>400</v>
      </c>
      <c r="M57" s="5" t="s">
        <v>401</v>
      </c>
      <c r="N57" s="5" t="s">
        <v>402</v>
      </c>
      <c r="O57" s="5" t="s">
        <v>201</v>
      </c>
      <c r="P57" s="5" t="s">
        <v>202</v>
      </c>
      <c r="Q57" s="5" t="s">
        <v>386</v>
      </c>
      <c r="R57" s="5" t="s">
        <v>387</v>
      </c>
      <c r="S57" s="5" t="s">
        <v>388</v>
      </c>
      <c r="T57" s="5" t="s">
        <v>210</v>
      </c>
      <c r="U57" s="5">
        <v>1</v>
      </c>
      <c r="V57" s="5">
        <v>0</v>
      </c>
      <c r="W57" s="5">
        <v>0</v>
      </c>
      <c r="X57" s="5">
        <v>0</v>
      </c>
      <c r="Y57" s="5">
        <v>0</v>
      </c>
      <c r="Z57" s="5">
        <v>0</v>
      </c>
      <c r="AA57" s="5">
        <v>0</v>
      </c>
      <c r="AB57" s="5">
        <v>0</v>
      </c>
      <c r="AC57" s="5">
        <v>0</v>
      </c>
      <c r="AD57" s="5">
        <v>0</v>
      </c>
      <c r="AE57" s="5">
        <v>0</v>
      </c>
      <c r="AF57" s="5">
        <v>0</v>
      </c>
      <c r="AG57" s="5">
        <v>0</v>
      </c>
      <c r="AH57" s="5">
        <v>2</v>
      </c>
      <c r="AI57" s="5">
        <v>5</v>
      </c>
      <c r="AJ57" s="5" t="s">
        <v>2945</v>
      </c>
      <c r="AK57" s="6" t="s">
        <v>2946</v>
      </c>
      <c r="AL57" s="5">
        <v>35.17</v>
      </c>
      <c r="AM57" s="5" t="s">
        <v>213</v>
      </c>
      <c r="AR57" s="5" t="s">
        <v>3419</v>
      </c>
      <c r="EJ57" s="5" t="s">
        <v>194</v>
      </c>
      <c r="EK57" s="5" t="s">
        <v>194</v>
      </c>
      <c r="EL57" s="5" t="s">
        <v>194</v>
      </c>
      <c r="EM57" s="5" t="s">
        <v>194</v>
      </c>
      <c r="EN57" s="5" t="s">
        <v>194</v>
      </c>
      <c r="EO57" s="5" t="s">
        <v>380</v>
      </c>
      <c r="EP57" s="5" t="s">
        <v>2947</v>
      </c>
      <c r="EQ57" s="6" t="s">
        <v>2948</v>
      </c>
      <c r="ER57" s="5" t="s">
        <v>2864</v>
      </c>
      <c r="ES57" s="5" t="s">
        <v>2865</v>
      </c>
      <c r="EU57" s="5">
        <v>187183523</v>
      </c>
      <c r="EV57" s="5" t="s">
        <v>2949</v>
      </c>
      <c r="EW57" s="4">
        <v>44827.51152777778</v>
      </c>
      <c r="EZ57" s="5" t="s">
        <v>221</v>
      </c>
      <c r="FA57" s="5" t="s">
        <v>222</v>
      </c>
      <c r="FC57" s="5">
        <v>14</v>
      </c>
    </row>
    <row r="58" spans="1:159" x14ac:dyDescent="0.35">
      <c r="A58" s="4">
        <v>44826.531252673609</v>
      </c>
      <c r="B58" s="4">
        <v>44827.472062523149</v>
      </c>
      <c r="C58" s="4">
        <v>44826</v>
      </c>
      <c r="D58" s="5" t="s">
        <v>467</v>
      </c>
      <c r="H58" s="5">
        <v>2709181804</v>
      </c>
      <c r="I58" s="4">
        <v>44827</v>
      </c>
      <c r="J58" s="5" t="s">
        <v>240</v>
      </c>
      <c r="K58" s="5" t="s">
        <v>470</v>
      </c>
      <c r="L58" s="5" t="s">
        <v>3571</v>
      </c>
      <c r="M58" s="5" t="s">
        <v>518</v>
      </c>
      <c r="N58" s="5" t="s">
        <v>519</v>
      </c>
      <c r="O58" s="5" t="s">
        <v>201</v>
      </c>
      <c r="P58" s="5" t="s">
        <v>202</v>
      </c>
      <c r="Q58" s="5" t="s">
        <v>473</v>
      </c>
      <c r="R58" s="5" t="s">
        <v>474</v>
      </c>
      <c r="S58" s="5" t="s">
        <v>475</v>
      </c>
      <c r="T58" s="5" t="s">
        <v>210</v>
      </c>
      <c r="U58" s="5">
        <v>1</v>
      </c>
      <c r="V58" s="5">
        <v>0</v>
      </c>
      <c r="W58" s="5">
        <v>0</v>
      </c>
      <c r="X58" s="5">
        <v>0</v>
      </c>
      <c r="Y58" s="5">
        <v>0</v>
      </c>
      <c r="Z58" s="5">
        <v>0</v>
      </c>
      <c r="AA58" s="5">
        <v>0</v>
      </c>
      <c r="AB58" s="5">
        <v>0</v>
      </c>
      <c r="AC58" s="5">
        <v>0</v>
      </c>
      <c r="AD58" s="5">
        <v>0</v>
      </c>
      <c r="AE58" s="5">
        <v>0</v>
      </c>
      <c r="AF58" s="5">
        <v>0</v>
      </c>
      <c r="AG58" s="5">
        <v>0</v>
      </c>
      <c r="AH58" s="5">
        <v>3</v>
      </c>
      <c r="AI58" s="5">
        <v>3</v>
      </c>
      <c r="AJ58" s="5" t="s">
        <v>2919</v>
      </c>
      <c r="AK58" s="6" t="s">
        <v>2920</v>
      </c>
      <c r="AL58" s="5">
        <v>42.31</v>
      </c>
      <c r="AM58" s="5" t="s">
        <v>213</v>
      </c>
      <c r="AR58" s="5" t="s">
        <v>3514</v>
      </c>
      <c r="EJ58" s="5" t="s">
        <v>194</v>
      </c>
      <c r="EK58" s="5" t="s">
        <v>194</v>
      </c>
      <c r="EL58" s="5" t="s">
        <v>194</v>
      </c>
      <c r="EM58" s="5" t="s">
        <v>194</v>
      </c>
      <c r="EN58" s="5" t="s">
        <v>194</v>
      </c>
      <c r="EO58" s="5" t="s">
        <v>648</v>
      </c>
      <c r="EP58" s="5" t="s">
        <v>2922</v>
      </c>
      <c r="EQ58" s="6" t="s">
        <v>2923</v>
      </c>
      <c r="ER58" s="5" t="s">
        <v>2864</v>
      </c>
      <c r="ES58" s="5" t="s">
        <v>2865</v>
      </c>
      <c r="EU58" s="5">
        <v>187137295</v>
      </c>
      <c r="EV58" s="5" t="s">
        <v>2924</v>
      </c>
      <c r="EW58" s="4">
        <v>44827.433148148149</v>
      </c>
      <c r="EZ58" s="5" t="s">
        <v>221</v>
      </c>
      <c r="FA58" s="5" t="s">
        <v>222</v>
      </c>
      <c r="FC58" s="5">
        <v>10</v>
      </c>
    </row>
    <row r="59" spans="1:159" x14ac:dyDescent="0.35">
      <c r="A59" s="4">
        <v>44827.47544065972</v>
      </c>
      <c r="B59" s="4">
        <v>44827.48228452546</v>
      </c>
      <c r="C59" s="4">
        <v>44827</v>
      </c>
      <c r="D59" s="5" t="s">
        <v>652</v>
      </c>
      <c r="H59" s="5">
        <v>2810193506</v>
      </c>
      <c r="I59" s="4">
        <v>44827</v>
      </c>
      <c r="J59" s="5" t="s">
        <v>488</v>
      </c>
      <c r="K59" s="5" t="s">
        <v>2526</v>
      </c>
      <c r="L59" s="5" t="s">
        <v>738</v>
      </c>
      <c r="M59" s="5" t="s">
        <v>739</v>
      </c>
      <c r="N59" s="5" t="s">
        <v>740</v>
      </c>
      <c r="O59" s="5" t="s">
        <v>201</v>
      </c>
      <c r="P59" s="5" t="s">
        <v>202</v>
      </c>
      <c r="Q59" s="5" t="s">
        <v>659</v>
      </c>
      <c r="R59" s="5" t="s">
        <v>660</v>
      </c>
      <c r="S59" s="5" t="s">
        <v>661</v>
      </c>
      <c r="T59" s="5" t="s">
        <v>210</v>
      </c>
      <c r="U59" s="5">
        <v>1</v>
      </c>
      <c r="V59" s="5">
        <v>0</v>
      </c>
      <c r="W59" s="5">
        <v>0</v>
      </c>
      <c r="X59" s="5">
        <v>0</v>
      </c>
      <c r="Y59" s="5">
        <v>0</v>
      </c>
      <c r="Z59" s="5">
        <v>0</v>
      </c>
      <c r="AA59" s="5">
        <v>0</v>
      </c>
      <c r="AB59" s="5">
        <v>0</v>
      </c>
      <c r="AC59" s="5">
        <v>0</v>
      </c>
      <c r="AD59" s="5">
        <v>0</v>
      </c>
      <c r="AE59" s="5">
        <v>0</v>
      </c>
      <c r="AF59" s="5">
        <v>0</v>
      </c>
      <c r="AG59" s="5">
        <v>0</v>
      </c>
      <c r="AH59" s="5">
        <v>1</v>
      </c>
      <c r="AI59" s="5">
        <v>2</v>
      </c>
      <c r="AJ59" s="5" t="s">
        <v>3021</v>
      </c>
      <c r="AK59" s="6" t="s">
        <v>3022</v>
      </c>
      <c r="AL59" s="5">
        <v>4.67</v>
      </c>
      <c r="AM59" s="5" t="s">
        <v>195</v>
      </c>
      <c r="AN59" s="5" t="s">
        <v>3023</v>
      </c>
      <c r="AO59" s="6" t="s">
        <v>3024</v>
      </c>
      <c r="AP59" s="5">
        <v>5.9450000000000003</v>
      </c>
      <c r="AQ59" s="5" t="s">
        <v>194</v>
      </c>
      <c r="AR59" s="5" t="s">
        <v>3432</v>
      </c>
      <c r="EJ59" s="5" t="s">
        <v>194</v>
      </c>
      <c r="EK59" s="5" t="s">
        <v>194</v>
      </c>
      <c r="EL59" s="5" t="s">
        <v>194</v>
      </c>
      <c r="EM59" s="5" t="s">
        <v>194</v>
      </c>
      <c r="EN59" s="5" t="s">
        <v>194</v>
      </c>
      <c r="EO59" s="5" t="s">
        <v>670</v>
      </c>
      <c r="EP59" s="5" t="s">
        <v>3025</v>
      </c>
      <c r="EQ59" s="6" t="s">
        <v>3026</v>
      </c>
      <c r="ER59" s="5" t="s">
        <v>2864</v>
      </c>
      <c r="ES59" s="5" t="s">
        <v>2865</v>
      </c>
      <c r="EU59" s="5">
        <v>187187950</v>
      </c>
      <c r="EV59" s="5" t="s">
        <v>3027</v>
      </c>
      <c r="EW59" s="4">
        <v>44827.518101851849</v>
      </c>
      <c r="EZ59" s="5" t="s">
        <v>221</v>
      </c>
      <c r="FA59" s="5" t="s">
        <v>222</v>
      </c>
      <c r="FC59" s="5">
        <v>24</v>
      </c>
    </row>
    <row r="60" spans="1:159" x14ac:dyDescent="0.35">
      <c r="A60" s="4">
        <v>44827.323004768521</v>
      </c>
      <c r="B60" s="4">
        <v>44827.436299050933</v>
      </c>
      <c r="C60" s="4">
        <v>44827</v>
      </c>
      <c r="D60" s="5" t="s">
        <v>751</v>
      </c>
      <c r="H60" s="5">
        <v>2405102501</v>
      </c>
      <c r="I60" s="4">
        <v>44827</v>
      </c>
      <c r="J60" s="5" t="s">
        <v>1063</v>
      </c>
      <c r="K60" s="5" t="s">
        <v>197</v>
      </c>
      <c r="L60" s="5" t="s">
        <v>754</v>
      </c>
      <c r="M60" s="5" t="s">
        <v>754</v>
      </c>
      <c r="N60" s="5" t="s">
        <v>755</v>
      </c>
      <c r="O60" s="5" t="s">
        <v>201</v>
      </c>
      <c r="P60" s="5" t="s">
        <v>202</v>
      </c>
      <c r="Q60" s="5" t="s">
        <v>756</v>
      </c>
      <c r="R60" s="5" t="s">
        <v>757</v>
      </c>
      <c r="S60" s="5" t="s">
        <v>758</v>
      </c>
      <c r="T60" s="5" t="s">
        <v>422</v>
      </c>
      <c r="U60" s="5">
        <v>1</v>
      </c>
      <c r="V60" s="5">
        <v>1</v>
      </c>
      <c r="W60" s="5">
        <v>0</v>
      </c>
      <c r="X60" s="5">
        <v>0</v>
      </c>
      <c r="Y60" s="5">
        <v>0</v>
      </c>
      <c r="Z60" s="5">
        <v>0</v>
      </c>
      <c r="AA60" s="5">
        <v>0</v>
      </c>
      <c r="AB60" s="5">
        <v>0</v>
      </c>
      <c r="AC60" s="5">
        <v>0</v>
      </c>
      <c r="AD60" s="5">
        <v>0</v>
      </c>
      <c r="AE60" s="5">
        <v>0</v>
      </c>
      <c r="AF60" s="5">
        <v>0</v>
      </c>
      <c r="AG60" s="5">
        <v>0</v>
      </c>
      <c r="AH60" s="5">
        <v>2</v>
      </c>
      <c r="AI60" s="5">
        <v>6</v>
      </c>
      <c r="AJ60" s="5" t="s">
        <v>3160</v>
      </c>
      <c r="AK60" s="6" t="s">
        <v>3161</v>
      </c>
      <c r="AL60" s="5">
        <v>0.23799999999999999</v>
      </c>
      <c r="AM60" s="5" t="s">
        <v>195</v>
      </c>
      <c r="AN60" s="5" t="s">
        <v>3162</v>
      </c>
      <c r="AO60" s="6" t="s">
        <v>3163</v>
      </c>
      <c r="AP60" s="5">
        <v>6.8120000000000003</v>
      </c>
      <c r="AQ60" s="5" t="s">
        <v>194</v>
      </c>
      <c r="AR60" s="5" t="s">
        <v>3419</v>
      </c>
      <c r="AS60" s="5" t="s">
        <v>3164</v>
      </c>
      <c r="AT60" s="6" t="s">
        <v>3165</v>
      </c>
      <c r="AU60" s="5">
        <v>3.09</v>
      </c>
      <c r="AV60" s="5" t="s">
        <v>213</v>
      </c>
      <c r="EJ60" s="5" t="s">
        <v>194</v>
      </c>
      <c r="EK60" s="5" t="s">
        <v>194</v>
      </c>
      <c r="EL60" s="5" t="s">
        <v>194</v>
      </c>
      <c r="EM60" s="5" t="s">
        <v>194</v>
      </c>
      <c r="EN60" s="5" t="s">
        <v>194</v>
      </c>
      <c r="EO60" s="5" t="s">
        <v>751</v>
      </c>
      <c r="EP60" s="5" t="s">
        <v>3167</v>
      </c>
      <c r="EQ60" s="6" t="s">
        <v>3168</v>
      </c>
      <c r="ER60" s="5" t="s">
        <v>2864</v>
      </c>
      <c r="ES60" s="5" t="s">
        <v>2865</v>
      </c>
      <c r="EU60" s="5">
        <v>187268930</v>
      </c>
      <c r="EV60" s="5" t="s">
        <v>3169</v>
      </c>
      <c r="EW60" s="4">
        <v>44827.659212962957</v>
      </c>
      <c r="EZ60" s="5" t="s">
        <v>221</v>
      </c>
      <c r="FA60" s="5" t="s">
        <v>222</v>
      </c>
      <c r="FC60" s="5">
        <v>46</v>
      </c>
    </row>
    <row r="61" spans="1:159" x14ac:dyDescent="0.35">
      <c r="A61" s="4">
        <v>44827.350679016206</v>
      </c>
      <c r="B61" s="4">
        <v>44827.436649687501</v>
      </c>
      <c r="C61" s="4">
        <v>44827</v>
      </c>
      <c r="D61" s="5" t="s">
        <v>751</v>
      </c>
      <c r="H61" s="5">
        <v>2405102503</v>
      </c>
      <c r="I61" s="4">
        <v>44827</v>
      </c>
      <c r="J61" s="5" t="s">
        <v>933</v>
      </c>
      <c r="K61" s="5" t="s">
        <v>197</v>
      </c>
      <c r="L61" s="5" t="s">
        <v>794</v>
      </c>
      <c r="M61" s="5" t="s">
        <v>795</v>
      </c>
      <c r="N61" s="5" t="s">
        <v>796</v>
      </c>
      <c r="O61" s="5" t="s">
        <v>201</v>
      </c>
      <c r="P61" s="5" t="s">
        <v>202</v>
      </c>
      <c r="Q61" s="5" t="s">
        <v>756</v>
      </c>
      <c r="R61" s="5" t="s">
        <v>757</v>
      </c>
      <c r="S61" s="5" t="s">
        <v>758</v>
      </c>
      <c r="T61" s="5" t="s">
        <v>210</v>
      </c>
      <c r="U61" s="5">
        <v>1</v>
      </c>
      <c r="V61" s="5">
        <v>0</v>
      </c>
      <c r="W61" s="5">
        <v>0</v>
      </c>
      <c r="X61" s="5">
        <v>0</v>
      </c>
      <c r="Y61" s="5">
        <v>0</v>
      </c>
      <c r="Z61" s="5">
        <v>0</v>
      </c>
      <c r="AA61" s="5">
        <v>0</v>
      </c>
      <c r="AB61" s="5">
        <v>0</v>
      </c>
      <c r="AC61" s="5">
        <v>0</v>
      </c>
      <c r="AD61" s="5">
        <v>0</v>
      </c>
      <c r="AE61" s="5">
        <v>0</v>
      </c>
      <c r="AF61" s="5">
        <v>0</v>
      </c>
      <c r="AG61" s="5">
        <v>0</v>
      </c>
      <c r="AH61" s="5">
        <v>2</v>
      </c>
      <c r="AI61" s="5">
        <v>5</v>
      </c>
      <c r="AJ61" s="5" t="s">
        <v>3183</v>
      </c>
      <c r="AK61" s="6" t="s">
        <v>3184</v>
      </c>
      <c r="AL61" s="5">
        <v>13.715</v>
      </c>
      <c r="AM61" s="5" t="s">
        <v>213</v>
      </c>
      <c r="AR61" s="5" t="s">
        <v>3419</v>
      </c>
      <c r="EJ61" s="5" t="s">
        <v>194</v>
      </c>
      <c r="EK61" s="5" t="s">
        <v>194</v>
      </c>
      <c r="EL61" s="5" t="s">
        <v>194</v>
      </c>
      <c r="EM61" s="5" t="s">
        <v>194</v>
      </c>
      <c r="EN61" s="5" t="s">
        <v>194</v>
      </c>
      <c r="EO61" s="5" t="s">
        <v>751</v>
      </c>
      <c r="EP61" s="5" t="s">
        <v>3185</v>
      </c>
      <c r="EQ61" s="6" t="s">
        <v>3186</v>
      </c>
      <c r="ER61" s="5" t="s">
        <v>2864</v>
      </c>
      <c r="ES61" s="5" t="s">
        <v>2865</v>
      </c>
      <c r="EU61" s="5">
        <v>187269009</v>
      </c>
      <c r="EV61" s="5" t="s">
        <v>3187</v>
      </c>
      <c r="EW61" s="4">
        <v>44827.659421296303</v>
      </c>
      <c r="EZ61" s="5" t="s">
        <v>221</v>
      </c>
      <c r="FA61" s="5" t="s">
        <v>222</v>
      </c>
      <c r="FC61" s="5">
        <v>49</v>
      </c>
    </row>
    <row r="62" spans="1:159" x14ac:dyDescent="0.35">
      <c r="A62" s="4">
        <v>44827.341966180553</v>
      </c>
      <c r="B62" s="4">
        <v>44827.436443553241</v>
      </c>
      <c r="C62" s="4">
        <v>44827</v>
      </c>
      <c r="D62" s="5" t="s">
        <v>751</v>
      </c>
      <c r="H62" s="5">
        <v>2405102502</v>
      </c>
      <c r="I62" s="4">
        <v>44827</v>
      </c>
      <c r="J62" s="5" t="s">
        <v>3175</v>
      </c>
      <c r="K62" s="5" t="s">
        <v>197</v>
      </c>
      <c r="L62" s="5" t="s">
        <v>778</v>
      </c>
      <c r="M62" s="5" t="s">
        <v>779</v>
      </c>
      <c r="N62" s="5" t="s">
        <v>780</v>
      </c>
      <c r="O62" s="5" t="s">
        <v>201</v>
      </c>
      <c r="P62" s="5" t="s">
        <v>202</v>
      </c>
      <c r="Q62" s="5" t="s">
        <v>756</v>
      </c>
      <c r="R62" s="5" t="s">
        <v>757</v>
      </c>
      <c r="S62" s="5" t="s">
        <v>758</v>
      </c>
      <c r="T62" s="5" t="s">
        <v>210</v>
      </c>
      <c r="U62" s="5">
        <v>1</v>
      </c>
      <c r="V62" s="5">
        <v>0</v>
      </c>
      <c r="W62" s="5">
        <v>0</v>
      </c>
      <c r="X62" s="5">
        <v>0</v>
      </c>
      <c r="Y62" s="5">
        <v>0</v>
      </c>
      <c r="Z62" s="5">
        <v>0</v>
      </c>
      <c r="AA62" s="5">
        <v>0</v>
      </c>
      <c r="AB62" s="5">
        <v>0</v>
      </c>
      <c r="AC62" s="5">
        <v>0</v>
      </c>
      <c r="AD62" s="5">
        <v>0</v>
      </c>
      <c r="AE62" s="5">
        <v>0</v>
      </c>
      <c r="AF62" s="5">
        <v>0</v>
      </c>
      <c r="AG62" s="5">
        <v>0</v>
      </c>
      <c r="AH62" s="5">
        <v>2</v>
      </c>
      <c r="AI62" s="5">
        <v>8</v>
      </c>
      <c r="AJ62" s="5" t="s">
        <v>3176</v>
      </c>
      <c r="AK62" s="6" t="s">
        <v>3177</v>
      </c>
      <c r="AL62" s="5">
        <v>4.391</v>
      </c>
      <c r="AM62" s="5" t="s">
        <v>195</v>
      </c>
      <c r="AN62" s="5" t="s">
        <v>3178</v>
      </c>
      <c r="AO62" s="6" t="s">
        <v>3179</v>
      </c>
      <c r="AP62" s="5">
        <v>26.117000000000001</v>
      </c>
      <c r="AQ62" s="5" t="s">
        <v>194</v>
      </c>
      <c r="AR62" s="5" t="s">
        <v>3419</v>
      </c>
      <c r="EJ62" s="5" t="s">
        <v>194</v>
      </c>
      <c r="EK62" s="5" t="s">
        <v>194</v>
      </c>
      <c r="EL62" s="5" t="s">
        <v>194</v>
      </c>
      <c r="EM62" s="5" t="s">
        <v>194</v>
      </c>
      <c r="EN62" s="5" t="s">
        <v>194</v>
      </c>
      <c r="EO62" s="5" t="s">
        <v>751</v>
      </c>
      <c r="EP62" s="5" t="s">
        <v>3180</v>
      </c>
      <c r="EQ62" s="6" t="s">
        <v>3181</v>
      </c>
      <c r="ER62" s="5" t="s">
        <v>2864</v>
      </c>
      <c r="ES62" s="5" t="s">
        <v>2865</v>
      </c>
      <c r="EU62" s="5">
        <v>187268994</v>
      </c>
      <c r="EV62" s="5" t="s">
        <v>3182</v>
      </c>
      <c r="EW62" s="4">
        <v>44827.659386574072</v>
      </c>
      <c r="EZ62" s="5" t="s">
        <v>221</v>
      </c>
      <c r="FA62" s="5" t="s">
        <v>222</v>
      </c>
      <c r="FC62" s="5">
        <v>48</v>
      </c>
    </row>
    <row r="63" spans="1:159" x14ac:dyDescent="0.35">
      <c r="A63" s="4">
        <v>44827.423159965278</v>
      </c>
      <c r="B63" s="4">
        <v>44827.425858935188</v>
      </c>
      <c r="C63" s="4">
        <v>44827</v>
      </c>
      <c r="D63" s="5" t="s">
        <v>652</v>
      </c>
      <c r="H63" s="5">
        <v>2810193503</v>
      </c>
      <c r="I63" s="4">
        <v>44827</v>
      </c>
      <c r="J63" s="5" t="s">
        <v>2999</v>
      </c>
      <c r="K63" s="5" t="s">
        <v>2526</v>
      </c>
      <c r="L63" s="5" t="s">
        <v>691</v>
      </c>
      <c r="M63" s="5" t="s">
        <v>1927</v>
      </c>
      <c r="N63" s="5" t="s">
        <v>693</v>
      </c>
      <c r="O63" s="5" t="s">
        <v>201</v>
      </c>
      <c r="P63" s="5" t="s">
        <v>202</v>
      </c>
      <c r="Q63" s="5" t="s">
        <v>659</v>
      </c>
      <c r="R63" s="5" t="s">
        <v>660</v>
      </c>
      <c r="S63" s="5" t="s">
        <v>661</v>
      </c>
      <c r="T63" s="5" t="s">
        <v>210</v>
      </c>
      <c r="U63" s="5">
        <v>1</v>
      </c>
      <c r="V63" s="5">
        <v>0</v>
      </c>
      <c r="W63" s="5">
        <v>0</v>
      </c>
      <c r="X63" s="5">
        <v>0</v>
      </c>
      <c r="Y63" s="5">
        <v>0</v>
      </c>
      <c r="Z63" s="5">
        <v>0</v>
      </c>
      <c r="AA63" s="5">
        <v>0</v>
      </c>
      <c r="AB63" s="5">
        <v>0</v>
      </c>
      <c r="AC63" s="5">
        <v>0</v>
      </c>
      <c r="AD63" s="5">
        <v>0</v>
      </c>
      <c r="AE63" s="5">
        <v>0</v>
      </c>
      <c r="AF63" s="5">
        <v>0</v>
      </c>
      <c r="AG63" s="5">
        <v>0</v>
      </c>
      <c r="AH63" s="5">
        <v>1</v>
      </c>
      <c r="AI63" s="5">
        <v>10</v>
      </c>
      <c r="AJ63" s="5" t="s">
        <v>3000</v>
      </c>
      <c r="AK63" s="6" t="s">
        <v>3001</v>
      </c>
      <c r="AL63" s="5">
        <v>4.0949999999999998</v>
      </c>
      <c r="AM63" s="5" t="s">
        <v>195</v>
      </c>
      <c r="AN63" s="5" t="s">
        <v>3002</v>
      </c>
      <c r="AO63" s="6" t="s">
        <v>3003</v>
      </c>
      <c r="AP63" s="5">
        <v>10.58</v>
      </c>
      <c r="AQ63" s="5" t="s">
        <v>194</v>
      </c>
      <c r="AR63" s="5" t="s">
        <v>3432</v>
      </c>
      <c r="EJ63" s="5" t="s">
        <v>194</v>
      </c>
      <c r="EK63" s="5" t="s">
        <v>194</v>
      </c>
      <c r="EL63" s="5" t="s">
        <v>194</v>
      </c>
      <c r="EM63" s="5" t="s">
        <v>194</v>
      </c>
      <c r="EN63" s="5" t="s">
        <v>194</v>
      </c>
      <c r="EO63" s="5" t="s">
        <v>670</v>
      </c>
      <c r="EP63" s="5" t="s">
        <v>3004</v>
      </c>
      <c r="EQ63" s="6" t="s">
        <v>3005</v>
      </c>
      <c r="ER63" s="5" t="s">
        <v>2864</v>
      </c>
      <c r="ES63" s="5" t="s">
        <v>2865</v>
      </c>
      <c r="EU63" s="5">
        <v>187187895</v>
      </c>
      <c r="EV63" s="5" t="s">
        <v>3006</v>
      </c>
      <c r="EW63" s="4">
        <v>44827.518020833333</v>
      </c>
      <c r="EZ63" s="5" t="s">
        <v>221</v>
      </c>
      <c r="FA63" s="5" t="s">
        <v>222</v>
      </c>
      <c r="FC63" s="5">
        <v>21</v>
      </c>
    </row>
    <row r="64" spans="1:159" x14ac:dyDescent="0.35">
      <c r="A64" s="4">
        <v>44827.393887175916</v>
      </c>
      <c r="B64" s="4">
        <v>44827.594178159721</v>
      </c>
      <c r="C64" s="4">
        <v>44827</v>
      </c>
      <c r="D64" s="5" t="s">
        <v>380</v>
      </c>
      <c r="H64" s="5">
        <v>2101022703</v>
      </c>
      <c r="I64" s="4">
        <v>44827</v>
      </c>
      <c r="J64" s="5" t="s">
        <v>1875</v>
      </c>
      <c r="K64" s="5" t="s">
        <v>2937</v>
      </c>
      <c r="L64" s="5" t="s">
        <v>414</v>
      </c>
      <c r="M64" s="5" t="s">
        <v>1819</v>
      </c>
      <c r="N64" s="5" t="s">
        <v>1821</v>
      </c>
      <c r="O64" s="5" t="s">
        <v>201</v>
      </c>
      <c r="P64" s="5" t="s">
        <v>202</v>
      </c>
      <c r="Q64" s="5" t="s">
        <v>386</v>
      </c>
      <c r="R64" s="5" t="s">
        <v>387</v>
      </c>
      <c r="S64" s="5" t="s">
        <v>388</v>
      </c>
      <c r="T64" s="5" t="s">
        <v>422</v>
      </c>
      <c r="U64" s="5">
        <v>1</v>
      </c>
      <c r="V64" s="5">
        <v>1</v>
      </c>
      <c r="W64" s="5">
        <v>0</v>
      </c>
      <c r="X64" s="5">
        <v>0</v>
      </c>
      <c r="Y64" s="5">
        <v>0</v>
      </c>
      <c r="Z64" s="5">
        <v>0</v>
      </c>
      <c r="AA64" s="5">
        <v>0</v>
      </c>
      <c r="AB64" s="5">
        <v>0</v>
      </c>
      <c r="AC64" s="5">
        <v>0</v>
      </c>
      <c r="AD64" s="5">
        <v>0</v>
      </c>
      <c r="AE64" s="5">
        <v>0</v>
      </c>
      <c r="AF64" s="5">
        <v>0</v>
      </c>
      <c r="AG64" s="5">
        <v>0</v>
      </c>
      <c r="AH64" s="5">
        <v>2</v>
      </c>
      <c r="AI64" s="5">
        <v>9</v>
      </c>
      <c r="AJ64" s="5" t="s">
        <v>2950</v>
      </c>
      <c r="AK64" s="6" t="s">
        <v>2951</v>
      </c>
      <c r="AL64" s="5">
        <v>1.57</v>
      </c>
      <c r="AM64" s="5" t="s">
        <v>213</v>
      </c>
      <c r="AR64" s="5" t="s">
        <v>3517</v>
      </c>
      <c r="AS64" s="5" t="s">
        <v>2953</v>
      </c>
      <c r="AT64" s="6" t="s">
        <v>2954</v>
      </c>
      <c r="AU64" s="5">
        <v>15.46</v>
      </c>
      <c r="AV64" s="5" t="s">
        <v>213</v>
      </c>
      <c r="EJ64" s="5" t="s">
        <v>194</v>
      </c>
      <c r="EK64" s="5" t="s">
        <v>194</v>
      </c>
      <c r="EL64" s="5" t="s">
        <v>194</v>
      </c>
      <c r="EM64" s="5" t="s">
        <v>194</v>
      </c>
      <c r="EN64" s="5" t="s">
        <v>194</v>
      </c>
      <c r="EO64" s="5" t="s">
        <v>380</v>
      </c>
      <c r="EP64" s="5" t="s">
        <v>2955</v>
      </c>
      <c r="EQ64" s="6" t="s">
        <v>2956</v>
      </c>
      <c r="ER64" s="5" t="s">
        <v>2864</v>
      </c>
      <c r="ES64" s="5" t="s">
        <v>2865</v>
      </c>
      <c r="EU64" s="5">
        <v>187183728</v>
      </c>
      <c r="EV64" s="5" t="s">
        <v>2957</v>
      </c>
      <c r="EW64" s="4">
        <v>44827.511863425927</v>
      </c>
      <c r="EZ64" s="5" t="s">
        <v>221</v>
      </c>
      <c r="FA64" s="5" t="s">
        <v>222</v>
      </c>
      <c r="FC64" s="5">
        <v>15</v>
      </c>
    </row>
    <row r="65" spans="1:159" x14ac:dyDescent="0.35">
      <c r="A65" s="4">
        <v>44826.52601559028</v>
      </c>
      <c r="B65" s="4">
        <v>44827.444944328701</v>
      </c>
      <c r="C65" s="4">
        <v>44826</v>
      </c>
      <c r="D65" s="5" t="s">
        <v>467</v>
      </c>
      <c r="H65" s="5">
        <v>2709181803</v>
      </c>
      <c r="I65" s="4">
        <v>44827</v>
      </c>
      <c r="J65" s="5" t="s">
        <v>469</v>
      </c>
      <c r="K65" s="5" t="s">
        <v>470</v>
      </c>
      <c r="L65" s="5" t="s">
        <v>3572</v>
      </c>
      <c r="M65" s="5" t="s">
        <v>471</v>
      </c>
      <c r="N65" s="5" t="s">
        <v>472</v>
      </c>
      <c r="O65" s="5" t="s">
        <v>201</v>
      </c>
      <c r="P65" s="5" t="s">
        <v>202</v>
      </c>
      <c r="Q65" s="5" t="s">
        <v>473</v>
      </c>
      <c r="R65" s="5" t="s">
        <v>474</v>
      </c>
      <c r="S65" s="5" t="s">
        <v>475</v>
      </c>
      <c r="T65" s="5" t="s">
        <v>210</v>
      </c>
      <c r="U65" s="5">
        <v>1</v>
      </c>
      <c r="V65" s="5">
        <v>0</v>
      </c>
      <c r="W65" s="5">
        <v>0</v>
      </c>
      <c r="X65" s="5">
        <v>0</v>
      </c>
      <c r="Y65" s="5">
        <v>0</v>
      </c>
      <c r="Z65" s="5">
        <v>0</v>
      </c>
      <c r="AA65" s="5">
        <v>0</v>
      </c>
      <c r="AB65" s="5">
        <v>0</v>
      </c>
      <c r="AC65" s="5">
        <v>0</v>
      </c>
      <c r="AD65" s="5">
        <v>0</v>
      </c>
      <c r="AE65" s="5">
        <v>0</v>
      </c>
      <c r="AF65" s="5">
        <v>0</v>
      </c>
      <c r="AG65" s="5">
        <v>0</v>
      </c>
      <c r="AH65" s="5">
        <v>2</v>
      </c>
      <c r="AI65" s="5">
        <v>6</v>
      </c>
      <c r="AJ65" s="5" t="s">
        <v>2913</v>
      </c>
      <c r="AK65" s="6" t="s">
        <v>2914</v>
      </c>
      <c r="AL65" s="5">
        <v>21.87</v>
      </c>
      <c r="AM65" s="5" t="s">
        <v>213</v>
      </c>
      <c r="AR65" s="5" t="s">
        <v>3513</v>
      </c>
      <c r="EJ65" s="5" t="s">
        <v>194</v>
      </c>
      <c r="EK65" s="5" t="s">
        <v>194</v>
      </c>
      <c r="EL65" s="5" t="s">
        <v>194</v>
      </c>
      <c r="EM65" s="5" t="s">
        <v>194</v>
      </c>
      <c r="EN65" s="5" t="s">
        <v>194</v>
      </c>
      <c r="EO65" s="5" t="s">
        <v>482</v>
      </c>
      <c r="EP65" s="5" t="s">
        <v>2916</v>
      </c>
      <c r="EQ65" s="6" t="s">
        <v>2917</v>
      </c>
      <c r="ER65" s="5" t="s">
        <v>2864</v>
      </c>
      <c r="ES65" s="5" t="s">
        <v>2865</v>
      </c>
      <c r="EU65" s="5">
        <v>187137223</v>
      </c>
      <c r="EV65" s="5" t="s">
        <v>2918</v>
      </c>
      <c r="EW65" s="4">
        <v>44827.43304398148</v>
      </c>
      <c r="EZ65" s="5" t="s">
        <v>221</v>
      </c>
      <c r="FA65" s="5" t="s">
        <v>222</v>
      </c>
      <c r="FC65" s="5">
        <v>9</v>
      </c>
    </row>
    <row r="66" spans="1:159" x14ac:dyDescent="0.35">
      <c r="A66" s="4">
        <v>44827.446234976851</v>
      </c>
      <c r="B66" s="4">
        <v>44827.451484340279</v>
      </c>
      <c r="C66" s="4">
        <v>44827</v>
      </c>
      <c r="D66" s="5" t="s">
        <v>486</v>
      </c>
      <c r="H66" s="5">
        <v>2507141906</v>
      </c>
      <c r="I66" s="4">
        <v>44827</v>
      </c>
      <c r="J66" s="5" t="s">
        <v>2867</v>
      </c>
      <c r="K66" s="5" t="s">
        <v>968</v>
      </c>
      <c r="L66" s="5" t="s">
        <v>623</v>
      </c>
      <c r="M66" s="5" t="s">
        <v>624</v>
      </c>
      <c r="N66" s="5" t="s">
        <v>625</v>
      </c>
      <c r="O66" s="5" t="s">
        <v>201</v>
      </c>
      <c r="P66" s="5" t="s">
        <v>202</v>
      </c>
      <c r="Q66" s="5" t="s">
        <v>300</v>
      </c>
      <c r="R66" s="5" t="s">
        <v>548</v>
      </c>
      <c r="S66" s="5" t="s">
        <v>549</v>
      </c>
      <c r="T66" s="5" t="s">
        <v>210</v>
      </c>
      <c r="U66" s="5">
        <v>1</v>
      </c>
      <c r="V66" s="5">
        <v>0</v>
      </c>
      <c r="W66" s="5">
        <v>0</v>
      </c>
      <c r="X66" s="5">
        <v>0</v>
      </c>
      <c r="Y66" s="5">
        <v>0</v>
      </c>
      <c r="Z66" s="5">
        <v>0</v>
      </c>
      <c r="AA66" s="5">
        <v>0</v>
      </c>
      <c r="AB66" s="5">
        <v>0</v>
      </c>
      <c r="AC66" s="5">
        <v>0</v>
      </c>
      <c r="AD66" s="5">
        <v>0</v>
      </c>
      <c r="AE66" s="5">
        <v>0</v>
      </c>
      <c r="AF66" s="5">
        <v>0</v>
      </c>
      <c r="AG66" s="5">
        <v>0</v>
      </c>
      <c r="AH66" s="5">
        <v>2</v>
      </c>
      <c r="AI66" s="5">
        <v>5</v>
      </c>
      <c r="AJ66" s="5" t="s">
        <v>2869</v>
      </c>
      <c r="AK66" s="6" t="s">
        <v>2870</v>
      </c>
      <c r="AL66" s="5">
        <v>9.2750000000000004</v>
      </c>
      <c r="AM66" s="5" t="s">
        <v>213</v>
      </c>
      <c r="AR66" s="5" t="s">
        <v>3419</v>
      </c>
      <c r="EJ66" s="5" t="s">
        <v>194</v>
      </c>
      <c r="EK66" s="5" t="s">
        <v>194</v>
      </c>
      <c r="EL66" s="5" t="s">
        <v>194</v>
      </c>
      <c r="EM66" s="5" t="s">
        <v>194</v>
      </c>
      <c r="EN66" s="5" t="s">
        <v>194</v>
      </c>
      <c r="EO66" s="5" t="s">
        <v>557</v>
      </c>
      <c r="EP66" s="5" t="s">
        <v>2871</v>
      </c>
      <c r="EQ66" s="6" t="s">
        <v>2872</v>
      </c>
      <c r="ER66" s="5" t="s">
        <v>2864</v>
      </c>
      <c r="ES66" s="5" t="s">
        <v>2865</v>
      </c>
      <c r="EU66" s="5">
        <v>187115545</v>
      </c>
      <c r="EV66" s="5" t="s">
        <v>2873</v>
      </c>
      <c r="EW66" s="4">
        <v>44827.388067129628</v>
      </c>
      <c r="EZ66" s="5" t="s">
        <v>221</v>
      </c>
      <c r="FA66" s="5" t="s">
        <v>222</v>
      </c>
      <c r="FC66" s="5">
        <v>2</v>
      </c>
    </row>
    <row r="67" spans="1:159" x14ac:dyDescent="0.35">
      <c r="A67" s="4">
        <v>44827.457232280103</v>
      </c>
      <c r="B67" s="4">
        <v>44827.462587187503</v>
      </c>
      <c r="C67" s="4">
        <v>44827</v>
      </c>
      <c r="D67" s="5" t="s">
        <v>192</v>
      </c>
      <c r="H67" s="5">
        <v>2304071203</v>
      </c>
      <c r="I67" s="4">
        <v>44827</v>
      </c>
      <c r="J67" s="5" t="s">
        <v>3035</v>
      </c>
      <c r="K67" s="5" t="s">
        <v>3036</v>
      </c>
      <c r="L67" s="5" t="s">
        <v>241</v>
      </c>
      <c r="M67" s="5" t="s">
        <v>242</v>
      </c>
      <c r="N67" s="5" t="s">
        <v>243</v>
      </c>
      <c r="O67" s="5" t="s">
        <v>201</v>
      </c>
      <c r="P67" s="5" t="s">
        <v>202</v>
      </c>
      <c r="Q67" s="5" t="s">
        <v>203</v>
      </c>
      <c r="R67" s="5" t="s">
        <v>204</v>
      </c>
      <c r="S67" s="5" t="s">
        <v>205</v>
      </c>
      <c r="T67" s="5" t="s">
        <v>210</v>
      </c>
      <c r="U67" s="5">
        <v>1</v>
      </c>
      <c r="V67" s="5">
        <v>0</v>
      </c>
      <c r="W67" s="5">
        <v>0</v>
      </c>
      <c r="X67" s="5">
        <v>0</v>
      </c>
      <c r="Y67" s="5">
        <v>0</v>
      </c>
      <c r="Z67" s="5">
        <v>0</v>
      </c>
      <c r="AA67" s="5">
        <v>0</v>
      </c>
      <c r="AB67" s="5">
        <v>0</v>
      </c>
      <c r="AC67" s="5">
        <v>0</v>
      </c>
      <c r="AD67" s="5">
        <v>0</v>
      </c>
      <c r="AE67" s="5">
        <v>0</v>
      </c>
      <c r="AF67" s="5">
        <v>0</v>
      </c>
      <c r="AG67" s="5">
        <v>0</v>
      </c>
      <c r="AH67" s="5">
        <v>2</v>
      </c>
      <c r="AI67" s="5">
        <v>5</v>
      </c>
      <c r="AJ67" s="5" t="s">
        <v>3037</v>
      </c>
      <c r="AK67" s="6" t="s">
        <v>3038</v>
      </c>
      <c r="AL67" s="5">
        <v>17.39</v>
      </c>
      <c r="AM67" s="5" t="s">
        <v>213</v>
      </c>
      <c r="AR67" s="5" t="s">
        <v>3518</v>
      </c>
      <c r="EJ67" s="5" t="s">
        <v>194</v>
      </c>
      <c r="EK67" s="5" t="s">
        <v>194</v>
      </c>
      <c r="EL67" s="5" t="s">
        <v>194</v>
      </c>
      <c r="EM67" s="5" t="s">
        <v>194</v>
      </c>
      <c r="EN67" s="5" t="s">
        <v>194</v>
      </c>
      <c r="EO67" s="5" t="s">
        <v>192</v>
      </c>
      <c r="EP67" s="5" t="s">
        <v>3040</v>
      </c>
      <c r="EQ67" s="6" t="s">
        <v>3041</v>
      </c>
      <c r="ER67" s="5" t="s">
        <v>2864</v>
      </c>
      <c r="ES67" s="5" t="s">
        <v>2865</v>
      </c>
      <c r="EU67" s="5">
        <v>187188883</v>
      </c>
      <c r="EV67" s="5" t="s">
        <v>3042</v>
      </c>
      <c r="EW67" s="4">
        <v>44827.519768518519</v>
      </c>
      <c r="EZ67" s="5" t="s">
        <v>221</v>
      </c>
      <c r="FA67" s="5" t="s">
        <v>222</v>
      </c>
      <c r="FC67" s="5">
        <v>26</v>
      </c>
    </row>
    <row r="68" spans="1:159" x14ac:dyDescent="0.35">
      <c r="A68" s="4">
        <v>44827.497350266203</v>
      </c>
      <c r="B68" s="4">
        <v>44827.565730844908</v>
      </c>
      <c r="C68" s="4">
        <v>44827</v>
      </c>
      <c r="D68" s="5" t="s">
        <v>294</v>
      </c>
      <c r="H68" s="5">
        <v>2506111101</v>
      </c>
      <c r="I68" s="4">
        <v>44827</v>
      </c>
      <c r="J68" s="5" t="s">
        <v>3070</v>
      </c>
      <c r="K68" s="5" t="s">
        <v>197</v>
      </c>
      <c r="L68" s="5" t="s">
        <v>297</v>
      </c>
      <c r="M68" s="5" t="s">
        <v>298</v>
      </c>
      <c r="N68" s="5" t="s">
        <v>299</v>
      </c>
      <c r="O68" s="5" t="s">
        <v>201</v>
      </c>
      <c r="P68" s="5" t="s">
        <v>202</v>
      </c>
      <c r="Q68" s="5" t="s">
        <v>300</v>
      </c>
      <c r="R68" s="5" t="s">
        <v>301</v>
      </c>
      <c r="S68" s="5" t="s">
        <v>302</v>
      </c>
      <c r="T68" s="5" t="s">
        <v>210</v>
      </c>
      <c r="U68" s="5">
        <v>1</v>
      </c>
      <c r="V68" s="5">
        <v>0</v>
      </c>
      <c r="W68" s="5">
        <v>0</v>
      </c>
      <c r="X68" s="5">
        <v>0</v>
      </c>
      <c r="Y68" s="5">
        <v>0</v>
      </c>
      <c r="Z68" s="5">
        <v>0</v>
      </c>
      <c r="AA68" s="5">
        <v>0</v>
      </c>
      <c r="AB68" s="5">
        <v>0</v>
      </c>
      <c r="AC68" s="5">
        <v>0</v>
      </c>
      <c r="AD68" s="5">
        <v>0</v>
      </c>
      <c r="AE68" s="5">
        <v>0</v>
      </c>
      <c r="AF68" s="5">
        <v>0</v>
      </c>
      <c r="AG68" s="5">
        <v>0</v>
      </c>
      <c r="AH68" s="5">
        <v>2</v>
      </c>
      <c r="AI68" s="5">
        <v>4</v>
      </c>
      <c r="AJ68" s="5" t="s">
        <v>3071</v>
      </c>
      <c r="AK68" s="6" t="s">
        <v>3072</v>
      </c>
      <c r="AL68" s="5">
        <v>7.085</v>
      </c>
      <c r="AM68" s="5" t="s">
        <v>213</v>
      </c>
      <c r="AR68" s="5" t="s">
        <v>3419</v>
      </c>
      <c r="EJ68" s="5" t="s">
        <v>194</v>
      </c>
      <c r="EK68" s="5" t="s">
        <v>194</v>
      </c>
      <c r="EL68" s="5" t="s">
        <v>194</v>
      </c>
      <c r="EM68" s="5" t="s">
        <v>194</v>
      </c>
      <c r="EN68" s="5" t="s">
        <v>194</v>
      </c>
      <c r="EO68" s="5" t="s">
        <v>309</v>
      </c>
      <c r="EP68" s="5" t="s">
        <v>3073</v>
      </c>
      <c r="EQ68" s="6" t="s">
        <v>3074</v>
      </c>
      <c r="ER68" s="5" t="s">
        <v>2864</v>
      </c>
      <c r="ES68" s="5" t="s">
        <v>2865</v>
      </c>
      <c r="EU68" s="5">
        <v>187238503</v>
      </c>
      <c r="EV68" s="5" t="s">
        <v>3075</v>
      </c>
      <c r="EW68" s="4">
        <v>44827.601574074077</v>
      </c>
      <c r="EZ68" s="5" t="s">
        <v>221</v>
      </c>
      <c r="FA68" s="5" t="s">
        <v>222</v>
      </c>
      <c r="FC68" s="5">
        <v>31</v>
      </c>
    </row>
    <row r="69" spans="1:159" x14ac:dyDescent="0.35">
      <c r="A69" s="4">
        <v>44827.362161574078</v>
      </c>
      <c r="B69" s="4">
        <v>44827.369110648149</v>
      </c>
      <c r="C69" s="4">
        <v>44827</v>
      </c>
      <c r="D69" s="5" t="s">
        <v>486</v>
      </c>
      <c r="H69" s="5">
        <v>2507141901</v>
      </c>
      <c r="I69" s="4">
        <v>44827</v>
      </c>
      <c r="J69" s="5" t="s">
        <v>2874</v>
      </c>
      <c r="K69" s="5" t="s">
        <v>197</v>
      </c>
      <c r="L69" s="5" t="s">
        <v>2247</v>
      </c>
      <c r="M69" s="5" t="s">
        <v>2875</v>
      </c>
      <c r="N69" s="5" t="s">
        <v>547</v>
      </c>
      <c r="O69" s="5" t="s">
        <v>201</v>
      </c>
      <c r="P69" s="5" t="s">
        <v>202</v>
      </c>
      <c r="Q69" s="5" t="s">
        <v>300</v>
      </c>
      <c r="R69" s="5" t="s">
        <v>548</v>
      </c>
      <c r="S69" s="5" t="s">
        <v>549</v>
      </c>
      <c r="T69" s="5" t="s">
        <v>210</v>
      </c>
      <c r="U69" s="5">
        <v>1</v>
      </c>
      <c r="V69" s="5">
        <v>0</v>
      </c>
      <c r="W69" s="5">
        <v>0</v>
      </c>
      <c r="X69" s="5">
        <v>0</v>
      </c>
      <c r="Y69" s="5">
        <v>0</v>
      </c>
      <c r="Z69" s="5">
        <v>0</v>
      </c>
      <c r="AA69" s="5">
        <v>0</v>
      </c>
      <c r="AB69" s="5">
        <v>0</v>
      </c>
      <c r="AC69" s="5">
        <v>0</v>
      </c>
      <c r="AD69" s="5">
        <v>0</v>
      </c>
      <c r="AE69" s="5">
        <v>0</v>
      </c>
      <c r="AF69" s="5">
        <v>0</v>
      </c>
      <c r="AG69" s="5">
        <v>0</v>
      </c>
      <c r="AH69" s="5">
        <v>1</v>
      </c>
      <c r="AI69" s="5">
        <v>5</v>
      </c>
      <c r="AJ69" s="5" t="s">
        <v>2876</v>
      </c>
      <c r="AK69" s="6" t="s">
        <v>2877</v>
      </c>
      <c r="AL69" s="5">
        <v>15.744999999999999</v>
      </c>
      <c r="AM69" s="5" t="s">
        <v>213</v>
      </c>
      <c r="AR69" s="5" t="s">
        <v>3419</v>
      </c>
      <c r="EJ69" s="5" t="s">
        <v>194</v>
      </c>
      <c r="EK69" s="5" t="s">
        <v>194</v>
      </c>
      <c r="EL69" s="5" t="s">
        <v>194</v>
      </c>
      <c r="EM69" s="5" t="s">
        <v>194</v>
      </c>
      <c r="EN69" s="5" t="s">
        <v>194</v>
      </c>
      <c r="EO69" s="5" t="s">
        <v>557</v>
      </c>
      <c r="EP69" s="5" t="s">
        <v>2878</v>
      </c>
      <c r="EQ69" s="6" t="s">
        <v>2879</v>
      </c>
      <c r="ER69" s="5" t="s">
        <v>2864</v>
      </c>
      <c r="ES69" s="5" t="s">
        <v>2865</v>
      </c>
      <c r="EU69" s="5">
        <v>187115720</v>
      </c>
      <c r="EV69" s="5" t="s">
        <v>2880</v>
      </c>
      <c r="EW69" s="4">
        <v>44827.388506944437</v>
      </c>
      <c r="EZ69" s="5" t="s">
        <v>221</v>
      </c>
      <c r="FA69" s="5" t="s">
        <v>222</v>
      </c>
      <c r="FC69" s="5">
        <v>3</v>
      </c>
    </row>
    <row r="70" spans="1:159" x14ac:dyDescent="0.35">
      <c r="A70" s="4">
        <v>44827.509363425917</v>
      </c>
      <c r="B70" s="4">
        <v>44827.565995543977</v>
      </c>
      <c r="C70" s="4">
        <v>44827</v>
      </c>
      <c r="D70" s="5" t="s">
        <v>294</v>
      </c>
      <c r="H70" s="5">
        <v>2506111102</v>
      </c>
      <c r="I70" s="4">
        <v>44827</v>
      </c>
      <c r="J70" s="5" t="s">
        <v>3076</v>
      </c>
      <c r="K70" s="5" t="s">
        <v>197</v>
      </c>
      <c r="L70" s="5" t="s">
        <v>315</v>
      </c>
      <c r="M70" s="5" t="s">
        <v>316</v>
      </c>
      <c r="N70" s="5" t="s">
        <v>1698</v>
      </c>
      <c r="O70" s="5" t="s">
        <v>201</v>
      </c>
      <c r="P70" s="5" t="s">
        <v>202</v>
      </c>
      <c r="Q70" s="5" t="s">
        <v>300</v>
      </c>
      <c r="R70" s="5" t="s">
        <v>301</v>
      </c>
      <c r="S70" s="5" t="s">
        <v>302</v>
      </c>
      <c r="T70" s="5" t="s">
        <v>210</v>
      </c>
      <c r="U70" s="5">
        <v>1</v>
      </c>
      <c r="V70" s="5">
        <v>0</v>
      </c>
      <c r="W70" s="5">
        <v>0</v>
      </c>
      <c r="X70" s="5">
        <v>0</v>
      </c>
      <c r="Y70" s="5">
        <v>0</v>
      </c>
      <c r="Z70" s="5">
        <v>0</v>
      </c>
      <c r="AA70" s="5">
        <v>0</v>
      </c>
      <c r="AB70" s="5">
        <v>0</v>
      </c>
      <c r="AC70" s="5">
        <v>0</v>
      </c>
      <c r="AD70" s="5">
        <v>0</v>
      </c>
      <c r="AE70" s="5">
        <v>0</v>
      </c>
      <c r="AF70" s="5">
        <v>0</v>
      </c>
      <c r="AG70" s="5">
        <v>0</v>
      </c>
      <c r="AH70" s="5">
        <v>2</v>
      </c>
      <c r="AI70" s="5">
        <v>5</v>
      </c>
      <c r="AJ70" s="5" t="s">
        <v>3077</v>
      </c>
      <c r="AK70" s="6" t="s">
        <v>3078</v>
      </c>
      <c r="AL70" s="5">
        <v>1.68</v>
      </c>
      <c r="AM70" s="5" t="s">
        <v>213</v>
      </c>
      <c r="AR70" s="5" t="s">
        <v>3520</v>
      </c>
      <c r="EJ70" s="5" t="s">
        <v>194</v>
      </c>
      <c r="EK70" s="5" t="s">
        <v>194</v>
      </c>
      <c r="EL70" s="5" t="s">
        <v>194</v>
      </c>
      <c r="EM70" s="5" t="s">
        <v>194</v>
      </c>
      <c r="EN70" s="5" t="s">
        <v>194</v>
      </c>
      <c r="EO70" s="5" t="s">
        <v>309</v>
      </c>
      <c r="EP70" s="5" t="s">
        <v>3080</v>
      </c>
      <c r="EQ70" s="6" t="s">
        <v>3081</v>
      </c>
      <c r="ER70" s="5" t="s">
        <v>2864</v>
      </c>
      <c r="ES70" s="5" t="s">
        <v>2865</v>
      </c>
      <c r="EU70" s="5">
        <v>187238511</v>
      </c>
      <c r="EV70" s="5" t="s">
        <v>3082</v>
      </c>
      <c r="EW70" s="4">
        <v>44827.601597222223</v>
      </c>
      <c r="EZ70" s="5" t="s">
        <v>221</v>
      </c>
      <c r="FA70" s="5" t="s">
        <v>222</v>
      </c>
      <c r="FC70" s="5">
        <v>32</v>
      </c>
    </row>
    <row r="71" spans="1:159" x14ac:dyDescent="0.35">
      <c r="A71" s="4">
        <v>44827.391541157413</v>
      </c>
      <c r="B71" s="4">
        <v>44827.398036145831</v>
      </c>
      <c r="C71" s="4">
        <v>44827</v>
      </c>
      <c r="D71" s="5" t="s">
        <v>486</v>
      </c>
      <c r="H71" s="5">
        <v>2507141903</v>
      </c>
      <c r="I71" s="4">
        <v>44827</v>
      </c>
      <c r="J71" s="5" t="s">
        <v>2051</v>
      </c>
      <c r="K71" s="5" t="s">
        <v>968</v>
      </c>
      <c r="L71" s="5" t="s">
        <v>578</v>
      </c>
      <c r="M71" s="5" t="s">
        <v>579</v>
      </c>
      <c r="N71" s="5" t="s">
        <v>580</v>
      </c>
      <c r="O71" s="5" t="s">
        <v>201</v>
      </c>
      <c r="P71" s="5" t="s">
        <v>202</v>
      </c>
      <c r="Q71" s="5" t="s">
        <v>300</v>
      </c>
      <c r="R71" s="5" t="s">
        <v>548</v>
      </c>
      <c r="S71" s="5" t="s">
        <v>549</v>
      </c>
      <c r="T71" s="5" t="s">
        <v>210</v>
      </c>
      <c r="U71" s="5">
        <v>1</v>
      </c>
      <c r="V71" s="5">
        <v>0</v>
      </c>
      <c r="W71" s="5">
        <v>0</v>
      </c>
      <c r="X71" s="5">
        <v>0</v>
      </c>
      <c r="Y71" s="5">
        <v>0</v>
      </c>
      <c r="Z71" s="5">
        <v>0</v>
      </c>
      <c r="AA71" s="5">
        <v>0</v>
      </c>
      <c r="AB71" s="5">
        <v>0</v>
      </c>
      <c r="AC71" s="5">
        <v>0</v>
      </c>
      <c r="AD71" s="5">
        <v>0</v>
      </c>
      <c r="AE71" s="5">
        <v>0</v>
      </c>
      <c r="AF71" s="5">
        <v>0</v>
      </c>
      <c r="AG71" s="5">
        <v>0</v>
      </c>
      <c r="AH71" s="5">
        <v>2</v>
      </c>
      <c r="AI71" s="5">
        <v>5</v>
      </c>
      <c r="AJ71" s="5" t="s">
        <v>2887</v>
      </c>
      <c r="AK71" s="6" t="s">
        <v>2888</v>
      </c>
      <c r="AL71" s="5">
        <v>18.420000000000002</v>
      </c>
      <c r="AM71" s="5" t="s">
        <v>213</v>
      </c>
      <c r="AR71" s="5" t="s">
        <v>3419</v>
      </c>
      <c r="EJ71" s="5" t="s">
        <v>194</v>
      </c>
      <c r="EK71" s="5" t="s">
        <v>194</v>
      </c>
      <c r="EL71" s="5" t="s">
        <v>194</v>
      </c>
      <c r="EM71" s="5" t="s">
        <v>194</v>
      </c>
      <c r="EN71" s="5" t="s">
        <v>194</v>
      </c>
      <c r="EO71" s="5" t="s">
        <v>557</v>
      </c>
      <c r="EP71" s="5" t="s">
        <v>2889</v>
      </c>
      <c r="EQ71" s="6" t="s">
        <v>2890</v>
      </c>
      <c r="ER71" s="5" t="s">
        <v>2864</v>
      </c>
      <c r="ES71" s="5" t="s">
        <v>2865</v>
      </c>
      <c r="EU71" s="5">
        <v>187115775</v>
      </c>
      <c r="EV71" s="5" t="s">
        <v>2891</v>
      </c>
      <c r="EW71" s="4">
        <v>44827.388611111113</v>
      </c>
      <c r="EZ71" s="5" t="s">
        <v>221</v>
      </c>
      <c r="FA71" s="5" t="s">
        <v>222</v>
      </c>
      <c r="FC71" s="5">
        <v>5</v>
      </c>
    </row>
    <row r="72" spans="1:159" x14ac:dyDescent="0.35">
      <c r="A72" s="4">
        <v>44826.534538645843</v>
      </c>
      <c r="B72" s="4">
        <v>44827.515118611111</v>
      </c>
      <c r="C72" s="4">
        <v>44826</v>
      </c>
      <c r="D72" s="5" t="s">
        <v>467</v>
      </c>
      <c r="H72" s="5">
        <v>2709181806</v>
      </c>
      <c r="I72" s="4">
        <v>44827</v>
      </c>
      <c r="J72" s="5" t="s">
        <v>1667</v>
      </c>
      <c r="K72" s="5" t="s">
        <v>470</v>
      </c>
      <c r="L72" s="5" t="s">
        <v>3573</v>
      </c>
      <c r="M72" s="5" t="s">
        <v>503</v>
      </c>
      <c r="N72" s="5" t="s">
        <v>504</v>
      </c>
      <c r="O72" s="5" t="s">
        <v>201</v>
      </c>
      <c r="P72" s="5" t="s">
        <v>202</v>
      </c>
      <c r="Q72" s="5" t="s">
        <v>473</v>
      </c>
      <c r="R72" s="5" t="s">
        <v>474</v>
      </c>
      <c r="S72" s="5" t="s">
        <v>475</v>
      </c>
      <c r="T72" s="5" t="s">
        <v>210</v>
      </c>
      <c r="U72" s="5">
        <v>1</v>
      </c>
      <c r="V72" s="5">
        <v>0</v>
      </c>
      <c r="W72" s="5">
        <v>0</v>
      </c>
      <c r="X72" s="5">
        <v>0</v>
      </c>
      <c r="Y72" s="5">
        <v>0</v>
      </c>
      <c r="Z72" s="5">
        <v>0</v>
      </c>
      <c r="AA72" s="5">
        <v>0</v>
      </c>
      <c r="AB72" s="5">
        <v>0</v>
      </c>
      <c r="AC72" s="5">
        <v>0</v>
      </c>
      <c r="AD72" s="5">
        <v>0</v>
      </c>
      <c r="AE72" s="5">
        <v>0</v>
      </c>
      <c r="AF72" s="5">
        <v>0</v>
      </c>
      <c r="AG72" s="5">
        <v>0</v>
      </c>
      <c r="AH72" s="5">
        <v>5</v>
      </c>
      <c r="AI72" s="5">
        <v>8</v>
      </c>
      <c r="AJ72" s="5" t="s">
        <v>2931</v>
      </c>
      <c r="AK72" s="6" t="s">
        <v>2932</v>
      </c>
      <c r="AL72" s="5">
        <v>156.09299999999999</v>
      </c>
      <c r="AM72" s="5" t="s">
        <v>213</v>
      </c>
      <c r="AR72" s="5" t="s">
        <v>3516</v>
      </c>
      <c r="EJ72" s="5" t="s">
        <v>194</v>
      </c>
      <c r="EK72" s="5" t="s">
        <v>194</v>
      </c>
      <c r="EL72" s="5" t="s">
        <v>194</v>
      </c>
      <c r="EM72" s="5" t="s">
        <v>194</v>
      </c>
      <c r="EN72" s="5" t="s">
        <v>194</v>
      </c>
      <c r="EO72" s="5" t="s">
        <v>482</v>
      </c>
      <c r="EP72" s="5" t="s">
        <v>2934</v>
      </c>
      <c r="EQ72" s="6" t="s">
        <v>2935</v>
      </c>
      <c r="ER72" s="5" t="s">
        <v>2864</v>
      </c>
      <c r="ES72" s="5" t="s">
        <v>2865</v>
      </c>
      <c r="EU72" s="5">
        <v>187137368</v>
      </c>
      <c r="EV72" s="5" t="s">
        <v>2936</v>
      </c>
      <c r="EW72" s="4">
        <v>44827.433333333327</v>
      </c>
      <c r="EZ72" s="5" t="s">
        <v>221</v>
      </c>
      <c r="FA72" s="5" t="s">
        <v>222</v>
      </c>
      <c r="FC72" s="5">
        <v>12</v>
      </c>
    </row>
    <row r="73" spans="1:159" x14ac:dyDescent="0.35">
      <c r="A73" s="4">
        <v>44827.375688182867</v>
      </c>
      <c r="B73" s="4">
        <v>44827.38066815972</v>
      </c>
      <c r="C73" s="4">
        <v>44827</v>
      </c>
      <c r="D73" s="5" t="s">
        <v>486</v>
      </c>
      <c r="H73" s="5">
        <v>2507141902</v>
      </c>
      <c r="I73" s="4">
        <v>44827</v>
      </c>
      <c r="J73" s="5" t="s">
        <v>2881</v>
      </c>
      <c r="K73" s="5" t="s">
        <v>968</v>
      </c>
      <c r="L73" s="5" t="s">
        <v>563</v>
      </c>
      <c r="M73" s="5" t="s">
        <v>1691</v>
      </c>
      <c r="N73" s="5" t="s">
        <v>565</v>
      </c>
      <c r="O73" s="5" t="s">
        <v>201</v>
      </c>
      <c r="P73" s="5" t="s">
        <v>202</v>
      </c>
      <c r="Q73" s="5" t="s">
        <v>300</v>
      </c>
      <c r="R73" s="5" t="s">
        <v>548</v>
      </c>
      <c r="S73" s="5" t="s">
        <v>549</v>
      </c>
      <c r="T73" s="5" t="s">
        <v>210</v>
      </c>
      <c r="U73" s="5">
        <v>1</v>
      </c>
      <c r="V73" s="5">
        <v>0</v>
      </c>
      <c r="W73" s="5">
        <v>0</v>
      </c>
      <c r="X73" s="5">
        <v>0</v>
      </c>
      <c r="Y73" s="5">
        <v>0</v>
      </c>
      <c r="Z73" s="5">
        <v>0</v>
      </c>
      <c r="AA73" s="5">
        <v>0</v>
      </c>
      <c r="AB73" s="5">
        <v>0</v>
      </c>
      <c r="AC73" s="5">
        <v>0</v>
      </c>
      <c r="AD73" s="5">
        <v>0</v>
      </c>
      <c r="AE73" s="5">
        <v>0</v>
      </c>
      <c r="AF73" s="5">
        <v>0</v>
      </c>
      <c r="AG73" s="5">
        <v>0</v>
      </c>
      <c r="AH73" s="5">
        <v>2</v>
      </c>
      <c r="AI73" s="5">
        <v>4</v>
      </c>
      <c r="AJ73" s="5" t="s">
        <v>2882</v>
      </c>
      <c r="AK73" s="6" t="s">
        <v>2883</v>
      </c>
      <c r="AL73" s="5">
        <v>19.814</v>
      </c>
      <c r="AM73" s="5" t="s">
        <v>213</v>
      </c>
      <c r="AR73" s="5" t="s">
        <v>3419</v>
      </c>
      <c r="EJ73" s="5" t="s">
        <v>194</v>
      </c>
      <c r="EK73" s="5" t="s">
        <v>194</v>
      </c>
      <c r="EL73" s="5" t="s">
        <v>194</v>
      </c>
      <c r="EM73" s="5" t="s">
        <v>194</v>
      </c>
      <c r="EN73" s="5" t="s">
        <v>194</v>
      </c>
      <c r="EO73" s="5" t="s">
        <v>557</v>
      </c>
      <c r="EP73" s="5" t="s">
        <v>2884</v>
      </c>
      <c r="EQ73" s="6" t="s">
        <v>2885</v>
      </c>
      <c r="ER73" s="5" t="s">
        <v>2864</v>
      </c>
      <c r="ES73" s="5" t="s">
        <v>2865</v>
      </c>
      <c r="EU73" s="5">
        <v>187115759</v>
      </c>
      <c r="EV73" s="5" t="s">
        <v>2886</v>
      </c>
      <c r="EW73" s="4">
        <v>44827.38857638889</v>
      </c>
      <c r="EZ73" s="5" t="s">
        <v>221</v>
      </c>
      <c r="FA73" s="5" t="s">
        <v>222</v>
      </c>
      <c r="FC73" s="5">
        <v>4</v>
      </c>
    </row>
    <row r="74" spans="1:159" x14ac:dyDescent="0.35">
      <c r="A74" s="4">
        <v>44827.361491469906</v>
      </c>
      <c r="B74" s="4">
        <v>44827.43677158565</v>
      </c>
      <c r="C74" s="4">
        <v>44827</v>
      </c>
      <c r="D74" s="5" t="s">
        <v>751</v>
      </c>
      <c r="H74" s="5">
        <v>2405102504</v>
      </c>
      <c r="I74" s="4">
        <v>44827</v>
      </c>
      <c r="J74" s="5" t="s">
        <v>3188</v>
      </c>
      <c r="K74" s="5" t="s">
        <v>197</v>
      </c>
      <c r="L74" s="5" t="s">
        <v>808</v>
      </c>
      <c r="M74" s="5" t="s">
        <v>808</v>
      </c>
      <c r="N74" s="5" t="s">
        <v>809</v>
      </c>
      <c r="O74" s="5" t="s">
        <v>201</v>
      </c>
      <c r="P74" s="5" t="s">
        <v>202</v>
      </c>
      <c r="Q74" s="5" t="s">
        <v>756</v>
      </c>
      <c r="R74" s="5" t="s">
        <v>757</v>
      </c>
      <c r="S74" s="5" t="s">
        <v>758</v>
      </c>
      <c r="T74" s="5" t="s">
        <v>210</v>
      </c>
      <c r="U74" s="5">
        <v>1</v>
      </c>
      <c r="V74" s="5">
        <v>0</v>
      </c>
      <c r="W74" s="5">
        <v>0</v>
      </c>
      <c r="X74" s="5">
        <v>0</v>
      </c>
      <c r="Y74" s="5">
        <v>0</v>
      </c>
      <c r="Z74" s="5">
        <v>0</v>
      </c>
      <c r="AA74" s="5">
        <v>0</v>
      </c>
      <c r="AB74" s="5">
        <v>0</v>
      </c>
      <c r="AC74" s="5">
        <v>0</v>
      </c>
      <c r="AD74" s="5">
        <v>0</v>
      </c>
      <c r="AE74" s="5">
        <v>0</v>
      </c>
      <c r="AF74" s="5">
        <v>0</v>
      </c>
      <c r="AG74" s="5">
        <v>0</v>
      </c>
      <c r="AH74" s="5">
        <v>2</v>
      </c>
      <c r="AI74" s="5">
        <v>5</v>
      </c>
      <c r="AJ74" s="5" t="s">
        <v>3189</v>
      </c>
      <c r="AK74" s="6" t="s">
        <v>3190</v>
      </c>
      <c r="AL74" s="5">
        <v>19.04</v>
      </c>
      <c r="AM74" s="5" t="s">
        <v>213</v>
      </c>
      <c r="AR74" s="5" t="s">
        <v>3419</v>
      </c>
      <c r="EJ74" s="5" t="s">
        <v>194</v>
      </c>
      <c r="EK74" s="5" t="s">
        <v>194</v>
      </c>
      <c r="EL74" s="5" t="s">
        <v>194</v>
      </c>
      <c r="EM74" s="5" t="s">
        <v>194</v>
      </c>
      <c r="EN74" s="5" t="s">
        <v>194</v>
      </c>
      <c r="EO74" s="5" t="s">
        <v>751</v>
      </c>
      <c r="EP74" s="5" t="s">
        <v>3191</v>
      </c>
      <c r="EQ74" s="6" t="s">
        <v>3192</v>
      </c>
      <c r="ER74" s="5" t="s">
        <v>2864</v>
      </c>
      <c r="ES74" s="5" t="s">
        <v>2865</v>
      </c>
      <c r="EU74" s="5">
        <v>187269017</v>
      </c>
      <c r="EV74" s="5" t="s">
        <v>3193</v>
      </c>
      <c r="EW74" s="4">
        <v>44827.659444444442</v>
      </c>
      <c r="EZ74" s="5" t="s">
        <v>221</v>
      </c>
      <c r="FA74" s="5" t="s">
        <v>222</v>
      </c>
      <c r="FC74" s="5">
        <v>50</v>
      </c>
    </row>
    <row r="75" spans="1:159" x14ac:dyDescent="0.35">
      <c r="A75" s="4">
        <v>44826.520600925927</v>
      </c>
      <c r="B75" s="4">
        <v>44827.379499953713</v>
      </c>
      <c r="C75" s="4">
        <v>44826</v>
      </c>
      <c r="D75" s="5" t="s">
        <v>467</v>
      </c>
      <c r="H75" s="5">
        <v>2709181801</v>
      </c>
      <c r="I75" s="4">
        <v>44827</v>
      </c>
      <c r="J75" s="5" t="s">
        <v>639</v>
      </c>
      <c r="K75" s="5" t="s">
        <v>470</v>
      </c>
      <c r="L75" s="5" t="s">
        <v>640</v>
      </c>
      <c r="M75" s="5" t="s">
        <v>640</v>
      </c>
      <c r="N75" s="5" t="s">
        <v>641</v>
      </c>
      <c r="O75" s="5" t="s">
        <v>201</v>
      </c>
      <c r="P75" s="5" t="s">
        <v>202</v>
      </c>
      <c r="Q75" s="5" t="s">
        <v>473</v>
      </c>
      <c r="R75" s="5" t="s">
        <v>474</v>
      </c>
      <c r="S75" s="5" t="s">
        <v>475</v>
      </c>
      <c r="T75" s="5" t="s">
        <v>210</v>
      </c>
      <c r="U75" s="5">
        <v>1</v>
      </c>
      <c r="V75" s="5">
        <v>0</v>
      </c>
      <c r="W75" s="5">
        <v>0</v>
      </c>
      <c r="X75" s="5">
        <v>0</v>
      </c>
      <c r="Y75" s="5">
        <v>0</v>
      </c>
      <c r="Z75" s="5">
        <v>0</v>
      </c>
      <c r="AA75" s="5">
        <v>0</v>
      </c>
      <c r="AB75" s="5">
        <v>0</v>
      </c>
      <c r="AC75" s="5">
        <v>0</v>
      </c>
      <c r="AD75" s="5">
        <v>0</v>
      </c>
      <c r="AE75" s="5">
        <v>0</v>
      </c>
      <c r="AF75" s="5">
        <v>0</v>
      </c>
      <c r="AG75" s="5">
        <v>0</v>
      </c>
      <c r="AH75" s="5">
        <v>2</v>
      </c>
      <c r="AI75" s="5">
        <v>3</v>
      </c>
      <c r="AJ75" s="5" t="s">
        <v>2898</v>
      </c>
      <c r="AK75" s="6" t="s">
        <v>2899</v>
      </c>
      <c r="AL75" s="5">
        <v>4.3250000000000002</v>
      </c>
      <c r="AM75" s="5" t="s">
        <v>195</v>
      </c>
      <c r="AN75" s="5" t="s">
        <v>2900</v>
      </c>
      <c r="AO75" s="6" t="s">
        <v>2901</v>
      </c>
      <c r="AP75" s="5">
        <v>7.27</v>
      </c>
      <c r="AQ75" s="5" t="s">
        <v>194</v>
      </c>
      <c r="AR75" s="5" t="s">
        <v>3512</v>
      </c>
      <c r="EJ75" s="5" t="s">
        <v>194</v>
      </c>
      <c r="EK75" s="5" t="s">
        <v>194</v>
      </c>
      <c r="EL75" s="5" t="s">
        <v>194</v>
      </c>
      <c r="EM75" s="5" t="s">
        <v>194</v>
      </c>
      <c r="EN75" s="5" t="s">
        <v>194</v>
      </c>
      <c r="EO75" s="5" t="s">
        <v>482</v>
      </c>
      <c r="EP75" s="5" t="s">
        <v>2903</v>
      </c>
      <c r="EQ75" s="6" t="s">
        <v>2904</v>
      </c>
      <c r="ER75" s="5" t="s">
        <v>2864</v>
      </c>
      <c r="ES75" s="5" t="s">
        <v>2865</v>
      </c>
      <c r="EU75" s="5">
        <v>187136928</v>
      </c>
      <c r="EV75" s="5" t="s">
        <v>2905</v>
      </c>
      <c r="EW75" s="4">
        <v>44827.432673611111</v>
      </c>
      <c r="EZ75" s="5" t="s">
        <v>221</v>
      </c>
      <c r="FA75" s="5" t="s">
        <v>222</v>
      </c>
      <c r="FC75" s="5">
        <v>7</v>
      </c>
    </row>
    <row r="76" spans="1:159" x14ac:dyDescent="0.35">
      <c r="A76" s="4">
        <v>44827.423154918979</v>
      </c>
      <c r="B76" s="4">
        <v>44827.428309039351</v>
      </c>
      <c r="C76" s="4">
        <v>44827</v>
      </c>
      <c r="D76" s="5" t="s">
        <v>192</v>
      </c>
      <c r="H76" s="5">
        <v>2304071201</v>
      </c>
      <c r="I76" s="4">
        <v>44827</v>
      </c>
      <c r="J76" s="5" t="s">
        <v>2999</v>
      </c>
      <c r="K76" s="5" t="s">
        <v>197</v>
      </c>
      <c r="L76" s="5" t="s">
        <v>198</v>
      </c>
      <c r="M76" s="5" t="s">
        <v>199</v>
      </c>
      <c r="N76" s="5" t="s">
        <v>200</v>
      </c>
      <c r="O76" s="5" t="s">
        <v>201</v>
      </c>
      <c r="P76" s="5" t="s">
        <v>202</v>
      </c>
      <c r="Q76" s="5" t="s">
        <v>203</v>
      </c>
      <c r="R76" s="5" t="s">
        <v>204</v>
      </c>
      <c r="S76" s="5" t="s">
        <v>205</v>
      </c>
      <c r="T76" s="5" t="s">
        <v>210</v>
      </c>
      <c r="U76" s="5">
        <v>1</v>
      </c>
      <c r="V76" s="5">
        <v>0</v>
      </c>
      <c r="W76" s="5">
        <v>0</v>
      </c>
      <c r="X76" s="5">
        <v>0</v>
      </c>
      <c r="Y76" s="5">
        <v>0</v>
      </c>
      <c r="Z76" s="5">
        <v>0</v>
      </c>
      <c r="AA76" s="5">
        <v>0</v>
      </c>
      <c r="AB76" s="5">
        <v>0</v>
      </c>
      <c r="AC76" s="5">
        <v>0</v>
      </c>
      <c r="AD76" s="5">
        <v>0</v>
      </c>
      <c r="AE76" s="5">
        <v>0</v>
      </c>
      <c r="AF76" s="5">
        <v>0</v>
      </c>
      <c r="AG76" s="5">
        <v>0</v>
      </c>
      <c r="AH76" s="5">
        <v>3</v>
      </c>
      <c r="AI76" s="5">
        <v>7</v>
      </c>
      <c r="AJ76" s="5" t="s">
        <v>3064</v>
      </c>
      <c r="AK76" s="6" t="s">
        <v>3065</v>
      </c>
      <c r="AL76" s="5">
        <v>9.1999999999999993</v>
      </c>
      <c r="AM76" s="5" t="s">
        <v>213</v>
      </c>
      <c r="AR76" s="5" t="s">
        <v>3519</v>
      </c>
      <c r="EJ76" s="5" t="s">
        <v>194</v>
      </c>
      <c r="EK76" s="5" t="s">
        <v>194</v>
      </c>
      <c r="EL76" s="5" t="s">
        <v>194</v>
      </c>
      <c r="EM76" s="5" t="s">
        <v>194</v>
      </c>
      <c r="EN76" s="5" t="s">
        <v>194</v>
      </c>
      <c r="EO76" s="5" t="s">
        <v>192</v>
      </c>
      <c r="EP76" s="5" t="s">
        <v>3067</v>
      </c>
      <c r="EQ76" s="6" t="s">
        <v>3068</v>
      </c>
      <c r="ER76" s="5" t="s">
        <v>2864</v>
      </c>
      <c r="ES76" s="5" t="s">
        <v>2865</v>
      </c>
      <c r="EU76" s="5">
        <v>187190456</v>
      </c>
      <c r="EV76" s="5" t="s">
        <v>3069</v>
      </c>
      <c r="EW76" s="4">
        <v>44827.522129629629</v>
      </c>
      <c r="EZ76" s="5" t="s">
        <v>221</v>
      </c>
      <c r="FA76" s="5" t="s">
        <v>222</v>
      </c>
      <c r="FC76" s="5">
        <v>30</v>
      </c>
    </row>
    <row r="77" spans="1:159" x14ac:dyDescent="0.35">
      <c r="A77" s="4">
        <v>44827.461237812502</v>
      </c>
      <c r="B77" s="4">
        <v>44827.464721944452</v>
      </c>
      <c r="C77" s="4">
        <v>44827</v>
      </c>
      <c r="D77" s="5" t="s">
        <v>652</v>
      </c>
      <c r="H77" s="5">
        <v>2810193505</v>
      </c>
      <c r="I77" s="4">
        <v>44827</v>
      </c>
      <c r="J77" s="5" t="s">
        <v>609</v>
      </c>
      <c r="K77" s="5" t="s">
        <v>2526</v>
      </c>
      <c r="L77" s="5" t="s">
        <v>724</v>
      </c>
      <c r="M77" s="5" t="s">
        <v>1949</v>
      </c>
      <c r="N77" s="5" t="s">
        <v>726</v>
      </c>
      <c r="O77" s="5" t="s">
        <v>201</v>
      </c>
      <c r="P77" s="5" t="s">
        <v>202</v>
      </c>
      <c r="Q77" s="5" t="s">
        <v>659</v>
      </c>
      <c r="R77" s="5" t="s">
        <v>660</v>
      </c>
      <c r="S77" s="5" t="s">
        <v>661</v>
      </c>
      <c r="T77" s="5" t="s">
        <v>210</v>
      </c>
      <c r="U77" s="5">
        <v>1</v>
      </c>
      <c r="V77" s="5">
        <v>0</v>
      </c>
      <c r="W77" s="5">
        <v>0</v>
      </c>
      <c r="X77" s="5">
        <v>0</v>
      </c>
      <c r="Y77" s="5">
        <v>0</v>
      </c>
      <c r="Z77" s="5">
        <v>0</v>
      </c>
      <c r="AA77" s="5">
        <v>0</v>
      </c>
      <c r="AB77" s="5">
        <v>0</v>
      </c>
      <c r="AC77" s="5">
        <v>0</v>
      </c>
      <c r="AD77" s="5">
        <v>0</v>
      </c>
      <c r="AE77" s="5">
        <v>0</v>
      </c>
      <c r="AF77" s="5">
        <v>0</v>
      </c>
      <c r="AG77" s="5">
        <v>0</v>
      </c>
      <c r="AH77" s="5">
        <v>2</v>
      </c>
      <c r="AI77" s="5">
        <v>5</v>
      </c>
      <c r="AJ77" s="5" t="s">
        <v>3014</v>
      </c>
      <c r="AK77" s="6" t="s">
        <v>3015</v>
      </c>
      <c r="AL77" s="5">
        <v>3.4049999999999998</v>
      </c>
      <c r="AM77" s="5" t="s">
        <v>195</v>
      </c>
      <c r="AN77" s="5" t="s">
        <v>3016</v>
      </c>
      <c r="AO77" s="6" t="s">
        <v>3017</v>
      </c>
      <c r="AP77" s="5">
        <v>13</v>
      </c>
      <c r="AQ77" s="5" t="s">
        <v>194</v>
      </c>
      <c r="AR77" s="5" t="s">
        <v>3432</v>
      </c>
      <c r="EJ77" s="5" t="s">
        <v>194</v>
      </c>
      <c r="EK77" s="5" t="s">
        <v>194</v>
      </c>
      <c r="EL77" s="5" t="s">
        <v>194</v>
      </c>
      <c r="EM77" s="5" t="s">
        <v>194</v>
      </c>
      <c r="EN77" s="5" t="s">
        <v>194</v>
      </c>
      <c r="EO77" s="5" t="s">
        <v>670</v>
      </c>
      <c r="EP77" s="5" t="s">
        <v>3018</v>
      </c>
      <c r="EQ77" s="6" t="s">
        <v>3019</v>
      </c>
      <c r="ER77" s="5" t="s">
        <v>2864</v>
      </c>
      <c r="ES77" s="5" t="s">
        <v>2865</v>
      </c>
      <c r="EU77" s="5">
        <v>187187934</v>
      </c>
      <c r="EV77" s="5" t="s">
        <v>3020</v>
      </c>
      <c r="EW77" s="4">
        <v>44827.518067129633</v>
      </c>
      <c r="EZ77" s="5" t="s">
        <v>221</v>
      </c>
      <c r="FA77" s="5" t="s">
        <v>222</v>
      </c>
      <c r="FC77" s="5">
        <v>23</v>
      </c>
    </row>
    <row r="78" spans="1:159" x14ac:dyDescent="0.35">
      <c r="A78" s="4">
        <v>44827.477277280093</v>
      </c>
      <c r="B78" s="4">
        <v>44827.481971620371</v>
      </c>
      <c r="C78" s="4">
        <v>44827</v>
      </c>
      <c r="D78" s="5" t="s">
        <v>192</v>
      </c>
      <c r="H78" s="5">
        <v>2304071204</v>
      </c>
      <c r="I78" s="4">
        <v>44827</v>
      </c>
      <c r="J78" s="5" t="s">
        <v>1782</v>
      </c>
      <c r="K78" s="5" t="s">
        <v>3043</v>
      </c>
      <c r="L78" s="5" t="s">
        <v>256</v>
      </c>
      <c r="M78" s="5" t="s">
        <v>257</v>
      </c>
      <c r="N78" s="5" t="s">
        <v>258</v>
      </c>
      <c r="O78" s="5" t="s">
        <v>201</v>
      </c>
      <c r="P78" s="5" t="s">
        <v>202</v>
      </c>
      <c r="Q78" s="5" t="s">
        <v>203</v>
      </c>
      <c r="R78" s="5" t="s">
        <v>204</v>
      </c>
      <c r="S78" s="5" t="s">
        <v>205</v>
      </c>
      <c r="T78" s="5" t="s">
        <v>232</v>
      </c>
      <c r="U78" s="5">
        <v>0</v>
      </c>
      <c r="V78" s="5">
        <v>1</v>
      </c>
      <c r="W78" s="5">
        <v>0</v>
      </c>
      <c r="X78" s="5">
        <v>0</v>
      </c>
      <c r="Y78" s="5">
        <v>0</v>
      </c>
      <c r="Z78" s="5">
        <v>0</v>
      </c>
      <c r="AA78" s="5">
        <v>0</v>
      </c>
      <c r="AB78" s="5">
        <v>0</v>
      </c>
      <c r="AC78" s="5">
        <v>0</v>
      </c>
      <c r="AD78" s="5">
        <v>0</v>
      </c>
      <c r="AE78" s="5">
        <v>0</v>
      </c>
      <c r="AF78" s="5">
        <v>0</v>
      </c>
      <c r="AG78" s="5">
        <v>0</v>
      </c>
      <c r="AH78" s="5">
        <v>2</v>
      </c>
      <c r="AI78" s="5">
        <v>9</v>
      </c>
      <c r="AS78" s="5" t="s">
        <v>3045</v>
      </c>
      <c r="AT78" s="6" t="s">
        <v>3046</v>
      </c>
      <c r="AU78" s="5">
        <v>43.59</v>
      </c>
      <c r="AV78" s="5" t="s">
        <v>213</v>
      </c>
      <c r="EJ78" s="5" t="s">
        <v>194</v>
      </c>
      <c r="EK78" s="5" t="s">
        <v>194</v>
      </c>
      <c r="EL78" s="5" t="s">
        <v>194</v>
      </c>
      <c r="EM78" s="5" t="s">
        <v>194</v>
      </c>
      <c r="EN78" s="5" t="s">
        <v>194</v>
      </c>
      <c r="EO78" s="5" t="s">
        <v>192</v>
      </c>
      <c r="EP78" s="5" t="s">
        <v>3047</v>
      </c>
      <c r="EQ78" s="6" t="s">
        <v>3048</v>
      </c>
      <c r="ER78" s="5" t="s">
        <v>2864</v>
      </c>
      <c r="ES78" s="5" t="s">
        <v>2865</v>
      </c>
      <c r="EU78" s="5">
        <v>187188996</v>
      </c>
      <c r="EV78" s="5" t="s">
        <v>3049</v>
      </c>
      <c r="EW78" s="4">
        <v>44827.519918981481</v>
      </c>
      <c r="EZ78" s="5" t="s">
        <v>221</v>
      </c>
      <c r="FA78" s="5" t="s">
        <v>222</v>
      </c>
      <c r="FC78" s="5">
        <v>27</v>
      </c>
    </row>
    <row r="79" spans="1:159" x14ac:dyDescent="0.35">
      <c r="A79" s="4">
        <v>44827.408486412038</v>
      </c>
      <c r="B79" s="4">
        <v>44827.417621990739</v>
      </c>
      <c r="C79" s="4">
        <v>44827</v>
      </c>
      <c r="D79" s="5" t="s">
        <v>486</v>
      </c>
      <c r="H79" s="5">
        <v>2507141904</v>
      </c>
      <c r="I79" s="4">
        <v>44827</v>
      </c>
      <c r="J79" s="5" t="s">
        <v>2892</v>
      </c>
      <c r="K79" s="5" t="s">
        <v>968</v>
      </c>
      <c r="L79" s="5" t="s">
        <v>595</v>
      </c>
      <c r="M79" s="5" t="s">
        <v>596</v>
      </c>
      <c r="N79" s="5" t="s">
        <v>597</v>
      </c>
      <c r="O79" s="5" t="s">
        <v>201</v>
      </c>
      <c r="P79" s="5" t="s">
        <v>202</v>
      </c>
      <c r="Q79" s="5" t="s">
        <v>300</v>
      </c>
      <c r="R79" s="5" t="s">
        <v>548</v>
      </c>
      <c r="S79" s="5" t="s">
        <v>549</v>
      </c>
      <c r="T79" s="5" t="s">
        <v>210</v>
      </c>
      <c r="U79" s="5">
        <v>1</v>
      </c>
      <c r="V79" s="5">
        <v>0</v>
      </c>
      <c r="W79" s="5">
        <v>0</v>
      </c>
      <c r="X79" s="5">
        <v>0</v>
      </c>
      <c r="Y79" s="5">
        <v>0</v>
      </c>
      <c r="Z79" s="5">
        <v>0</v>
      </c>
      <c r="AA79" s="5">
        <v>0</v>
      </c>
      <c r="AB79" s="5">
        <v>0</v>
      </c>
      <c r="AC79" s="5">
        <v>0</v>
      </c>
      <c r="AD79" s="5">
        <v>0</v>
      </c>
      <c r="AE79" s="5">
        <v>0</v>
      </c>
      <c r="AF79" s="5">
        <v>0</v>
      </c>
      <c r="AG79" s="5">
        <v>0</v>
      </c>
      <c r="AH79" s="5">
        <v>2</v>
      </c>
      <c r="AI79" s="5">
        <v>5</v>
      </c>
      <c r="AJ79" s="5" t="s">
        <v>2893</v>
      </c>
      <c r="AK79" s="6" t="s">
        <v>2894</v>
      </c>
      <c r="AL79" s="5">
        <v>20.85</v>
      </c>
      <c r="AM79" s="5" t="s">
        <v>213</v>
      </c>
      <c r="AR79" s="5" t="s">
        <v>3419</v>
      </c>
      <c r="EJ79" s="5" t="s">
        <v>194</v>
      </c>
      <c r="EK79" s="5" t="s">
        <v>194</v>
      </c>
      <c r="EL79" s="5" t="s">
        <v>194</v>
      </c>
      <c r="EM79" s="5" t="s">
        <v>194</v>
      </c>
      <c r="EN79" s="5" t="s">
        <v>194</v>
      </c>
      <c r="EO79" s="5" t="s">
        <v>557</v>
      </c>
      <c r="EP79" s="5" t="s">
        <v>2895</v>
      </c>
      <c r="EQ79" s="6" t="s">
        <v>2896</v>
      </c>
      <c r="ER79" s="5" t="s">
        <v>2864</v>
      </c>
      <c r="ES79" s="5" t="s">
        <v>2865</v>
      </c>
      <c r="EU79" s="5">
        <v>187115841</v>
      </c>
      <c r="EV79" s="5" t="s">
        <v>2897</v>
      </c>
      <c r="EW79" s="4">
        <v>44827.388692129629</v>
      </c>
      <c r="EZ79" s="5" t="s">
        <v>221</v>
      </c>
      <c r="FA79" s="5" t="s">
        <v>222</v>
      </c>
      <c r="FC79" s="5">
        <v>6</v>
      </c>
    </row>
    <row r="80" spans="1:159" x14ac:dyDescent="0.35">
      <c r="A80" s="4">
        <v>44827.433707060183</v>
      </c>
      <c r="B80" s="4">
        <v>44827.440239502313</v>
      </c>
      <c r="C80" s="4">
        <v>44827</v>
      </c>
      <c r="D80" s="5" t="s">
        <v>486</v>
      </c>
      <c r="H80" s="5">
        <v>2507141905</v>
      </c>
      <c r="I80" s="4">
        <v>44827</v>
      </c>
      <c r="J80" s="5" t="s">
        <v>2858</v>
      </c>
      <c r="K80" s="5" t="s">
        <v>197</v>
      </c>
      <c r="L80" s="5" t="s">
        <v>610</v>
      </c>
      <c r="M80" s="5" t="s">
        <v>611</v>
      </c>
      <c r="N80" s="5" t="s">
        <v>612</v>
      </c>
      <c r="O80" s="5" t="s">
        <v>201</v>
      </c>
      <c r="P80" s="5" t="s">
        <v>202</v>
      </c>
      <c r="Q80" s="5" t="s">
        <v>300</v>
      </c>
      <c r="R80" s="5" t="s">
        <v>548</v>
      </c>
      <c r="S80" s="5" t="s">
        <v>549</v>
      </c>
      <c r="T80" s="5" t="s">
        <v>210</v>
      </c>
      <c r="U80" s="5">
        <v>1</v>
      </c>
      <c r="V80" s="5">
        <v>0</v>
      </c>
      <c r="W80" s="5">
        <v>0</v>
      </c>
      <c r="X80" s="5">
        <v>0</v>
      </c>
      <c r="Y80" s="5">
        <v>0</v>
      </c>
      <c r="Z80" s="5">
        <v>0</v>
      </c>
      <c r="AA80" s="5">
        <v>0</v>
      </c>
      <c r="AB80" s="5">
        <v>0</v>
      </c>
      <c r="AC80" s="5">
        <v>0</v>
      </c>
      <c r="AD80" s="5">
        <v>0</v>
      </c>
      <c r="AE80" s="5">
        <v>0</v>
      </c>
      <c r="AF80" s="5">
        <v>0</v>
      </c>
      <c r="AG80" s="5">
        <v>0</v>
      </c>
      <c r="AH80" s="5">
        <v>1</v>
      </c>
      <c r="AI80" s="5">
        <v>9</v>
      </c>
      <c r="AJ80" s="5" t="s">
        <v>2860</v>
      </c>
      <c r="AK80" s="6" t="s">
        <v>2861</v>
      </c>
      <c r="AL80" s="5">
        <v>23.28</v>
      </c>
      <c r="AM80" s="5" t="s">
        <v>213</v>
      </c>
      <c r="AR80" s="5" t="s">
        <v>3419</v>
      </c>
      <c r="EJ80" s="5" t="s">
        <v>194</v>
      </c>
      <c r="EK80" s="5" t="s">
        <v>194</v>
      </c>
      <c r="EL80" s="5" t="s">
        <v>194</v>
      </c>
      <c r="EM80" s="5" t="s">
        <v>194</v>
      </c>
      <c r="EN80" s="5" t="s">
        <v>194</v>
      </c>
      <c r="EO80" s="5" t="s">
        <v>557</v>
      </c>
      <c r="EP80" s="5" t="s">
        <v>2862</v>
      </c>
      <c r="EQ80" s="6" t="s">
        <v>2863</v>
      </c>
      <c r="ER80" s="5" t="s">
        <v>2864</v>
      </c>
      <c r="ES80" s="5" t="s">
        <v>2865</v>
      </c>
      <c r="EU80" s="5">
        <v>187115532</v>
      </c>
      <c r="EV80" s="5" t="s">
        <v>2866</v>
      </c>
      <c r="EW80" s="4">
        <v>44827.388032407413</v>
      </c>
      <c r="EZ80" s="5" t="s">
        <v>221</v>
      </c>
      <c r="FA80" s="5" t="s">
        <v>222</v>
      </c>
      <c r="FC80" s="5">
        <v>1</v>
      </c>
    </row>
    <row r="81" spans="1:159" x14ac:dyDescent="0.35">
      <c r="A81" s="4">
        <v>44827.406766238433</v>
      </c>
      <c r="B81" s="4">
        <v>44827.590972754631</v>
      </c>
      <c r="C81" s="4">
        <v>44827</v>
      </c>
      <c r="D81" s="5" t="s">
        <v>380</v>
      </c>
      <c r="H81" s="5">
        <v>2101022704</v>
      </c>
      <c r="I81" s="4">
        <v>44827</v>
      </c>
      <c r="J81" s="5" t="s">
        <v>2958</v>
      </c>
      <c r="K81" s="5" t="s">
        <v>2937</v>
      </c>
      <c r="L81" s="5" t="s">
        <v>432</v>
      </c>
      <c r="M81" s="5" t="s">
        <v>2959</v>
      </c>
      <c r="N81" s="5" t="s">
        <v>1830</v>
      </c>
      <c r="O81" s="5" t="s">
        <v>201</v>
      </c>
      <c r="P81" s="5" t="s">
        <v>202</v>
      </c>
      <c r="Q81" s="5" t="s">
        <v>386</v>
      </c>
      <c r="R81" s="5" t="s">
        <v>387</v>
      </c>
      <c r="S81" s="5" t="s">
        <v>388</v>
      </c>
      <c r="T81" s="5" t="s">
        <v>210</v>
      </c>
      <c r="U81" s="5">
        <v>1</v>
      </c>
      <c r="V81" s="5">
        <v>0</v>
      </c>
      <c r="W81" s="5">
        <v>0</v>
      </c>
      <c r="X81" s="5">
        <v>0</v>
      </c>
      <c r="Y81" s="5">
        <v>0</v>
      </c>
      <c r="Z81" s="5">
        <v>0</v>
      </c>
      <c r="AA81" s="5">
        <v>0</v>
      </c>
      <c r="AB81" s="5">
        <v>0</v>
      </c>
      <c r="AC81" s="5">
        <v>0</v>
      </c>
      <c r="AD81" s="5">
        <v>0</v>
      </c>
      <c r="AE81" s="5">
        <v>0</v>
      </c>
      <c r="AF81" s="5">
        <v>0</v>
      </c>
      <c r="AG81" s="5">
        <v>0</v>
      </c>
      <c r="AH81" s="5">
        <v>2</v>
      </c>
      <c r="AI81" s="5">
        <v>6</v>
      </c>
      <c r="AJ81" s="5" t="s">
        <v>2960</v>
      </c>
      <c r="AK81" s="6" t="s">
        <v>2961</v>
      </c>
      <c r="AL81" s="5">
        <v>0.14000000000000001</v>
      </c>
      <c r="AM81" s="5" t="s">
        <v>195</v>
      </c>
      <c r="AN81" s="5" t="s">
        <v>2962</v>
      </c>
      <c r="AO81" s="6" t="s">
        <v>2963</v>
      </c>
      <c r="AP81" s="5">
        <v>9.5</v>
      </c>
      <c r="AQ81" s="5" t="s">
        <v>194</v>
      </c>
      <c r="AR81" s="5" t="s">
        <v>3419</v>
      </c>
      <c r="EJ81" s="5" t="s">
        <v>194</v>
      </c>
      <c r="EK81" s="5" t="s">
        <v>194</v>
      </c>
      <c r="EL81" s="5" t="s">
        <v>194</v>
      </c>
      <c r="EM81" s="5" t="s">
        <v>194</v>
      </c>
      <c r="EN81" s="5" t="s">
        <v>194</v>
      </c>
      <c r="EO81" s="5" t="s">
        <v>380</v>
      </c>
      <c r="EP81" s="5" t="s">
        <v>2964</v>
      </c>
      <c r="EQ81" s="6" t="s">
        <v>2965</v>
      </c>
      <c r="ER81" s="5" t="s">
        <v>2864</v>
      </c>
      <c r="ES81" s="5" t="s">
        <v>2865</v>
      </c>
      <c r="EU81" s="5">
        <v>187183763</v>
      </c>
      <c r="EV81" s="5" t="s">
        <v>2966</v>
      </c>
      <c r="EW81" s="4">
        <v>44827.511932870373</v>
      </c>
      <c r="EZ81" s="5" t="s">
        <v>221</v>
      </c>
      <c r="FA81" s="5" t="s">
        <v>222</v>
      </c>
      <c r="FC81" s="5">
        <v>16</v>
      </c>
    </row>
    <row r="82" spans="1:159" x14ac:dyDescent="0.35">
      <c r="A82" s="4">
        <v>44827.535908368052</v>
      </c>
      <c r="B82" s="4">
        <v>44827.565671168981</v>
      </c>
      <c r="C82" s="4">
        <v>44827</v>
      </c>
      <c r="D82" s="5" t="s">
        <v>294</v>
      </c>
      <c r="H82" s="5">
        <v>2506111104</v>
      </c>
      <c r="I82" s="4">
        <v>44827</v>
      </c>
      <c r="J82" s="5" t="s">
        <v>3090</v>
      </c>
      <c r="K82" s="5" t="s">
        <v>197</v>
      </c>
      <c r="L82" s="5" t="s">
        <v>369</v>
      </c>
      <c r="M82" s="5" t="s">
        <v>370</v>
      </c>
      <c r="N82" s="5" t="s">
        <v>371</v>
      </c>
      <c r="O82" s="5" t="s">
        <v>201</v>
      </c>
      <c r="P82" s="5" t="s">
        <v>202</v>
      </c>
      <c r="Q82" s="5" t="s">
        <v>300</v>
      </c>
      <c r="R82" s="5" t="s">
        <v>301</v>
      </c>
      <c r="S82" s="5" t="s">
        <v>302</v>
      </c>
      <c r="T82" s="5" t="s">
        <v>210</v>
      </c>
      <c r="U82" s="5">
        <v>1</v>
      </c>
      <c r="V82" s="5">
        <v>0</v>
      </c>
      <c r="W82" s="5">
        <v>0</v>
      </c>
      <c r="X82" s="5">
        <v>0</v>
      </c>
      <c r="Y82" s="5">
        <v>0</v>
      </c>
      <c r="Z82" s="5">
        <v>0</v>
      </c>
      <c r="AA82" s="5">
        <v>0</v>
      </c>
      <c r="AB82" s="5">
        <v>0</v>
      </c>
      <c r="AC82" s="5">
        <v>0</v>
      </c>
      <c r="AD82" s="5">
        <v>0</v>
      </c>
      <c r="AE82" s="5">
        <v>0</v>
      </c>
      <c r="AF82" s="5">
        <v>0</v>
      </c>
      <c r="AG82" s="5">
        <v>0</v>
      </c>
      <c r="AH82" s="5">
        <v>2</v>
      </c>
      <c r="AI82" s="5">
        <v>4</v>
      </c>
      <c r="AJ82" s="5" t="s">
        <v>3091</v>
      </c>
      <c r="AK82" s="6" t="s">
        <v>3092</v>
      </c>
      <c r="AL82" s="5">
        <v>7.5</v>
      </c>
      <c r="AM82" s="5" t="s">
        <v>213</v>
      </c>
      <c r="AR82" s="5" t="s">
        <v>3419</v>
      </c>
      <c r="EJ82" s="5" t="s">
        <v>194</v>
      </c>
      <c r="EK82" s="5" t="s">
        <v>194</v>
      </c>
      <c r="EL82" s="5" t="s">
        <v>194</v>
      </c>
      <c r="EM82" s="5" t="s">
        <v>194</v>
      </c>
      <c r="EN82" s="5" t="s">
        <v>194</v>
      </c>
      <c r="EO82" s="5" t="s">
        <v>309</v>
      </c>
      <c r="EP82" s="5" t="s">
        <v>3093</v>
      </c>
      <c r="EQ82" s="6" t="s">
        <v>3094</v>
      </c>
      <c r="ER82" s="5" t="s">
        <v>2864</v>
      </c>
      <c r="ES82" s="5" t="s">
        <v>2865</v>
      </c>
      <c r="EU82" s="5">
        <v>187238537</v>
      </c>
      <c r="EV82" s="5" t="s">
        <v>3095</v>
      </c>
      <c r="EW82" s="4">
        <v>44827.601643518523</v>
      </c>
      <c r="EZ82" s="5" t="s">
        <v>221</v>
      </c>
      <c r="FA82" s="5" t="s">
        <v>222</v>
      </c>
      <c r="FC82" s="5">
        <v>34</v>
      </c>
    </row>
    <row r="83" spans="1:159" x14ac:dyDescent="0.35">
      <c r="A83" s="4">
        <v>44827.350645104169</v>
      </c>
      <c r="B83" s="4">
        <v>44827.590065949073</v>
      </c>
      <c r="C83" s="4">
        <v>44827</v>
      </c>
      <c r="D83" s="5" t="s">
        <v>380</v>
      </c>
      <c r="H83" s="5">
        <v>2101022701</v>
      </c>
      <c r="I83" s="4">
        <v>44827</v>
      </c>
      <c r="J83" s="5" t="s">
        <v>2024</v>
      </c>
      <c r="K83" s="5" t="s">
        <v>2937</v>
      </c>
      <c r="L83" s="5" t="s">
        <v>384</v>
      </c>
      <c r="M83" s="5" t="s">
        <v>385</v>
      </c>
      <c r="N83" s="5" t="s">
        <v>1805</v>
      </c>
      <c r="O83" s="5" t="s">
        <v>201</v>
      </c>
      <c r="P83" s="5" t="s">
        <v>202</v>
      </c>
      <c r="Q83" s="5" t="s">
        <v>386</v>
      </c>
      <c r="R83" s="5" t="s">
        <v>387</v>
      </c>
      <c r="S83" s="5" t="s">
        <v>388</v>
      </c>
      <c r="T83" s="5" t="s">
        <v>210</v>
      </c>
      <c r="U83" s="5">
        <v>1</v>
      </c>
      <c r="V83" s="5">
        <v>0</v>
      </c>
      <c r="W83" s="5">
        <v>0</v>
      </c>
      <c r="X83" s="5">
        <v>0</v>
      </c>
      <c r="Y83" s="5">
        <v>0</v>
      </c>
      <c r="Z83" s="5">
        <v>0</v>
      </c>
      <c r="AA83" s="5">
        <v>0</v>
      </c>
      <c r="AB83" s="5">
        <v>0</v>
      </c>
      <c r="AC83" s="5">
        <v>0</v>
      </c>
      <c r="AD83" s="5">
        <v>0</v>
      </c>
      <c r="AE83" s="5">
        <v>0</v>
      </c>
      <c r="AF83" s="5">
        <v>0</v>
      </c>
      <c r="AG83" s="5">
        <v>0</v>
      </c>
      <c r="AH83" s="5">
        <v>1</v>
      </c>
      <c r="AI83" s="5">
        <v>7</v>
      </c>
      <c r="AJ83" s="5" t="s">
        <v>2938</v>
      </c>
      <c r="AK83" s="6" t="s">
        <v>2939</v>
      </c>
      <c r="AL83" s="5">
        <v>10.8</v>
      </c>
      <c r="AM83" s="5" t="s">
        <v>195</v>
      </c>
      <c r="AN83" s="5" t="s">
        <v>2940</v>
      </c>
      <c r="AO83" s="6" t="s">
        <v>2941</v>
      </c>
      <c r="AP83" s="5">
        <v>8.09</v>
      </c>
      <c r="AQ83" s="5" t="s">
        <v>194</v>
      </c>
      <c r="AR83" s="5" t="s">
        <v>3419</v>
      </c>
      <c r="EJ83" s="5" t="s">
        <v>194</v>
      </c>
      <c r="EK83" s="5" t="s">
        <v>194</v>
      </c>
      <c r="EL83" s="5" t="s">
        <v>194</v>
      </c>
      <c r="EM83" s="5" t="s">
        <v>194</v>
      </c>
      <c r="EN83" s="5" t="s">
        <v>194</v>
      </c>
      <c r="EO83" s="5" t="s">
        <v>380</v>
      </c>
      <c r="EP83" s="5" t="s">
        <v>2942</v>
      </c>
      <c r="EQ83" s="6" t="s">
        <v>2943</v>
      </c>
      <c r="ER83" s="5" t="s">
        <v>2864</v>
      </c>
      <c r="ES83" s="5" t="s">
        <v>2865</v>
      </c>
      <c r="EU83" s="5">
        <v>187183487</v>
      </c>
      <c r="EV83" s="5" t="s">
        <v>2944</v>
      </c>
      <c r="EW83" s="4">
        <v>44827.511481481481</v>
      </c>
      <c r="EZ83" s="5" t="s">
        <v>221</v>
      </c>
      <c r="FA83" s="5" t="s">
        <v>222</v>
      </c>
      <c r="FC83" s="5">
        <v>13</v>
      </c>
    </row>
    <row r="84" spans="1:159" x14ac:dyDescent="0.35">
      <c r="A84" s="4">
        <v>44827.547720127317</v>
      </c>
      <c r="B84" s="4">
        <v>44827.566152071762</v>
      </c>
      <c r="C84" s="4">
        <v>44827</v>
      </c>
      <c r="D84" s="5" t="s">
        <v>294</v>
      </c>
      <c r="H84" s="5">
        <v>2506111105</v>
      </c>
      <c r="I84" s="4">
        <v>44827</v>
      </c>
      <c r="J84" s="5" t="s">
        <v>3096</v>
      </c>
      <c r="K84" s="5" t="s">
        <v>197</v>
      </c>
      <c r="L84" s="5" t="s">
        <v>342</v>
      </c>
      <c r="M84" s="5" t="s">
        <v>1746</v>
      </c>
      <c r="N84" s="5" t="s">
        <v>344</v>
      </c>
      <c r="O84" s="5" t="s">
        <v>201</v>
      </c>
      <c r="P84" s="5" t="s">
        <v>202</v>
      </c>
      <c r="Q84" s="5" t="s">
        <v>300</v>
      </c>
      <c r="R84" s="5" t="s">
        <v>301</v>
      </c>
      <c r="S84" s="5" t="s">
        <v>302</v>
      </c>
      <c r="T84" s="5" t="s">
        <v>210</v>
      </c>
      <c r="U84" s="5">
        <v>1</v>
      </c>
      <c r="V84" s="5">
        <v>0</v>
      </c>
      <c r="W84" s="5">
        <v>0</v>
      </c>
      <c r="X84" s="5">
        <v>0</v>
      </c>
      <c r="Y84" s="5">
        <v>0</v>
      </c>
      <c r="Z84" s="5">
        <v>0</v>
      </c>
      <c r="AA84" s="5">
        <v>0</v>
      </c>
      <c r="AB84" s="5">
        <v>0</v>
      </c>
      <c r="AC84" s="5">
        <v>0</v>
      </c>
      <c r="AD84" s="5">
        <v>0</v>
      </c>
      <c r="AE84" s="5">
        <v>0</v>
      </c>
      <c r="AF84" s="5">
        <v>0</v>
      </c>
      <c r="AG84" s="5">
        <v>0</v>
      </c>
      <c r="AH84" s="5">
        <v>2</v>
      </c>
      <c r="AI84" s="5">
        <v>9</v>
      </c>
      <c r="AJ84" s="5" t="s">
        <v>3097</v>
      </c>
      <c r="AK84" s="6" t="s">
        <v>3098</v>
      </c>
      <c r="AL84" s="5">
        <v>12.4</v>
      </c>
      <c r="AM84" s="5" t="s">
        <v>213</v>
      </c>
      <c r="AR84" s="5" t="s">
        <v>3419</v>
      </c>
      <c r="EJ84" s="5" t="s">
        <v>194</v>
      </c>
      <c r="EK84" s="5" t="s">
        <v>194</v>
      </c>
      <c r="EL84" s="5" t="s">
        <v>194</v>
      </c>
      <c r="EM84" s="5" t="s">
        <v>194</v>
      </c>
      <c r="EN84" s="5" t="s">
        <v>194</v>
      </c>
      <c r="EO84" s="5" t="s">
        <v>309</v>
      </c>
      <c r="EP84" s="5" t="s">
        <v>3099</v>
      </c>
      <c r="EQ84" s="6" t="s">
        <v>3100</v>
      </c>
      <c r="ER84" s="5" t="s">
        <v>2864</v>
      </c>
      <c r="ES84" s="5" t="s">
        <v>2865</v>
      </c>
      <c r="EU84" s="5">
        <v>187238568</v>
      </c>
      <c r="EV84" s="5" t="s">
        <v>3101</v>
      </c>
      <c r="EW84" s="4">
        <v>44827.601678240739</v>
      </c>
      <c r="EZ84" s="5" t="s">
        <v>221</v>
      </c>
      <c r="FA84" s="5" t="s">
        <v>222</v>
      </c>
      <c r="FC84" s="5">
        <v>35</v>
      </c>
    </row>
    <row r="85" spans="1:159" x14ac:dyDescent="0.35">
      <c r="A85" s="4">
        <v>44827.403263888889</v>
      </c>
      <c r="B85" s="4">
        <v>44827.412515057869</v>
      </c>
      <c r="C85" s="4">
        <v>44827</v>
      </c>
      <c r="D85" s="5" t="s">
        <v>652</v>
      </c>
      <c r="H85" s="5">
        <v>2810193502</v>
      </c>
      <c r="I85" s="4">
        <v>44827</v>
      </c>
      <c r="J85" s="5" t="s">
        <v>2991</v>
      </c>
      <c r="K85" s="5" t="s">
        <v>2526</v>
      </c>
      <c r="L85" s="5" t="s">
        <v>677</v>
      </c>
      <c r="M85" s="5" t="s">
        <v>1917</v>
      </c>
      <c r="N85" s="5" t="s">
        <v>679</v>
      </c>
      <c r="O85" s="5" t="s">
        <v>201</v>
      </c>
      <c r="P85" s="5" t="s">
        <v>202</v>
      </c>
      <c r="Q85" s="5" t="s">
        <v>659</v>
      </c>
      <c r="R85" s="5" t="s">
        <v>660</v>
      </c>
      <c r="S85" s="5" t="s">
        <v>661</v>
      </c>
      <c r="T85" s="5" t="s">
        <v>210</v>
      </c>
      <c r="U85" s="5">
        <v>1</v>
      </c>
      <c r="V85" s="5">
        <v>0</v>
      </c>
      <c r="W85" s="5">
        <v>0</v>
      </c>
      <c r="X85" s="5">
        <v>0</v>
      </c>
      <c r="Y85" s="5">
        <v>0</v>
      </c>
      <c r="Z85" s="5">
        <v>0</v>
      </c>
      <c r="AA85" s="5">
        <v>0</v>
      </c>
      <c r="AB85" s="5">
        <v>0</v>
      </c>
      <c r="AC85" s="5">
        <v>0</v>
      </c>
      <c r="AD85" s="5">
        <v>0</v>
      </c>
      <c r="AE85" s="5">
        <v>0</v>
      </c>
      <c r="AF85" s="5">
        <v>0</v>
      </c>
      <c r="AG85" s="5">
        <v>0</v>
      </c>
      <c r="AH85" s="5">
        <v>2</v>
      </c>
      <c r="AI85" s="5">
        <v>8</v>
      </c>
      <c r="AJ85" s="5" t="s">
        <v>2992</v>
      </c>
      <c r="AK85" s="6" t="s">
        <v>2993</v>
      </c>
      <c r="AL85" s="5">
        <v>1.84</v>
      </c>
      <c r="AM85" s="5" t="s">
        <v>195</v>
      </c>
      <c r="AN85" s="5" t="s">
        <v>2994</v>
      </c>
      <c r="AO85" s="6" t="s">
        <v>2995</v>
      </c>
      <c r="AP85" s="5">
        <v>15.35</v>
      </c>
      <c r="AQ85" s="5" t="s">
        <v>194</v>
      </c>
      <c r="AR85" s="5" t="s">
        <v>3432</v>
      </c>
      <c r="EJ85" s="5" t="s">
        <v>194</v>
      </c>
      <c r="EK85" s="5" t="s">
        <v>194</v>
      </c>
      <c r="EL85" s="5" t="s">
        <v>194</v>
      </c>
      <c r="EM85" s="5" t="s">
        <v>194</v>
      </c>
      <c r="EN85" s="5" t="s">
        <v>194</v>
      </c>
      <c r="EO85" s="5" t="s">
        <v>670</v>
      </c>
      <c r="EP85" s="5" t="s">
        <v>2996</v>
      </c>
      <c r="EQ85" s="6" t="s">
        <v>2997</v>
      </c>
      <c r="ER85" s="5" t="s">
        <v>2864</v>
      </c>
      <c r="ES85" s="5" t="s">
        <v>2865</v>
      </c>
      <c r="EU85" s="5">
        <v>187187879</v>
      </c>
      <c r="EV85" s="5" t="s">
        <v>2998</v>
      </c>
      <c r="EW85" s="4">
        <v>44827.517997685187</v>
      </c>
      <c r="EZ85" s="5" t="s">
        <v>221</v>
      </c>
      <c r="FA85" s="5" t="s">
        <v>222</v>
      </c>
      <c r="FC85" s="5">
        <v>20</v>
      </c>
    </row>
  </sheetData>
  <sortState xmlns:xlrd2="http://schemas.microsoft.com/office/spreadsheetml/2017/richdata2" ref="A2:FC85">
    <sortCondition ref="P2:P85"/>
    <sortCondition ref="L2:L85"/>
  </sortState>
  <hyperlinks>
    <hyperlink ref="AK80" r:id="rId1" xr:uid="{F0153C3A-FFD7-4698-831A-E3A882F1B072}"/>
    <hyperlink ref="EQ80" r:id="rId2" xr:uid="{F9E2C2F7-5851-40EF-902B-E02072D0C755}"/>
    <hyperlink ref="AK66" r:id="rId3" xr:uid="{4B783990-F4C5-44D5-8704-73A613C64D35}"/>
    <hyperlink ref="EQ66" r:id="rId4" xr:uid="{1B8930CA-CBEF-43E0-B46C-165FC656FF02}"/>
    <hyperlink ref="AK69" r:id="rId5" xr:uid="{9C631F78-6AA1-4595-B082-871480C7DF7A}"/>
    <hyperlink ref="EQ69" r:id="rId6" xr:uid="{68B34C5A-408D-422E-858C-3675A0927DA8}"/>
    <hyperlink ref="AK73" r:id="rId7" xr:uid="{28B464B0-D90E-454B-9A4B-344A6B1CB78B}"/>
    <hyperlink ref="EQ73" r:id="rId8" xr:uid="{9545F569-8AF8-4F99-B57C-955D57B8AF91}"/>
    <hyperlink ref="AK71" r:id="rId9" xr:uid="{C87EABE9-3701-4265-9F2C-AEF1CAD6B09C}"/>
    <hyperlink ref="EQ71" r:id="rId10" xr:uid="{8C5B7D05-A083-40CA-8A1E-CBAB559BFC00}"/>
    <hyperlink ref="AK79" r:id="rId11" xr:uid="{71C992A0-FE8D-4880-AE8B-5F0338ACAEC9}"/>
    <hyperlink ref="EQ79" r:id="rId12" xr:uid="{07CFEAB1-0FDE-44C8-AAD0-2A4CD154FB24}"/>
    <hyperlink ref="AK75" r:id="rId13" xr:uid="{DF5F9380-7D5B-4B3C-9C9A-922391124E7F}"/>
    <hyperlink ref="AO75" r:id="rId14" xr:uid="{1D603065-08B7-499F-A660-678413472EC2}"/>
    <hyperlink ref="EQ75" r:id="rId15" xr:uid="{98728E5D-D6A7-4108-8966-B9A4A82EE4EA}"/>
    <hyperlink ref="AK44" r:id="rId16" xr:uid="{7F71A2AF-DF3D-4AAB-AF19-D9CC457CE8E0}"/>
    <hyperlink ref="EQ44" r:id="rId17" xr:uid="{8A1975B6-79DF-42DD-AD2F-877A01D2A097}"/>
    <hyperlink ref="AK65" r:id="rId18" xr:uid="{D65A51F5-473F-4BE8-83B2-90635ADB8F46}"/>
    <hyperlink ref="EQ65" r:id="rId19" xr:uid="{ED731486-AA14-40F1-B5A3-5E7806C6E00E}"/>
    <hyperlink ref="AK58" r:id="rId20" xr:uid="{8CB5D589-6AAE-4734-B0D4-5E2ACE5FF00B}"/>
    <hyperlink ref="EQ58" r:id="rId21" xr:uid="{73500953-F660-4E55-BF46-19A6BCB7CBCD}"/>
    <hyperlink ref="AK46" r:id="rId22" xr:uid="{71873F0E-2790-4AB1-9FBA-7FB81564A058}"/>
    <hyperlink ref="EQ46" r:id="rId23" xr:uid="{AA2A87FA-8D65-4657-BDE7-98DF58C80419}"/>
    <hyperlink ref="AK72" r:id="rId24" xr:uid="{74B81D79-13B6-4B8B-B8DF-10579D62BBAA}"/>
    <hyperlink ref="EQ72" r:id="rId25" xr:uid="{48F5D3B3-33C6-4523-8612-33A18170C09C}"/>
    <hyperlink ref="AK83" r:id="rId26" xr:uid="{0DED769B-BC65-481A-AA6D-62575B487236}"/>
    <hyperlink ref="AO83" r:id="rId27" xr:uid="{840EA69F-4436-437B-AF5E-2BEBD58372B6}"/>
    <hyperlink ref="EQ83" r:id="rId28" xr:uid="{B3EB4857-57D8-4F7C-9994-2B9BA906ED73}"/>
    <hyperlink ref="AK57" r:id="rId29" xr:uid="{E511C675-DA4A-4214-A21D-3F7C17368036}"/>
    <hyperlink ref="EQ57" r:id="rId30" xr:uid="{8C490367-DBDB-4AEB-881C-AF6F6294239E}"/>
    <hyperlink ref="AK64" r:id="rId31" xr:uid="{D882C271-18DB-4EB4-A8DB-18F199BA0D81}"/>
    <hyperlink ref="AT64" r:id="rId32" xr:uid="{316357E4-A764-46F8-BF04-82E953ED4280}"/>
    <hyperlink ref="EQ64" r:id="rId33" xr:uid="{A4AD8CDC-3C4F-4F3D-B16F-FC4D0C06B8F3}"/>
    <hyperlink ref="AK81" r:id="rId34" xr:uid="{E4B9762A-05BA-4B02-B712-936592BD1966}"/>
    <hyperlink ref="AO81" r:id="rId35" xr:uid="{B7F2DFF4-6C42-4A2D-A771-4ECAE9D09F57}"/>
    <hyperlink ref="EQ81" r:id="rId36" xr:uid="{91122D27-2F9C-48B7-B63F-3D8F3B4DAC83}"/>
    <hyperlink ref="AK51" r:id="rId37" xr:uid="{918B4CC0-A496-458C-95FC-56EF2A94CDC0}"/>
    <hyperlink ref="AO51" r:id="rId38" xr:uid="{69D8FC2D-1525-487A-97DA-B737569D5A21}"/>
    <hyperlink ref="EQ51" r:id="rId39" xr:uid="{F2FB4C00-5BAE-42EC-A985-0904C6CF77B1}"/>
    <hyperlink ref="AK50" r:id="rId40" xr:uid="{573F2E85-C623-418C-AFDC-F85B76D113EE}"/>
    <hyperlink ref="AO50" r:id="rId41" xr:uid="{94693D4E-F168-4589-9F93-6450792CC80E}"/>
    <hyperlink ref="EQ50" r:id="rId42" xr:uid="{B99B1EF8-97B4-40F3-959B-425E2BBA84A2}"/>
    <hyperlink ref="AK55" r:id="rId43" xr:uid="{63DA5078-AF60-416A-AE7C-B5C6045F309C}"/>
    <hyperlink ref="AO55" r:id="rId44" xr:uid="{19B325D0-4D2E-4B55-898B-ECA216D583AD}"/>
    <hyperlink ref="EQ55" r:id="rId45" xr:uid="{F49A2AB6-9149-4784-B433-8CF08C33DA8F}"/>
    <hyperlink ref="AK85" r:id="rId46" xr:uid="{5C0E4214-4688-4A1C-9CA6-7A1E0BA121AD}"/>
    <hyperlink ref="AO85" r:id="rId47" xr:uid="{F22DD722-6504-4470-AC49-CD9A3811CD52}"/>
    <hyperlink ref="EQ85" r:id="rId48" xr:uid="{DF647DC4-B97E-40C7-91C8-CFE1E4BCC3C7}"/>
    <hyperlink ref="AK63" r:id="rId49" xr:uid="{49A57186-B640-447A-90E5-6F0A51AEE9B2}"/>
    <hyperlink ref="AO63" r:id="rId50" xr:uid="{BF881D44-C83B-48C5-8D9F-651FF3AE7ABB}"/>
    <hyperlink ref="EQ63" r:id="rId51" xr:uid="{2A7AAA78-FBDD-44C2-9588-0C9D80D1F8CF}"/>
    <hyperlink ref="AK54" r:id="rId52" xr:uid="{2160F57D-EEED-415C-9D2D-C878662BF427}"/>
    <hyperlink ref="AO54" r:id="rId53" xr:uid="{A421A454-B66A-4ECE-B7EA-7523E0B87724}"/>
    <hyperlink ref="EQ54" r:id="rId54" xr:uid="{8DAA9DA8-8FE9-45E3-ADC8-3202711C6FB7}"/>
    <hyperlink ref="AK77" r:id="rId55" xr:uid="{2CB828F2-E0B3-4D15-A7B5-0B715E9B26AE}"/>
    <hyperlink ref="AO77" r:id="rId56" xr:uid="{C98E5BA5-6FDF-4748-BC88-6AEF554DE1E1}"/>
    <hyperlink ref="EQ77" r:id="rId57" xr:uid="{F62FB121-5B5A-41A0-977B-CA5751E065B4}"/>
    <hyperlink ref="AK59" r:id="rId58" xr:uid="{24193E39-53EC-404D-B273-52134FD51896}"/>
    <hyperlink ref="AO59" r:id="rId59" xr:uid="{0457082A-2B58-4505-B1BF-70C9209E55CE}"/>
    <hyperlink ref="EQ59" r:id="rId60" xr:uid="{0EB4C056-F089-49A2-8AF8-DCCD01989B9C}"/>
    <hyperlink ref="AT53" r:id="rId61" xr:uid="{A6976168-6ED9-42C6-AE99-5CC5A30A28AD}"/>
    <hyperlink ref="EQ53" r:id="rId62" xr:uid="{0F41D53C-4619-4A56-B3BE-6846FCB91DA3}"/>
    <hyperlink ref="AK67" r:id="rId63" xr:uid="{B413DF56-D561-4BF0-A630-42189ABE0300}"/>
    <hyperlink ref="EQ67" r:id="rId64" xr:uid="{F7AA25EB-E551-4F31-860F-A057DE19BE58}"/>
    <hyperlink ref="AT78" r:id="rId65" xr:uid="{F6601233-5061-43E3-A09C-5A066BB9AF2D}"/>
    <hyperlink ref="EQ78" r:id="rId66" xr:uid="{505C49F9-F271-42A0-B852-7C4651BC6315}"/>
    <hyperlink ref="AK47" r:id="rId67" xr:uid="{8398C790-4DA8-4273-872C-29FA5C8EAC8C}"/>
    <hyperlink ref="EQ47" r:id="rId68" xr:uid="{5A91B8FF-6FD3-4D40-AAF9-BE52CAC609FD}"/>
    <hyperlink ref="AT45" r:id="rId69" xr:uid="{C6CDD4CB-2EF2-4CC1-9E99-BD8769B8117F}"/>
    <hyperlink ref="EQ45" r:id="rId70" xr:uid="{6CDEFDAB-F6CB-459C-AFC1-B65084F8BB32}"/>
    <hyperlink ref="AK76" r:id="rId71" xr:uid="{134FF4D9-B802-4871-A5F1-1F56907A5FBE}"/>
    <hyperlink ref="EQ76" r:id="rId72" xr:uid="{3AB377C9-5064-4241-B6F8-4CAAE294AA1D}"/>
    <hyperlink ref="AK68" r:id="rId73" xr:uid="{3F54A15F-60BA-4733-A3C1-B16601BA9DD2}"/>
    <hyperlink ref="EQ68" r:id="rId74" xr:uid="{397AE66D-0C8A-48FF-9080-4122DC6827B9}"/>
    <hyperlink ref="AK70" r:id="rId75" xr:uid="{63C2C116-8C5D-46A8-90FE-73BC2E25BBDF}"/>
    <hyperlink ref="EQ70" r:id="rId76" xr:uid="{E7F660D0-27AC-466F-8816-BA08C8E38015}"/>
    <hyperlink ref="AK52" r:id="rId77" xr:uid="{EA370872-D74A-49F9-9B3E-914FEADE013A}"/>
    <hyperlink ref="EQ52" r:id="rId78" xr:uid="{A312C67C-FAAF-4363-A17D-57ED6E73846C}"/>
    <hyperlink ref="AK82" r:id="rId79" xr:uid="{8F3BB2AA-47B5-4112-837D-BD1A81C3E36C}"/>
    <hyperlink ref="EQ82" r:id="rId80" xr:uid="{D7BB8F44-7322-4AD9-81DF-4DC85B7613C8}"/>
    <hyperlink ref="AK84" r:id="rId81" xr:uid="{B378AE1E-5BC4-45FD-96C2-87F1240D3BA2}"/>
    <hyperlink ref="EQ84" r:id="rId82" xr:uid="{AE68D7C3-A169-4A6F-8612-C8395E06EC8B}"/>
    <hyperlink ref="AK56" r:id="rId83" xr:uid="{8E2D8B33-18EA-4E64-8A32-1E1242701D7B}"/>
    <hyperlink ref="EQ56" r:id="rId84" xr:uid="{D59E2BDD-44A0-4F7D-8137-097F14E9C103}"/>
    <hyperlink ref="AK27" r:id="rId85" xr:uid="{22F24B50-60D0-42F8-9B2F-8AC9F787BFE7}"/>
    <hyperlink ref="EQ27" r:id="rId86" xr:uid="{89572578-DBAF-4CD1-96B7-49C657058246}"/>
    <hyperlink ref="AK42" r:id="rId87" xr:uid="{DD0B3659-4002-4CCE-8D3E-4068DD119B28}"/>
    <hyperlink ref="EQ42" r:id="rId88" xr:uid="{4AEBB849-C9D0-417E-A298-0124A3A787BB}"/>
    <hyperlink ref="AK36" r:id="rId89" xr:uid="{25C8622E-B7F7-49BE-8EE6-1AD5627C1387}"/>
    <hyperlink ref="EQ36" r:id="rId90" xr:uid="{5963835C-1052-467F-A325-70393B2A6714}"/>
    <hyperlink ref="AK43" r:id="rId91" xr:uid="{2AA6FB28-12F4-4596-9928-365FC5557AA1}"/>
    <hyperlink ref="EQ43" r:id="rId92" xr:uid="{AEED740C-A38C-4390-A5F7-CBD611D0DD11}"/>
    <hyperlink ref="AK18" r:id="rId93" xr:uid="{AAC89A71-8EC3-4123-BD05-933BD3D74DA0}"/>
    <hyperlink ref="EQ18" r:id="rId94" xr:uid="{50A1C781-357F-4A29-8219-7AC8D5F41D2C}"/>
    <hyperlink ref="AK10" r:id="rId95" xr:uid="{B944417C-4528-47EB-8A90-E9B3B6F16EEA}"/>
    <hyperlink ref="EQ10" r:id="rId96" xr:uid="{A8E989AC-46A7-471F-9D15-2EDC88C54F6C}"/>
    <hyperlink ref="AK32" r:id="rId97" xr:uid="{432782C7-D616-4187-B7B9-EB01E4D9FAF9}"/>
    <hyperlink ref="EQ32" r:id="rId98" xr:uid="{D04BF693-8E45-4103-A113-F80B15AC464D}"/>
    <hyperlink ref="AK3" r:id="rId99" xr:uid="{3879BCEE-1516-4B98-AC61-603A85C58496}"/>
    <hyperlink ref="EQ3" r:id="rId100" xr:uid="{129CFADC-4CF5-46AE-92C4-C160C2FBCF77}"/>
    <hyperlink ref="AK30" r:id="rId101" xr:uid="{D61A8362-AB66-46C2-B27A-ADC0B4EECBF3}"/>
    <hyperlink ref="EQ30" r:id="rId102" xr:uid="{9382F942-F858-463D-9370-7877C4D1DF81}"/>
    <hyperlink ref="AK60" r:id="rId103" xr:uid="{07AA0DE3-4996-4716-9B9A-660F3018AE56}"/>
    <hyperlink ref="AO60" r:id="rId104" xr:uid="{20ED4707-C21B-4B42-8945-4AF5EF43664E}"/>
    <hyperlink ref="AT60" r:id="rId105" xr:uid="{D39D79CF-4467-4824-9236-840BD6183655}"/>
    <hyperlink ref="EQ60" r:id="rId106" xr:uid="{1751C479-2ACB-49B7-B956-B18A6F360755}"/>
    <hyperlink ref="AK37" r:id="rId107" xr:uid="{D804BCD4-B761-483B-9BD2-9D357114C43B}"/>
    <hyperlink ref="EQ37" r:id="rId108" xr:uid="{1959F072-7A15-4EDC-AA8D-1AD76745E2D3}"/>
    <hyperlink ref="AK62" r:id="rId109" xr:uid="{31208638-0616-4886-B197-CFE01CB16FDD}"/>
    <hyperlink ref="AO62" r:id="rId110" xr:uid="{74AD6EE6-C7AC-4ED4-BED9-00385AB0AEBE}"/>
    <hyperlink ref="EQ62" r:id="rId111" xr:uid="{95A50B1C-1154-448C-AF45-FEE6E353994F}"/>
    <hyperlink ref="AK61" r:id="rId112" xr:uid="{6CC18CDE-02A6-4695-8944-A96020926BE5}"/>
    <hyperlink ref="EQ61" r:id="rId113" xr:uid="{20187D26-6B6C-4F0A-9DF6-98B9256F2D9B}"/>
    <hyperlink ref="AK74" r:id="rId114" xr:uid="{67ED747D-79DA-41B9-A7DD-78F6AA00CA62}"/>
    <hyperlink ref="EQ74" r:id="rId115" xr:uid="{80B8059F-F75F-4719-A056-8AE220E6B58F}"/>
    <hyperlink ref="AK49" r:id="rId116" xr:uid="{B889920F-9DA1-4AD0-B655-5B61E62496B3}"/>
    <hyperlink ref="AO49" r:id="rId117" xr:uid="{E5E9F61D-2C22-411B-ABF6-D98B825883A7}"/>
    <hyperlink ref="EQ49" r:id="rId118" xr:uid="{1F46B5EE-45DE-4923-AD52-E7987F00F145}"/>
    <hyperlink ref="AK48" r:id="rId119" xr:uid="{1E40A8FE-AE4F-409F-A871-D5F2DF032A44}"/>
    <hyperlink ref="AO48" r:id="rId120" xr:uid="{FB5C5EFE-4AF0-4892-A6FD-8057A6DCC8A0}"/>
    <hyperlink ref="EQ48" r:id="rId121" xr:uid="{2A829518-8B9F-48A7-B759-DB160E77277E}"/>
    <hyperlink ref="AK15" r:id="rId122" xr:uid="{C7E2521B-9B31-4BE5-9B12-3DA3F5AC5B6F}"/>
    <hyperlink ref="EQ15" r:id="rId123" xr:uid="{BF5CDA5E-034E-4884-A73A-F2553D6D0E7B}"/>
    <hyperlink ref="AK14" r:id="rId124" xr:uid="{D59F48C4-819C-408E-95FD-6E9674A9D0FC}"/>
    <hyperlink ref="EQ14" r:id="rId125" xr:uid="{722929DE-0E8F-4411-91BB-05D52F1FC853}"/>
    <hyperlink ref="AK12" r:id="rId126" xr:uid="{F32D3BD6-ACB7-4BF6-ABE3-A6BDBE38B1B2}"/>
    <hyperlink ref="EQ12" r:id="rId127" xr:uid="{90B0078F-73DC-4A8E-8118-4DD1CD16D365}"/>
    <hyperlink ref="AK40" r:id="rId128" xr:uid="{7380729C-F41B-4171-8159-2CF4311C3E18}"/>
    <hyperlink ref="EQ40" r:id="rId129" xr:uid="{252E4BFE-0F82-4433-ADA0-8862F40E99C5}"/>
    <hyperlink ref="AK2" r:id="rId130" xr:uid="{E46D4482-E8E5-47D6-8C15-683EDC9BD698}"/>
    <hyperlink ref="EQ2" r:id="rId131" xr:uid="{05AC5BCD-4718-4AE9-AA91-C0645DB68AD7}"/>
    <hyperlink ref="AK31" r:id="rId132" xr:uid="{5286DA7A-E659-4256-9C08-AD6670CE940D}"/>
    <hyperlink ref="EQ31" r:id="rId133" xr:uid="{F1171000-CE66-4B9D-BDDC-B661CCFB1287}"/>
    <hyperlink ref="AK11" r:id="rId134" xr:uid="{5FFDAAD2-1CB5-45EC-9A18-0E1CC717915B}"/>
    <hyperlink ref="EQ11" r:id="rId135" xr:uid="{0ABB4727-3938-4DDC-ADF1-FBC3E157D367}"/>
    <hyperlink ref="AK39" r:id="rId136" xr:uid="{BC777C9A-C98F-4338-AE5E-2A7853DB5BB2}"/>
    <hyperlink ref="EQ39" r:id="rId137" xr:uid="{13AB339E-7E27-4DEB-ADA8-F2F95175ACC8}"/>
    <hyperlink ref="AK17" r:id="rId138" xr:uid="{0B9A9D35-F5D0-42D0-8CFA-97D8A27A645F}"/>
    <hyperlink ref="EQ17" r:id="rId139" xr:uid="{88DF411F-42BE-49D0-9A2F-F38FFE9ED28F}"/>
    <hyperlink ref="AK38" r:id="rId140" xr:uid="{2C95B148-D954-4B3D-96C5-53CBEB9827F4}"/>
    <hyperlink ref="EQ38" r:id="rId141" xr:uid="{F913DB28-8B07-4A97-BF27-B97B9D197E9D}"/>
    <hyperlink ref="AK20" r:id="rId142" xr:uid="{3C6F3A24-4702-41F7-B91C-E1DD6864E004}"/>
    <hyperlink ref="EQ20" r:id="rId143" xr:uid="{FDA243B8-86D0-4F7A-A24D-311C4A5FB910}"/>
    <hyperlink ref="AK25" r:id="rId144" xr:uid="{E8297323-D2AB-4D25-A945-580ADE9BB759}"/>
    <hyperlink ref="EQ25" r:id="rId145" xr:uid="{74FF4934-E3A1-4320-8D2C-92934099843C}"/>
    <hyperlink ref="AK23" r:id="rId146" xr:uid="{2E033F8C-2A10-4B8C-B75F-DCA6EF2D9F9A}"/>
    <hyperlink ref="EQ23" r:id="rId147" xr:uid="{4D7728D3-D762-4493-99D6-3BD121E2CF35}"/>
    <hyperlink ref="AK22" r:id="rId148" xr:uid="{4849B674-A1C6-4112-B756-F7F1E9E5363A}"/>
    <hyperlink ref="EQ22" r:id="rId149" xr:uid="{FCF9A72C-143C-40B7-8A8F-A485581B0ED2}"/>
    <hyperlink ref="AK9" r:id="rId150" xr:uid="{830313AE-E5A3-4D7F-9CAD-E8F6C3DE15EF}"/>
    <hyperlink ref="EQ9" r:id="rId151" xr:uid="{006A8169-03D0-45C2-8C60-87EA77D60E45}"/>
    <hyperlink ref="AK35" r:id="rId152" xr:uid="{0A086D68-E1A9-4951-B4E5-5F4BCC62B633}"/>
    <hyperlink ref="AO35" r:id="rId153" xr:uid="{112D0EA4-A3F9-4BFA-9C2F-46E0F6B1508F}"/>
    <hyperlink ref="EQ35" r:id="rId154" xr:uid="{72A03FD5-B593-43D8-BA0F-99A8F65D0CB4}"/>
    <hyperlink ref="AK41" r:id="rId155" xr:uid="{D8ACADC9-6BAE-4F6A-BCA3-452D24020EC2}"/>
    <hyperlink ref="AO41" r:id="rId156" xr:uid="{56D1A62D-80F2-4D4B-AA09-C74C769B430D}"/>
    <hyperlink ref="EQ41" r:id="rId157" xr:uid="{BA18EC5F-7189-4E09-A9C9-65C7C2D4EB7F}"/>
    <hyperlink ref="AK5" r:id="rId158" xr:uid="{7F63D2FC-04B4-4BB4-8B5D-C1906B4BC335}"/>
    <hyperlink ref="EQ5" r:id="rId159" xr:uid="{CC48324C-C212-4831-BD97-02097B49CEC9}"/>
    <hyperlink ref="AK29" r:id="rId160" xr:uid="{4754EA49-F1EE-4544-B018-C605063EDDE6}"/>
    <hyperlink ref="EQ29" r:id="rId161" xr:uid="{E0B22077-0ADC-4FCC-BCBF-AD0C407FCAAA}"/>
    <hyperlink ref="AK19" r:id="rId162" xr:uid="{0C66C554-B95E-41CD-8BD8-4C25702BCCC7}"/>
    <hyperlink ref="EQ19" r:id="rId163" xr:uid="{6DAD83C6-7F22-4DD9-B177-C117106298B0}"/>
    <hyperlink ref="AK6" r:id="rId164" xr:uid="{86B16886-C16E-4A0C-A7E1-68B26C122EB5}"/>
    <hyperlink ref="EQ6" r:id="rId165" xr:uid="{ED2BBADA-59F7-4C7B-A8C7-FD4A622AD8D6}"/>
    <hyperlink ref="AK7" r:id="rId166" xr:uid="{BFDD5EEF-AA83-4296-9AF7-5DE0E547B495}"/>
    <hyperlink ref="EQ7" r:id="rId167" xr:uid="{5A325CF9-47F5-437D-AA7A-E710115E9FC1}"/>
    <hyperlink ref="AK16" r:id="rId168" xr:uid="{CA891B84-6CCE-483E-A283-21D6175954AE}"/>
    <hyperlink ref="AO16" r:id="rId169" xr:uid="{04BECBC1-C226-4308-9718-99775C321D8B}"/>
    <hyperlink ref="EQ16" r:id="rId170" xr:uid="{3D71B907-E387-494F-93ED-7E242BA3A424}"/>
    <hyperlink ref="AK24" r:id="rId171" xr:uid="{B8458DC6-84B8-4ADE-BF32-4F79B66D8A5E}"/>
    <hyperlink ref="EQ24" r:id="rId172" xr:uid="{0B18B7BB-F635-493B-8846-F5AC951C47A5}"/>
    <hyperlink ref="AK28" r:id="rId173" xr:uid="{804E5829-27F9-4E90-ACD2-E8972AF9F868}"/>
    <hyperlink ref="AO28" r:id="rId174" xr:uid="{B4339768-BD38-4451-860A-770875041E11}"/>
    <hyperlink ref="EQ28" r:id="rId175" xr:uid="{A400BA77-C667-4751-9DC8-B597D781D6B1}"/>
    <hyperlink ref="AK33" r:id="rId176" xr:uid="{9FEE6024-DEA0-4A82-AE50-E16DFCF2AD5C}"/>
    <hyperlink ref="AO33" r:id="rId177" xr:uid="{A2B16006-1262-4801-B32D-5A400D2D164C}"/>
    <hyperlink ref="EQ33" r:id="rId178" xr:uid="{48E72BC9-3697-4B3D-A341-43C5020931E1}"/>
    <hyperlink ref="AK4" r:id="rId179" xr:uid="{82C21984-EA90-4392-8B8A-74008AE57489}"/>
    <hyperlink ref="EQ4" r:id="rId180" xr:uid="{3BE56E54-07AE-4590-ABDE-56C85BA03A44}"/>
    <hyperlink ref="AK26" r:id="rId181" xr:uid="{C37A197C-EC0F-4579-A0AE-B9F66F8B81D9}"/>
    <hyperlink ref="EQ26" r:id="rId182" xr:uid="{548BA501-D63C-4609-BBB4-03F042068835}"/>
    <hyperlink ref="AK13" r:id="rId183" xr:uid="{7882F519-693A-4835-B364-D6DD99263B83}"/>
    <hyperlink ref="EQ13" r:id="rId184" xr:uid="{89CEBBF5-B7A5-4A5D-A2A8-E200C9B0DFD0}"/>
    <hyperlink ref="AK21" r:id="rId185" xr:uid="{D10EAF53-E0A6-49B7-9688-298B60A18849}"/>
    <hyperlink ref="EQ21" r:id="rId186" xr:uid="{398A21A6-74D2-4FF9-9AA2-F34288C42F55}"/>
    <hyperlink ref="AK34" r:id="rId187" xr:uid="{D70AABA0-5216-40EF-A3EE-4ACCAAEFFE7C}"/>
    <hyperlink ref="EQ34" r:id="rId188" xr:uid="{73F7F712-E571-412A-AEFA-3C16A2AFC700}"/>
    <hyperlink ref="AK8" r:id="rId189" xr:uid="{0F454555-0517-43E5-874A-791C68E1AD6C}"/>
    <hyperlink ref="EQ8" r:id="rId190" xr:uid="{E2039313-9AD9-4589-8FC9-FBE3E5ED1AA6}"/>
  </hyperlinks>
  <pageMargins left="0.7" right="0.7" top="0.75" bottom="0.75" header="0.3" footer="0.3"/>
  <pageSetup orientation="portrait" r:id="rId19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2F5025-977E-4356-BE58-4F143DE5A2B5}">
  <dimension ref="A1:AZ126"/>
  <sheetViews>
    <sheetView zoomScale="90" zoomScaleNormal="90" workbookViewId="0">
      <pane xSplit="1" ySplit="3" topLeftCell="H4" activePane="bottomRight" state="frozen"/>
      <selection pane="topRight" activeCell="B1" sqref="B1"/>
      <selection pane="bottomLeft" activeCell="A4" sqref="A4"/>
      <selection pane="bottomRight" activeCell="AP11" sqref="AP11"/>
    </sheetView>
  </sheetViews>
  <sheetFormatPr defaultRowHeight="14.5" x14ac:dyDescent="0.35"/>
  <cols>
    <col min="1" max="1" width="27.7265625" style="17" customWidth="1"/>
    <col min="2" max="2" width="12.81640625" style="17" customWidth="1"/>
    <col min="3" max="3" width="12.7265625" style="17" customWidth="1"/>
    <col min="4" max="4" width="10.453125" style="17" customWidth="1"/>
    <col min="5" max="5" width="26.1796875" style="17" customWidth="1"/>
    <col min="6" max="17" width="12.7265625" style="17" customWidth="1"/>
    <col min="18" max="19" width="11" style="17" customWidth="1"/>
    <col min="20" max="20" width="14.08984375" style="17" customWidth="1"/>
    <col min="21" max="21" width="14.81640625" style="17" customWidth="1"/>
    <col min="22" max="22" width="11" style="17" customWidth="1"/>
    <col min="23" max="23" width="14.08984375" style="17" customWidth="1"/>
    <col min="24" max="24" width="14.81640625" style="17" customWidth="1"/>
    <col min="25" max="25" width="11" style="17" customWidth="1"/>
    <col min="26" max="26" width="14.08984375" style="17" customWidth="1"/>
    <col min="27" max="27" width="14.81640625" style="17" customWidth="1"/>
    <col min="28" max="28" width="12.7265625" style="17" bestFit="1" customWidth="1"/>
    <col min="29" max="29" width="12.7265625" style="17" customWidth="1"/>
    <col min="30" max="31" width="11" style="17" bestFit="1" customWidth="1"/>
    <col min="32" max="32" width="14.08984375" style="17" bestFit="1" customWidth="1"/>
    <col min="33" max="33" width="14.81640625" style="17" bestFit="1" customWidth="1"/>
    <col min="34" max="34" width="11" style="17" bestFit="1" customWidth="1"/>
    <col min="35" max="35" width="14.08984375" style="17" bestFit="1" customWidth="1"/>
    <col min="36" max="36" width="14.81640625" style="17" bestFit="1" customWidth="1"/>
    <col min="37" max="37" width="11" style="17" bestFit="1" customWidth="1"/>
    <col min="38" max="38" width="14.08984375" style="17" bestFit="1" customWidth="1"/>
    <col min="39" max="39" width="14.81640625" style="17" bestFit="1" customWidth="1"/>
    <col min="40" max="40" width="12.7265625" style="17" bestFit="1" customWidth="1"/>
    <col min="41" max="41" width="9.6328125" style="17" customWidth="1"/>
    <col min="42" max="42" width="17.54296875" style="17" bestFit="1" customWidth="1"/>
    <col min="43" max="43" width="13.26953125" style="17" bestFit="1" customWidth="1"/>
    <col min="44" max="44" width="12.1796875" style="17" bestFit="1" customWidth="1"/>
    <col min="45" max="48" width="12" style="17" bestFit="1" customWidth="1"/>
    <col min="49" max="49" width="15.1796875" style="17" bestFit="1" customWidth="1"/>
    <col min="50" max="50" width="12" style="17" bestFit="1" customWidth="1"/>
    <col min="51" max="51" width="17.54296875" style="17" bestFit="1" customWidth="1"/>
    <col min="52" max="52" width="12" style="17" bestFit="1" customWidth="1"/>
    <col min="53" max="53" width="13.453125" style="17" customWidth="1"/>
    <col min="54" max="16384" width="8.7265625" style="17"/>
  </cols>
  <sheetData>
    <row r="1" spans="1:52" x14ac:dyDescent="0.35">
      <c r="A1" s="21" t="s">
        <v>3540</v>
      </c>
      <c r="B1" s="21"/>
      <c r="C1" s="21"/>
      <c r="D1" s="21"/>
      <c r="E1" s="21"/>
      <c r="F1" s="21" t="s">
        <v>3539</v>
      </c>
      <c r="G1" s="21"/>
      <c r="H1" s="21"/>
      <c r="I1" s="21"/>
      <c r="J1" s="21"/>
      <c r="K1" s="43" t="s">
        <v>3609</v>
      </c>
      <c r="L1" s="47"/>
      <c r="M1" s="47"/>
      <c r="N1" s="47"/>
      <c r="O1" s="47"/>
      <c r="P1" s="47"/>
      <c r="Q1" s="44"/>
      <c r="R1" s="22" t="s">
        <v>210</v>
      </c>
      <c r="S1" s="22"/>
      <c r="T1" s="22"/>
      <c r="U1" s="22"/>
      <c r="V1" s="22"/>
      <c r="W1" s="22"/>
      <c r="X1" s="22"/>
      <c r="Y1" s="22"/>
      <c r="Z1" s="22"/>
      <c r="AA1" s="22"/>
      <c r="AB1" s="22"/>
      <c r="AC1" s="22"/>
      <c r="AD1" s="22" t="s">
        <v>232</v>
      </c>
      <c r="AE1" s="22"/>
      <c r="AF1" s="22"/>
      <c r="AG1" s="22"/>
      <c r="AH1" s="22"/>
      <c r="AI1" s="22"/>
      <c r="AJ1" s="22"/>
      <c r="AK1" s="22"/>
      <c r="AL1" s="22"/>
      <c r="AM1" s="22"/>
      <c r="AN1" s="22"/>
      <c r="AO1" s="23"/>
      <c r="AP1" s="22" t="s">
        <v>3589</v>
      </c>
      <c r="AQ1" s="22"/>
      <c r="AR1" s="22"/>
      <c r="AS1" s="22"/>
      <c r="AT1" s="22"/>
      <c r="AU1" s="22"/>
      <c r="AV1" s="22"/>
      <c r="AW1" s="22"/>
      <c r="AX1" s="22"/>
      <c r="AY1" s="22"/>
      <c r="AZ1" s="22"/>
    </row>
    <row r="2" spans="1:52" ht="14.5" customHeight="1" x14ac:dyDescent="0.35">
      <c r="A2" s="21"/>
      <c r="B2" s="21"/>
      <c r="C2" s="21"/>
      <c r="D2" s="21"/>
      <c r="E2" s="21"/>
      <c r="F2" s="21"/>
      <c r="G2" s="21"/>
      <c r="H2" s="21"/>
      <c r="I2" s="21"/>
      <c r="J2" s="21"/>
      <c r="K2" s="43" t="s">
        <v>3606</v>
      </c>
      <c r="L2" s="44"/>
      <c r="M2" s="43" t="s">
        <v>3607</v>
      </c>
      <c r="N2" s="44"/>
      <c r="O2" s="43" t="s">
        <v>3608</v>
      </c>
      <c r="P2" s="44"/>
      <c r="Q2" s="40" t="s">
        <v>3610</v>
      </c>
      <c r="R2" s="24" t="s">
        <v>3541</v>
      </c>
      <c r="S2" s="23" t="s">
        <v>3554</v>
      </c>
      <c r="T2" s="45"/>
      <c r="U2" s="46"/>
      <c r="V2" s="23" t="s">
        <v>3555</v>
      </c>
      <c r="W2" s="45"/>
      <c r="X2" s="46"/>
      <c r="Y2" s="23" t="s">
        <v>3556</v>
      </c>
      <c r="Z2" s="45"/>
      <c r="AA2" s="46"/>
      <c r="AB2" s="40" t="s">
        <v>3600</v>
      </c>
      <c r="AC2" s="40" t="s">
        <v>3601</v>
      </c>
      <c r="AD2" s="24" t="s">
        <v>3541</v>
      </c>
      <c r="AE2" s="22" t="s">
        <v>3554</v>
      </c>
      <c r="AF2" s="22"/>
      <c r="AG2" s="22"/>
      <c r="AH2" s="22" t="s">
        <v>3555</v>
      </c>
      <c r="AI2" s="22"/>
      <c r="AJ2" s="22"/>
      <c r="AK2" s="22" t="s">
        <v>3556</v>
      </c>
      <c r="AL2" s="22"/>
      <c r="AM2" s="22"/>
      <c r="AN2" s="40" t="s">
        <v>3600</v>
      </c>
      <c r="AO2" s="40" t="s">
        <v>3601</v>
      </c>
      <c r="AP2" s="25" t="s">
        <v>3542</v>
      </c>
      <c r="AQ2" s="25" t="s">
        <v>3543</v>
      </c>
      <c r="AR2" s="25" t="s">
        <v>3544</v>
      </c>
      <c r="AS2" s="25" t="s">
        <v>3545</v>
      </c>
      <c r="AT2" s="25" t="s">
        <v>3546</v>
      </c>
      <c r="AU2" s="25" t="s">
        <v>3547</v>
      </c>
      <c r="AV2" s="25" t="s">
        <v>3548</v>
      </c>
      <c r="AW2" s="25" t="s">
        <v>3549</v>
      </c>
      <c r="AX2" s="25" t="s">
        <v>3550</v>
      </c>
      <c r="AY2" s="25" t="s">
        <v>3551</v>
      </c>
      <c r="AZ2" s="25" t="s">
        <v>627</v>
      </c>
    </row>
    <row r="3" spans="1:52" x14ac:dyDescent="0.35">
      <c r="A3" s="25" t="s">
        <v>3557</v>
      </c>
      <c r="B3" s="25" t="s">
        <v>180</v>
      </c>
      <c r="C3" s="25" t="s">
        <v>26</v>
      </c>
      <c r="D3" s="25" t="s">
        <v>3537</v>
      </c>
      <c r="E3" s="25" t="s">
        <v>3538</v>
      </c>
      <c r="F3" s="25" t="s">
        <v>3541</v>
      </c>
      <c r="G3" s="25" t="s">
        <v>3554</v>
      </c>
      <c r="H3" s="25" t="s">
        <v>3555</v>
      </c>
      <c r="I3" s="25" t="s">
        <v>3556</v>
      </c>
      <c r="J3" s="25" t="s">
        <v>3605</v>
      </c>
      <c r="K3" s="25" t="s">
        <v>3603</v>
      </c>
      <c r="L3" s="25" t="s">
        <v>3602</v>
      </c>
      <c r="M3" s="25" t="s">
        <v>3603</v>
      </c>
      <c r="N3" s="25" t="s">
        <v>3602</v>
      </c>
      <c r="O3" s="25" t="s">
        <v>3603</v>
      </c>
      <c r="P3" s="25" t="s">
        <v>3602</v>
      </c>
      <c r="Q3" s="41"/>
      <c r="R3" s="25" t="s">
        <v>3599</v>
      </c>
      <c r="S3" s="25" t="s">
        <v>3599</v>
      </c>
      <c r="T3" s="25" t="s">
        <v>3579</v>
      </c>
      <c r="U3" s="15" t="s">
        <v>3596</v>
      </c>
      <c r="V3" s="25" t="s">
        <v>3599</v>
      </c>
      <c r="W3" s="25" t="s">
        <v>3579</v>
      </c>
      <c r="X3" s="15" t="s">
        <v>3597</v>
      </c>
      <c r="Y3" s="25" t="s">
        <v>3599</v>
      </c>
      <c r="Z3" s="25" t="s">
        <v>3579</v>
      </c>
      <c r="AA3" s="15" t="s">
        <v>3598</v>
      </c>
      <c r="AB3" s="41"/>
      <c r="AC3" s="41"/>
      <c r="AD3" s="25" t="s">
        <v>3599</v>
      </c>
      <c r="AE3" s="25" t="s">
        <v>3599</v>
      </c>
      <c r="AF3" s="25" t="s">
        <v>3579</v>
      </c>
      <c r="AG3" s="15" t="s">
        <v>3596</v>
      </c>
      <c r="AH3" s="25" t="s">
        <v>3599</v>
      </c>
      <c r="AI3" s="25" t="s">
        <v>3579</v>
      </c>
      <c r="AJ3" s="15" t="s">
        <v>3597</v>
      </c>
      <c r="AK3" s="25" t="s">
        <v>3599</v>
      </c>
      <c r="AL3" s="25" t="s">
        <v>3579</v>
      </c>
      <c r="AM3" s="15" t="s">
        <v>3598</v>
      </c>
      <c r="AN3" s="41"/>
      <c r="AO3" s="41"/>
      <c r="AP3" s="25" t="s">
        <v>3416</v>
      </c>
      <c r="AQ3" s="25" t="s">
        <v>3416</v>
      </c>
      <c r="AR3" s="25" t="s">
        <v>3416</v>
      </c>
      <c r="AS3" s="25" t="s">
        <v>3416</v>
      </c>
      <c r="AT3" s="25" t="s">
        <v>3416</v>
      </c>
      <c r="AU3" s="25" t="s">
        <v>3416</v>
      </c>
      <c r="AV3" s="25" t="s">
        <v>3416</v>
      </c>
      <c r="AW3" s="25" t="s">
        <v>3416</v>
      </c>
      <c r="AX3" s="25" t="s">
        <v>3552</v>
      </c>
      <c r="AY3" s="25" t="s">
        <v>3553</v>
      </c>
      <c r="AZ3" s="25" t="s">
        <v>3416</v>
      </c>
    </row>
    <row r="4" spans="1:52" x14ac:dyDescent="0.35">
      <c r="A4" s="26" t="str">
        <f>PROPER('Day 1 Cleaned'!U2)</f>
        <v xml:space="preserve">Bayavuge Joel </v>
      </c>
      <c r="B4" s="26" t="str">
        <f>_xlfn.XLOOKUP($A4,'Day 1 Cleaned'!$U:$U,'Day 1 Cleaned'!Y:Y,"-")</f>
        <v>Bugesera</v>
      </c>
      <c r="C4" s="26" t="str">
        <f>_xlfn.XLOOKUP($A4,'Day 1 Cleaned'!$U:$U,'Day 1 Cleaned'!AA:AA,"-")</f>
        <v>Kindama</v>
      </c>
      <c r="D4" s="26" t="str">
        <f>_xlfn.XLOOKUP($A4,'Day 1 Cleaned'!$U:$U,'Day 1 Cleaned'!AB:AB,"-")</f>
        <v>Gatare</v>
      </c>
      <c r="E4" s="26" t="str">
        <f>_xlfn.XLOOKUP($A4,'Day 1 Cleaned'!$U:$U,'Day 1 Cleaned'!AI:AI,"-")</f>
        <v>Traditional 3 stone fire</v>
      </c>
      <c r="F4" s="26" t="str">
        <f>_xlfn.XLOOKUP($A4,'Day 1 Cleaned'!$U:$U,'Day 1 Cleaned'!BL:BL,"-")</f>
        <v>Wood</v>
      </c>
      <c r="G4" s="26" t="str">
        <f>_xlfn.XLOOKUP($A4,'Day 2 Cleaned'!$M:$M,'Day 2 Cleaned'!$U:$U,"-")</f>
        <v>Wood</v>
      </c>
      <c r="H4" s="26" t="str">
        <f>_xlfn.XLOOKUP($A4,'Day 3 Cleaned'!$L:$L,'Day 3 Cleaned'!$T:$T,"-")</f>
        <v>Wood</v>
      </c>
      <c r="I4" s="26" t="str">
        <f>_xlfn.XLOOKUP($A4,'Day 4 Cleaned'!$L:$L,'Day 4 Cleaned'!$T:$T,"-")</f>
        <v>Wood</v>
      </c>
      <c r="J4" s="26" t="b" cm="1">
        <f t="array" ref="J4">AND(EXACT(F4:I4,F4))</f>
        <v>1</v>
      </c>
      <c r="K4" s="26">
        <f>_xlfn.XLOOKUP($A4,'Day 2 Cleaned'!$M:$M,'Day 2 Cleaned'!$AI:$AI,"-")</f>
        <v>2</v>
      </c>
      <c r="L4" s="26">
        <f>_xlfn.XLOOKUP($A4,'Day 2 Cleaned'!$M:$M,'Day 2 Cleaned'!$AJ:$AJ,"-")</f>
        <v>4</v>
      </c>
      <c r="M4" s="26">
        <f>_xlfn.XLOOKUP($A4,'Day 3 Cleaned'!$L:$L,'Day 3 Cleaned'!$AH:$AH,"-")</f>
        <v>1</v>
      </c>
      <c r="N4" s="26">
        <f>_xlfn.XLOOKUP($A4,'Day 3 Cleaned'!$L:$L,'Day 3 Cleaned'!$AI:$AI,"-")</f>
        <v>4</v>
      </c>
      <c r="O4" s="26">
        <f>_xlfn.XLOOKUP($A4,'Day 4 Cleaned'!$L:$L,'Day 4 Cleaned'!$AH:$AH,"-")</f>
        <v>1</v>
      </c>
      <c r="P4" s="26">
        <f>_xlfn.XLOOKUP($A4,'Day 4 Cleaned'!$L:$L,'Day 4 Cleaned'!$AI:$AI,"-")</f>
        <v>4</v>
      </c>
      <c r="Q4" s="30">
        <f>SUM(K4:P4)/3</f>
        <v>5.333333333333333</v>
      </c>
      <c r="R4" s="26">
        <f>_xlfn.XLOOKUP($A4,'Day 1 Cleaned'!$U:$U,'Day 1 Cleaned'!$CC:$CC,"-")</f>
        <v>13.78</v>
      </c>
      <c r="S4" s="26">
        <f>_xlfn.XLOOKUP($A4,'Day 2 Cleaned'!$M:$M,'Day 2 Cleaned'!$AM:$AM,"-")</f>
        <v>9.7149999999999999</v>
      </c>
      <c r="T4" s="26">
        <f>_xlfn.XLOOKUP($A4,'Day 2 Cleaned'!$M:$M,'Day 2 Cleaned'!$AQ:$AQ,"-")</f>
        <v>0</v>
      </c>
      <c r="U4" s="14">
        <f>R4-S4</f>
        <v>4.0649999999999995</v>
      </c>
      <c r="V4" s="26">
        <f>_xlfn.XLOOKUP($A4,'Day 3 Cleaned'!$L:$L,'Day 3 Cleaned'!$AL:$AL,"-")</f>
        <v>8</v>
      </c>
      <c r="W4" s="26">
        <f>_xlfn.XLOOKUP($A4,'Day 3 Cleaned'!$L:$L,'Day 3 Cleaned'!$AP:$AP,"-")</f>
        <v>0</v>
      </c>
      <c r="X4" s="14">
        <f>(S4+T4)-V4</f>
        <v>1.7149999999999999</v>
      </c>
      <c r="Y4" s="26">
        <f>_xlfn.XLOOKUP($A4,'Day 4 Cleaned'!$L:$L,'Day 4 Cleaned'!$AL:$AL,"-")</f>
        <v>5.35</v>
      </c>
      <c r="Z4" s="26">
        <f>_xlfn.XLOOKUP($A4,'Day 4 Cleaned'!$L:$L,'Day 4 Cleaned'!$AP:$AP,"-")</f>
        <v>0</v>
      </c>
      <c r="AA4" s="14">
        <f>(V4+W4)-Y4</f>
        <v>2.6500000000000004</v>
      </c>
      <c r="AB4" s="30">
        <f>AVERAGE(U4,X4,AA4)</f>
        <v>2.81</v>
      </c>
      <c r="AC4" s="30">
        <f>IF(AND($AB$97&gt;AB4, AB4&gt;$AB$96),AB4,"-")</f>
        <v>2.81</v>
      </c>
      <c r="AD4" s="26">
        <f>_xlfn.XLOOKUP($A4,'Day 1 Cleaned'!$U:$U,'Day 1 Cleaned'!CM:CM,"-")</f>
        <v>0</v>
      </c>
      <c r="AE4" s="26">
        <f>_xlfn.XLOOKUP($A4,'Day 2 Cleaned'!$M:$M,'Day 2 Cleaned'!$AV:$AV,"-")</f>
        <v>0</v>
      </c>
      <c r="AF4" s="26">
        <f>_xlfn.XLOOKUP($A4,'Day 2 Cleaned'!$M:$M,'Day 2 Cleaned'!$AZ:$AZ,"-")</f>
        <v>0</v>
      </c>
      <c r="AG4" s="14">
        <f>AD4-AE4</f>
        <v>0</v>
      </c>
      <c r="AH4" s="26">
        <f>_xlfn.XLOOKUP($A4,'Day 3 Cleaned'!$L:$L,'Day 3 Cleaned'!$AU:$AU,"-")</f>
        <v>0</v>
      </c>
      <c r="AI4" s="26">
        <f>_xlfn.XLOOKUP($A4,'Day 3 Cleaned'!$L:$L,'Day 3 Cleaned'!$AY:$AY,"-")</f>
        <v>0</v>
      </c>
      <c r="AJ4" s="14">
        <f>(AE4+AF4)-AH4</f>
        <v>0</v>
      </c>
      <c r="AK4" s="26">
        <f>_xlfn.XLOOKUP($A4,'Day 4 Cleaned'!$L:$L,'Day 4 Cleaned'!$AU:$AU,"-")</f>
        <v>0</v>
      </c>
      <c r="AL4" s="26">
        <f>_xlfn.XLOOKUP($A4,'Day 4 Cleaned'!$L:$L,'Day 4 Cleaned'!$AY:$AY,"-")</f>
        <v>0</v>
      </c>
      <c r="AM4" s="14">
        <f>(AH4+AI4)-AK4</f>
        <v>0</v>
      </c>
      <c r="AN4" s="30">
        <f>AVERAGE(AG4,AJ4,AM4)</f>
        <v>0</v>
      </c>
      <c r="AO4" s="31" t="str">
        <f t="shared" ref="AO4:AO67" si="0">IF(AND($AN$97&gt;AN4, AN4&gt;$AN$96),AN4,"-")</f>
        <v>-</v>
      </c>
      <c r="AP4" s="26">
        <f>_xlfn.XLOOKUP($A4,'Day 1 Cleaned'!$U:$U,'Day 1 Cleaned'!CT:CT,"-")</f>
        <v>0</v>
      </c>
      <c r="AQ4" s="26">
        <f>_xlfn.XLOOKUP($A4,'Day 1 Cleaned'!$U:$U,'Day 1 Cleaned'!DD:DD,"-")</f>
        <v>0</v>
      </c>
      <c r="AR4" s="26">
        <f>_xlfn.XLOOKUP($A4,'Day 1 Cleaned'!$U:$U,'Day 1 Cleaned'!DN:DN,"-")</f>
        <v>0</v>
      </c>
      <c r="AS4" s="26">
        <f>_xlfn.XLOOKUP($A4,'Day 1 Cleaned'!$U:$U,'Day 1 Cleaned'!DX:DX,"-")</f>
        <v>0</v>
      </c>
      <c r="AT4" s="26">
        <f>_xlfn.XLOOKUP($A4,'Day 1 Cleaned'!$U:$U,'Day 1 Cleaned'!EH:EH,"-")</f>
        <v>0</v>
      </c>
      <c r="AU4" s="26">
        <f>_xlfn.XLOOKUP($A4,'Day 1 Cleaned'!$U:$U,'Day 1 Cleaned'!ER:ER,"-")</f>
        <v>0</v>
      </c>
      <c r="AV4" s="26">
        <f>_xlfn.XLOOKUP($A4,'Day 1 Cleaned'!$U:$U,'Day 1 Cleaned'!FA:FA,"-")</f>
        <v>0</v>
      </c>
      <c r="AW4" s="26">
        <f>_xlfn.XLOOKUP($A4,'Day 1 Cleaned'!$U:$U,'Day 1 Cleaned'!FK:FK,"-")</f>
        <v>0</v>
      </c>
      <c r="AX4" s="26">
        <f>_xlfn.XLOOKUP($A4,'Day 1 Cleaned'!$U:$U,'Day 1 Cleaned'!FT:FT,"-")*_xlfn.XLOOKUP($A4,'Day 1 Cleaned'!$U:$U,'Day 1 Cleaned'!FU:FU,"-")</f>
        <v>0</v>
      </c>
      <c r="AY4" s="26">
        <f>_xlfn.XLOOKUP($A4,'Day 1 Cleaned'!$U:$U,'Day 1 Cleaned'!FV:FV,"-")</f>
        <v>0</v>
      </c>
      <c r="AZ4" s="26">
        <f>_xlfn.XLOOKUP($A4,'Day 1 Cleaned'!$U:$U,'Day 1 Cleaned'!GA:GA,"-")</f>
        <v>0</v>
      </c>
    </row>
    <row r="5" spans="1:52" x14ac:dyDescent="0.35">
      <c r="A5" s="26" t="str">
        <f>PROPER('Day 1 Cleaned'!U3)</f>
        <v xml:space="preserve">Bizimana Emmanuel </v>
      </c>
      <c r="B5" s="26" t="str">
        <f>_xlfn.XLOOKUP($A5,'Day 1 Cleaned'!$U:$U,'Day 1 Cleaned'!Y:Y,"-")</f>
        <v>Bugesera</v>
      </c>
      <c r="C5" s="26" t="str">
        <f>_xlfn.XLOOKUP($A5,'Day 1 Cleaned'!$U:$U,'Day 1 Cleaned'!AA:AA,"-")</f>
        <v>Ngenda</v>
      </c>
      <c r="D5" s="26" t="str">
        <f>_xlfn.XLOOKUP($A5,'Day 1 Cleaned'!$U:$U,'Day 1 Cleaned'!AB:AB,"-")</f>
        <v>Bushonyi</v>
      </c>
      <c r="E5" s="26" t="str">
        <f>_xlfn.XLOOKUP($A5,'Day 1 Cleaned'!$U:$U,'Day 1 Cleaned'!AI:AI,"-")</f>
        <v>Traditional 3 stone fire</v>
      </c>
      <c r="F5" s="26" t="str">
        <f>_xlfn.XLOOKUP($A5,'Day 1 Cleaned'!$U:$U,'Day 1 Cleaned'!BL:BL,"-")</f>
        <v>Wood</v>
      </c>
      <c r="G5" s="26" t="str">
        <f>_xlfn.XLOOKUP($A5,'Day 2 Cleaned'!$M:$M,'Day 2 Cleaned'!$U:$U,"-")</f>
        <v>Wood</v>
      </c>
      <c r="H5" s="26" t="str">
        <f>_xlfn.XLOOKUP($A5,'Day 3 Cleaned'!$L:$L,'Day 3 Cleaned'!$T:$T,"-")</f>
        <v>Wood</v>
      </c>
      <c r="I5" s="26" t="str">
        <f>_xlfn.XLOOKUP($A5,'Day 4 Cleaned'!$L:$L,'Day 4 Cleaned'!$T:$T,"-")</f>
        <v>Wood</v>
      </c>
      <c r="J5" s="26" t="b" cm="1">
        <f t="array" ref="J5">AND(EXACT(F5:I5,F5))</f>
        <v>1</v>
      </c>
      <c r="K5" s="26">
        <f>_xlfn.XLOOKUP($A5,'Day 2 Cleaned'!$M:$M,'Day 2 Cleaned'!$AI:$AI,"-")</f>
        <v>2</v>
      </c>
      <c r="L5" s="26">
        <f>_xlfn.XLOOKUP($A5,'Day 2 Cleaned'!$M:$M,'Day 2 Cleaned'!$AJ:$AJ,"-")</f>
        <v>2</v>
      </c>
      <c r="M5" s="35">
        <f>_xlfn.XLOOKUP($A5,'Day 3 Cleaned'!$L:$L,'Day 3 Cleaned'!$AH:$AH,"-")</f>
        <v>72</v>
      </c>
      <c r="N5" s="26">
        <f>_xlfn.XLOOKUP($A5,'Day 3 Cleaned'!$L:$L,'Day 3 Cleaned'!$AI:$AI,"-")</f>
        <v>2</v>
      </c>
      <c r="O5" s="26">
        <f>_xlfn.XLOOKUP($A5,'Day 4 Cleaned'!$L:$L,'Day 4 Cleaned'!$AH:$AH,"-")</f>
        <v>2</v>
      </c>
      <c r="P5" s="26">
        <f>_xlfn.XLOOKUP($A5,'Day 4 Cleaned'!$L:$L,'Day 4 Cleaned'!$AI:$AI,"-")</f>
        <v>2</v>
      </c>
      <c r="Q5" s="30">
        <f>SUM(K5:P5)/3</f>
        <v>27.333333333333332</v>
      </c>
      <c r="R5" s="26">
        <f>_xlfn.XLOOKUP($A5,'Day 1 Cleaned'!$U:$U,'Day 1 Cleaned'!$CC:$CC,"-")</f>
        <v>97.08</v>
      </c>
      <c r="S5" s="26">
        <f>_xlfn.XLOOKUP($A5,'Day 2 Cleaned'!$M:$M,'Day 2 Cleaned'!$AM:$AM,"-")</f>
        <v>81</v>
      </c>
      <c r="T5" s="26">
        <f>_xlfn.XLOOKUP($A5,'Day 2 Cleaned'!$M:$M,'Day 2 Cleaned'!$AQ:$AQ,"-")</f>
        <v>0</v>
      </c>
      <c r="U5" s="14">
        <f>R5-S5</f>
        <v>16.079999999999998</v>
      </c>
      <c r="V5" s="26">
        <f>_xlfn.XLOOKUP($A5,'Day 3 Cleaned'!$L:$L,'Day 3 Cleaned'!$AL:$AL,"-")</f>
        <v>72</v>
      </c>
      <c r="W5" s="26">
        <f>_xlfn.XLOOKUP($A5,'Day 3 Cleaned'!$L:$L,'Day 3 Cleaned'!$AP:$AP,"-")</f>
        <v>0</v>
      </c>
      <c r="X5" s="14">
        <f>(S5+T5)-V5</f>
        <v>9</v>
      </c>
      <c r="Y5" s="26">
        <f>_xlfn.XLOOKUP($A5,'Day 4 Cleaned'!$L:$L,'Day 4 Cleaned'!$AL:$AL,"-")</f>
        <v>62</v>
      </c>
      <c r="Z5" s="26">
        <f>_xlfn.XLOOKUP($A5,'Day 4 Cleaned'!$L:$L,'Day 4 Cleaned'!$AP:$AP,"-")</f>
        <v>0</v>
      </c>
      <c r="AA5" s="14">
        <f>(V5+W5)-Y5</f>
        <v>10</v>
      </c>
      <c r="AB5" s="30">
        <f>AVERAGE(U5,X5,AA5)</f>
        <v>11.693333333333333</v>
      </c>
      <c r="AC5" s="30">
        <f>IF(AND($AB$97&gt;AB5, AB5&gt;$AB$96),AB5,"-")</f>
        <v>11.693333333333333</v>
      </c>
      <c r="AD5" s="26">
        <f>_xlfn.XLOOKUP($A5,'Day 1 Cleaned'!$U:$U,'Day 1 Cleaned'!CM:CM,"-")</f>
        <v>0</v>
      </c>
      <c r="AE5" s="26">
        <f>_xlfn.XLOOKUP($A5,'Day 2 Cleaned'!$M:$M,'Day 2 Cleaned'!$AV:$AV,"-")</f>
        <v>0</v>
      </c>
      <c r="AF5" s="26">
        <f>_xlfn.XLOOKUP($A5,'Day 2 Cleaned'!$M:$M,'Day 2 Cleaned'!$AZ:$AZ,"-")</f>
        <v>0</v>
      </c>
      <c r="AG5" s="14">
        <f t="shared" ref="AG5:AG68" si="1">AD5-AE5</f>
        <v>0</v>
      </c>
      <c r="AH5" s="26">
        <f>_xlfn.XLOOKUP($A5,'Day 3 Cleaned'!$L:$L,'Day 3 Cleaned'!$AU:$AU,"-")</f>
        <v>0</v>
      </c>
      <c r="AI5" s="26">
        <f>_xlfn.XLOOKUP($A5,'Day 3 Cleaned'!$L:$L,'Day 3 Cleaned'!$AY:$AY,"-")</f>
        <v>0</v>
      </c>
      <c r="AJ5" s="14">
        <f t="shared" ref="AJ5:AJ68" si="2">(AE5+AF5)-AH5</f>
        <v>0</v>
      </c>
      <c r="AK5" s="26">
        <f>_xlfn.XLOOKUP($A5,'Day 4 Cleaned'!$L:$L,'Day 4 Cleaned'!$AU:$AU,"-")</f>
        <v>0</v>
      </c>
      <c r="AL5" s="26">
        <f>_xlfn.XLOOKUP($A5,'Day 4 Cleaned'!$L:$L,'Day 4 Cleaned'!$AY:$AY,"-")</f>
        <v>0</v>
      </c>
      <c r="AM5" s="14">
        <f t="shared" ref="AM5:AM68" si="3">(AH5+AI5)-AK5</f>
        <v>0</v>
      </c>
      <c r="AN5" s="30">
        <f t="shared" ref="AN5:AN68" si="4">AVERAGE(AG5,AJ5,AM5)</f>
        <v>0</v>
      </c>
      <c r="AO5" s="31" t="str">
        <f t="shared" si="0"/>
        <v>-</v>
      </c>
      <c r="AP5" s="26">
        <f>_xlfn.XLOOKUP($A5,'Day 1 Cleaned'!$U:$U,'Day 1 Cleaned'!CT:CT,"-")</f>
        <v>0</v>
      </c>
      <c r="AQ5" s="26">
        <f>_xlfn.XLOOKUP($A5,'Day 1 Cleaned'!$U:$U,'Day 1 Cleaned'!DD:DD,"-")</f>
        <v>0</v>
      </c>
      <c r="AR5" s="26">
        <f>_xlfn.XLOOKUP($A5,'Day 1 Cleaned'!$U:$U,'Day 1 Cleaned'!DN:DN,"-")</f>
        <v>0</v>
      </c>
      <c r="AS5" s="26">
        <f>_xlfn.XLOOKUP($A5,'Day 1 Cleaned'!$U:$U,'Day 1 Cleaned'!DX:DX,"-")</f>
        <v>0</v>
      </c>
      <c r="AT5" s="26">
        <f>_xlfn.XLOOKUP($A5,'Day 1 Cleaned'!$U:$U,'Day 1 Cleaned'!EH:EH,"-")</f>
        <v>0</v>
      </c>
      <c r="AU5" s="26">
        <f>_xlfn.XLOOKUP($A5,'Day 1 Cleaned'!$U:$U,'Day 1 Cleaned'!ER:ER,"-")</f>
        <v>0</v>
      </c>
      <c r="AV5" s="26">
        <f>_xlfn.XLOOKUP($A5,'Day 1 Cleaned'!$U:$U,'Day 1 Cleaned'!FA:FA,"-")</f>
        <v>0</v>
      </c>
      <c r="AW5" s="26">
        <f>_xlfn.XLOOKUP($A5,'Day 1 Cleaned'!$U:$U,'Day 1 Cleaned'!FK:FK,"-")</f>
        <v>0</v>
      </c>
      <c r="AX5" s="26">
        <f>_xlfn.XLOOKUP($A5,'Day 1 Cleaned'!$U:$U,'Day 1 Cleaned'!FT:FT,"-")*_xlfn.XLOOKUP($A5,'Day 1 Cleaned'!$U:$U,'Day 1 Cleaned'!FU:FU,"-")</f>
        <v>0</v>
      </c>
      <c r="AY5" s="26">
        <f>_xlfn.XLOOKUP($A5,'Day 1 Cleaned'!$U:$U,'Day 1 Cleaned'!FV:FV,"-")</f>
        <v>0</v>
      </c>
      <c r="AZ5" s="26">
        <f>_xlfn.XLOOKUP($A5,'Day 1 Cleaned'!$U:$U,'Day 1 Cleaned'!GA:GA,"-")</f>
        <v>0</v>
      </c>
    </row>
    <row r="6" spans="1:52" x14ac:dyDescent="0.35">
      <c r="A6" s="26" t="str">
        <f>PROPER('Day 1 Cleaned'!U4)</f>
        <v>Dukundumwami Eric</v>
      </c>
      <c r="B6" s="26" t="str">
        <f>_xlfn.XLOOKUP($A6,'Day 1 Cleaned'!$U:$U,'Day 1 Cleaned'!Y:Y,"-")</f>
        <v>Bugesera</v>
      </c>
      <c r="C6" s="26" t="str">
        <f>_xlfn.XLOOKUP($A6,'Day 1 Cleaned'!$U:$U,'Day 1 Cleaned'!AA:AA,"-")</f>
        <v>Kagomasi</v>
      </c>
      <c r="D6" s="26" t="str">
        <f>_xlfn.XLOOKUP($A6,'Day 1 Cleaned'!$U:$U,'Day 1 Cleaned'!AB:AB,"-")</f>
        <v>Kagomasi</v>
      </c>
      <c r="E6" s="26" t="str">
        <f>_xlfn.XLOOKUP($A6,'Day 1 Cleaned'!$U:$U,'Day 1 Cleaned'!AI:AI,"-")</f>
        <v>Improved wood stove</v>
      </c>
      <c r="F6" s="26" t="str">
        <f>_xlfn.XLOOKUP($A6,'Day 1 Cleaned'!$U:$U,'Day 1 Cleaned'!BL:BL,"-")</f>
        <v>Wood</v>
      </c>
      <c r="G6" s="26" t="str">
        <f>_xlfn.XLOOKUP($A6,'Day 2 Cleaned'!$M:$M,'Day 2 Cleaned'!$U:$U,"-")</f>
        <v>Wood</v>
      </c>
      <c r="H6" s="26" t="str">
        <f>_xlfn.XLOOKUP($A6,'Day 3 Cleaned'!$L:$L,'Day 3 Cleaned'!$T:$T,"-")</f>
        <v>Wood</v>
      </c>
      <c r="I6" s="26" t="str">
        <f>_xlfn.XLOOKUP($A6,'Day 4 Cleaned'!$L:$L,'Day 4 Cleaned'!$T:$T,"-")</f>
        <v>Wood</v>
      </c>
      <c r="J6" s="26" t="b" cm="1">
        <f t="array" ref="J6">AND(EXACT(F6:I6,F6))</f>
        <v>1</v>
      </c>
      <c r="K6" s="26">
        <f>_xlfn.XLOOKUP($A6,'Day 2 Cleaned'!$M:$M,'Day 2 Cleaned'!$AI:$AI,"-")</f>
        <v>3</v>
      </c>
      <c r="L6" s="26">
        <f>_xlfn.XLOOKUP($A6,'Day 2 Cleaned'!$M:$M,'Day 2 Cleaned'!$AJ:$AJ,"-")</f>
        <v>6</v>
      </c>
      <c r="M6" s="26">
        <f>_xlfn.XLOOKUP($A6,'Day 3 Cleaned'!$L:$L,'Day 3 Cleaned'!$AH:$AH,"-")</f>
        <v>3</v>
      </c>
      <c r="N6" s="26">
        <f>_xlfn.XLOOKUP($A6,'Day 3 Cleaned'!$L:$L,'Day 3 Cleaned'!$AI:$AI,"-")</f>
        <v>6</v>
      </c>
      <c r="O6" s="26">
        <f>_xlfn.XLOOKUP($A6,'Day 4 Cleaned'!$L:$L,'Day 4 Cleaned'!$AH:$AH,"-")</f>
        <v>3</v>
      </c>
      <c r="P6" s="26">
        <f>_xlfn.XLOOKUP($A6,'Day 4 Cleaned'!$L:$L,'Day 4 Cleaned'!$AI:$AI,"-")</f>
        <v>6</v>
      </c>
      <c r="Q6" s="30">
        <f>SUM(K6:P6)/3</f>
        <v>9</v>
      </c>
      <c r="R6" s="26">
        <f>_xlfn.XLOOKUP($A6,'Day 1 Cleaned'!$U:$U,'Day 1 Cleaned'!$CC:$CC,"-")</f>
        <v>20.38</v>
      </c>
      <c r="S6" s="26">
        <f>_xlfn.XLOOKUP($A6,'Day 2 Cleaned'!$M:$M,'Day 2 Cleaned'!$AM:$AM,"-")</f>
        <v>13.4</v>
      </c>
      <c r="T6" s="26">
        <f>_xlfn.XLOOKUP($A6,'Day 2 Cleaned'!$M:$M,'Day 2 Cleaned'!$AQ:$AQ,"-")</f>
        <v>3.66</v>
      </c>
      <c r="U6" s="14">
        <f>R6-S6</f>
        <v>6.9799999999999986</v>
      </c>
      <c r="V6" s="26">
        <f>_xlfn.XLOOKUP($A6,'Day 3 Cleaned'!$L:$L,'Day 3 Cleaned'!$AL:$AL,"-")</f>
        <v>10.68</v>
      </c>
      <c r="W6" s="26">
        <f>_xlfn.XLOOKUP($A6,'Day 3 Cleaned'!$L:$L,'Day 3 Cleaned'!$AP:$AP,"-")</f>
        <v>6.65</v>
      </c>
      <c r="X6" s="14">
        <f>(S6+T6)-V6</f>
        <v>6.3800000000000026</v>
      </c>
      <c r="Y6" s="26">
        <f>_xlfn.XLOOKUP($A6,'Day 4 Cleaned'!$L:$L,'Day 4 Cleaned'!$AL:$AL,"-")</f>
        <v>10.7</v>
      </c>
      <c r="Z6" s="26">
        <f>_xlfn.XLOOKUP($A6,'Day 4 Cleaned'!$L:$L,'Day 4 Cleaned'!$AP:$AP,"-")</f>
        <v>0</v>
      </c>
      <c r="AA6" s="14">
        <f>(V6+W6)-Y6</f>
        <v>6.629999999999999</v>
      </c>
      <c r="AB6" s="30">
        <f>AVERAGE(U6,X6,AA6)</f>
        <v>6.663333333333334</v>
      </c>
      <c r="AC6" s="30">
        <f>IF(AND($AB$97&gt;AB6, AB6&gt;$AB$96),AB6,"-")</f>
        <v>6.663333333333334</v>
      </c>
      <c r="AD6" s="26">
        <f>_xlfn.XLOOKUP($A6,'Day 1 Cleaned'!$U:$U,'Day 1 Cleaned'!CM:CM,"-")</f>
        <v>0</v>
      </c>
      <c r="AE6" s="26">
        <f>_xlfn.XLOOKUP($A6,'Day 2 Cleaned'!$M:$M,'Day 2 Cleaned'!$AV:$AV,"-")</f>
        <v>0</v>
      </c>
      <c r="AF6" s="26">
        <f>_xlfn.XLOOKUP($A6,'Day 2 Cleaned'!$M:$M,'Day 2 Cleaned'!$AZ:$AZ,"-")</f>
        <v>0</v>
      </c>
      <c r="AG6" s="14">
        <f t="shared" si="1"/>
        <v>0</v>
      </c>
      <c r="AH6" s="26">
        <f>_xlfn.XLOOKUP($A6,'Day 3 Cleaned'!$L:$L,'Day 3 Cleaned'!$AU:$AU,"-")</f>
        <v>0</v>
      </c>
      <c r="AI6" s="26">
        <f>_xlfn.XLOOKUP($A6,'Day 3 Cleaned'!$L:$L,'Day 3 Cleaned'!$AY:$AY,"-")</f>
        <v>0</v>
      </c>
      <c r="AJ6" s="14">
        <f t="shared" si="2"/>
        <v>0</v>
      </c>
      <c r="AK6" s="26">
        <f>_xlfn.XLOOKUP($A6,'Day 4 Cleaned'!$L:$L,'Day 4 Cleaned'!$AU:$AU,"-")</f>
        <v>0</v>
      </c>
      <c r="AL6" s="26">
        <f>_xlfn.XLOOKUP($A6,'Day 4 Cleaned'!$L:$L,'Day 4 Cleaned'!$AY:$AY,"-")</f>
        <v>0</v>
      </c>
      <c r="AM6" s="14">
        <f t="shared" si="3"/>
        <v>0</v>
      </c>
      <c r="AN6" s="30">
        <f t="shared" si="4"/>
        <v>0</v>
      </c>
      <c r="AO6" s="31" t="str">
        <f t="shared" si="0"/>
        <v>-</v>
      </c>
      <c r="AP6" s="26">
        <f>_xlfn.XLOOKUP($A6,'Day 1 Cleaned'!$U:$U,'Day 1 Cleaned'!CT:CT,"-")</f>
        <v>0</v>
      </c>
      <c r="AQ6" s="26">
        <f>_xlfn.XLOOKUP($A6,'Day 1 Cleaned'!$U:$U,'Day 1 Cleaned'!DD:DD,"-")</f>
        <v>0</v>
      </c>
      <c r="AR6" s="26">
        <f>_xlfn.XLOOKUP($A6,'Day 1 Cleaned'!$U:$U,'Day 1 Cleaned'!DN:DN,"-")</f>
        <v>0</v>
      </c>
      <c r="AS6" s="26">
        <f>_xlfn.XLOOKUP($A6,'Day 1 Cleaned'!$U:$U,'Day 1 Cleaned'!DX:DX,"-")</f>
        <v>0</v>
      </c>
      <c r="AT6" s="26">
        <f>_xlfn.XLOOKUP($A6,'Day 1 Cleaned'!$U:$U,'Day 1 Cleaned'!EH:EH,"-")</f>
        <v>0</v>
      </c>
      <c r="AU6" s="26">
        <f>_xlfn.XLOOKUP($A6,'Day 1 Cleaned'!$U:$U,'Day 1 Cleaned'!ER:ER,"-")</f>
        <v>0</v>
      </c>
      <c r="AV6" s="26">
        <f>_xlfn.XLOOKUP($A6,'Day 1 Cleaned'!$U:$U,'Day 1 Cleaned'!FA:FA,"-")</f>
        <v>0</v>
      </c>
      <c r="AW6" s="26">
        <f>_xlfn.XLOOKUP($A6,'Day 1 Cleaned'!$U:$U,'Day 1 Cleaned'!FK:FK,"-")</f>
        <v>0</v>
      </c>
      <c r="AX6" s="26">
        <f>_xlfn.XLOOKUP($A6,'Day 1 Cleaned'!$U:$U,'Day 1 Cleaned'!FT:FT,"-")*_xlfn.XLOOKUP($A6,'Day 1 Cleaned'!$U:$U,'Day 1 Cleaned'!FU:FU,"-")</f>
        <v>0</v>
      </c>
      <c r="AY6" s="26">
        <f>_xlfn.XLOOKUP($A6,'Day 1 Cleaned'!$U:$U,'Day 1 Cleaned'!FV:FV,"-")</f>
        <v>0</v>
      </c>
      <c r="AZ6" s="26">
        <f>_xlfn.XLOOKUP($A6,'Day 1 Cleaned'!$U:$U,'Day 1 Cleaned'!GA:GA,"-")</f>
        <v>0</v>
      </c>
    </row>
    <row r="7" spans="1:52" x14ac:dyDescent="0.35">
      <c r="A7" s="26" t="str">
        <f>PROPER('Day 1 Cleaned'!U5)</f>
        <v>Dusengimana Aloys</v>
      </c>
      <c r="B7" s="26" t="str">
        <f>_xlfn.XLOOKUP($A7,'Day 1 Cleaned'!$U:$U,'Day 1 Cleaned'!Y:Y,"-")</f>
        <v>Bugesera</v>
      </c>
      <c r="C7" s="26" t="str">
        <f>_xlfn.XLOOKUP($A7,'Day 1 Cleaned'!$U:$U,'Day 1 Cleaned'!AA:AA,"-")</f>
        <v>Rugando</v>
      </c>
      <c r="D7" s="26" t="str">
        <f>_xlfn.XLOOKUP($A7,'Day 1 Cleaned'!$U:$U,'Day 1 Cleaned'!AB:AB,"-")</f>
        <v>Bushenyi</v>
      </c>
      <c r="E7" s="26" t="str">
        <f>_xlfn.XLOOKUP($A7,'Day 1 Cleaned'!$U:$U,'Day 1 Cleaned'!AI:AI,"-")</f>
        <v>Traditional 3 stone fire</v>
      </c>
      <c r="F7" s="26" t="str">
        <f>_xlfn.XLOOKUP($A7,'Day 1 Cleaned'!$U:$U,'Day 1 Cleaned'!BL:BL,"-")</f>
        <v>Wood</v>
      </c>
      <c r="G7" s="26" t="str">
        <f>_xlfn.XLOOKUP($A7,'Day 2 Cleaned'!$M:$M,'Day 2 Cleaned'!$U:$U,"-")</f>
        <v>Wood</v>
      </c>
      <c r="H7" s="26" t="str">
        <f>_xlfn.XLOOKUP($A7,'Day 3 Cleaned'!$L:$L,'Day 3 Cleaned'!$T:$T,"-")</f>
        <v>Wood</v>
      </c>
      <c r="I7" s="26" t="str">
        <f>_xlfn.XLOOKUP($A7,'Day 4 Cleaned'!$L:$L,'Day 4 Cleaned'!$T:$T,"-")</f>
        <v>Wood</v>
      </c>
      <c r="J7" s="26" t="b" cm="1">
        <f t="array" ref="J7">AND(EXACT(F7:I7,F7))</f>
        <v>1</v>
      </c>
      <c r="K7" s="26">
        <f>_xlfn.XLOOKUP($A7,'Day 2 Cleaned'!$M:$M,'Day 2 Cleaned'!$AI:$AI,"-")</f>
        <v>2</v>
      </c>
      <c r="L7" s="26">
        <f>_xlfn.XLOOKUP($A7,'Day 2 Cleaned'!$M:$M,'Day 2 Cleaned'!$AJ:$AJ,"-")</f>
        <v>5</v>
      </c>
      <c r="M7" s="26">
        <f>_xlfn.XLOOKUP($A7,'Day 3 Cleaned'!$L:$L,'Day 3 Cleaned'!$AH:$AH,"-")</f>
        <v>2</v>
      </c>
      <c r="N7" s="26">
        <f>_xlfn.XLOOKUP($A7,'Day 3 Cleaned'!$L:$L,'Day 3 Cleaned'!$AI:$AI,"-")</f>
        <v>5</v>
      </c>
      <c r="O7" s="26">
        <f>_xlfn.XLOOKUP($A7,'Day 4 Cleaned'!$L:$L,'Day 4 Cleaned'!$AH:$AH,"-")</f>
        <v>2</v>
      </c>
      <c r="P7" s="26">
        <f>_xlfn.XLOOKUP($A7,'Day 4 Cleaned'!$L:$L,'Day 4 Cleaned'!$AI:$AI,"-")</f>
        <v>5</v>
      </c>
      <c r="Q7" s="30">
        <f>SUM(K7:P7)/3</f>
        <v>7</v>
      </c>
      <c r="R7" s="26">
        <f>_xlfn.XLOOKUP($A7,'Day 1 Cleaned'!$U:$U,'Day 1 Cleaned'!$CC:$CC,"-")</f>
        <v>157.52000000000001</v>
      </c>
      <c r="S7" s="26">
        <f>_xlfn.XLOOKUP($A7,'Day 2 Cleaned'!$M:$M,'Day 2 Cleaned'!$AM:$AM,"-")</f>
        <v>130.13999999999999</v>
      </c>
      <c r="T7" s="26">
        <f>_xlfn.XLOOKUP($A7,'Day 2 Cleaned'!$M:$M,'Day 2 Cleaned'!$AQ:$AQ,"-")</f>
        <v>0</v>
      </c>
      <c r="U7" s="14">
        <f>R7-S7</f>
        <v>27.380000000000024</v>
      </c>
      <c r="V7" s="26">
        <f>_xlfn.XLOOKUP($A7,'Day 3 Cleaned'!$L:$L,'Day 3 Cleaned'!$AL:$AL,"-")</f>
        <v>97.97</v>
      </c>
      <c r="W7" s="26">
        <f>_xlfn.XLOOKUP($A7,'Day 3 Cleaned'!$L:$L,'Day 3 Cleaned'!$AP:$AP,"-")</f>
        <v>0</v>
      </c>
      <c r="X7" s="14">
        <f>(S7+T7)-V7</f>
        <v>32.169999999999987</v>
      </c>
      <c r="Y7" s="26">
        <f>_xlfn.XLOOKUP($A7,'Day 4 Cleaned'!$L:$L,'Day 4 Cleaned'!$AL:$AL,"-")</f>
        <v>74.86</v>
      </c>
      <c r="Z7" s="26">
        <f>_xlfn.XLOOKUP($A7,'Day 4 Cleaned'!$L:$L,'Day 4 Cleaned'!$AP:$AP,"-")</f>
        <v>0</v>
      </c>
      <c r="AA7" s="14">
        <f>(V7+W7)-Y7</f>
        <v>23.11</v>
      </c>
      <c r="AB7" s="30">
        <f>AVERAGE(U7,X7,AA7)</f>
        <v>27.553333333333338</v>
      </c>
      <c r="AC7" s="30" t="str">
        <f>IF(AND($AB$97&gt;AB7, AB7&gt;$AB$96),AB7,"-")</f>
        <v>-</v>
      </c>
      <c r="AD7" s="26">
        <f>_xlfn.XLOOKUP($A7,'Day 1 Cleaned'!$U:$U,'Day 1 Cleaned'!CM:CM,"-")</f>
        <v>0</v>
      </c>
      <c r="AE7" s="26">
        <f>_xlfn.XLOOKUP($A7,'Day 2 Cleaned'!$M:$M,'Day 2 Cleaned'!$AV:$AV,"-")</f>
        <v>0</v>
      </c>
      <c r="AF7" s="26">
        <f>_xlfn.XLOOKUP($A7,'Day 2 Cleaned'!$M:$M,'Day 2 Cleaned'!$AZ:$AZ,"-")</f>
        <v>0</v>
      </c>
      <c r="AG7" s="14">
        <f t="shared" si="1"/>
        <v>0</v>
      </c>
      <c r="AH7" s="26">
        <f>_xlfn.XLOOKUP($A7,'Day 3 Cleaned'!$L:$L,'Day 3 Cleaned'!$AU:$AU,"-")</f>
        <v>0</v>
      </c>
      <c r="AI7" s="26">
        <f>_xlfn.XLOOKUP($A7,'Day 3 Cleaned'!$L:$L,'Day 3 Cleaned'!$AY:$AY,"-")</f>
        <v>0</v>
      </c>
      <c r="AJ7" s="14">
        <f t="shared" si="2"/>
        <v>0</v>
      </c>
      <c r="AK7" s="26">
        <f>_xlfn.XLOOKUP($A7,'Day 4 Cleaned'!$L:$L,'Day 4 Cleaned'!$AU:$AU,"-")</f>
        <v>0</v>
      </c>
      <c r="AL7" s="26">
        <f>_xlfn.XLOOKUP($A7,'Day 4 Cleaned'!$L:$L,'Day 4 Cleaned'!$AY:$AY,"-")</f>
        <v>0</v>
      </c>
      <c r="AM7" s="14">
        <f t="shared" si="3"/>
        <v>0</v>
      </c>
      <c r="AN7" s="30">
        <f t="shared" si="4"/>
        <v>0</v>
      </c>
      <c r="AO7" s="31" t="str">
        <f t="shared" si="0"/>
        <v>-</v>
      </c>
      <c r="AP7" s="26">
        <f>_xlfn.XLOOKUP($A7,'Day 1 Cleaned'!$U:$U,'Day 1 Cleaned'!CT:CT,"-")</f>
        <v>0</v>
      </c>
      <c r="AQ7" s="26">
        <f>_xlfn.XLOOKUP($A7,'Day 1 Cleaned'!$U:$U,'Day 1 Cleaned'!DD:DD,"-")</f>
        <v>0</v>
      </c>
      <c r="AR7" s="26">
        <f>_xlfn.XLOOKUP($A7,'Day 1 Cleaned'!$U:$U,'Day 1 Cleaned'!DN:DN,"-")</f>
        <v>0</v>
      </c>
      <c r="AS7" s="26">
        <f>_xlfn.XLOOKUP($A7,'Day 1 Cleaned'!$U:$U,'Day 1 Cleaned'!DX:DX,"-")</f>
        <v>0</v>
      </c>
      <c r="AT7" s="26">
        <f>_xlfn.XLOOKUP($A7,'Day 1 Cleaned'!$U:$U,'Day 1 Cleaned'!EH:EH,"-")</f>
        <v>0</v>
      </c>
      <c r="AU7" s="26">
        <f>_xlfn.XLOOKUP($A7,'Day 1 Cleaned'!$U:$U,'Day 1 Cleaned'!ER:ER,"-")</f>
        <v>0</v>
      </c>
      <c r="AV7" s="26">
        <f>_xlfn.XLOOKUP($A7,'Day 1 Cleaned'!$U:$U,'Day 1 Cleaned'!FA:FA,"-")</f>
        <v>0</v>
      </c>
      <c r="AW7" s="26">
        <f>_xlfn.XLOOKUP($A7,'Day 1 Cleaned'!$U:$U,'Day 1 Cleaned'!FK:FK,"-")</f>
        <v>0</v>
      </c>
      <c r="AX7" s="26">
        <f>_xlfn.XLOOKUP($A7,'Day 1 Cleaned'!$U:$U,'Day 1 Cleaned'!FT:FT,"-")*_xlfn.XLOOKUP($A7,'Day 1 Cleaned'!$U:$U,'Day 1 Cleaned'!FU:FU,"-")</f>
        <v>0</v>
      </c>
      <c r="AY7" s="26">
        <f>_xlfn.XLOOKUP($A7,'Day 1 Cleaned'!$U:$U,'Day 1 Cleaned'!FV:FV,"-")</f>
        <v>0</v>
      </c>
      <c r="AZ7" s="26">
        <f>_xlfn.XLOOKUP($A7,'Day 1 Cleaned'!$U:$U,'Day 1 Cleaned'!GA:GA,"-")</f>
        <v>0</v>
      </c>
    </row>
    <row r="8" spans="1:52" x14ac:dyDescent="0.35">
      <c r="A8" s="26" t="str">
        <f>PROPER('Day 1 Cleaned'!U6)</f>
        <v>Habyarimana J.Damscene</v>
      </c>
      <c r="B8" s="26" t="str">
        <f>_xlfn.XLOOKUP($A8,'Day 1 Cleaned'!$U:$U,'Day 1 Cleaned'!Y:Y,"-")</f>
        <v>Bugesera</v>
      </c>
      <c r="C8" s="26" t="str">
        <f>_xlfn.XLOOKUP($A8,'Day 1 Cleaned'!$U:$U,'Day 1 Cleaned'!AA:AA,"-")</f>
        <v>Murama</v>
      </c>
      <c r="D8" s="26" t="str">
        <f>_xlfn.XLOOKUP($A8,'Day 1 Cleaned'!$U:$U,'Day 1 Cleaned'!AB:AB,"-")</f>
        <v>Bishenyi</v>
      </c>
      <c r="E8" s="26" t="str">
        <f>_xlfn.XLOOKUP($A8,'Day 1 Cleaned'!$U:$U,'Day 1 Cleaned'!AI:AI,"-")</f>
        <v>Improved wood stove</v>
      </c>
      <c r="F8" s="26" t="str">
        <f>_xlfn.XLOOKUP($A8,'Day 1 Cleaned'!$U:$U,'Day 1 Cleaned'!BL:BL,"-")</f>
        <v>Wood</v>
      </c>
      <c r="G8" s="26" t="str">
        <f>_xlfn.XLOOKUP($A8,'Day 2 Cleaned'!$M:$M,'Day 2 Cleaned'!$U:$U,"-")</f>
        <v>Wood</v>
      </c>
      <c r="H8" s="26" t="str">
        <f>_xlfn.XLOOKUP($A8,'Day 3 Cleaned'!$L:$L,'Day 3 Cleaned'!$T:$T,"-")</f>
        <v>Wood</v>
      </c>
      <c r="I8" s="26" t="str">
        <f>_xlfn.XLOOKUP($A8,'Day 4 Cleaned'!$L:$L,'Day 4 Cleaned'!$T:$T,"-")</f>
        <v>Wood</v>
      </c>
      <c r="J8" s="26" t="b" cm="1">
        <f t="array" ref="J8">AND(EXACT(F8:I8,F8))</f>
        <v>1</v>
      </c>
      <c r="K8" s="26">
        <f>_xlfn.XLOOKUP($A8,'Day 2 Cleaned'!$M:$M,'Day 2 Cleaned'!$AI:$AI,"-")</f>
        <v>2</v>
      </c>
      <c r="L8" s="26">
        <f>_xlfn.XLOOKUP($A8,'Day 2 Cleaned'!$M:$M,'Day 2 Cleaned'!$AJ:$AJ,"-")</f>
        <v>8</v>
      </c>
      <c r="M8" s="26">
        <f>_xlfn.XLOOKUP($A8,'Day 3 Cleaned'!$L:$L,'Day 3 Cleaned'!$AH:$AH,"-")</f>
        <v>3</v>
      </c>
      <c r="N8" s="26">
        <f>_xlfn.XLOOKUP($A8,'Day 3 Cleaned'!$L:$L,'Day 3 Cleaned'!$AI:$AI,"-")</f>
        <v>8</v>
      </c>
      <c r="O8" s="26">
        <f>_xlfn.XLOOKUP($A8,'Day 4 Cleaned'!$L:$L,'Day 4 Cleaned'!$AH:$AH,"-")</f>
        <v>2</v>
      </c>
      <c r="P8" s="26">
        <f>_xlfn.XLOOKUP($A8,'Day 4 Cleaned'!$L:$L,'Day 4 Cleaned'!$AI:$AI,"-")</f>
        <v>8</v>
      </c>
      <c r="Q8" s="30">
        <f>SUM(K8:P8)/3</f>
        <v>10.333333333333334</v>
      </c>
      <c r="R8" s="26">
        <f>_xlfn.XLOOKUP($A8,'Day 1 Cleaned'!$U:$U,'Day 1 Cleaned'!$CC:$CC,"-")</f>
        <v>10.5</v>
      </c>
      <c r="S8" s="26">
        <f>_xlfn.XLOOKUP($A8,'Day 2 Cleaned'!$M:$M,'Day 2 Cleaned'!$AM:$AM,"-")</f>
        <v>5.65</v>
      </c>
      <c r="T8" s="26">
        <f>_xlfn.XLOOKUP($A8,'Day 2 Cleaned'!$M:$M,'Day 2 Cleaned'!$AQ:$AQ,"-")</f>
        <v>0</v>
      </c>
      <c r="U8" s="14">
        <f>R8-S8</f>
        <v>4.8499999999999996</v>
      </c>
      <c r="V8" s="26">
        <f>_xlfn.XLOOKUP($A8,'Day 3 Cleaned'!$L:$L,'Day 3 Cleaned'!$AL:$AL,"-")</f>
        <v>1.88</v>
      </c>
      <c r="W8" s="26">
        <f>_xlfn.XLOOKUP($A8,'Day 3 Cleaned'!$L:$L,'Day 3 Cleaned'!$AP:$AP,"-")</f>
        <v>6.9779999999999998</v>
      </c>
      <c r="X8" s="14">
        <f>(S8+T8)-V8</f>
        <v>3.7700000000000005</v>
      </c>
      <c r="Y8" s="26">
        <f>_xlfn.XLOOKUP($A8,'Day 4 Cleaned'!$L:$L,'Day 4 Cleaned'!$AL:$AL,"-")</f>
        <v>2.31</v>
      </c>
      <c r="Z8" s="26">
        <f>_xlfn.XLOOKUP($A8,'Day 4 Cleaned'!$L:$L,'Day 4 Cleaned'!$AP:$AP,"-")</f>
        <v>0</v>
      </c>
      <c r="AA8" s="14">
        <f>(V8+W8)-Y8</f>
        <v>6.548</v>
      </c>
      <c r="AB8" s="30">
        <f>AVERAGE(U8,X8,AA8)</f>
        <v>5.056</v>
      </c>
      <c r="AC8" s="30">
        <f>IF(AND($AB$97&gt;AB8, AB8&gt;$AB$96),AB8,"-")</f>
        <v>5.056</v>
      </c>
      <c r="AD8" s="26">
        <f>_xlfn.XLOOKUP($A8,'Day 1 Cleaned'!$U:$U,'Day 1 Cleaned'!CM:CM,"-")</f>
        <v>0</v>
      </c>
      <c r="AE8" s="26">
        <f>_xlfn.XLOOKUP($A8,'Day 2 Cleaned'!$M:$M,'Day 2 Cleaned'!$AV:$AV,"-")</f>
        <v>0</v>
      </c>
      <c r="AF8" s="26">
        <f>_xlfn.XLOOKUP($A8,'Day 2 Cleaned'!$M:$M,'Day 2 Cleaned'!$AZ:$AZ,"-")</f>
        <v>0</v>
      </c>
      <c r="AG8" s="14">
        <f t="shared" si="1"/>
        <v>0</v>
      </c>
      <c r="AH8" s="26">
        <f>_xlfn.XLOOKUP($A8,'Day 3 Cleaned'!$L:$L,'Day 3 Cleaned'!$AU:$AU,"-")</f>
        <v>0</v>
      </c>
      <c r="AI8" s="26">
        <f>_xlfn.XLOOKUP($A8,'Day 3 Cleaned'!$L:$L,'Day 3 Cleaned'!$AY:$AY,"-")</f>
        <v>0</v>
      </c>
      <c r="AJ8" s="14">
        <f t="shared" si="2"/>
        <v>0</v>
      </c>
      <c r="AK8" s="26">
        <f>_xlfn.XLOOKUP($A8,'Day 4 Cleaned'!$L:$L,'Day 4 Cleaned'!$AU:$AU,"-")</f>
        <v>0</v>
      </c>
      <c r="AL8" s="26">
        <f>_xlfn.XLOOKUP($A8,'Day 4 Cleaned'!$L:$L,'Day 4 Cleaned'!$AY:$AY,"-")</f>
        <v>0</v>
      </c>
      <c r="AM8" s="14">
        <f t="shared" si="3"/>
        <v>0</v>
      </c>
      <c r="AN8" s="30">
        <f t="shared" si="4"/>
        <v>0</v>
      </c>
      <c r="AO8" s="31" t="str">
        <f t="shared" si="0"/>
        <v>-</v>
      </c>
      <c r="AP8" s="26">
        <f>_xlfn.XLOOKUP($A8,'Day 1 Cleaned'!$U:$U,'Day 1 Cleaned'!CT:CT,"-")</f>
        <v>0</v>
      </c>
      <c r="AQ8" s="26">
        <f>_xlfn.XLOOKUP($A8,'Day 1 Cleaned'!$U:$U,'Day 1 Cleaned'!DD:DD,"-")</f>
        <v>0</v>
      </c>
      <c r="AR8" s="26">
        <f>_xlfn.XLOOKUP($A8,'Day 1 Cleaned'!$U:$U,'Day 1 Cleaned'!DN:DN,"-")</f>
        <v>0</v>
      </c>
      <c r="AS8" s="26">
        <f>_xlfn.XLOOKUP($A8,'Day 1 Cleaned'!$U:$U,'Day 1 Cleaned'!DX:DX,"-")</f>
        <v>0</v>
      </c>
      <c r="AT8" s="26">
        <f>_xlfn.XLOOKUP($A8,'Day 1 Cleaned'!$U:$U,'Day 1 Cleaned'!EH:EH,"-")</f>
        <v>0</v>
      </c>
      <c r="AU8" s="26">
        <f>_xlfn.XLOOKUP($A8,'Day 1 Cleaned'!$U:$U,'Day 1 Cleaned'!ER:ER,"-")</f>
        <v>0</v>
      </c>
      <c r="AV8" s="26">
        <f>_xlfn.XLOOKUP($A8,'Day 1 Cleaned'!$U:$U,'Day 1 Cleaned'!FA:FA,"-")</f>
        <v>0</v>
      </c>
      <c r="AW8" s="26">
        <f>_xlfn.XLOOKUP($A8,'Day 1 Cleaned'!$U:$U,'Day 1 Cleaned'!FK:FK,"-")</f>
        <v>0</v>
      </c>
      <c r="AX8" s="26">
        <f>_xlfn.XLOOKUP($A8,'Day 1 Cleaned'!$U:$U,'Day 1 Cleaned'!FT:FT,"-")*_xlfn.XLOOKUP($A8,'Day 1 Cleaned'!$U:$U,'Day 1 Cleaned'!FU:FU,"-")</f>
        <v>0</v>
      </c>
      <c r="AY8" s="26">
        <f>_xlfn.XLOOKUP($A8,'Day 1 Cleaned'!$U:$U,'Day 1 Cleaned'!FV:FV,"-")</f>
        <v>0</v>
      </c>
      <c r="AZ8" s="26">
        <f>_xlfn.XLOOKUP($A8,'Day 1 Cleaned'!$U:$U,'Day 1 Cleaned'!GA:GA,"-")</f>
        <v>0</v>
      </c>
    </row>
    <row r="9" spans="1:52" x14ac:dyDescent="0.35">
      <c r="A9" s="26" t="str">
        <f>PROPER('Day 1 Cleaned'!U7)</f>
        <v>Habyarimana Silas</v>
      </c>
      <c r="B9" s="26" t="str">
        <f>_xlfn.XLOOKUP($A9,'Day 1 Cleaned'!$U:$U,'Day 1 Cleaned'!Y:Y,"-")</f>
        <v>Bugesera</v>
      </c>
      <c r="C9" s="26" t="str">
        <f>_xlfn.XLOOKUP($A9,'Day 1 Cleaned'!$U:$U,'Day 1 Cleaned'!AA:AA,"-")</f>
        <v>Murama</v>
      </c>
      <c r="D9" s="26" t="str">
        <f>_xlfn.XLOOKUP($A9,'Day 1 Cleaned'!$U:$U,'Day 1 Cleaned'!AB:AB,"-")</f>
        <v>Bishenyi</v>
      </c>
      <c r="E9" s="26" t="str">
        <f>_xlfn.XLOOKUP($A9,'Day 1 Cleaned'!$U:$U,'Day 1 Cleaned'!AI:AI,"-")</f>
        <v>Traditional 3 stone fire</v>
      </c>
      <c r="F9" s="26" t="str">
        <f>_xlfn.XLOOKUP($A9,'Day 1 Cleaned'!$U:$U,'Day 1 Cleaned'!BL:BL,"-")</f>
        <v>Wood</v>
      </c>
      <c r="G9" s="26" t="str">
        <f>_xlfn.XLOOKUP($A9,'Day 2 Cleaned'!$M:$M,'Day 2 Cleaned'!$U:$U,"-")</f>
        <v>Wood</v>
      </c>
      <c r="H9" s="26" t="str">
        <f>_xlfn.XLOOKUP($A9,'Day 3 Cleaned'!$L:$L,'Day 3 Cleaned'!$T:$T,"-")</f>
        <v>Wood</v>
      </c>
      <c r="I9" s="26" t="str">
        <f>_xlfn.XLOOKUP($A9,'Day 4 Cleaned'!$L:$L,'Day 4 Cleaned'!$T:$T,"-")</f>
        <v>Wood</v>
      </c>
      <c r="J9" s="26" t="b" cm="1">
        <f t="array" ref="J9">AND(EXACT(F9:I9,F9))</f>
        <v>1</v>
      </c>
      <c r="K9" s="26">
        <f>_xlfn.XLOOKUP($A9,'Day 2 Cleaned'!$M:$M,'Day 2 Cleaned'!$AI:$AI,"-")</f>
        <v>2</v>
      </c>
      <c r="L9" s="26">
        <f>_xlfn.XLOOKUP($A9,'Day 2 Cleaned'!$M:$M,'Day 2 Cleaned'!$AJ:$AJ,"-")</f>
        <v>5</v>
      </c>
      <c r="M9" s="26">
        <f>_xlfn.XLOOKUP($A9,'Day 3 Cleaned'!$L:$L,'Day 3 Cleaned'!$AH:$AH,"-")</f>
        <v>2</v>
      </c>
      <c r="N9" s="26">
        <f>_xlfn.XLOOKUP($A9,'Day 3 Cleaned'!$L:$L,'Day 3 Cleaned'!$AI:$AI,"-")</f>
        <v>2</v>
      </c>
      <c r="O9" s="26">
        <f>_xlfn.XLOOKUP($A9,'Day 4 Cleaned'!$L:$L,'Day 4 Cleaned'!$AH:$AH,"-")</f>
        <v>2</v>
      </c>
      <c r="P9" s="26">
        <f>_xlfn.XLOOKUP($A9,'Day 4 Cleaned'!$L:$L,'Day 4 Cleaned'!$AI:$AI,"-")</f>
        <v>3</v>
      </c>
      <c r="Q9" s="30">
        <f>SUM(K9:P9)/3</f>
        <v>5.333333333333333</v>
      </c>
      <c r="R9" s="26">
        <f>_xlfn.XLOOKUP($A9,'Day 1 Cleaned'!$U:$U,'Day 1 Cleaned'!$CC:$CC,"-")</f>
        <v>3.2549999999999999</v>
      </c>
      <c r="S9" s="26">
        <f>_xlfn.XLOOKUP($A9,'Day 2 Cleaned'!$M:$M,'Day 2 Cleaned'!$AM:$AM,"-")</f>
        <v>1.2350000000000001</v>
      </c>
      <c r="T9" s="26">
        <f>_xlfn.XLOOKUP($A9,'Day 2 Cleaned'!$M:$M,'Day 2 Cleaned'!$AQ:$AQ,"-")</f>
        <v>3.2250000000000001</v>
      </c>
      <c r="U9" s="14">
        <f>R9-S9</f>
        <v>2.0199999999999996</v>
      </c>
      <c r="V9" s="26">
        <f>_xlfn.XLOOKUP($A9,'Day 3 Cleaned'!$L:$L,'Day 3 Cleaned'!$AL:$AL,"-")</f>
        <v>1.45</v>
      </c>
      <c r="W9" s="26">
        <f>_xlfn.XLOOKUP($A9,'Day 3 Cleaned'!$L:$L,'Day 3 Cleaned'!$AP:$AP,"-")</f>
        <v>4.75</v>
      </c>
      <c r="X9" s="14">
        <f>(S9+T9)-V9</f>
        <v>3.01</v>
      </c>
      <c r="Y9" s="26">
        <f>_xlfn.XLOOKUP($A9,'Day 4 Cleaned'!$L:$L,'Day 4 Cleaned'!$AL:$AL,"-")</f>
        <v>2.2250000000000001</v>
      </c>
      <c r="Z9" s="26">
        <f>_xlfn.XLOOKUP($A9,'Day 4 Cleaned'!$L:$L,'Day 4 Cleaned'!$AP:$AP,"-")</f>
        <v>0</v>
      </c>
      <c r="AA9" s="14">
        <f>(V9+W9)-Y9</f>
        <v>3.9750000000000001</v>
      </c>
      <c r="AB9" s="30">
        <f>AVERAGE(U9,X9,AA9)</f>
        <v>3.0016666666666665</v>
      </c>
      <c r="AC9" s="30">
        <f>IF(AND($AB$97&gt;AB9, AB9&gt;$AB$96),AB9,"-")</f>
        <v>3.0016666666666665</v>
      </c>
      <c r="AD9" s="26">
        <f>_xlfn.XLOOKUP($A9,'Day 1 Cleaned'!$U:$U,'Day 1 Cleaned'!CM:CM,"-")</f>
        <v>0</v>
      </c>
      <c r="AE9" s="26">
        <f>_xlfn.XLOOKUP($A9,'Day 2 Cleaned'!$M:$M,'Day 2 Cleaned'!$AV:$AV,"-")</f>
        <v>0</v>
      </c>
      <c r="AF9" s="26">
        <f>_xlfn.XLOOKUP($A9,'Day 2 Cleaned'!$M:$M,'Day 2 Cleaned'!$AZ:$AZ,"-")</f>
        <v>0</v>
      </c>
      <c r="AG9" s="14">
        <f t="shared" si="1"/>
        <v>0</v>
      </c>
      <c r="AH9" s="26">
        <f>_xlfn.XLOOKUP($A9,'Day 3 Cleaned'!$L:$L,'Day 3 Cleaned'!$AU:$AU,"-")</f>
        <v>0</v>
      </c>
      <c r="AI9" s="26">
        <f>_xlfn.XLOOKUP($A9,'Day 3 Cleaned'!$L:$L,'Day 3 Cleaned'!$AY:$AY,"-")</f>
        <v>0</v>
      </c>
      <c r="AJ9" s="14">
        <f t="shared" si="2"/>
        <v>0</v>
      </c>
      <c r="AK9" s="26">
        <f>_xlfn.XLOOKUP($A9,'Day 4 Cleaned'!$L:$L,'Day 4 Cleaned'!$AU:$AU,"-")</f>
        <v>0</v>
      </c>
      <c r="AL9" s="26">
        <f>_xlfn.XLOOKUP($A9,'Day 4 Cleaned'!$L:$L,'Day 4 Cleaned'!$AY:$AY,"-")</f>
        <v>0</v>
      </c>
      <c r="AM9" s="14">
        <f t="shared" si="3"/>
        <v>0</v>
      </c>
      <c r="AN9" s="30">
        <f t="shared" si="4"/>
        <v>0</v>
      </c>
      <c r="AO9" s="31" t="str">
        <f t="shared" si="0"/>
        <v>-</v>
      </c>
      <c r="AP9" s="26">
        <f>_xlfn.XLOOKUP($A9,'Day 1 Cleaned'!$U:$U,'Day 1 Cleaned'!CT:CT,"-")</f>
        <v>0</v>
      </c>
      <c r="AQ9" s="26">
        <f>_xlfn.XLOOKUP($A9,'Day 1 Cleaned'!$U:$U,'Day 1 Cleaned'!DD:DD,"-")</f>
        <v>0</v>
      </c>
      <c r="AR9" s="26">
        <f>_xlfn.XLOOKUP($A9,'Day 1 Cleaned'!$U:$U,'Day 1 Cleaned'!DN:DN,"-")</f>
        <v>0</v>
      </c>
      <c r="AS9" s="26">
        <f>_xlfn.XLOOKUP($A9,'Day 1 Cleaned'!$U:$U,'Day 1 Cleaned'!DX:DX,"-")</f>
        <v>0</v>
      </c>
      <c r="AT9" s="26">
        <f>_xlfn.XLOOKUP($A9,'Day 1 Cleaned'!$U:$U,'Day 1 Cleaned'!EH:EH,"-")</f>
        <v>0</v>
      </c>
      <c r="AU9" s="26">
        <f>_xlfn.XLOOKUP($A9,'Day 1 Cleaned'!$U:$U,'Day 1 Cleaned'!ER:ER,"-")</f>
        <v>0</v>
      </c>
      <c r="AV9" s="26">
        <f>_xlfn.XLOOKUP($A9,'Day 1 Cleaned'!$U:$U,'Day 1 Cleaned'!FA:FA,"-")</f>
        <v>0</v>
      </c>
      <c r="AW9" s="26">
        <f>_xlfn.XLOOKUP($A9,'Day 1 Cleaned'!$U:$U,'Day 1 Cleaned'!FK:FK,"-")</f>
        <v>0</v>
      </c>
      <c r="AX9" s="26">
        <f>_xlfn.XLOOKUP($A9,'Day 1 Cleaned'!$U:$U,'Day 1 Cleaned'!FT:FT,"-")*_xlfn.XLOOKUP($A9,'Day 1 Cleaned'!$U:$U,'Day 1 Cleaned'!FU:FU,"-")</f>
        <v>0</v>
      </c>
      <c r="AY9" s="26">
        <f>_xlfn.XLOOKUP($A9,'Day 1 Cleaned'!$U:$U,'Day 1 Cleaned'!FV:FV,"-")</f>
        <v>0</v>
      </c>
      <c r="AZ9" s="26">
        <f>_xlfn.XLOOKUP($A9,'Day 1 Cleaned'!$U:$U,'Day 1 Cleaned'!GA:GA,"-")</f>
        <v>0</v>
      </c>
    </row>
    <row r="10" spans="1:52" x14ac:dyDescent="0.35">
      <c r="A10" s="26" t="str">
        <f>PROPER('Day 1 Cleaned'!U8)</f>
        <v>Hanyurineza Joseph</v>
      </c>
      <c r="B10" s="26" t="str">
        <f>_xlfn.XLOOKUP($A10,'Day 1 Cleaned'!$U:$U,'Day 1 Cleaned'!Y:Y,"-")</f>
        <v>Bugesera</v>
      </c>
      <c r="C10" s="26" t="str">
        <f>_xlfn.XLOOKUP($A10,'Day 1 Cleaned'!$U:$U,'Day 1 Cleaned'!AA:AA,"-")</f>
        <v>Kagomasi</v>
      </c>
      <c r="D10" s="26" t="str">
        <f>_xlfn.XLOOKUP($A10,'Day 1 Cleaned'!$U:$U,'Day 1 Cleaned'!AB:AB,"-")</f>
        <v>Kagomasi</v>
      </c>
      <c r="E10" s="26" t="str">
        <f>_xlfn.XLOOKUP($A10,'Day 1 Cleaned'!$U:$U,'Day 1 Cleaned'!AI:AI,"-")</f>
        <v>Improved wood stove</v>
      </c>
      <c r="F10" s="26" t="str">
        <f>_xlfn.XLOOKUP($A10,'Day 1 Cleaned'!$U:$U,'Day 1 Cleaned'!BL:BL,"-")</f>
        <v>Wood</v>
      </c>
      <c r="G10" s="26" t="str">
        <f>_xlfn.XLOOKUP($A10,'Day 2 Cleaned'!$M:$M,'Day 2 Cleaned'!$U:$U,"-")</f>
        <v>Wood</v>
      </c>
      <c r="H10" s="26" t="str">
        <f>_xlfn.XLOOKUP($A10,'Day 3 Cleaned'!$L:$L,'Day 3 Cleaned'!$T:$T,"-")</f>
        <v>Wood</v>
      </c>
      <c r="I10" s="26" t="str">
        <f>_xlfn.XLOOKUP($A10,'Day 4 Cleaned'!$L:$L,'Day 4 Cleaned'!$T:$T,"-")</f>
        <v>Wood</v>
      </c>
      <c r="J10" s="26" t="b" cm="1">
        <f t="array" ref="J10">AND(EXACT(F10:I10,F10))</f>
        <v>1</v>
      </c>
      <c r="K10" s="26">
        <f>_xlfn.XLOOKUP($A10,'Day 2 Cleaned'!$M:$M,'Day 2 Cleaned'!$AI:$AI,"-")</f>
        <v>3</v>
      </c>
      <c r="L10" s="26">
        <f>_xlfn.XLOOKUP($A10,'Day 2 Cleaned'!$M:$M,'Day 2 Cleaned'!$AJ:$AJ,"-")</f>
        <v>9</v>
      </c>
      <c r="M10" s="26">
        <f>_xlfn.XLOOKUP($A10,'Day 3 Cleaned'!$L:$L,'Day 3 Cleaned'!$AH:$AH,"-")</f>
        <v>2</v>
      </c>
      <c r="N10" s="26">
        <f>_xlfn.XLOOKUP($A10,'Day 3 Cleaned'!$L:$L,'Day 3 Cleaned'!$AI:$AI,"-")</f>
        <v>9</v>
      </c>
      <c r="O10" s="26">
        <f>_xlfn.XLOOKUP($A10,'Day 4 Cleaned'!$L:$L,'Day 4 Cleaned'!$AH:$AH,"-")</f>
        <v>3</v>
      </c>
      <c r="P10" s="26">
        <f>_xlfn.XLOOKUP($A10,'Day 4 Cleaned'!$L:$L,'Day 4 Cleaned'!$AI:$AI,"-")</f>
        <v>9</v>
      </c>
      <c r="Q10" s="30">
        <f>SUM(K10:P10)/3</f>
        <v>11.666666666666666</v>
      </c>
      <c r="R10" s="26">
        <f>_xlfn.XLOOKUP($A10,'Day 1 Cleaned'!$U:$U,'Day 1 Cleaned'!$CC:$CC,"-")</f>
        <v>22.954999999999998</v>
      </c>
      <c r="S10" s="26">
        <f>_xlfn.XLOOKUP($A10,'Day 2 Cleaned'!$M:$M,'Day 2 Cleaned'!$AM:$AM,"-")</f>
        <v>8.25</v>
      </c>
      <c r="T10" s="26">
        <f>_xlfn.XLOOKUP($A10,'Day 2 Cleaned'!$M:$M,'Day 2 Cleaned'!$AQ:$AQ,"-")</f>
        <v>7.835</v>
      </c>
      <c r="U10" s="14">
        <f>R10-S10</f>
        <v>14.704999999999998</v>
      </c>
      <c r="V10" s="26">
        <f>_xlfn.XLOOKUP($A10,'Day 3 Cleaned'!$L:$L,'Day 3 Cleaned'!$AL:$AL,"-")</f>
        <v>8.5</v>
      </c>
      <c r="W10" s="26">
        <f>_xlfn.XLOOKUP($A10,'Day 3 Cleaned'!$L:$L,'Day 3 Cleaned'!$AP:$AP,"-")</f>
        <v>8.3249999999999993</v>
      </c>
      <c r="X10" s="14">
        <f>(S10+T10)-V10</f>
        <v>7.5850000000000009</v>
      </c>
      <c r="Y10" s="26">
        <f>_xlfn.XLOOKUP($A10,'Day 4 Cleaned'!$L:$L,'Day 4 Cleaned'!$AL:$AL,"-")</f>
        <v>7</v>
      </c>
      <c r="Z10" s="26">
        <f>_xlfn.XLOOKUP($A10,'Day 4 Cleaned'!$L:$L,'Day 4 Cleaned'!$AP:$AP,"-")</f>
        <v>0</v>
      </c>
      <c r="AA10" s="14">
        <f>(V10+W10)-Y10</f>
        <v>9.8249999999999993</v>
      </c>
      <c r="AB10" s="30">
        <f>AVERAGE(U10,X10,AA10)</f>
        <v>10.704999999999998</v>
      </c>
      <c r="AC10" s="30">
        <f>IF(AND($AB$97&gt;AB10, AB10&gt;$AB$96),AB10,"-")</f>
        <v>10.704999999999998</v>
      </c>
      <c r="AD10" s="26">
        <f>_xlfn.XLOOKUP($A10,'Day 1 Cleaned'!$U:$U,'Day 1 Cleaned'!CM:CM,"-")</f>
        <v>0</v>
      </c>
      <c r="AE10" s="26">
        <f>_xlfn.XLOOKUP($A10,'Day 2 Cleaned'!$M:$M,'Day 2 Cleaned'!$AV:$AV,"-")</f>
        <v>0</v>
      </c>
      <c r="AF10" s="26">
        <f>_xlfn.XLOOKUP($A10,'Day 2 Cleaned'!$M:$M,'Day 2 Cleaned'!$AZ:$AZ,"-")</f>
        <v>0</v>
      </c>
      <c r="AG10" s="14">
        <f t="shared" si="1"/>
        <v>0</v>
      </c>
      <c r="AH10" s="26">
        <f>_xlfn.XLOOKUP($A10,'Day 3 Cleaned'!$L:$L,'Day 3 Cleaned'!$AU:$AU,"-")</f>
        <v>0</v>
      </c>
      <c r="AI10" s="26">
        <f>_xlfn.XLOOKUP($A10,'Day 3 Cleaned'!$L:$L,'Day 3 Cleaned'!$AY:$AY,"-")</f>
        <v>0</v>
      </c>
      <c r="AJ10" s="14">
        <f t="shared" si="2"/>
        <v>0</v>
      </c>
      <c r="AK10" s="26">
        <f>_xlfn.XLOOKUP($A10,'Day 4 Cleaned'!$L:$L,'Day 4 Cleaned'!$AU:$AU,"-")</f>
        <v>0</v>
      </c>
      <c r="AL10" s="26">
        <f>_xlfn.XLOOKUP($A10,'Day 4 Cleaned'!$L:$L,'Day 4 Cleaned'!$AY:$AY,"-")</f>
        <v>0</v>
      </c>
      <c r="AM10" s="14">
        <f t="shared" si="3"/>
        <v>0</v>
      </c>
      <c r="AN10" s="30">
        <f t="shared" si="4"/>
        <v>0</v>
      </c>
      <c r="AO10" s="31" t="str">
        <f t="shared" si="0"/>
        <v>-</v>
      </c>
      <c r="AP10" s="26">
        <f>_xlfn.XLOOKUP($A10,'Day 1 Cleaned'!$U:$U,'Day 1 Cleaned'!CT:CT,"-")</f>
        <v>0</v>
      </c>
      <c r="AQ10" s="26">
        <f>_xlfn.XLOOKUP($A10,'Day 1 Cleaned'!$U:$U,'Day 1 Cleaned'!DD:DD,"-")</f>
        <v>0</v>
      </c>
      <c r="AR10" s="26">
        <f>_xlfn.XLOOKUP($A10,'Day 1 Cleaned'!$U:$U,'Day 1 Cleaned'!DN:DN,"-")</f>
        <v>0</v>
      </c>
      <c r="AS10" s="26">
        <f>_xlfn.XLOOKUP($A10,'Day 1 Cleaned'!$U:$U,'Day 1 Cleaned'!DX:DX,"-")</f>
        <v>0</v>
      </c>
      <c r="AT10" s="26">
        <f>_xlfn.XLOOKUP($A10,'Day 1 Cleaned'!$U:$U,'Day 1 Cleaned'!EH:EH,"-")</f>
        <v>0</v>
      </c>
      <c r="AU10" s="26">
        <f>_xlfn.XLOOKUP($A10,'Day 1 Cleaned'!$U:$U,'Day 1 Cleaned'!ER:ER,"-")</f>
        <v>0</v>
      </c>
      <c r="AV10" s="26">
        <f>_xlfn.XLOOKUP($A10,'Day 1 Cleaned'!$U:$U,'Day 1 Cleaned'!FA:FA,"-")</f>
        <v>0</v>
      </c>
      <c r="AW10" s="26">
        <f>_xlfn.XLOOKUP($A10,'Day 1 Cleaned'!$U:$U,'Day 1 Cleaned'!FK:FK,"-")</f>
        <v>0</v>
      </c>
      <c r="AX10" s="26">
        <f>_xlfn.XLOOKUP($A10,'Day 1 Cleaned'!$U:$U,'Day 1 Cleaned'!FT:FT,"-")*_xlfn.XLOOKUP($A10,'Day 1 Cleaned'!$U:$U,'Day 1 Cleaned'!FU:FU,"-")</f>
        <v>0</v>
      </c>
      <c r="AY10" s="26">
        <f>_xlfn.XLOOKUP($A10,'Day 1 Cleaned'!$U:$U,'Day 1 Cleaned'!FV:FV,"-")</f>
        <v>0</v>
      </c>
      <c r="AZ10" s="26">
        <f>_xlfn.XLOOKUP($A10,'Day 1 Cleaned'!$U:$U,'Day 1 Cleaned'!GA:GA,"-")</f>
        <v>0</v>
      </c>
    </row>
    <row r="11" spans="1:52" x14ac:dyDescent="0.35">
      <c r="A11" s="26" t="str">
        <f>PROPER('Day 1 Cleaned'!U9)</f>
        <v>Harelimana Jason</v>
      </c>
      <c r="B11" s="26" t="str">
        <f>_xlfn.XLOOKUP($A11,'Day 1 Cleaned'!$U:$U,'Day 1 Cleaned'!Y:Y,"-")</f>
        <v>Bugesera</v>
      </c>
      <c r="C11" s="26" t="str">
        <f>_xlfn.XLOOKUP($A11,'Day 1 Cleaned'!$U:$U,'Day 1 Cleaned'!AA:AA,"-")</f>
        <v>Rugando</v>
      </c>
      <c r="D11" s="26" t="str">
        <f>_xlfn.XLOOKUP($A11,'Day 1 Cleaned'!$U:$U,'Day 1 Cleaned'!AB:AB,"-")</f>
        <v>Bushenyi</v>
      </c>
      <c r="E11" s="26" t="str">
        <f>_xlfn.XLOOKUP($A11,'Day 1 Cleaned'!$U:$U,'Day 1 Cleaned'!AI:AI,"-")</f>
        <v>Traditional 3 stone fire</v>
      </c>
      <c r="F11" s="26" t="str">
        <f>_xlfn.XLOOKUP($A11,'Day 1 Cleaned'!$U:$U,'Day 1 Cleaned'!BL:BL,"-")</f>
        <v>Wood</v>
      </c>
      <c r="G11" s="26" t="str">
        <f>_xlfn.XLOOKUP($A11,'Day 2 Cleaned'!$M:$M,'Day 2 Cleaned'!$U:$U,"-")</f>
        <v>Wood</v>
      </c>
      <c r="H11" s="26" t="str">
        <f>_xlfn.XLOOKUP($A11,'Day 3 Cleaned'!$L:$L,'Day 3 Cleaned'!$T:$T,"-")</f>
        <v>Wood</v>
      </c>
      <c r="I11" s="26" t="str">
        <f>_xlfn.XLOOKUP($A11,'Day 4 Cleaned'!$L:$L,'Day 4 Cleaned'!$T:$T,"-")</f>
        <v>Wood</v>
      </c>
      <c r="J11" s="26" t="b" cm="1">
        <f t="array" ref="J11">AND(EXACT(F11:I11,F11))</f>
        <v>1</v>
      </c>
      <c r="K11" s="26">
        <f>_xlfn.XLOOKUP($A11,'Day 2 Cleaned'!$M:$M,'Day 2 Cleaned'!$AI:$AI,"-")</f>
        <v>3</v>
      </c>
      <c r="L11" s="26">
        <f>_xlfn.XLOOKUP($A11,'Day 2 Cleaned'!$M:$M,'Day 2 Cleaned'!$AJ:$AJ,"-")</f>
        <v>6</v>
      </c>
      <c r="M11" s="26">
        <f>_xlfn.XLOOKUP($A11,'Day 3 Cleaned'!$L:$L,'Day 3 Cleaned'!$AH:$AH,"-")</f>
        <v>2</v>
      </c>
      <c r="N11" s="26">
        <f>_xlfn.XLOOKUP($A11,'Day 3 Cleaned'!$L:$L,'Day 3 Cleaned'!$AI:$AI,"-")</f>
        <v>6</v>
      </c>
      <c r="O11" s="26">
        <f>_xlfn.XLOOKUP($A11,'Day 4 Cleaned'!$L:$L,'Day 4 Cleaned'!$AH:$AH,"-")</f>
        <v>2</v>
      </c>
      <c r="P11" s="26">
        <f>_xlfn.XLOOKUP($A11,'Day 4 Cleaned'!$L:$L,'Day 4 Cleaned'!$AI:$AI,"-")</f>
        <v>6</v>
      </c>
      <c r="Q11" s="30">
        <f>SUM(K11:P11)/3</f>
        <v>8.3333333333333339</v>
      </c>
      <c r="R11" s="26">
        <f>_xlfn.XLOOKUP($A11,'Day 1 Cleaned'!$U:$U,'Day 1 Cleaned'!$CC:$CC,"-")</f>
        <v>72.33</v>
      </c>
      <c r="S11" s="26">
        <f>_xlfn.XLOOKUP($A11,'Day 2 Cleaned'!$M:$M,'Day 2 Cleaned'!$AM:$AM,"-")</f>
        <v>45.284999999999997</v>
      </c>
      <c r="T11" s="26">
        <f>_xlfn.XLOOKUP($A11,'Day 2 Cleaned'!$M:$M,'Day 2 Cleaned'!$AQ:$AQ,"-")</f>
        <v>0</v>
      </c>
      <c r="U11" s="14">
        <f>R11-S11</f>
        <v>27.045000000000002</v>
      </c>
      <c r="V11" s="26">
        <f>_xlfn.XLOOKUP($A11,'Day 3 Cleaned'!$L:$L,'Day 3 Cleaned'!$AL:$AL,"-")</f>
        <v>26.74</v>
      </c>
      <c r="W11" s="26">
        <f>_xlfn.XLOOKUP($A11,'Day 3 Cleaned'!$L:$L,'Day 3 Cleaned'!$AP:$AP,"-")</f>
        <v>31.3</v>
      </c>
      <c r="X11" s="14">
        <f>(S11+T11)-V11</f>
        <v>18.544999999999998</v>
      </c>
      <c r="Y11" s="26">
        <f>_xlfn.XLOOKUP($A11,'Day 4 Cleaned'!$L:$L,'Day 4 Cleaned'!$AL:$AL,"-")</f>
        <v>36.799999999999997</v>
      </c>
      <c r="Z11" s="26">
        <f>_xlfn.XLOOKUP($A11,'Day 4 Cleaned'!$L:$L,'Day 4 Cleaned'!$AP:$AP,"-")</f>
        <v>0</v>
      </c>
      <c r="AA11" s="14">
        <f>(V11+W11)-Y11</f>
        <v>21.240000000000002</v>
      </c>
      <c r="AB11" s="30">
        <f>AVERAGE(U11,X11,AA11)</f>
        <v>22.276666666666671</v>
      </c>
      <c r="AC11" s="30">
        <f>IF(AND($AB$97&gt;AB11, AB11&gt;$AB$96),AB11,"-")</f>
        <v>22.276666666666671</v>
      </c>
      <c r="AD11" s="26">
        <f>_xlfn.XLOOKUP($A11,'Day 1 Cleaned'!$U:$U,'Day 1 Cleaned'!CM:CM,"-")</f>
        <v>0</v>
      </c>
      <c r="AE11" s="26">
        <f>_xlfn.XLOOKUP($A11,'Day 2 Cleaned'!$M:$M,'Day 2 Cleaned'!$AV:$AV,"-")</f>
        <v>0</v>
      </c>
      <c r="AF11" s="26">
        <f>_xlfn.XLOOKUP($A11,'Day 2 Cleaned'!$M:$M,'Day 2 Cleaned'!$AZ:$AZ,"-")</f>
        <v>0</v>
      </c>
      <c r="AG11" s="14">
        <f t="shared" si="1"/>
        <v>0</v>
      </c>
      <c r="AH11" s="26">
        <f>_xlfn.XLOOKUP($A11,'Day 3 Cleaned'!$L:$L,'Day 3 Cleaned'!$AU:$AU,"-")</f>
        <v>0</v>
      </c>
      <c r="AI11" s="26">
        <f>_xlfn.XLOOKUP($A11,'Day 3 Cleaned'!$L:$L,'Day 3 Cleaned'!$AY:$AY,"-")</f>
        <v>0</v>
      </c>
      <c r="AJ11" s="14">
        <f t="shared" si="2"/>
        <v>0</v>
      </c>
      <c r="AK11" s="26">
        <f>_xlfn.XLOOKUP($A11,'Day 4 Cleaned'!$L:$L,'Day 4 Cleaned'!$AU:$AU,"-")</f>
        <v>0</v>
      </c>
      <c r="AL11" s="26">
        <f>_xlfn.XLOOKUP($A11,'Day 4 Cleaned'!$L:$L,'Day 4 Cleaned'!$AY:$AY,"-")</f>
        <v>0</v>
      </c>
      <c r="AM11" s="14">
        <f t="shared" si="3"/>
        <v>0</v>
      </c>
      <c r="AN11" s="30">
        <f t="shared" si="4"/>
        <v>0</v>
      </c>
      <c r="AO11" s="31" t="str">
        <f t="shared" si="0"/>
        <v>-</v>
      </c>
      <c r="AP11" s="26">
        <f>_xlfn.XLOOKUP($A11,'Day 1 Cleaned'!$U:$U,'Day 1 Cleaned'!CT:CT,"-")</f>
        <v>0</v>
      </c>
      <c r="AQ11" s="26">
        <f>_xlfn.XLOOKUP($A11,'Day 1 Cleaned'!$U:$U,'Day 1 Cleaned'!DD:DD,"-")</f>
        <v>0</v>
      </c>
      <c r="AR11" s="26">
        <f>_xlfn.XLOOKUP($A11,'Day 1 Cleaned'!$U:$U,'Day 1 Cleaned'!DN:DN,"-")</f>
        <v>0</v>
      </c>
      <c r="AS11" s="26">
        <f>_xlfn.XLOOKUP($A11,'Day 1 Cleaned'!$U:$U,'Day 1 Cleaned'!DX:DX,"-")</f>
        <v>0</v>
      </c>
      <c r="AT11" s="26">
        <f>_xlfn.XLOOKUP($A11,'Day 1 Cleaned'!$U:$U,'Day 1 Cleaned'!EH:EH,"-")</f>
        <v>0</v>
      </c>
      <c r="AU11" s="26">
        <f>_xlfn.XLOOKUP($A11,'Day 1 Cleaned'!$U:$U,'Day 1 Cleaned'!ER:ER,"-")</f>
        <v>0</v>
      </c>
      <c r="AV11" s="26">
        <f>_xlfn.XLOOKUP($A11,'Day 1 Cleaned'!$U:$U,'Day 1 Cleaned'!FA:FA,"-")</f>
        <v>0</v>
      </c>
      <c r="AW11" s="26">
        <f>_xlfn.XLOOKUP($A11,'Day 1 Cleaned'!$U:$U,'Day 1 Cleaned'!FK:FK,"-")</f>
        <v>0</v>
      </c>
      <c r="AX11" s="26">
        <f>_xlfn.XLOOKUP($A11,'Day 1 Cleaned'!$U:$U,'Day 1 Cleaned'!FT:FT,"-")*_xlfn.XLOOKUP($A11,'Day 1 Cleaned'!$U:$U,'Day 1 Cleaned'!FU:FU,"-")</f>
        <v>0</v>
      </c>
      <c r="AY11" s="26">
        <f>_xlfn.XLOOKUP($A11,'Day 1 Cleaned'!$U:$U,'Day 1 Cleaned'!FV:FV,"-")</f>
        <v>0</v>
      </c>
      <c r="AZ11" s="26">
        <f>_xlfn.XLOOKUP($A11,'Day 1 Cleaned'!$U:$U,'Day 1 Cleaned'!GA:GA,"-")</f>
        <v>0</v>
      </c>
    </row>
    <row r="12" spans="1:52" x14ac:dyDescent="0.35">
      <c r="A12" s="26" t="str">
        <f>PROPER('Day 1 Cleaned'!U10)</f>
        <v>Hazaturumuhanga Sylver</v>
      </c>
      <c r="B12" s="26" t="str">
        <f>_xlfn.XLOOKUP($A12,'Day 1 Cleaned'!$U:$U,'Day 1 Cleaned'!Y:Y,"-")</f>
        <v>Bugesera</v>
      </c>
      <c r="C12" s="26" t="str">
        <f>_xlfn.XLOOKUP($A12,'Day 1 Cleaned'!$U:$U,'Day 1 Cleaned'!AA:AA,"-")</f>
        <v>Rugando</v>
      </c>
      <c r="D12" s="26" t="str">
        <f>_xlfn.XLOOKUP($A12,'Day 1 Cleaned'!$U:$U,'Day 1 Cleaned'!AB:AB,"-")</f>
        <v>Gako</v>
      </c>
      <c r="E12" s="26" t="str">
        <f>_xlfn.XLOOKUP($A12,'Day 1 Cleaned'!$U:$U,'Day 1 Cleaned'!AI:AI,"-")</f>
        <v>Traditional 3 stone fire</v>
      </c>
      <c r="F12" s="26" t="str">
        <f>_xlfn.XLOOKUP($A12,'Day 1 Cleaned'!$U:$U,'Day 1 Cleaned'!BL:BL,"-")</f>
        <v>Wood</v>
      </c>
      <c r="G12" s="26" t="str">
        <f>_xlfn.XLOOKUP($A12,'Day 2 Cleaned'!$M:$M,'Day 2 Cleaned'!$U:$U,"-")</f>
        <v>Wood</v>
      </c>
      <c r="H12" s="26" t="str">
        <f>_xlfn.XLOOKUP($A12,'Day 3 Cleaned'!$L:$L,'Day 3 Cleaned'!$T:$T,"-")</f>
        <v>Wood</v>
      </c>
      <c r="I12" s="26" t="str">
        <f>_xlfn.XLOOKUP($A12,'Day 4 Cleaned'!$L:$L,'Day 4 Cleaned'!$T:$T,"-")</f>
        <v>Wood</v>
      </c>
      <c r="J12" s="26" t="b" cm="1">
        <f t="array" ref="J12">AND(EXACT(F12:I12,F12))</f>
        <v>1</v>
      </c>
      <c r="K12" s="26">
        <f>_xlfn.XLOOKUP($A12,'Day 2 Cleaned'!$M:$M,'Day 2 Cleaned'!$AI:$AI,"-")</f>
        <v>2</v>
      </c>
      <c r="L12" s="26">
        <f>_xlfn.XLOOKUP($A12,'Day 2 Cleaned'!$M:$M,'Day 2 Cleaned'!$AJ:$AJ,"-")</f>
        <v>3</v>
      </c>
      <c r="M12" s="26">
        <f>_xlfn.XLOOKUP($A12,'Day 3 Cleaned'!$L:$L,'Day 3 Cleaned'!$AH:$AH,"-")</f>
        <v>2</v>
      </c>
      <c r="N12" s="26">
        <f>_xlfn.XLOOKUP($A12,'Day 3 Cleaned'!$L:$L,'Day 3 Cleaned'!$AI:$AI,"-")</f>
        <v>3</v>
      </c>
      <c r="O12" s="26">
        <f>_xlfn.XLOOKUP($A12,'Day 4 Cleaned'!$L:$L,'Day 4 Cleaned'!$AH:$AH,"-")</f>
        <v>2</v>
      </c>
      <c r="P12" s="26">
        <f>_xlfn.XLOOKUP($A12,'Day 4 Cleaned'!$L:$L,'Day 4 Cleaned'!$AI:$AI,"-")</f>
        <v>3</v>
      </c>
      <c r="Q12" s="30">
        <f>SUM(K12:P12)/3</f>
        <v>5</v>
      </c>
      <c r="R12" s="26">
        <f>_xlfn.XLOOKUP($A12,'Day 1 Cleaned'!$U:$U,'Day 1 Cleaned'!$CC:$CC,"-")</f>
        <v>12.58</v>
      </c>
      <c r="S12" s="26">
        <f>_xlfn.XLOOKUP($A12,'Day 2 Cleaned'!$M:$M,'Day 2 Cleaned'!$AM:$AM,"-")</f>
        <v>7</v>
      </c>
      <c r="T12" s="26">
        <f>_xlfn.XLOOKUP($A12,'Day 2 Cleaned'!$M:$M,'Day 2 Cleaned'!$AQ:$AQ,"-")</f>
        <v>0</v>
      </c>
      <c r="U12" s="14">
        <f>R12-S12</f>
        <v>5.58</v>
      </c>
      <c r="V12" s="26">
        <f>_xlfn.XLOOKUP($A12,'Day 3 Cleaned'!$L:$L,'Day 3 Cleaned'!$AL:$AL,"-")</f>
        <v>2.3450000000000002</v>
      </c>
      <c r="W12" s="26">
        <f>_xlfn.XLOOKUP($A12,'Day 3 Cleaned'!$L:$L,'Day 3 Cleaned'!$AP:$AP,"-")</f>
        <v>3.15</v>
      </c>
      <c r="X12" s="14">
        <f>(S12+T12)-V12</f>
        <v>4.6549999999999994</v>
      </c>
      <c r="Y12" s="26">
        <f>_xlfn.XLOOKUP($A12,'Day 4 Cleaned'!$L:$L,'Day 4 Cleaned'!$AL:$AL,"-")</f>
        <v>2.77</v>
      </c>
      <c r="Z12" s="26">
        <f>_xlfn.XLOOKUP($A12,'Day 4 Cleaned'!$L:$L,'Day 4 Cleaned'!$AP:$AP,"-")</f>
        <v>0</v>
      </c>
      <c r="AA12" s="14">
        <f>(V12+W12)-Y12</f>
        <v>2.7250000000000001</v>
      </c>
      <c r="AB12" s="30">
        <f>AVERAGE(U12,X12,AA12)</f>
        <v>4.3199999999999994</v>
      </c>
      <c r="AC12" s="30">
        <f>IF(AND($AB$97&gt;AB12, AB12&gt;$AB$96),AB12,"-")</f>
        <v>4.3199999999999994</v>
      </c>
      <c r="AD12" s="26">
        <f>_xlfn.XLOOKUP($A12,'Day 1 Cleaned'!$U:$U,'Day 1 Cleaned'!CM:CM,"-")</f>
        <v>0</v>
      </c>
      <c r="AE12" s="26">
        <f>_xlfn.XLOOKUP($A12,'Day 2 Cleaned'!$M:$M,'Day 2 Cleaned'!$AV:$AV,"-")</f>
        <v>0</v>
      </c>
      <c r="AF12" s="26">
        <f>_xlfn.XLOOKUP($A12,'Day 2 Cleaned'!$M:$M,'Day 2 Cleaned'!$AZ:$AZ,"-")</f>
        <v>0</v>
      </c>
      <c r="AG12" s="14">
        <f t="shared" si="1"/>
        <v>0</v>
      </c>
      <c r="AH12" s="26">
        <f>_xlfn.XLOOKUP($A12,'Day 3 Cleaned'!$L:$L,'Day 3 Cleaned'!$AU:$AU,"-")</f>
        <v>0</v>
      </c>
      <c r="AI12" s="26">
        <f>_xlfn.XLOOKUP($A12,'Day 3 Cleaned'!$L:$L,'Day 3 Cleaned'!$AY:$AY,"-")</f>
        <v>0</v>
      </c>
      <c r="AJ12" s="14">
        <f t="shared" si="2"/>
        <v>0</v>
      </c>
      <c r="AK12" s="26">
        <f>_xlfn.XLOOKUP($A12,'Day 4 Cleaned'!$L:$L,'Day 4 Cleaned'!$AU:$AU,"-")</f>
        <v>0</v>
      </c>
      <c r="AL12" s="26">
        <f>_xlfn.XLOOKUP($A12,'Day 4 Cleaned'!$L:$L,'Day 4 Cleaned'!$AY:$AY,"-")</f>
        <v>0</v>
      </c>
      <c r="AM12" s="14">
        <f t="shared" si="3"/>
        <v>0</v>
      </c>
      <c r="AN12" s="30">
        <f t="shared" si="4"/>
        <v>0</v>
      </c>
      <c r="AO12" s="31" t="str">
        <f t="shared" si="0"/>
        <v>-</v>
      </c>
      <c r="AP12" s="26">
        <f>_xlfn.XLOOKUP($A12,'Day 1 Cleaned'!$U:$U,'Day 1 Cleaned'!CT:CT,"-")</f>
        <v>0</v>
      </c>
      <c r="AQ12" s="26">
        <f>_xlfn.XLOOKUP($A12,'Day 1 Cleaned'!$U:$U,'Day 1 Cleaned'!DD:DD,"-")</f>
        <v>0</v>
      </c>
      <c r="AR12" s="26">
        <f>_xlfn.XLOOKUP($A12,'Day 1 Cleaned'!$U:$U,'Day 1 Cleaned'!DN:DN,"-")</f>
        <v>0</v>
      </c>
      <c r="AS12" s="26">
        <f>_xlfn.XLOOKUP($A12,'Day 1 Cleaned'!$U:$U,'Day 1 Cleaned'!DX:DX,"-")</f>
        <v>0</v>
      </c>
      <c r="AT12" s="26">
        <f>_xlfn.XLOOKUP($A12,'Day 1 Cleaned'!$U:$U,'Day 1 Cleaned'!EH:EH,"-")</f>
        <v>0</v>
      </c>
      <c r="AU12" s="26">
        <f>_xlfn.XLOOKUP($A12,'Day 1 Cleaned'!$U:$U,'Day 1 Cleaned'!ER:ER,"-")</f>
        <v>0</v>
      </c>
      <c r="AV12" s="26">
        <f>_xlfn.XLOOKUP($A12,'Day 1 Cleaned'!$U:$U,'Day 1 Cleaned'!FA:FA,"-")</f>
        <v>0</v>
      </c>
      <c r="AW12" s="26">
        <f>_xlfn.XLOOKUP($A12,'Day 1 Cleaned'!$U:$U,'Day 1 Cleaned'!FK:FK,"-")</f>
        <v>0</v>
      </c>
      <c r="AX12" s="26">
        <f>_xlfn.XLOOKUP($A12,'Day 1 Cleaned'!$U:$U,'Day 1 Cleaned'!FT:FT,"-")*_xlfn.XLOOKUP($A12,'Day 1 Cleaned'!$U:$U,'Day 1 Cleaned'!FU:FU,"-")</f>
        <v>0</v>
      </c>
      <c r="AY12" s="26">
        <f>_xlfn.XLOOKUP($A12,'Day 1 Cleaned'!$U:$U,'Day 1 Cleaned'!FV:FV,"-")</f>
        <v>0</v>
      </c>
      <c r="AZ12" s="26">
        <f>_xlfn.XLOOKUP($A12,'Day 1 Cleaned'!$U:$U,'Day 1 Cleaned'!GA:GA,"-")</f>
        <v>0</v>
      </c>
    </row>
    <row r="13" spans="1:52" x14ac:dyDescent="0.35">
      <c r="A13" s="26" t="str">
        <f>PROPER('Day 1 Cleaned'!U11)</f>
        <v xml:space="preserve">Kamanzi Adrienne </v>
      </c>
      <c r="B13" s="26" t="str">
        <f>_xlfn.XLOOKUP($A13,'Day 1 Cleaned'!$U:$U,'Day 1 Cleaned'!Y:Y,"-")</f>
        <v>Bugesera</v>
      </c>
      <c r="C13" s="26" t="str">
        <f>_xlfn.XLOOKUP($A13,'Day 1 Cleaned'!$U:$U,'Day 1 Cleaned'!AA:AA,"-")</f>
        <v>Kindama</v>
      </c>
      <c r="D13" s="26" t="str">
        <f>_xlfn.XLOOKUP($A13,'Day 1 Cleaned'!$U:$U,'Day 1 Cleaned'!AB:AB,"-")</f>
        <v>Gatare</v>
      </c>
      <c r="E13" s="26" t="str">
        <f>_xlfn.XLOOKUP($A13,'Day 1 Cleaned'!$U:$U,'Day 1 Cleaned'!AI:AI,"-")</f>
        <v>Improved wood stove</v>
      </c>
      <c r="F13" s="26" t="str">
        <f>_xlfn.XLOOKUP($A13,'Day 1 Cleaned'!$U:$U,'Day 1 Cleaned'!BL:BL,"-")</f>
        <v>Wood</v>
      </c>
      <c r="G13" s="26" t="str">
        <f>_xlfn.XLOOKUP($A13,'Day 2 Cleaned'!$M:$M,'Day 2 Cleaned'!$U:$U,"-")</f>
        <v>Wood</v>
      </c>
      <c r="H13" s="26" t="str">
        <f>_xlfn.XLOOKUP($A13,'Day 3 Cleaned'!$L:$L,'Day 3 Cleaned'!$T:$T,"-")</f>
        <v>Wood</v>
      </c>
      <c r="I13" s="26" t="str">
        <f>_xlfn.XLOOKUP($A13,'Day 4 Cleaned'!$L:$L,'Day 4 Cleaned'!$T:$T,"-")</f>
        <v>Wood</v>
      </c>
      <c r="J13" s="26" t="b" cm="1">
        <f t="array" ref="J13">AND(EXACT(F13:I13,F13))</f>
        <v>1</v>
      </c>
      <c r="K13" s="26">
        <f>_xlfn.XLOOKUP($A13,'Day 2 Cleaned'!$M:$M,'Day 2 Cleaned'!$AI:$AI,"-")</f>
        <v>3</v>
      </c>
      <c r="L13" s="26">
        <f>_xlfn.XLOOKUP($A13,'Day 2 Cleaned'!$M:$M,'Day 2 Cleaned'!$AJ:$AJ,"-")</f>
        <v>5</v>
      </c>
      <c r="M13" s="26">
        <f>_xlfn.XLOOKUP($A13,'Day 3 Cleaned'!$L:$L,'Day 3 Cleaned'!$AH:$AH,"-")</f>
        <v>3</v>
      </c>
      <c r="N13" s="26">
        <f>_xlfn.XLOOKUP($A13,'Day 3 Cleaned'!$L:$L,'Day 3 Cleaned'!$AI:$AI,"-")</f>
        <v>6</v>
      </c>
      <c r="O13" s="26">
        <f>_xlfn.XLOOKUP($A13,'Day 4 Cleaned'!$L:$L,'Day 4 Cleaned'!$AH:$AH,"-")</f>
        <v>3</v>
      </c>
      <c r="P13" s="26">
        <f>_xlfn.XLOOKUP($A13,'Day 4 Cleaned'!$L:$L,'Day 4 Cleaned'!$AI:$AI,"-")</f>
        <v>6</v>
      </c>
      <c r="Q13" s="30">
        <f>SUM(K13:P13)/3</f>
        <v>8.6666666666666661</v>
      </c>
      <c r="R13" s="26">
        <f>_xlfn.XLOOKUP($A13,'Day 1 Cleaned'!$U:$U,'Day 1 Cleaned'!$CC:$CC,"-")</f>
        <v>33.549999999999997</v>
      </c>
      <c r="S13" s="26">
        <f>_xlfn.XLOOKUP($A13,'Day 2 Cleaned'!$M:$M,'Day 2 Cleaned'!$AM:$AM,"-")</f>
        <v>24.17</v>
      </c>
      <c r="T13" s="26">
        <f>_xlfn.XLOOKUP($A13,'Day 2 Cleaned'!$M:$M,'Day 2 Cleaned'!$AQ:$AQ,"-")</f>
        <v>0</v>
      </c>
      <c r="U13" s="14">
        <f>R13-S13</f>
        <v>9.3799999999999955</v>
      </c>
      <c r="V13" s="26">
        <f>_xlfn.XLOOKUP($A13,'Day 3 Cleaned'!$L:$L,'Day 3 Cleaned'!$AL:$AL,"-")</f>
        <v>15.15</v>
      </c>
      <c r="W13" s="26">
        <f>_xlfn.XLOOKUP($A13,'Day 3 Cleaned'!$L:$L,'Day 3 Cleaned'!$AP:$AP,"-")</f>
        <v>6.7</v>
      </c>
      <c r="X13" s="14">
        <f>(S13+T13)-V13</f>
        <v>9.0200000000000014</v>
      </c>
      <c r="Y13" s="26">
        <f>_xlfn.XLOOKUP($A13,'Day 4 Cleaned'!$L:$L,'Day 4 Cleaned'!$AL:$AL,"-")</f>
        <v>11.5</v>
      </c>
      <c r="Z13" s="26">
        <f>_xlfn.XLOOKUP($A13,'Day 4 Cleaned'!$L:$L,'Day 4 Cleaned'!$AP:$AP,"-")</f>
        <v>0</v>
      </c>
      <c r="AA13" s="14">
        <f>(V13+W13)-Y13</f>
        <v>10.350000000000001</v>
      </c>
      <c r="AB13" s="30">
        <f>AVERAGE(U13,X13,AA13)</f>
        <v>9.5833333333333339</v>
      </c>
      <c r="AC13" s="30">
        <f>IF(AND($AB$97&gt;AB13, AB13&gt;$AB$96),AB13,"-")</f>
        <v>9.5833333333333339</v>
      </c>
      <c r="AD13" s="26">
        <f>_xlfn.XLOOKUP($A13,'Day 1 Cleaned'!$U:$U,'Day 1 Cleaned'!CM:CM,"-")</f>
        <v>0</v>
      </c>
      <c r="AE13" s="26">
        <f>_xlfn.XLOOKUP($A13,'Day 2 Cleaned'!$M:$M,'Day 2 Cleaned'!$AV:$AV,"-")</f>
        <v>0</v>
      </c>
      <c r="AF13" s="26">
        <f>_xlfn.XLOOKUP($A13,'Day 2 Cleaned'!$M:$M,'Day 2 Cleaned'!$AZ:$AZ,"-")</f>
        <v>0</v>
      </c>
      <c r="AG13" s="14">
        <f t="shared" si="1"/>
        <v>0</v>
      </c>
      <c r="AH13" s="26">
        <f>_xlfn.XLOOKUP($A13,'Day 3 Cleaned'!$L:$L,'Day 3 Cleaned'!$AU:$AU,"-")</f>
        <v>0</v>
      </c>
      <c r="AI13" s="26">
        <f>_xlfn.XLOOKUP($A13,'Day 3 Cleaned'!$L:$L,'Day 3 Cleaned'!$AY:$AY,"-")</f>
        <v>0</v>
      </c>
      <c r="AJ13" s="14">
        <f t="shared" si="2"/>
        <v>0</v>
      </c>
      <c r="AK13" s="26">
        <f>_xlfn.XLOOKUP($A13,'Day 4 Cleaned'!$L:$L,'Day 4 Cleaned'!$AU:$AU,"-")</f>
        <v>0</v>
      </c>
      <c r="AL13" s="26">
        <f>_xlfn.XLOOKUP($A13,'Day 4 Cleaned'!$L:$L,'Day 4 Cleaned'!$AY:$AY,"-")</f>
        <v>0</v>
      </c>
      <c r="AM13" s="14">
        <f t="shared" si="3"/>
        <v>0</v>
      </c>
      <c r="AN13" s="30">
        <f t="shared" si="4"/>
        <v>0</v>
      </c>
      <c r="AO13" s="31" t="str">
        <f t="shared" si="0"/>
        <v>-</v>
      </c>
      <c r="AP13" s="26">
        <f>_xlfn.XLOOKUP($A13,'Day 1 Cleaned'!$U:$U,'Day 1 Cleaned'!CT:CT,"-")</f>
        <v>0</v>
      </c>
      <c r="AQ13" s="26">
        <f>_xlfn.XLOOKUP($A13,'Day 1 Cleaned'!$U:$U,'Day 1 Cleaned'!DD:DD,"-")</f>
        <v>0</v>
      </c>
      <c r="AR13" s="26">
        <f>_xlfn.XLOOKUP($A13,'Day 1 Cleaned'!$U:$U,'Day 1 Cleaned'!DN:DN,"-")</f>
        <v>0</v>
      </c>
      <c r="AS13" s="26">
        <f>_xlfn.XLOOKUP($A13,'Day 1 Cleaned'!$U:$U,'Day 1 Cleaned'!DX:DX,"-")</f>
        <v>0</v>
      </c>
      <c r="AT13" s="26">
        <f>_xlfn.XLOOKUP($A13,'Day 1 Cleaned'!$U:$U,'Day 1 Cleaned'!EH:EH,"-")</f>
        <v>0</v>
      </c>
      <c r="AU13" s="26">
        <f>_xlfn.XLOOKUP($A13,'Day 1 Cleaned'!$U:$U,'Day 1 Cleaned'!ER:ER,"-")</f>
        <v>0</v>
      </c>
      <c r="AV13" s="26">
        <f>_xlfn.XLOOKUP($A13,'Day 1 Cleaned'!$U:$U,'Day 1 Cleaned'!FA:FA,"-")</f>
        <v>0</v>
      </c>
      <c r="AW13" s="26">
        <f>_xlfn.XLOOKUP($A13,'Day 1 Cleaned'!$U:$U,'Day 1 Cleaned'!FK:FK,"-")</f>
        <v>0</v>
      </c>
      <c r="AX13" s="26">
        <f>_xlfn.XLOOKUP($A13,'Day 1 Cleaned'!$U:$U,'Day 1 Cleaned'!FT:FT,"-")*_xlfn.XLOOKUP($A13,'Day 1 Cleaned'!$U:$U,'Day 1 Cleaned'!FU:FU,"-")</f>
        <v>0</v>
      </c>
      <c r="AY13" s="26">
        <f>_xlfn.XLOOKUP($A13,'Day 1 Cleaned'!$U:$U,'Day 1 Cleaned'!FV:FV,"-")</f>
        <v>0</v>
      </c>
      <c r="AZ13" s="26">
        <f>_xlfn.XLOOKUP($A13,'Day 1 Cleaned'!$U:$U,'Day 1 Cleaned'!GA:GA,"-")</f>
        <v>0</v>
      </c>
    </row>
    <row r="14" spans="1:52" x14ac:dyDescent="0.35">
      <c r="A14" s="26" t="str">
        <f>PROPER('Day 1 Cleaned'!U12)</f>
        <v xml:space="preserve">Karemera Jean De Dieu </v>
      </c>
      <c r="B14" s="26" t="str">
        <f>_xlfn.XLOOKUP($A14,'Day 1 Cleaned'!$U:$U,'Day 1 Cleaned'!Y:Y,"-")</f>
        <v>Bugesera</v>
      </c>
      <c r="C14" s="26" t="str">
        <f>_xlfn.XLOOKUP($A14,'Day 1 Cleaned'!$U:$U,'Day 1 Cleaned'!AA:AA,"-")</f>
        <v>Kindama</v>
      </c>
      <c r="D14" s="26" t="str">
        <f>_xlfn.XLOOKUP($A14,'Day 1 Cleaned'!$U:$U,'Day 1 Cleaned'!AB:AB,"-")</f>
        <v>Gatare</v>
      </c>
      <c r="E14" s="26" t="str">
        <f>_xlfn.XLOOKUP($A14,'Day 1 Cleaned'!$U:$U,'Day 1 Cleaned'!AI:AI,"-")</f>
        <v>Traditional 3 stone fire</v>
      </c>
      <c r="F14" s="26" t="str">
        <f>_xlfn.XLOOKUP($A14,'Day 1 Cleaned'!$U:$U,'Day 1 Cleaned'!BL:BL,"-")</f>
        <v>Wood</v>
      </c>
      <c r="G14" s="26" t="str">
        <f>_xlfn.XLOOKUP($A14,'Day 2 Cleaned'!$M:$M,'Day 2 Cleaned'!$U:$U,"-")</f>
        <v>Wood</v>
      </c>
      <c r="H14" s="26" t="str">
        <f>_xlfn.XLOOKUP($A14,'Day 3 Cleaned'!$L:$L,'Day 3 Cleaned'!$T:$T,"-")</f>
        <v>Wood</v>
      </c>
      <c r="I14" s="26" t="str">
        <f>_xlfn.XLOOKUP($A14,'Day 4 Cleaned'!$L:$L,'Day 4 Cleaned'!$T:$T,"-")</f>
        <v>Wood</v>
      </c>
      <c r="J14" s="26" t="b" cm="1">
        <f t="array" ref="J14">AND(EXACT(F14:I14,F14))</f>
        <v>1</v>
      </c>
      <c r="K14" s="26">
        <f>_xlfn.XLOOKUP($A14,'Day 2 Cleaned'!$M:$M,'Day 2 Cleaned'!$AI:$AI,"-")</f>
        <v>2</v>
      </c>
      <c r="L14" s="26">
        <f>_xlfn.XLOOKUP($A14,'Day 2 Cleaned'!$M:$M,'Day 2 Cleaned'!$AJ:$AJ,"-")</f>
        <v>6</v>
      </c>
      <c r="M14" s="26">
        <f>_xlfn.XLOOKUP($A14,'Day 3 Cleaned'!$L:$L,'Day 3 Cleaned'!$AH:$AH,"-")</f>
        <v>2</v>
      </c>
      <c r="N14" s="26">
        <f>_xlfn.XLOOKUP($A14,'Day 3 Cleaned'!$L:$L,'Day 3 Cleaned'!$AI:$AI,"-")</f>
        <v>5</v>
      </c>
      <c r="O14" s="26">
        <f>_xlfn.XLOOKUP($A14,'Day 4 Cleaned'!$L:$L,'Day 4 Cleaned'!$AH:$AH,"-")</f>
        <v>2</v>
      </c>
      <c r="P14" s="26">
        <f>_xlfn.XLOOKUP($A14,'Day 4 Cleaned'!$L:$L,'Day 4 Cleaned'!$AI:$AI,"-")</f>
        <v>4</v>
      </c>
      <c r="Q14" s="30">
        <f>SUM(K14:P14)/3</f>
        <v>7</v>
      </c>
      <c r="R14" s="26">
        <f>_xlfn.XLOOKUP($A14,'Day 1 Cleaned'!$U:$U,'Day 1 Cleaned'!$CC:$CC,"-")</f>
        <v>34</v>
      </c>
      <c r="S14" s="26">
        <f>_xlfn.XLOOKUP($A14,'Day 2 Cleaned'!$M:$M,'Day 2 Cleaned'!$AM:$AM,"-")</f>
        <v>30.4</v>
      </c>
      <c r="T14" s="26">
        <f>_xlfn.XLOOKUP($A14,'Day 2 Cleaned'!$M:$M,'Day 2 Cleaned'!$AQ:$AQ,"-")</f>
        <v>0</v>
      </c>
      <c r="U14" s="14">
        <f>R14-S14</f>
        <v>3.6000000000000014</v>
      </c>
      <c r="V14" s="26">
        <f>_xlfn.XLOOKUP($A14,'Day 3 Cleaned'!$L:$L,'Day 3 Cleaned'!$AL:$AL,"-")</f>
        <v>26.44</v>
      </c>
      <c r="W14" s="26">
        <f>_xlfn.XLOOKUP($A14,'Day 3 Cleaned'!$L:$L,'Day 3 Cleaned'!$AP:$AP,"-")</f>
        <v>0</v>
      </c>
      <c r="X14" s="14">
        <f>(S14+T14)-V14</f>
        <v>3.9599999999999973</v>
      </c>
      <c r="Y14" s="26">
        <f>_xlfn.XLOOKUP($A14,'Day 4 Cleaned'!$L:$L,'Day 4 Cleaned'!$AL:$AL,"-")</f>
        <v>18.5</v>
      </c>
      <c r="Z14" s="26">
        <f>_xlfn.XLOOKUP($A14,'Day 4 Cleaned'!$L:$L,'Day 4 Cleaned'!$AP:$AP,"-")</f>
        <v>0</v>
      </c>
      <c r="AA14" s="14">
        <f>(V14+W14)-Y14</f>
        <v>7.9400000000000013</v>
      </c>
      <c r="AB14" s="30">
        <f>AVERAGE(U14,X14,AA14)</f>
        <v>5.166666666666667</v>
      </c>
      <c r="AC14" s="30">
        <f>IF(AND($AB$97&gt;AB14, AB14&gt;$AB$96),AB14,"-")</f>
        <v>5.166666666666667</v>
      </c>
      <c r="AD14" s="26">
        <f>_xlfn.XLOOKUP($A14,'Day 1 Cleaned'!$U:$U,'Day 1 Cleaned'!CM:CM,"-")</f>
        <v>0</v>
      </c>
      <c r="AE14" s="26">
        <f>_xlfn.XLOOKUP($A14,'Day 2 Cleaned'!$M:$M,'Day 2 Cleaned'!$AV:$AV,"-")</f>
        <v>0</v>
      </c>
      <c r="AF14" s="26">
        <f>_xlfn.XLOOKUP($A14,'Day 2 Cleaned'!$M:$M,'Day 2 Cleaned'!$AZ:$AZ,"-")</f>
        <v>0</v>
      </c>
      <c r="AG14" s="14">
        <f t="shared" si="1"/>
        <v>0</v>
      </c>
      <c r="AH14" s="26">
        <f>_xlfn.XLOOKUP($A14,'Day 3 Cleaned'!$L:$L,'Day 3 Cleaned'!$AU:$AU,"-")</f>
        <v>0</v>
      </c>
      <c r="AI14" s="26">
        <f>_xlfn.XLOOKUP($A14,'Day 3 Cleaned'!$L:$L,'Day 3 Cleaned'!$AY:$AY,"-")</f>
        <v>0</v>
      </c>
      <c r="AJ14" s="14">
        <f t="shared" si="2"/>
        <v>0</v>
      </c>
      <c r="AK14" s="26">
        <f>_xlfn.XLOOKUP($A14,'Day 4 Cleaned'!$L:$L,'Day 4 Cleaned'!$AU:$AU,"-")</f>
        <v>0</v>
      </c>
      <c r="AL14" s="26">
        <f>_xlfn.XLOOKUP($A14,'Day 4 Cleaned'!$L:$L,'Day 4 Cleaned'!$AY:$AY,"-")</f>
        <v>0</v>
      </c>
      <c r="AM14" s="14">
        <f t="shared" si="3"/>
        <v>0</v>
      </c>
      <c r="AN14" s="30">
        <f t="shared" si="4"/>
        <v>0</v>
      </c>
      <c r="AO14" s="31" t="str">
        <f t="shared" si="0"/>
        <v>-</v>
      </c>
      <c r="AP14" s="26">
        <f>_xlfn.XLOOKUP($A14,'Day 1 Cleaned'!$U:$U,'Day 1 Cleaned'!CT:CT,"-")</f>
        <v>0</v>
      </c>
      <c r="AQ14" s="26">
        <f>_xlfn.XLOOKUP($A14,'Day 1 Cleaned'!$U:$U,'Day 1 Cleaned'!DD:DD,"-")</f>
        <v>0</v>
      </c>
      <c r="AR14" s="26">
        <f>_xlfn.XLOOKUP($A14,'Day 1 Cleaned'!$U:$U,'Day 1 Cleaned'!DN:DN,"-")</f>
        <v>0</v>
      </c>
      <c r="AS14" s="26">
        <f>_xlfn.XLOOKUP($A14,'Day 1 Cleaned'!$U:$U,'Day 1 Cleaned'!DX:DX,"-")</f>
        <v>0</v>
      </c>
      <c r="AT14" s="26">
        <f>_xlfn.XLOOKUP($A14,'Day 1 Cleaned'!$U:$U,'Day 1 Cleaned'!EH:EH,"-")</f>
        <v>0</v>
      </c>
      <c r="AU14" s="26">
        <f>_xlfn.XLOOKUP($A14,'Day 1 Cleaned'!$U:$U,'Day 1 Cleaned'!ER:ER,"-")</f>
        <v>0</v>
      </c>
      <c r="AV14" s="26">
        <f>_xlfn.XLOOKUP($A14,'Day 1 Cleaned'!$U:$U,'Day 1 Cleaned'!FA:FA,"-")</f>
        <v>0</v>
      </c>
      <c r="AW14" s="26">
        <f>_xlfn.XLOOKUP($A14,'Day 1 Cleaned'!$U:$U,'Day 1 Cleaned'!FK:FK,"-")</f>
        <v>0</v>
      </c>
      <c r="AX14" s="26">
        <f>_xlfn.XLOOKUP($A14,'Day 1 Cleaned'!$U:$U,'Day 1 Cleaned'!FT:FT,"-")*_xlfn.XLOOKUP($A14,'Day 1 Cleaned'!$U:$U,'Day 1 Cleaned'!FU:FU,"-")</f>
        <v>0</v>
      </c>
      <c r="AY14" s="26">
        <f>_xlfn.XLOOKUP($A14,'Day 1 Cleaned'!$U:$U,'Day 1 Cleaned'!FV:FV,"-")</f>
        <v>0</v>
      </c>
      <c r="AZ14" s="26">
        <f>_xlfn.XLOOKUP($A14,'Day 1 Cleaned'!$U:$U,'Day 1 Cleaned'!GA:GA,"-")</f>
        <v>0</v>
      </c>
    </row>
    <row r="15" spans="1:52" x14ac:dyDescent="0.35">
      <c r="A15" s="26" t="str">
        <f>PROPER('Day 1 Cleaned'!U13)</f>
        <v>Kubwimana Aloys</v>
      </c>
      <c r="B15" s="26" t="str">
        <f>_xlfn.XLOOKUP($A15,'Day 1 Cleaned'!$U:$U,'Day 1 Cleaned'!Y:Y,"-")</f>
        <v>Bugesera</v>
      </c>
      <c r="C15" s="26" t="str">
        <f>_xlfn.XLOOKUP($A15,'Day 1 Cleaned'!$U:$U,'Day 1 Cleaned'!AA:AA,"-")</f>
        <v>Kagomasi</v>
      </c>
      <c r="D15" s="26" t="str">
        <f>_xlfn.XLOOKUP($A15,'Day 1 Cleaned'!$U:$U,'Day 1 Cleaned'!AB:AB,"-")</f>
        <v>Kagomasi</v>
      </c>
      <c r="E15" s="26" t="str">
        <f>_xlfn.XLOOKUP($A15,'Day 1 Cleaned'!$U:$U,'Day 1 Cleaned'!AI:AI,"-")</f>
        <v>Traditional 3 stone fire</v>
      </c>
      <c r="F15" s="26" t="str">
        <f>_xlfn.XLOOKUP($A15,'Day 1 Cleaned'!$U:$U,'Day 1 Cleaned'!BL:BL,"-")</f>
        <v>Wood</v>
      </c>
      <c r="G15" s="26" t="str">
        <f>_xlfn.XLOOKUP($A15,'Day 2 Cleaned'!$M:$M,'Day 2 Cleaned'!$U:$U,"-")</f>
        <v>Wood</v>
      </c>
      <c r="H15" s="26" t="str">
        <f>_xlfn.XLOOKUP($A15,'Day 3 Cleaned'!$L:$L,'Day 3 Cleaned'!$T:$T,"-")</f>
        <v>Wood</v>
      </c>
      <c r="I15" s="26" t="str">
        <f>_xlfn.XLOOKUP($A15,'Day 4 Cleaned'!$L:$L,'Day 4 Cleaned'!$T:$T,"-")</f>
        <v>Wood</v>
      </c>
      <c r="J15" s="26" t="b" cm="1">
        <f t="array" ref="J15">AND(EXACT(F15:I15,F15))</f>
        <v>1</v>
      </c>
      <c r="K15" s="26">
        <f>_xlfn.XLOOKUP($A15,'Day 2 Cleaned'!$M:$M,'Day 2 Cleaned'!$AI:$AI,"-")</f>
        <v>3</v>
      </c>
      <c r="L15" s="26">
        <f>_xlfn.XLOOKUP($A15,'Day 2 Cleaned'!$M:$M,'Day 2 Cleaned'!$AJ:$AJ,"-")</f>
        <v>2</v>
      </c>
      <c r="M15" s="26">
        <f>_xlfn.XLOOKUP($A15,'Day 3 Cleaned'!$L:$L,'Day 3 Cleaned'!$AH:$AH,"-")</f>
        <v>3</v>
      </c>
      <c r="N15" s="26">
        <f>_xlfn.XLOOKUP($A15,'Day 3 Cleaned'!$L:$L,'Day 3 Cleaned'!$AI:$AI,"-")</f>
        <v>2</v>
      </c>
      <c r="O15" s="26">
        <f>_xlfn.XLOOKUP($A15,'Day 4 Cleaned'!$L:$L,'Day 4 Cleaned'!$AH:$AH,"-")</f>
        <v>3</v>
      </c>
      <c r="P15" s="26">
        <f>_xlfn.XLOOKUP($A15,'Day 4 Cleaned'!$L:$L,'Day 4 Cleaned'!$AI:$AI,"-")</f>
        <v>2</v>
      </c>
      <c r="Q15" s="30">
        <f>SUM(K15:P15)/3</f>
        <v>5</v>
      </c>
      <c r="R15" s="26">
        <f>_xlfn.XLOOKUP($A15,'Day 1 Cleaned'!$U:$U,'Day 1 Cleaned'!$CC:$CC,"-")</f>
        <v>13.845000000000001</v>
      </c>
      <c r="S15" s="26">
        <f>_xlfn.XLOOKUP($A15,'Day 2 Cleaned'!$M:$M,'Day 2 Cleaned'!$AM:$AM,"-")</f>
        <v>11.08</v>
      </c>
      <c r="T15" s="26">
        <f>_xlfn.XLOOKUP($A15,'Day 2 Cleaned'!$M:$M,'Day 2 Cleaned'!$AQ:$AQ,"-")</f>
        <v>0</v>
      </c>
      <c r="U15" s="14">
        <f>R15-S15</f>
        <v>2.7650000000000006</v>
      </c>
      <c r="V15" s="26">
        <f>_xlfn.XLOOKUP($A15,'Day 3 Cleaned'!$L:$L,'Day 3 Cleaned'!$AL:$AL,"-")</f>
        <v>8.5850000000000009</v>
      </c>
      <c r="W15" s="26">
        <f>_xlfn.XLOOKUP($A15,'Day 3 Cleaned'!$L:$L,'Day 3 Cleaned'!$AP:$AP,"-")</f>
        <v>7.08</v>
      </c>
      <c r="X15" s="14">
        <f>(S15+T15)-V15</f>
        <v>2.4949999999999992</v>
      </c>
      <c r="Y15" s="26">
        <f>_xlfn.XLOOKUP($A15,'Day 4 Cleaned'!$L:$L,'Day 4 Cleaned'!$AL:$AL,"-")</f>
        <v>7.0549999999999997</v>
      </c>
      <c r="Z15" s="26">
        <f>_xlfn.XLOOKUP($A15,'Day 4 Cleaned'!$L:$L,'Day 4 Cleaned'!$AP:$AP,"-")</f>
        <v>0</v>
      </c>
      <c r="AA15" s="14">
        <f>(V15+W15)-Y15</f>
        <v>8.6100000000000012</v>
      </c>
      <c r="AB15" s="30">
        <f>AVERAGE(U15,X15,AA15)</f>
        <v>4.623333333333334</v>
      </c>
      <c r="AC15" s="30">
        <f>IF(AND($AB$97&gt;AB15, AB15&gt;$AB$96),AB15,"-")</f>
        <v>4.623333333333334</v>
      </c>
      <c r="AD15" s="26">
        <f>_xlfn.XLOOKUP($A15,'Day 1 Cleaned'!$U:$U,'Day 1 Cleaned'!CM:CM,"-")</f>
        <v>0</v>
      </c>
      <c r="AE15" s="26">
        <f>_xlfn.XLOOKUP($A15,'Day 2 Cleaned'!$M:$M,'Day 2 Cleaned'!$AV:$AV,"-")</f>
        <v>0</v>
      </c>
      <c r="AF15" s="26">
        <f>_xlfn.XLOOKUP($A15,'Day 2 Cleaned'!$M:$M,'Day 2 Cleaned'!$AZ:$AZ,"-")</f>
        <v>0</v>
      </c>
      <c r="AG15" s="14">
        <f t="shared" si="1"/>
        <v>0</v>
      </c>
      <c r="AH15" s="26">
        <f>_xlfn.XLOOKUP($A15,'Day 3 Cleaned'!$L:$L,'Day 3 Cleaned'!$AU:$AU,"-")</f>
        <v>0</v>
      </c>
      <c r="AI15" s="26">
        <f>_xlfn.XLOOKUP($A15,'Day 3 Cleaned'!$L:$L,'Day 3 Cleaned'!$AY:$AY,"-")</f>
        <v>0</v>
      </c>
      <c r="AJ15" s="14">
        <f t="shared" si="2"/>
        <v>0</v>
      </c>
      <c r="AK15" s="26">
        <f>_xlfn.XLOOKUP($A15,'Day 4 Cleaned'!$L:$L,'Day 4 Cleaned'!$AU:$AU,"-")</f>
        <v>0</v>
      </c>
      <c r="AL15" s="26">
        <f>_xlfn.XLOOKUP($A15,'Day 4 Cleaned'!$L:$L,'Day 4 Cleaned'!$AY:$AY,"-")</f>
        <v>0</v>
      </c>
      <c r="AM15" s="14">
        <f t="shared" si="3"/>
        <v>0</v>
      </c>
      <c r="AN15" s="30">
        <f t="shared" si="4"/>
        <v>0</v>
      </c>
      <c r="AO15" s="31" t="str">
        <f t="shared" si="0"/>
        <v>-</v>
      </c>
      <c r="AP15" s="26">
        <f>_xlfn.XLOOKUP($A15,'Day 1 Cleaned'!$U:$U,'Day 1 Cleaned'!CT:CT,"-")</f>
        <v>0</v>
      </c>
      <c r="AQ15" s="26">
        <f>_xlfn.XLOOKUP($A15,'Day 1 Cleaned'!$U:$U,'Day 1 Cleaned'!DD:DD,"-")</f>
        <v>0</v>
      </c>
      <c r="AR15" s="26">
        <f>_xlfn.XLOOKUP($A15,'Day 1 Cleaned'!$U:$U,'Day 1 Cleaned'!DN:DN,"-")</f>
        <v>0</v>
      </c>
      <c r="AS15" s="26">
        <f>_xlfn.XLOOKUP($A15,'Day 1 Cleaned'!$U:$U,'Day 1 Cleaned'!DX:DX,"-")</f>
        <v>0</v>
      </c>
      <c r="AT15" s="26">
        <f>_xlfn.XLOOKUP($A15,'Day 1 Cleaned'!$U:$U,'Day 1 Cleaned'!EH:EH,"-")</f>
        <v>0</v>
      </c>
      <c r="AU15" s="26">
        <f>_xlfn.XLOOKUP($A15,'Day 1 Cleaned'!$U:$U,'Day 1 Cleaned'!ER:ER,"-")</f>
        <v>0</v>
      </c>
      <c r="AV15" s="26">
        <f>_xlfn.XLOOKUP($A15,'Day 1 Cleaned'!$U:$U,'Day 1 Cleaned'!FA:FA,"-")</f>
        <v>0</v>
      </c>
      <c r="AW15" s="26">
        <f>_xlfn.XLOOKUP($A15,'Day 1 Cleaned'!$U:$U,'Day 1 Cleaned'!FK:FK,"-")</f>
        <v>0</v>
      </c>
      <c r="AX15" s="26">
        <f>_xlfn.XLOOKUP($A15,'Day 1 Cleaned'!$U:$U,'Day 1 Cleaned'!FT:FT,"-")*_xlfn.XLOOKUP($A15,'Day 1 Cleaned'!$U:$U,'Day 1 Cleaned'!FU:FU,"-")</f>
        <v>0</v>
      </c>
      <c r="AY15" s="26">
        <f>_xlfn.XLOOKUP($A15,'Day 1 Cleaned'!$U:$U,'Day 1 Cleaned'!FV:FV,"-")</f>
        <v>0</v>
      </c>
      <c r="AZ15" s="26">
        <f>_xlfn.XLOOKUP($A15,'Day 1 Cleaned'!$U:$U,'Day 1 Cleaned'!GA:GA,"-")</f>
        <v>0</v>
      </c>
    </row>
    <row r="16" spans="1:52" x14ac:dyDescent="0.35">
      <c r="A16" s="26" t="str">
        <f>PROPER('Day 1 Cleaned'!U14)</f>
        <v xml:space="preserve">Magambo Ezekiel </v>
      </c>
      <c r="B16" s="26" t="str">
        <f>_xlfn.XLOOKUP($A16,'Day 1 Cleaned'!$U:$U,'Day 1 Cleaned'!Y:Y,"-")</f>
        <v>Bugesera</v>
      </c>
      <c r="C16" s="26" t="str">
        <f>_xlfn.XLOOKUP($A16,'Day 1 Cleaned'!$U:$U,'Day 1 Cleaned'!AA:AA,"-")</f>
        <v>Ngenda</v>
      </c>
      <c r="D16" s="26" t="str">
        <f>_xlfn.XLOOKUP($A16,'Day 1 Cleaned'!$U:$U,'Day 1 Cleaned'!AB:AB,"-")</f>
        <v>Bushonyi</v>
      </c>
      <c r="E16" s="26" t="str">
        <f>_xlfn.XLOOKUP($A16,'Day 1 Cleaned'!$U:$U,'Day 1 Cleaned'!AI:AI,"-")</f>
        <v>Traditional 3 stone fire</v>
      </c>
      <c r="F16" s="26" t="str">
        <f>_xlfn.XLOOKUP($A16,'Day 1 Cleaned'!$U:$U,'Day 1 Cleaned'!BL:BL,"-")</f>
        <v>Wood</v>
      </c>
      <c r="G16" s="26" t="str">
        <f>_xlfn.XLOOKUP($A16,'Day 2 Cleaned'!$M:$M,'Day 2 Cleaned'!$U:$U,"-")</f>
        <v>Wood</v>
      </c>
      <c r="H16" s="26" t="str">
        <f>_xlfn.XLOOKUP($A16,'Day 3 Cleaned'!$L:$L,'Day 3 Cleaned'!$T:$T,"-")</f>
        <v>Wood</v>
      </c>
      <c r="I16" s="26" t="str">
        <f>_xlfn.XLOOKUP($A16,'Day 4 Cleaned'!$L:$L,'Day 4 Cleaned'!$T:$T,"-")</f>
        <v>Wood</v>
      </c>
      <c r="J16" s="26" t="b" cm="1">
        <f t="array" ref="J16">AND(EXACT(F16:I16,F16))</f>
        <v>1</v>
      </c>
      <c r="K16" s="26">
        <f>_xlfn.XLOOKUP($A16,'Day 2 Cleaned'!$M:$M,'Day 2 Cleaned'!$AI:$AI,"-")</f>
        <v>2</v>
      </c>
      <c r="L16" s="26">
        <f>_xlfn.XLOOKUP($A16,'Day 2 Cleaned'!$M:$M,'Day 2 Cleaned'!$AJ:$AJ,"-")</f>
        <v>7</v>
      </c>
      <c r="M16" s="26">
        <f>_xlfn.XLOOKUP($A16,'Day 3 Cleaned'!$L:$L,'Day 3 Cleaned'!$AH:$AH,"-")</f>
        <v>2</v>
      </c>
      <c r="N16" s="26">
        <f>_xlfn.XLOOKUP($A16,'Day 3 Cleaned'!$L:$L,'Day 3 Cleaned'!$AI:$AI,"-")</f>
        <v>7</v>
      </c>
      <c r="O16" s="26">
        <f>_xlfn.XLOOKUP($A16,'Day 4 Cleaned'!$L:$L,'Day 4 Cleaned'!$AH:$AH,"-")</f>
        <v>3</v>
      </c>
      <c r="P16" s="26">
        <f>_xlfn.XLOOKUP($A16,'Day 4 Cleaned'!$L:$L,'Day 4 Cleaned'!$AI:$AI,"-")</f>
        <v>8</v>
      </c>
      <c r="Q16" s="30">
        <f>SUM(K16:P16)/3</f>
        <v>9.6666666666666661</v>
      </c>
      <c r="R16" s="26">
        <f>_xlfn.XLOOKUP($A16,'Day 1 Cleaned'!$U:$U,'Day 1 Cleaned'!$CC:$CC,"-")</f>
        <v>48.46</v>
      </c>
      <c r="S16" s="26">
        <f>_xlfn.XLOOKUP($A16,'Day 2 Cleaned'!$M:$M,'Day 2 Cleaned'!$AM:$AM,"-")</f>
        <v>40</v>
      </c>
      <c r="T16" s="26">
        <f>_xlfn.XLOOKUP($A16,'Day 2 Cleaned'!$M:$M,'Day 2 Cleaned'!$AQ:$AQ,"-")</f>
        <v>0</v>
      </c>
      <c r="U16" s="14">
        <f>R16-S16</f>
        <v>8.4600000000000009</v>
      </c>
      <c r="V16" s="26">
        <f>_xlfn.XLOOKUP($A16,'Day 3 Cleaned'!$L:$L,'Day 3 Cleaned'!$AL:$AL,"-")</f>
        <v>26</v>
      </c>
      <c r="W16" s="26">
        <f>_xlfn.XLOOKUP($A16,'Day 3 Cleaned'!$L:$L,'Day 3 Cleaned'!$AP:$AP,"-")</f>
        <v>0</v>
      </c>
      <c r="X16" s="14">
        <f>(S16+T16)-V16</f>
        <v>14</v>
      </c>
      <c r="Y16" s="26">
        <f>_xlfn.XLOOKUP($A16,'Day 4 Cleaned'!$L:$L,'Day 4 Cleaned'!$AL:$AL,"-")</f>
        <v>6.8</v>
      </c>
      <c r="Z16" s="26">
        <f>_xlfn.XLOOKUP($A16,'Day 4 Cleaned'!$L:$L,'Day 4 Cleaned'!$AP:$AP,"-")</f>
        <v>0</v>
      </c>
      <c r="AA16" s="14">
        <f>(V16+W16)-Y16</f>
        <v>19.2</v>
      </c>
      <c r="AB16" s="30">
        <f>AVERAGE(U16,X16,AA16)</f>
        <v>13.886666666666665</v>
      </c>
      <c r="AC16" s="30">
        <f>IF(AND($AB$97&gt;AB16, AB16&gt;$AB$96),AB16,"-")</f>
        <v>13.886666666666665</v>
      </c>
      <c r="AD16" s="26">
        <f>_xlfn.XLOOKUP($A16,'Day 1 Cleaned'!$U:$U,'Day 1 Cleaned'!CM:CM,"-")</f>
        <v>0</v>
      </c>
      <c r="AE16" s="26">
        <f>_xlfn.XLOOKUP($A16,'Day 2 Cleaned'!$M:$M,'Day 2 Cleaned'!$AV:$AV,"-")</f>
        <v>0</v>
      </c>
      <c r="AF16" s="26">
        <f>_xlfn.XLOOKUP($A16,'Day 2 Cleaned'!$M:$M,'Day 2 Cleaned'!$AZ:$AZ,"-")</f>
        <v>0</v>
      </c>
      <c r="AG16" s="14">
        <f t="shared" si="1"/>
        <v>0</v>
      </c>
      <c r="AH16" s="26">
        <f>_xlfn.XLOOKUP($A16,'Day 3 Cleaned'!$L:$L,'Day 3 Cleaned'!$AU:$AU,"-")</f>
        <v>0</v>
      </c>
      <c r="AI16" s="26">
        <f>_xlfn.XLOOKUP($A16,'Day 3 Cleaned'!$L:$L,'Day 3 Cleaned'!$AY:$AY,"-")</f>
        <v>0</v>
      </c>
      <c r="AJ16" s="14">
        <f t="shared" si="2"/>
        <v>0</v>
      </c>
      <c r="AK16" s="26">
        <f>_xlfn.XLOOKUP($A16,'Day 4 Cleaned'!$L:$L,'Day 4 Cleaned'!$AU:$AU,"-")</f>
        <v>0</v>
      </c>
      <c r="AL16" s="26">
        <f>_xlfn.XLOOKUP($A16,'Day 4 Cleaned'!$L:$L,'Day 4 Cleaned'!$AY:$AY,"-")</f>
        <v>0</v>
      </c>
      <c r="AM16" s="14">
        <f t="shared" si="3"/>
        <v>0</v>
      </c>
      <c r="AN16" s="30">
        <f t="shared" si="4"/>
        <v>0</v>
      </c>
      <c r="AO16" s="31" t="str">
        <f t="shared" si="0"/>
        <v>-</v>
      </c>
      <c r="AP16" s="26">
        <f>_xlfn.XLOOKUP($A16,'Day 1 Cleaned'!$U:$U,'Day 1 Cleaned'!CT:CT,"-")</f>
        <v>0</v>
      </c>
      <c r="AQ16" s="26">
        <f>_xlfn.XLOOKUP($A16,'Day 1 Cleaned'!$U:$U,'Day 1 Cleaned'!DD:DD,"-")</f>
        <v>0</v>
      </c>
      <c r="AR16" s="26">
        <f>_xlfn.XLOOKUP($A16,'Day 1 Cleaned'!$U:$U,'Day 1 Cleaned'!DN:DN,"-")</f>
        <v>0</v>
      </c>
      <c r="AS16" s="26">
        <f>_xlfn.XLOOKUP($A16,'Day 1 Cleaned'!$U:$U,'Day 1 Cleaned'!DX:DX,"-")</f>
        <v>0</v>
      </c>
      <c r="AT16" s="26">
        <f>_xlfn.XLOOKUP($A16,'Day 1 Cleaned'!$U:$U,'Day 1 Cleaned'!EH:EH,"-")</f>
        <v>0</v>
      </c>
      <c r="AU16" s="26">
        <f>_xlfn.XLOOKUP($A16,'Day 1 Cleaned'!$U:$U,'Day 1 Cleaned'!ER:ER,"-")</f>
        <v>0</v>
      </c>
      <c r="AV16" s="26">
        <f>_xlfn.XLOOKUP($A16,'Day 1 Cleaned'!$U:$U,'Day 1 Cleaned'!FA:FA,"-")</f>
        <v>0</v>
      </c>
      <c r="AW16" s="26">
        <f>_xlfn.XLOOKUP($A16,'Day 1 Cleaned'!$U:$U,'Day 1 Cleaned'!FK:FK,"-")</f>
        <v>0</v>
      </c>
      <c r="AX16" s="26">
        <f>_xlfn.XLOOKUP($A16,'Day 1 Cleaned'!$U:$U,'Day 1 Cleaned'!FT:FT,"-")*_xlfn.XLOOKUP($A16,'Day 1 Cleaned'!$U:$U,'Day 1 Cleaned'!FU:FU,"-")</f>
        <v>0</v>
      </c>
      <c r="AY16" s="26">
        <f>_xlfn.XLOOKUP($A16,'Day 1 Cleaned'!$U:$U,'Day 1 Cleaned'!FV:FV,"-")</f>
        <v>0</v>
      </c>
      <c r="AZ16" s="26">
        <f>_xlfn.XLOOKUP($A16,'Day 1 Cleaned'!$U:$U,'Day 1 Cleaned'!GA:GA,"-")</f>
        <v>0</v>
      </c>
    </row>
    <row r="17" spans="1:52" x14ac:dyDescent="0.35">
      <c r="A17" s="26" t="str">
        <f>PROPER('Day 1 Cleaned'!U15)</f>
        <v xml:space="preserve">Magerageza Innocent </v>
      </c>
      <c r="B17" s="26" t="str">
        <f>_xlfn.XLOOKUP($A17,'Day 1 Cleaned'!$U:$U,'Day 1 Cleaned'!Y:Y,"-")</f>
        <v>Bugesera</v>
      </c>
      <c r="C17" s="26" t="str">
        <f>_xlfn.XLOOKUP($A17,'Day 1 Cleaned'!$U:$U,'Day 1 Cleaned'!AA:AA,"-")</f>
        <v>Rugando</v>
      </c>
      <c r="D17" s="26" t="str">
        <f>_xlfn.XLOOKUP($A17,'Day 1 Cleaned'!$U:$U,'Day 1 Cleaned'!AB:AB,"-")</f>
        <v>Bushenyi</v>
      </c>
      <c r="E17" s="26" t="str">
        <f>_xlfn.XLOOKUP($A17,'Day 1 Cleaned'!$U:$U,'Day 1 Cleaned'!AI:AI,"-")</f>
        <v>Traditional 3 stone fire</v>
      </c>
      <c r="F17" s="26" t="str">
        <f>_xlfn.XLOOKUP($A17,'Day 1 Cleaned'!$U:$U,'Day 1 Cleaned'!BL:BL,"-")</f>
        <v>Wood</v>
      </c>
      <c r="G17" s="26" t="str">
        <f>_xlfn.XLOOKUP($A17,'Day 2 Cleaned'!$M:$M,'Day 2 Cleaned'!$U:$U,"-")</f>
        <v>Wood</v>
      </c>
      <c r="H17" s="26" t="str">
        <f>_xlfn.XLOOKUP($A17,'Day 3 Cleaned'!$L:$L,'Day 3 Cleaned'!$T:$T,"-")</f>
        <v>Wood</v>
      </c>
      <c r="I17" s="26" t="str">
        <f>_xlfn.XLOOKUP($A17,'Day 4 Cleaned'!$L:$L,'Day 4 Cleaned'!$T:$T,"-")</f>
        <v>Wood</v>
      </c>
      <c r="J17" s="26" t="b" cm="1">
        <f t="array" ref="J17">AND(EXACT(F17:I17,F17))</f>
        <v>1</v>
      </c>
      <c r="K17" s="26">
        <f>_xlfn.XLOOKUP($A17,'Day 2 Cleaned'!$M:$M,'Day 2 Cleaned'!$AI:$AI,"-")</f>
        <v>3</v>
      </c>
      <c r="L17" s="26">
        <f>_xlfn.XLOOKUP($A17,'Day 2 Cleaned'!$M:$M,'Day 2 Cleaned'!$AJ:$AJ,"-")</f>
        <v>3</v>
      </c>
      <c r="M17" s="26">
        <f>_xlfn.XLOOKUP($A17,'Day 3 Cleaned'!$L:$L,'Day 3 Cleaned'!$AH:$AH,"-")</f>
        <v>2</v>
      </c>
      <c r="N17" s="26">
        <f>_xlfn.XLOOKUP($A17,'Day 3 Cleaned'!$L:$L,'Day 3 Cleaned'!$AI:$AI,"-")</f>
        <v>2</v>
      </c>
      <c r="O17" s="26">
        <f>_xlfn.XLOOKUP($A17,'Day 4 Cleaned'!$L:$L,'Day 4 Cleaned'!$AH:$AH,"-")</f>
        <v>2</v>
      </c>
      <c r="P17" s="26">
        <f>_xlfn.XLOOKUP($A17,'Day 4 Cleaned'!$L:$L,'Day 4 Cleaned'!$AI:$AI,"-")</f>
        <v>2</v>
      </c>
      <c r="Q17" s="30">
        <f>SUM(K17:P17)/3</f>
        <v>4.666666666666667</v>
      </c>
      <c r="R17" s="26">
        <f>_xlfn.XLOOKUP($A17,'Day 1 Cleaned'!$U:$U,'Day 1 Cleaned'!$CC:$CC,"-")</f>
        <v>38.700000000000003</v>
      </c>
      <c r="S17" s="26">
        <f>_xlfn.XLOOKUP($A17,'Day 2 Cleaned'!$M:$M,'Day 2 Cleaned'!$AM:$AM,"-")</f>
        <v>10</v>
      </c>
      <c r="T17" s="26">
        <f>_xlfn.XLOOKUP($A17,'Day 2 Cleaned'!$M:$M,'Day 2 Cleaned'!$AQ:$AQ,"-")</f>
        <v>0</v>
      </c>
      <c r="U17" s="14">
        <f>R17-S17</f>
        <v>28.700000000000003</v>
      </c>
      <c r="V17" s="26">
        <f>_xlfn.XLOOKUP($A17,'Day 3 Cleaned'!$L:$L,'Day 3 Cleaned'!$AL:$AL,"-")</f>
        <v>6.3</v>
      </c>
      <c r="W17" s="26">
        <f>_xlfn.XLOOKUP($A17,'Day 3 Cleaned'!$L:$L,'Day 3 Cleaned'!$AP:$AP,"-")</f>
        <v>0</v>
      </c>
      <c r="X17" s="14">
        <f>(S17+T17)-V17</f>
        <v>3.7</v>
      </c>
      <c r="Y17" s="26">
        <f>_xlfn.XLOOKUP($A17,'Day 4 Cleaned'!$L:$L,'Day 4 Cleaned'!$AL:$AL,"-")</f>
        <v>3.8</v>
      </c>
      <c r="Z17" s="26">
        <f>_xlfn.XLOOKUP($A17,'Day 4 Cleaned'!$L:$L,'Day 4 Cleaned'!$AP:$AP,"-")</f>
        <v>0</v>
      </c>
      <c r="AA17" s="14">
        <f>(V17+W17)-Y17</f>
        <v>2.5</v>
      </c>
      <c r="AB17" s="30">
        <f>AVERAGE(U17,X17,AA17)</f>
        <v>11.633333333333335</v>
      </c>
      <c r="AC17" s="30">
        <f>IF(AND($AB$97&gt;AB17, AB17&gt;$AB$96),AB17,"-")</f>
        <v>11.633333333333335</v>
      </c>
      <c r="AD17" s="26">
        <f>_xlfn.XLOOKUP($A17,'Day 1 Cleaned'!$U:$U,'Day 1 Cleaned'!CM:CM,"-")</f>
        <v>0</v>
      </c>
      <c r="AE17" s="26">
        <f>_xlfn.XLOOKUP($A17,'Day 2 Cleaned'!$M:$M,'Day 2 Cleaned'!$AV:$AV,"-")</f>
        <v>0</v>
      </c>
      <c r="AF17" s="26">
        <f>_xlfn.XLOOKUP($A17,'Day 2 Cleaned'!$M:$M,'Day 2 Cleaned'!$AZ:$AZ,"-")</f>
        <v>0</v>
      </c>
      <c r="AG17" s="14">
        <f t="shared" si="1"/>
        <v>0</v>
      </c>
      <c r="AH17" s="26">
        <f>_xlfn.XLOOKUP($A17,'Day 3 Cleaned'!$L:$L,'Day 3 Cleaned'!$AU:$AU,"-")</f>
        <v>0</v>
      </c>
      <c r="AI17" s="26">
        <f>_xlfn.XLOOKUP($A17,'Day 3 Cleaned'!$L:$L,'Day 3 Cleaned'!$AY:$AY,"-")</f>
        <v>0</v>
      </c>
      <c r="AJ17" s="14">
        <f t="shared" si="2"/>
        <v>0</v>
      </c>
      <c r="AK17" s="26">
        <f>_xlfn.XLOOKUP($A17,'Day 4 Cleaned'!$L:$L,'Day 4 Cleaned'!$AU:$AU,"-")</f>
        <v>0</v>
      </c>
      <c r="AL17" s="26">
        <f>_xlfn.XLOOKUP($A17,'Day 4 Cleaned'!$L:$L,'Day 4 Cleaned'!$AY:$AY,"-")</f>
        <v>0</v>
      </c>
      <c r="AM17" s="14">
        <f t="shared" si="3"/>
        <v>0</v>
      </c>
      <c r="AN17" s="30">
        <f t="shared" si="4"/>
        <v>0</v>
      </c>
      <c r="AO17" s="31" t="str">
        <f t="shared" si="0"/>
        <v>-</v>
      </c>
      <c r="AP17" s="26">
        <f>_xlfn.XLOOKUP($A17,'Day 1 Cleaned'!$U:$U,'Day 1 Cleaned'!CT:CT,"-")</f>
        <v>0</v>
      </c>
      <c r="AQ17" s="26">
        <f>_xlfn.XLOOKUP($A17,'Day 1 Cleaned'!$U:$U,'Day 1 Cleaned'!DD:DD,"-")</f>
        <v>0</v>
      </c>
      <c r="AR17" s="26">
        <f>_xlfn.XLOOKUP($A17,'Day 1 Cleaned'!$U:$U,'Day 1 Cleaned'!DN:DN,"-")</f>
        <v>0</v>
      </c>
      <c r="AS17" s="26">
        <f>_xlfn.XLOOKUP($A17,'Day 1 Cleaned'!$U:$U,'Day 1 Cleaned'!DX:DX,"-")</f>
        <v>0</v>
      </c>
      <c r="AT17" s="26">
        <f>_xlfn.XLOOKUP($A17,'Day 1 Cleaned'!$U:$U,'Day 1 Cleaned'!EH:EH,"-")</f>
        <v>0</v>
      </c>
      <c r="AU17" s="26">
        <f>_xlfn.XLOOKUP($A17,'Day 1 Cleaned'!$U:$U,'Day 1 Cleaned'!ER:ER,"-")</f>
        <v>0</v>
      </c>
      <c r="AV17" s="26">
        <f>_xlfn.XLOOKUP($A17,'Day 1 Cleaned'!$U:$U,'Day 1 Cleaned'!FA:FA,"-")</f>
        <v>0</v>
      </c>
      <c r="AW17" s="26">
        <f>_xlfn.XLOOKUP($A17,'Day 1 Cleaned'!$U:$U,'Day 1 Cleaned'!FK:FK,"-")</f>
        <v>0</v>
      </c>
      <c r="AX17" s="26">
        <f>_xlfn.XLOOKUP($A17,'Day 1 Cleaned'!$U:$U,'Day 1 Cleaned'!FT:FT,"-")*_xlfn.XLOOKUP($A17,'Day 1 Cleaned'!$U:$U,'Day 1 Cleaned'!FU:FU,"-")</f>
        <v>0</v>
      </c>
      <c r="AY17" s="26">
        <f>_xlfn.XLOOKUP($A17,'Day 1 Cleaned'!$U:$U,'Day 1 Cleaned'!FV:FV,"-")</f>
        <v>0</v>
      </c>
      <c r="AZ17" s="26">
        <f>_xlfn.XLOOKUP($A17,'Day 1 Cleaned'!$U:$U,'Day 1 Cleaned'!GA:GA,"-")</f>
        <v>0</v>
      </c>
    </row>
    <row r="18" spans="1:52" x14ac:dyDescent="0.35">
      <c r="A18" s="26" t="str">
        <f>PROPER('Day 1 Cleaned'!U16)</f>
        <v>Maniraguha Alphonsine</v>
      </c>
      <c r="B18" s="26" t="str">
        <f>_xlfn.XLOOKUP($A18,'Day 1 Cleaned'!$U:$U,'Day 1 Cleaned'!Y:Y,"-")</f>
        <v>Bugesera</v>
      </c>
      <c r="C18" s="26" t="str">
        <f>_xlfn.XLOOKUP($A18,'Day 1 Cleaned'!$U:$U,'Day 1 Cleaned'!AA:AA,"-")</f>
        <v>Murama</v>
      </c>
      <c r="D18" s="26" t="str">
        <f>_xlfn.XLOOKUP($A18,'Day 1 Cleaned'!$U:$U,'Day 1 Cleaned'!AB:AB,"-")</f>
        <v>Bishenyi</v>
      </c>
      <c r="E18" s="26" t="str">
        <f>_xlfn.XLOOKUP($A18,'Day 1 Cleaned'!$U:$U,'Day 1 Cleaned'!AI:AI,"-")</f>
        <v>Traditional 3 stone fire</v>
      </c>
      <c r="F18" s="26" t="str">
        <f>_xlfn.XLOOKUP($A18,'Day 1 Cleaned'!$U:$U,'Day 1 Cleaned'!BL:BL,"-")</f>
        <v>Wood</v>
      </c>
      <c r="G18" s="26" t="str">
        <f>_xlfn.XLOOKUP($A18,'Day 2 Cleaned'!$M:$M,'Day 2 Cleaned'!$U:$U,"-")</f>
        <v>Wood</v>
      </c>
      <c r="H18" s="26" t="str">
        <f>_xlfn.XLOOKUP($A18,'Day 3 Cleaned'!$L:$L,'Day 3 Cleaned'!$T:$T,"-")</f>
        <v>Wood</v>
      </c>
      <c r="I18" s="26" t="str">
        <f>_xlfn.XLOOKUP($A18,'Day 4 Cleaned'!$L:$L,'Day 4 Cleaned'!$T:$T,"-")</f>
        <v>Wood</v>
      </c>
      <c r="J18" s="26" t="b" cm="1">
        <f t="array" ref="J18">AND(EXACT(F18:I18,F18))</f>
        <v>1</v>
      </c>
      <c r="K18" s="26">
        <f>_xlfn.XLOOKUP($A18,'Day 2 Cleaned'!$M:$M,'Day 2 Cleaned'!$AI:$AI,"-")</f>
        <v>2</v>
      </c>
      <c r="L18" s="26">
        <f>_xlfn.XLOOKUP($A18,'Day 2 Cleaned'!$M:$M,'Day 2 Cleaned'!$AJ:$AJ,"-")</f>
        <v>2</v>
      </c>
      <c r="M18" s="26">
        <f>_xlfn.XLOOKUP($A18,'Day 3 Cleaned'!$L:$L,'Day 3 Cleaned'!$AH:$AH,"-")</f>
        <v>4</v>
      </c>
      <c r="N18" s="26">
        <f>_xlfn.XLOOKUP($A18,'Day 3 Cleaned'!$L:$L,'Day 3 Cleaned'!$AI:$AI,"-")</f>
        <v>2</v>
      </c>
      <c r="O18" s="26">
        <f>_xlfn.XLOOKUP($A18,'Day 4 Cleaned'!$L:$L,'Day 4 Cleaned'!$AH:$AH,"-")</f>
        <v>3</v>
      </c>
      <c r="P18" s="26">
        <f>_xlfn.XLOOKUP($A18,'Day 4 Cleaned'!$L:$L,'Day 4 Cleaned'!$AI:$AI,"-")</f>
        <v>2</v>
      </c>
      <c r="Q18" s="30">
        <f>SUM(K18:P18)/3</f>
        <v>5</v>
      </c>
      <c r="R18" s="26">
        <f>_xlfn.XLOOKUP($A18,'Day 1 Cleaned'!$U:$U,'Day 1 Cleaned'!$CC:$CC,"-")</f>
        <v>5.1849999999999996</v>
      </c>
      <c r="S18" s="26">
        <f>_xlfn.XLOOKUP($A18,'Day 2 Cleaned'!$M:$M,'Day 2 Cleaned'!$AM:$AM,"-")</f>
        <v>2.125</v>
      </c>
      <c r="T18" s="26">
        <f>_xlfn.XLOOKUP($A18,'Day 2 Cleaned'!$M:$M,'Day 2 Cleaned'!$AQ:$AQ,"-")</f>
        <v>9.5</v>
      </c>
      <c r="U18" s="14">
        <f>R18-S18</f>
        <v>3.0599999999999996</v>
      </c>
      <c r="V18" s="26">
        <f>_xlfn.XLOOKUP($A18,'Day 3 Cleaned'!$L:$L,'Day 3 Cleaned'!$AL:$AL,"-")</f>
        <v>2.335</v>
      </c>
      <c r="W18" s="26">
        <f>_xlfn.XLOOKUP($A18,'Day 3 Cleaned'!$L:$L,'Day 3 Cleaned'!$AP:$AP,"-")</f>
        <v>0</v>
      </c>
      <c r="X18" s="14">
        <f>(S18+T18)-V18</f>
        <v>9.2899999999999991</v>
      </c>
      <c r="Y18" s="26">
        <f>_xlfn.XLOOKUP($A18,'Day 4 Cleaned'!$L:$L,'Day 4 Cleaned'!$AL:$AL,"-")</f>
        <v>1.56</v>
      </c>
      <c r="Z18" s="26">
        <f>_xlfn.XLOOKUP($A18,'Day 4 Cleaned'!$L:$L,'Day 4 Cleaned'!$AP:$AP,"-")</f>
        <v>1.885</v>
      </c>
      <c r="AA18" s="14">
        <f>(V18+W18)-Y18</f>
        <v>0.77499999999999991</v>
      </c>
      <c r="AB18" s="30">
        <f>AVERAGE(U18,X18,AA18)</f>
        <v>4.3749999999999991</v>
      </c>
      <c r="AC18" s="30">
        <f>IF(AND($AB$97&gt;AB18, AB18&gt;$AB$96),AB18,"-")</f>
        <v>4.3749999999999991</v>
      </c>
      <c r="AD18" s="26">
        <f>_xlfn.XLOOKUP($A18,'Day 1 Cleaned'!$U:$U,'Day 1 Cleaned'!CM:CM,"-")</f>
        <v>0</v>
      </c>
      <c r="AE18" s="26">
        <f>_xlfn.XLOOKUP($A18,'Day 2 Cleaned'!$M:$M,'Day 2 Cleaned'!$AV:$AV,"-")</f>
        <v>0</v>
      </c>
      <c r="AF18" s="26">
        <f>_xlfn.XLOOKUP($A18,'Day 2 Cleaned'!$M:$M,'Day 2 Cleaned'!$AZ:$AZ,"-")</f>
        <v>0</v>
      </c>
      <c r="AG18" s="14">
        <f t="shared" si="1"/>
        <v>0</v>
      </c>
      <c r="AH18" s="26">
        <f>_xlfn.XLOOKUP($A18,'Day 3 Cleaned'!$L:$L,'Day 3 Cleaned'!$AU:$AU,"-")</f>
        <v>0</v>
      </c>
      <c r="AI18" s="26">
        <f>_xlfn.XLOOKUP($A18,'Day 3 Cleaned'!$L:$L,'Day 3 Cleaned'!$AY:$AY,"-")</f>
        <v>0</v>
      </c>
      <c r="AJ18" s="14">
        <f t="shared" si="2"/>
        <v>0</v>
      </c>
      <c r="AK18" s="26">
        <f>_xlfn.XLOOKUP($A18,'Day 4 Cleaned'!$L:$L,'Day 4 Cleaned'!$AU:$AU,"-")</f>
        <v>0</v>
      </c>
      <c r="AL18" s="26">
        <f>_xlfn.XLOOKUP($A18,'Day 4 Cleaned'!$L:$L,'Day 4 Cleaned'!$AY:$AY,"-")</f>
        <v>0</v>
      </c>
      <c r="AM18" s="14">
        <f t="shared" si="3"/>
        <v>0</v>
      </c>
      <c r="AN18" s="30">
        <f t="shared" si="4"/>
        <v>0</v>
      </c>
      <c r="AO18" s="31" t="str">
        <f t="shared" si="0"/>
        <v>-</v>
      </c>
      <c r="AP18" s="26">
        <f>_xlfn.XLOOKUP($A18,'Day 1 Cleaned'!$U:$U,'Day 1 Cleaned'!CT:CT,"-")</f>
        <v>0</v>
      </c>
      <c r="AQ18" s="26">
        <f>_xlfn.XLOOKUP($A18,'Day 1 Cleaned'!$U:$U,'Day 1 Cleaned'!DD:DD,"-")</f>
        <v>0</v>
      </c>
      <c r="AR18" s="26">
        <f>_xlfn.XLOOKUP($A18,'Day 1 Cleaned'!$U:$U,'Day 1 Cleaned'!DN:DN,"-")</f>
        <v>0</v>
      </c>
      <c r="AS18" s="26">
        <f>_xlfn.XLOOKUP($A18,'Day 1 Cleaned'!$U:$U,'Day 1 Cleaned'!DX:DX,"-")</f>
        <v>0</v>
      </c>
      <c r="AT18" s="26">
        <f>_xlfn.XLOOKUP($A18,'Day 1 Cleaned'!$U:$U,'Day 1 Cleaned'!EH:EH,"-")</f>
        <v>0</v>
      </c>
      <c r="AU18" s="26">
        <f>_xlfn.XLOOKUP($A18,'Day 1 Cleaned'!$U:$U,'Day 1 Cleaned'!ER:ER,"-")</f>
        <v>0</v>
      </c>
      <c r="AV18" s="26">
        <f>_xlfn.XLOOKUP($A18,'Day 1 Cleaned'!$U:$U,'Day 1 Cleaned'!FA:FA,"-")</f>
        <v>0</v>
      </c>
      <c r="AW18" s="26">
        <f>_xlfn.XLOOKUP($A18,'Day 1 Cleaned'!$U:$U,'Day 1 Cleaned'!FK:FK,"-")</f>
        <v>0</v>
      </c>
      <c r="AX18" s="26">
        <f>_xlfn.XLOOKUP($A18,'Day 1 Cleaned'!$U:$U,'Day 1 Cleaned'!FT:FT,"-")*_xlfn.XLOOKUP($A18,'Day 1 Cleaned'!$U:$U,'Day 1 Cleaned'!FU:FU,"-")</f>
        <v>0</v>
      </c>
      <c r="AY18" s="26">
        <f>_xlfn.XLOOKUP($A18,'Day 1 Cleaned'!$U:$U,'Day 1 Cleaned'!FV:FV,"-")</f>
        <v>0</v>
      </c>
      <c r="AZ18" s="26">
        <f>_xlfn.XLOOKUP($A18,'Day 1 Cleaned'!$U:$U,'Day 1 Cleaned'!GA:GA,"-")</f>
        <v>0</v>
      </c>
    </row>
    <row r="19" spans="1:52" x14ac:dyDescent="0.35">
      <c r="A19" s="26" t="str">
        <f>PROPER('Day 1 Cleaned'!U17)</f>
        <v xml:space="preserve">Mukakaruta Christine </v>
      </c>
      <c r="B19" s="26" t="str">
        <f>_xlfn.XLOOKUP($A19,'Day 1 Cleaned'!$U:$U,'Day 1 Cleaned'!Y:Y,"-")</f>
        <v>Bugesera</v>
      </c>
      <c r="C19" s="26" t="str">
        <f>_xlfn.XLOOKUP($A19,'Day 1 Cleaned'!$U:$U,'Day 1 Cleaned'!AA:AA,"-")</f>
        <v>Rutonde</v>
      </c>
      <c r="D19" s="26" t="str">
        <f>_xlfn.XLOOKUP($A19,'Day 1 Cleaned'!$U:$U,'Day 1 Cleaned'!AB:AB,"-")</f>
        <v>Akajuri</v>
      </c>
      <c r="E19" s="26" t="str">
        <f>_xlfn.XLOOKUP($A19,'Day 1 Cleaned'!$U:$U,'Day 1 Cleaned'!AI:AI,"-")</f>
        <v>Improved wood stove</v>
      </c>
      <c r="F19" s="26" t="str">
        <f>_xlfn.XLOOKUP($A19,'Day 1 Cleaned'!$U:$U,'Day 1 Cleaned'!BL:BL,"-")</f>
        <v>Wood</v>
      </c>
      <c r="G19" s="26" t="str">
        <f>_xlfn.XLOOKUP($A19,'Day 2 Cleaned'!$M:$M,'Day 2 Cleaned'!$U:$U,"-")</f>
        <v>Wood</v>
      </c>
      <c r="H19" s="26" t="str">
        <f>_xlfn.XLOOKUP($A19,'Day 3 Cleaned'!$L:$L,'Day 3 Cleaned'!$T:$T,"-")</f>
        <v>Wood</v>
      </c>
      <c r="I19" s="26" t="str">
        <f>_xlfn.XLOOKUP($A19,'Day 4 Cleaned'!$L:$L,'Day 4 Cleaned'!$T:$T,"-")</f>
        <v>Wood</v>
      </c>
      <c r="J19" s="26" t="b" cm="1">
        <f t="array" ref="J19">AND(EXACT(F19:I19,F19))</f>
        <v>1</v>
      </c>
      <c r="K19" s="26">
        <f>_xlfn.XLOOKUP($A19,'Day 2 Cleaned'!$M:$M,'Day 2 Cleaned'!$AI:$AI,"-")</f>
        <v>2</v>
      </c>
      <c r="L19" s="26">
        <f>_xlfn.XLOOKUP($A19,'Day 2 Cleaned'!$M:$M,'Day 2 Cleaned'!$AJ:$AJ,"-")</f>
        <v>5</v>
      </c>
      <c r="M19" s="26">
        <f>_xlfn.XLOOKUP($A19,'Day 3 Cleaned'!$L:$L,'Day 3 Cleaned'!$AH:$AH,"-")</f>
        <v>2</v>
      </c>
      <c r="N19" s="26">
        <f>_xlfn.XLOOKUP($A19,'Day 3 Cleaned'!$L:$L,'Day 3 Cleaned'!$AI:$AI,"-")</f>
        <v>5</v>
      </c>
      <c r="O19" s="26">
        <f>_xlfn.XLOOKUP($A19,'Day 4 Cleaned'!$L:$L,'Day 4 Cleaned'!$AH:$AH,"-")</f>
        <v>2</v>
      </c>
      <c r="P19" s="26">
        <f>_xlfn.XLOOKUP($A19,'Day 4 Cleaned'!$L:$L,'Day 4 Cleaned'!$AI:$AI,"-")</f>
        <v>5</v>
      </c>
      <c r="Q19" s="30">
        <f>SUM(K19:P19)/3</f>
        <v>7</v>
      </c>
      <c r="R19" s="26">
        <f>_xlfn.XLOOKUP($A19,'Day 1 Cleaned'!$U:$U,'Day 1 Cleaned'!$CC:$CC,"-")</f>
        <v>66.19</v>
      </c>
      <c r="S19" s="26">
        <f>_xlfn.XLOOKUP($A19,'Day 2 Cleaned'!$M:$M,'Day 2 Cleaned'!$AM:$AM,"-")</f>
        <v>49.94</v>
      </c>
      <c r="T19" s="26">
        <f>_xlfn.XLOOKUP($A19,'Day 2 Cleaned'!$M:$M,'Day 2 Cleaned'!$AQ:$AQ,"-")</f>
        <v>0</v>
      </c>
      <c r="U19" s="14">
        <f>R19-S19</f>
        <v>16.25</v>
      </c>
      <c r="V19" s="26">
        <f>_xlfn.XLOOKUP($A19,'Day 3 Cleaned'!$L:$L,'Day 3 Cleaned'!$AL:$AL,"-")</f>
        <v>34.76</v>
      </c>
      <c r="W19" s="26">
        <f>_xlfn.XLOOKUP($A19,'Day 3 Cleaned'!$L:$L,'Day 3 Cleaned'!$AP:$AP,"-")</f>
        <v>0</v>
      </c>
      <c r="X19" s="14">
        <f>(S19+T19)-V19</f>
        <v>15.18</v>
      </c>
      <c r="Y19" s="26">
        <f>_xlfn.XLOOKUP($A19,'Day 4 Cleaned'!$L:$L,'Day 4 Cleaned'!$AL:$AL,"-")</f>
        <v>18.545000000000002</v>
      </c>
      <c r="Z19" s="26">
        <f>_xlfn.XLOOKUP($A19,'Day 4 Cleaned'!$L:$L,'Day 4 Cleaned'!$AP:$AP,"-")</f>
        <v>0</v>
      </c>
      <c r="AA19" s="14">
        <f>(V19+W19)-Y19</f>
        <v>16.214999999999996</v>
      </c>
      <c r="AB19" s="30">
        <f>AVERAGE(U19,X19,AA19)</f>
        <v>15.881666666666666</v>
      </c>
      <c r="AC19" s="30">
        <f>IF(AND($AB$97&gt;AB19, AB19&gt;$AB$96),AB19,"-")</f>
        <v>15.881666666666666</v>
      </c>
      <c r="AD19" s="26">
        <f>_xlfn.XLOOKUP($A19,'Day 1 Cleaned'!$U:$U,'Day 1 Cleaned'!CM:CM,"-")</f>
        <v>0</v>
      </c>
      <c r="AE19" s="26">
        <f>_xlfn.XLOOKUP($A19,'Day 2 Cleaned'!$M:$M,'Day 2 Cleaned'!$AV:$AV,"-")</f>
        <v>0</v>
      </c>
      <c r="AF19" s="26">
        <f>_xlfn.XLOOKUP($A19,'Day 2 Cleaned'!$M:$M,'Day 2 Cleaned'!$AZ:$AZ,"-")</f>
        <v>0</v>
      </c>
      <c r="AG19" s="14">
        <f t="shared" si="1"/>
        <v>0</v>
      </c>
      <c r="AH19" s="26">
        <f>_xlfn.XLOOKUP($A19,'Day 3 Cleaned'!$L:$L,'Day 3 Cleaned'!$AU:$AU,"-")</f>
        <v>0</v>
      </c>
      <c r="AI19" s="26">
        <f>_xlfn.XLOOKUP($A19,'Day 3 Cleaned'!$L:$L,'Day 3 Cleaned'!$AY:$AY,"-")</f>
        <v>0</v>
      </c>
      <c r="AJ19" s="14">
        <f t="shared" si="2"/>
        <v>0</v>
      </c>
      <c r="AK19" s="26">
        <f>_xlfn.XLOOKUP($A19,'Day 4 Cleaned'!$L:$L,'Day 4 Cleaned'!$AU:$AU,"-")</f>
        <v>0</v>
      </c>
      <c r="AL19" s="26">
        <f>_xlfn.XLOOKUP($A19,'Day 4 Cleaned'!$L:$L,'Day 4 Cleaned'!$AY:$AY,"-")</f>
        <v>0</v>
      </c>
      <c r="AM19" s="14">
        <f t="shared" si="3"/>
        <v>0</v>
      </c>
      <c r="AN19" s="30">
        <f t="shared" si="4"/>
        <v>0</v>
      </c>
      <c r="AO19" s="31" t="str">
        <f t="shared" si="0"/>
        <v>-</v>
      </c>
      <c r="AP19" s="26">
        <f>_xlfn.XLOOKUP($A19,'Day 1 Cleaned'!$U:$U,'Day 1 Cleaned'!CT:CT,"-")</f>
        <v>0</v>
      </c>
      <c r="AQ19" s="26">
        <f>_xlfn.XLOOKUP($A19,'Day 1 Cleaned'!$U:$U,'Day 1 Cleaned'!DD:DD,"-")</f>
        <v>0</v>
      </c>
      <c r="AR19" s="26">
        <f>_xlfn.XLOOKUP($A19,'Day 1 Cleaned'!$U:$U,'Day 1 Cleaned'!DN:DN,"-")</f>
        <v>0</v>
      </c>
      <c r="AS19" s="26">
        <f>_xlfn.XLOOKUP($A19,'Day 1 Cleaned'!$U:$U,'Day 1 Cleaned'!DX:DX,"-")</f>
        <v>0</v>
      </c>
      <c r="AT19" s="26">
        <f>_xlfn.XLOOKUP($A19,'Day 1 Cleaned'!$U:$U,'Day 1 Cleaned'!EH:EH,"-")</f>
        <v>0</v>
      </c>
      <c r="AU19" s="26">
        <f>_xlfn.XLOOKUP($A19,'Day 1 Cleaned'!$U:$U,'Day 1 Cleaned'!ER:ER,"-")</f>
        <v>0</v>
      </c>
      <c r="AV19" s="26">
        <f>_xlfn.XLOOKUP($A19,'Day 1 Cleaned'!$U:$U,'Day 1 Cleaned'!FA:FA,"-")</f>
        <v>0</v>
      </c>
      <c r="AW19" s="26">
        <f>_xlfn.XLOOKUP($A19,'Day 1 Cleaned'!$U:$U,'Day 1 Cleaned'!FK:FK,"-")</f>
        <v>0</v>
      </c>
      <c r="AX19" s="26">
        <f>_xlfn.XLOOKUP($A19,'Day 1 Cleaned'!$U:$U,'Day 1 Cleaned'!FT:FT,"-")*_xlfn.XLOOKUP($A19,'Day 1 Cleaned'!$U:$U,'Day 1 Cleaned'!FU:FU,"-")</f>
        <v>0</v>
      </c>
      <c r="AY19" s="26">
        <f>_xlfn.XLOOKUP($A19,'Day 1 Cleaned'!$U:$U,'Day 1 Cleaned'!FV:FV,"-")</f>
        <v>0</v>
      </c>
      <c r="AZ19" s="26">
        <f>_xlfn.XLOOKUP($A19,'Day 1 Cleaned'!$U:$U,'Day 1 Cleaned'!GA:GA,"-")</f>
        <v>0</v>
      </c>
    </row>
    <row r="20" spans="1:52" x14ac:dyDescent="0.35">
      <c r="A20" s="26" t="str">
        <f>PROPER('Day 1 Cleaned'!U18)</f>
        <v>Mukarukundo</v>
      </c>
      <c r="B20" s="26" t="str">
        <f>_xlfn.XLOOKUP($A20,'Day 1 Cleaned'!$U:$U,'Day 1 Cleaned'!Y:Y,"-")</f>
        <v>Bugesera</v>
      </c>
      <c r="C20" s="26" t="str">
        <f>_xlfn.XLOOKUP($A20,'Day 1 Cleaned'!$U:$U,'Day 1 Cleaned'!AA:AA,"-")</f>
        <v>Rugando</v>
      </c>
      <c r="D20" s="26" t="str">
        <f>_xlfn.XLOOKUP($A20,'Day 1 Cleaned'!$U:$U,'Day 1 Cleaned'!AB:AB,"-")</f>
        <v>Gako</v>
      </c>
      <c r="E20" s="26" t="str">
        <f>_xlfn.XLOOKUP($A20,'Day 1 Cleaned'!$U:$U,'Day 1 Cleaned'!AI:AI,"-")</f>
        <v>Improved wood stove</v>
      </c>
      <c r="F20" s="26" t="str">
        <f>_xlfn.XLOOKUP($A20,'Day 1 Cleaned'!$U:$U,'Day 1 Cleaned'!BL:BL,"-")</f>
        <v>Wood</v>
      </c>
      <c r="G20" s="26" t="str">
        <f>_xlfn.XLOOKUP($A20,'Day 2 Cleaned'!$M:$M,'Day 2 Cleaned'!$U:$U,"-")</f>
        <v>Wood</v>
      </c>
      <c r="H20" s="26" t="str">
        <f>_xlfn.XLOOKUP($A20,'Day 3 Cleaned'!$L:$L,'Day 3 Cleaned'!$T:$T,"-")</f>
        <v>Wood</v>
      </c>
      <c r="I20" s="26" t="str">
        <f>_xlfn.XLOOKUP($A20,'Day 4 Cleaned'!$L:$L,'Day 4 Cleaned'!$T:$T,"-")</f>
        <v>Wood</v>
      </c>
      <c r="J20" s="26" t="b" cm="1">
        <f t="array" ref="J20">AND(EXACT(F20:I20,F20))</f>
        <v>1</v>
      </c>
      <c r="K20" s="26">
        <f>_xlfn.XLOOKUP($A20,'Day 2 Cleaned'!$M:$M,'Day 2 Cleaned'!$AI:$AI,"-")</f>
        <v>2</v>
      </c>
      <c r="L20" s="26">
        <f>_xlfn.XLOOKUP($A20,'Day 2 Cleaned'!$M:$M,'Day 2 Cleaned'!$AJ:$AJ,"-")</f>
        <v>5</v>
      </c>
      <c r="M20" s="26">
        <f>_xlfn.XLOOKUP($A20,'Day 3 Cleaned'!$L:$L,'Day 3 Cleaned'!$AH:$AH,"-")</f>
        <v>2</v>
      </c>
      <c r="N20" s="26">
        <f>_xlfn.XLOOKUP($A20,'Day 3 Cleaned'!$L:$L,'Day 3 Cleaned'!$AI:$AI,"-")</f>
        <v>6</v>
      </c>
      <c r="O20" s="26">
        <f>_xlfn.XLOOKUP($A20,'Day 4 Cleaned'!$L:$L,'Day 4 Cleaned'!$AH:$AH,"-")</f>
        <v>2</v>
      </c>
      <c r="P20" s="26">
        <f>_xlfn.XLOOKUP($A20,'Day 4 Cleaned'!$L:$L,'Day 4 Cleaned'!$AI:$AI,"-")</f>
        <v>6</v>
      </c>
      <c r="Q20" s="30">
        <f>SUM(K20:P20)/3</f>
        <v>7.666666666666667</v>
      </c>
      <c r="R20" s="26">
        <f>_xlfn.XLOOKUP($A20,'Day 1 Cleaned'!$U:$U,'Day 1 Cleaned'!$CC:$CC,"-")</f>
        <v>18.25</v>
      </c>
      <c r="S20" s="26">
        <f>_xlfn.XLOOKUP($A20,'Day 2 Cleaned'!$M:$M,'Day 2 Cleaned'!$AM:$AM,"-")</f>
        <v>12.81</v>
      </c>
      <c r="T20" s="26">
        <f>_xlfn.XLOOKUP($A20,'Day 2 Cleaned'!$M:$M,'Day 2 Cleaned'!$AQ:$AQ,"-")</f>
        <v>0</v>
      </c>
      <c r="U20" s="14">
        <f>R20-S20</f>
        <v>5.4399999999999995</v>
      </c>
      <c r="V20" s="26">
        <f>_xlfn.XLOOKUP($A20,'Day 3 Cleaned'!$L:$L,'Day 3 Cleaned'!$AL:$AL,"-")</f>
        <v>5.7</v>
      </c>
      <c r="W20" s="26">
        <f>_xlfn.XLOOKUP($A20,'Day 3 Cleaned'!$L:$L,'Day 3 Cleaned'!$AP:$AP,"-")</f>
        <v>0</v>
      </c>
      <c r="X20" s="14">
        <f>(S20+T20)-V20</f>
        <v>7.11</v>
      </c>
      <c r="Y20" s="26">
        <f>_xlfn.XLOOKUP($A20,'Day 4 Cleaned'!$L:$L,'Day 4 Cleaned'!$AL:$AL,"-")</f>
        <v>3.23</v>
      </c>
      <c r="Z20" s="26">
        <f>_xlfn.XLOOKUP($A20,'Day 4 Cleaned'!$L:$L,'Day 4 Cleaned'!$AP:$AP,"-")</f>
        <v>0</v>
      </c>
      <c r="AA20" s="14">
        <f>(V20+W20)-Y20</f>
        <v>2.4700000000000002</v>
      </c>
      <c r="AB20" s="30">
        <f>AVERAGE(U20,X20,AA20)</f>
        <v>5.0066666666666668</v>
      </c>
      <c r="AC20" s="30">
        <f>IF(AND($AB$97&gt;AB20, AB20&gt;$AB$96),AB20,"-")</f>
        <v>5.0066666666666668</v>
      </c>
      <c r="AD20" s="26">
        <f>_xlfn.XLOOKUP($A20,'Day 1 Cleaned'!$U:$U,'Day 1 Cleaned'!CM:CM,"-")</f>
        <v>0</v>
      </c>
      <c r="AE20" s="26">
        <f>_xlfn.XLOOKUP($A20,'Day 2 Cleaned'!$M:$M,'Day 2 Cleaned'!$AV:$AV,"-")</f>
        <v>0</v>
      </c>
      <c r="AF20" s="26">
        <f>_xlfn.XLOOKUP($A20,'Day 2 Cleaned'!$M:$M,'Day 2 Cleaned'!$AZ:$AZ,"-")</f>
        <v>0</v>
      </c>
      <c r="AG20" s="14">
        <f t="shared" si="1"/>
        <v>0</v>
      </c>
      <c r="AH20" s="26">
        <f>_xlfn.XLOOKUP($A20,'Day 3 Cleaned'!$L:$L,'Day 3 Cleaned'!$AU:$AU,"-")</f>
        <v>0</v>
      </c>
      <c r="AI20" s="26">
        <f>_xlfn.XLOOKUP($A20,'Day 3 Cleaned'!$L:$L,'Day 3 Cleaned'!$AY:$AY,"-")</f>
        <v>0</v>
      </c>
      <c r="AJ20" s="14">
        <f t="shared" si="2"/>
        <v>0</v>
      </c>
      <c r="AK20" s="26">
        <f>_xlfn.XLOOKUP($A20,'Day 4 Cleaned'!$L:$L,'Day 4 Cleaned'!$AU:$AU,"-")</f>
        <v>0</v>
      </c>
      <c r="AL20" s="26">
        <f>_xlfn.XLOOKUP($A20,'Day 4 Cleaned'!$L:$L,'Day 4 Cleaned'!$AY:$AY,"-")</f>
        <v>0</v>
      </c>
      <c r="AM20" s="14">
        <f t="shared" si="3"/>
        <v>0</v>
      </c>
      <c r="AN20" s="30">
        <f t="shared" si="4"/>
        <v>0</v>
      </c>
      <c r="AO20" s="31" t="str">
        <f t="shared" si="0"/>
        <v>-</v>
      </c>
      <c r="AP20" s="26">
        <f>_xlfn.XLOOKUP($A20,'Day 1 Cleaned'!$U:$U,'Day 1 Cleaned'!CT:CT,"-")</f>
        <v>0</v>
      </c>
      <c r="AQ20" s="26">
        <f>_xlfn.XLOOKUP($A20,'Day 1 Cleaned'!$U:$U,'Day 1 Cleaned'!DD:DD,"-")</f>
        <v>0</v>
      </c>
      <c r="AR20" s="26">
        <f>_xlfn.XLOOKUP($A20,'Day 1 Cleaned'!$U:$U,'Day 1 Cleaned'!DN:DN,"-")</f>
        <v>0</v>
      </c>
      <c r="AS20" s="26">
        <f>_xlfn.XLOOKUP($A20,'Day 1 Cleaned'!$U:$U,'Day 1 Cleaned'!DX:DX,"-")</f>
        <v>0</v>
      </c>
      <c r="AT20" s="26">
        <f>_xlfn.XLOOKUP($A20,'Day 1 Cleaned'!$U:$U,'Day 1 Cleaned'!EH:EH,"-")</f>
        <v>0</v>
      </c>
      <c r="AU20" s="26">
        <f>_xlfn.XLOOKUP($A20,'Day 1 Cleaned'!$U:$U,'Day 1 Cleaned'!ER:ER,"-")</f>
        <v>0</v>
      </c>
      <c r="AV20" s="26">
        <f>_xlfn.XLOOKUP($A20,'Day 1 Cleaned'!$U:$U,'Day 1 Cleaned'!FA:FA,"-")</f>
        <v>0</v>
      </c>
      <c r="AW20" s="26">
        <f>_xlfn.XLOOKUP($A20,'Day 1 Cleaned'!$U:$U,'Day 1 Cleaned'!FK:FK,"-")</f>
        <v>0</v>
      </c>
      <c r="AX20" s="26">
        <f>_xlfn.XLOOKUP($A20,'Day 1 Cleaned'!$U:$U,'Day 1 Cleaned'!FT:FT,"-")*_xlfn.XLOOKUP($A20,'Day 1 Cleaned'!$U:$U,'Day 1 Cleaned'!FU:FU,"-")</f>
        <v>0</v>
      </c>
      <c r="AY20" s="26">
        <f>_xlfn.XLOOKUP($A20,'Day 1 Cleaned'!$U:$U,'Day 1 Cleaned'!FV:FV,"-")</f>
        <v>0</v>
      </c>
      <c r="AZ20" s="26">
        <f>_xlfn.XLOOKUP($A20,'Day 1 Cleaned'!$U:$U,'Day 1 Cleaned'!GA:GA,"-")</f>
        <v>0</v>
      </c>
    </row>
    <row r="21" spans="1:52" x14ac:dyDescent="0.35">
      <c r="A21" s="26" t="str">
        <f>PROPER('Day 1 Cleaned'!U19)</f>
        <v>Munyaneza Celestin</v>
      </c>
      <c r="B21" s="26" t="str">
        <f>_xlfn.XLOOKUP($A21,'Day 1 Cleaned'!$U:$U,'Day 1 Cleaned'!Y:Y,"-")</f>
        <v>Bugesera</v>
      </c>
      <c r="C21" s="26" t="str">
        <f>_xlfn.XLOOKUP($A21,'Day 1 Cleaned'!$U:$U,'Day 1 Cleaned'!AA:AA,"-")</f>
        <v>Rugando</v>
      </c>
      <c r="D21" s="26" t="str">
        <f>_xlfn.XLOOKUP($A21,'Day 1 Cleaned'!$U:$U,'Day 1 Cleaned'!AB:AB,"-")</f>
        <v>Bushenyi</v>
      </c>
      <c r="E21" s="26" t="str">
        <f>_xlfn.XLOOKUP($A21,'Day 1 Cleaned'!$U:$U,'Day 1 Cleaned'!AI:AI,"-")</f>
        <v>Traditional 3 stone fire</v>
      </c>
      <c r="F21" s="26" t="str">
        <f>_xlfn.XLOOKUP($A21,'Day 1 Cleaned'!$U:$U,'Day 1 Cleaned'!BL:BL,"-")</f>
        <v>Wood</v>
      </c>
      <c r="G21" s="26" t="str">
        <f>_xlfn.XLOOKUP($A21,'Day 2 Cleaned'!$M:$M,'Day 2 Cleaned'!$U:$U,"-")</f>
        <v>Wood</v>
      </c>
      <c r="H21" s="26" t="str">
        <f>_xlfn.XLOOKUP($A21,'Day 3 Cleaned'!$L:$L,'Day 3 Cleaned'!$T:$T,"-")</f>
        <v>Wood</v>
      </c>
      <c r="I21" s="26" t="str">
        <f>_xlfn.XLOOKUP($A21,'Day 4 Cleaned'!$L:$L,'Day 4 Cleaned'!$T:$T,"-")</f>
        <v>Wood</v>
      </c>
      <c r="J21" s="26" t="b" cm="1">
        <f t="array" ref="J21">AND(EXACT(F21:I21,F21))</f>
        <v>1</v>
      </c>
      <c r="K21" s="26">
        <f>_xlfn.XLOOKUP($A21,'Day 2 Cleaned'!$M:$M,'Day 2 Cleaned'!$AI:$AI,"-")</f>
        <v>2</v>
      </c>
      <c r="L21" s="26">
        <f>_xlfn.XLOOKUP($A21,'Day 2 Cleaned'!$M:$M,'Day 2 Cleaned'!$AJ:$AJ,"-")</f>
        <v>4</v>
      </c>
      <c r="M21" s="26">
        <f>_xlfn.XLOOKUP($A21,'Day 3 Cleaned'!$L:$L,'Day 3 Cleaned'!$AH:$AH,"-")</f>
        <v>2</v>
      </c>
      <c r="N21" s="26">
        <f>_xlfn.XLOOKUP($A21,'Day 3 Cleaned'!$L:$L,'Day 3 Cleaned'!$AI:$AI,"-")</f>
        <v>4</v>
      </c>
      <c r="O21" s="26">
        <f>_xlfn.XLOOKUP($A21,'Day 4 Cleaned'!$L:$L,'Day 4 Cleaned'!$AH:$AH,"-")</f>
        <v>3</v>
      </c>
      <c r="P21" s="26">
        <f>_xlfn.XLOOKUP($A21,'Day 4 Cleaned'!$L:$L,'Day 4 Cleaned'!$AI:$AI,"-")</f>
        <v>4</v>
      </c>
      <c r="Q21" s="30">
        <f>SUM(K21:P21)/3</f>
        <v>6.333333333333333</v>
      </c>
      <c r="R21" s="26">
        <f>_xlfn.XLOOKUP($A21,'Day 1 Cleaned'!$U:$U,'Day 1 Cleaned'!$CC:$CC,"-")</f>
        <v>98.29</v>
      </c>
      <c r="S21" s="26">
        <f>_xlfn.XLOOKUP($A21,'Day 2 Cleaned'!$M:$M,'Day 2 Cleaned'!$AM:$AM,"-")</f>
        <v>73.355000000000004</v>
      </c>
      <c r="T21" s="26">
        <f>_xlfn.XLOOKUP($A21,'Day 2 Cleaned'!$M:$M,'Day 2 Cleaned'!$AQ:$AQ,"-")</f>
        <v>0</v>
      </c>
      <c r="U21" s="14">
        <f>R21-S21</f>
        <v>24.935000000000002</v>
      </c>
      <c r="V21" s="26">
        <f>_xlfn.XLOOKUP($A21,'Day 3 Cleaned'!$L:$L,'Day 3 Cleaned'!$AL:$AL,"-")</f>
        <v>48.5</v>
      </c>
      <c r="W21" s="26">
        <f>_xlfn.XLOOKUP($A21,'Day 3 Cleaned'!$L:$L,'Day 3 Cleaned'!$AP:$AP,"-")</f>
        <v>0</v>
      </c>
      <c r="X21" s="14">
        <f>(S21+T21)-V21</f>
        <v>24.855000000000004</v>
      </c>
      <c r="Y21" s="26">
        <f>_xlfn.XLOOKUP($A21,'Day 4 Cleaned'!$L:$L,'Day 4 Cleaned'!$AL:$AL,"-")</f>
        <v>30.88</v>
      </c>
      <c r="Z21" s="26">
        <f>_xlfn.XLOOKUP($A21,'Day 4 Cleaned'!$L:$L,'Day 4 Cleaned'!$AP:$AP,"-")</f>
        <v>0</v>
      </c>
      <c r="AA21" s="14">
        <f>(V21+W21)-Y21</f>
        <v>17.62</v>
      </c>
      <c r="AB21" s="30">
        <f>AVERAGE(U21,X21,AA21)</f>
        <v>22.470000000000002</v>
      </c>
      <c r="AC21" s="30">
        <f>IF(AND($AB$97&gt;AB21, AB21&gt;$AB$96),AB21,"-")</f>
        <v>22.470000000000002</v>
      </c>
      <c r="AD21" s="26">
        <f>_xlfn.XLOOKUP($A21,'Day 1 Cleaned'!$U:$U,'Day 1 Cleaned'!CM:CM,"-")</f>
        <v>0</v>
      </c>
      <c r="AE21" s="26">
        <f>_xlfn.XLOOKUP($A21,'Day 2 Cleaned'!$M:$M,'Day 2 Cleaned'!$AV:$AV,"-")</f>
        <v>0</v>
      </c>
      <c r="AF21" s="26">
        <f>_xlfn.XLOOKUP($A21,'Day 2 Cleaned'!$M:$M,'Day 2 Cleaned'!$AZ:$AZ,"-")</f>
        <v>0</v>
      </c>
      <c r="AG21" s="14">
        <f t="shared" si="1"/>
        <v>0</v>
      </c>
      <c r="AH21" s="26">
        <f>_xlfn.XLOOKUP($A21,'Day 3 Cleaned'!$L:$L,'Day 3 Cleaned'!$AU:$AU,"-")</f>
        <v>0</v>
      </c>
      <c r="AI21" s="26">
        <f>_xlfn.XLOOKUP($A21,'Day 3 Cleaned'!$L:$L,'Day 3 Cleaned'!$AY:$AY,"-")</f>
        <v>0</v>
      </c>
      <c r="AJ21" s="14">
        <f t="shared" si="2"/>
        <v>0</v>
      </c>
      <c r="AK21" s="26">
        <f>_xlfn.XLOOKUP($A21,'Day 4 Cleaned'!$L:$L,'Day 4 Cleaned'!$AU:$AU,"-")</f>
        <v>0</v>
      </c>
      <c r="AL21" s="26">
        <f>_xlfn.XLOOKUP($A21,'Day 4 Cleaned'!$L:$L,'Day 4 Cleaned'!$AY:$AY,"-")</f>
        <v>0</v>
      </c>
      <c r="AM21" s="14">
        <f t="shared" si="3"/>
        <v>0</v>
      </c>
      <c r="AN21" s="30">
        <f t="shared" si="4"/>
        <v>0</v>
      </c>
      <c r="AO21" s="31" t="str">
        <f t="shared" si="0"/>
        <v>-</v>
      </c>
      <c r="AP21" s="26">
        <f>_xlfn.XLOOKUP($A21,'Day 1 Cleaned'!$U:$U,'Day 1 Cleaned'!CT:CT,"-")</f>
        <v>0</v>
      </c>
      <c r="AQ21" s="26">
        <f>_xlfn.XLOOKUP($A21,'Day 1 Cleaned'!$U:$U,'Day 1 Cleaned'!DD:DD,"-")</f>
        <v>0</v>
      </c>
      <c r="AR21" s="26">
        <f>_xlfn.XLOOKUP($A21,'Day 1 Cleaned'!$U:$U,'Day 1 Cleaned'!DN:DN,"-")</f>
        <v>0</v>
      </c>
      <c r="AS21" s="26">
        <f>_xlfn.XLOOKUP($A21,'Day 1 Cleaned'!$U:$U,'Day 1 Cleaned'!DX:DX,"-")</f>
        <v>0</v>
      </c>
      <c r="AT21" s="26">
        <f>_xlfn.XLOOKUP($A21,'Day 1 Cleaned'!$U:$U,'Day 1 Cleaned'!EH:EH,"-")</f>
        <v>0</v>
      </c>
      <c r="AU21" s="26">
        <f>_xlfn.XLOOKUP($A21,'Day 1 Cleaned'!$U:$U,'Day 1 Cleaned'!ER:ER,"-")</f>
        <v>0</v>
      </c>
      <c r="AV21" s="26">
        <f>_xlfn.XLOOKUP($A21,'Day 1 Cleaned'!$U:$U,'Day 1 Cleaned'!FA:FA,"-")</f>
        <v>0</v>
      </c>
      <c r="AW21" s="26">
        <f>_xlfn.XLOOKUP($A21,'Day 1 Cleaned'!$U:$U,'Day 1 Cleaned'!FK:FK,"-")</f>
        <v>0</v>
      </c>
      <c r="AX21" s="26">
        <f>_xlfn.XLOOKUP($A21,'Day 1 Cleaned'!$U:$U,'Day 1 Cleaned'!FT:FT,"-")*_xlfn.XLOOKUP($A21,'Day 1 Cleaned'!$U:$U,'Day 1 Cleaned'!FU:FU,"-")</f>
        <v>0</v>
      </c>
      <c r="AY21" s="26">
        <f>_xlfn.XLOOKUP($A21,'Day 1 Cleaned'!$U:$U,'Day 1 Cleaned'!FV:FV,"-")</f>
        <v>0</v>
      </c>
      <c r="AZ21" s="26">
        <f>_xlfn.XLOOKUP($A21,'Day 1 Cleaned'!$U:$U,'Day 1 Cleaned'!GA:GA,"-")</f>
        <v>0</v>
      </c>
    </row>
    <row r="22" spans="1:52" x14ac:dyDescent="0.35">
      <c r="A22" s="26" t="str">
        <f>PROPER('Day 1 Cleaned'!U20)</f>
        <v xml:space="preserve">Munyaneza Nasoni </v>
      </c>
      <c r="B22" s="26" t="str">
        <f>_xlfn.XLOOKUP($A22,'Day 1 Cleaned'!$U:$U,'Day 1 Cleaned'!Y:Y,"-")</f>
        <v>Bugesera</v>
      </c>
      <c r="C22" s="26" t="str">
        <f>_xlfn.XLOOKUP($A22,'Day 1 Cleaned'!$U:$U,'Day 1 Cleaned'!AA:AA,"-")</f>
        <v>Rutonde</v>
      </c>
      <c r="D22" s="26" t="str">
        <f>_xlfn.XLOOKUP($A22,'Day 1 Cleaned'!$U:$U,'Day 1 Cleaned'!AB:AB,"-")</f>
        <v>Akajuri</v>
      </c>
      <c r="E22" s="26" t="str">
        <f>_xlfn.XLOOKUP($A22,'Day 1 Cleaned'!$U:$U,'Day 1 Cleaned'!AI:AI,"-")</f>
        <v>Traditional 3 stone fire</v>
      </c>
      <c r="F22" s="26" t="str">
        <f>_xlfn.XLOOKUP($A22,'Day 1 Cleaned'!$U:$U,'Day 1 Cleaned'!BL:BL,"-")</f>
        <v>Wood</v>
      </c>
      <c r="G22" s="26" t="str">
        <f>_xlfn.XLOOKUP($A22,'Day 2 Cleaned'!$M:$M,'Day 2 Cleaned'!$U:$U,"-")</f>
        <v>Wood</v>
      </c>
      <c r="H22" s="26" t="str">
        <f>_xlfn.XLOOKUP($A22,'Day 3 Cleaned'!$L:$L,'Day 3 Cleaned'!$T:$T,"-")</f>
        <v>Wood</v>
      </c>
      <c r="I22" s="26" t="str">
        <f>_xlfn.XLOOKUP($A22,'Day 4 Cleaned'!$L:$L,'Day 4 Cleaned'!$T:$T,"-")</f>
        <v>Wood</v>
      </c>
      <c r="J22" s="26" t="b" cm="1">
        <f t="array" ref="J22">AND(EXACT(F22:I22,F22))</f>
        <v>1</v>
      </c>
      <c r="K22" s="26">
        <f>_xlfn.XLOOKUP($A22,'Day 2 Cleaned'!$M:$M,'Day 2 Cleaned'!$AI:$AI,"-")</f>
        <v>2</v>
      </c>
      <c r="L22" s="26">
        <f>_xlfn.XLOOKUP($A22,'Day 2 Cleaned'!$M:$M,'Day 2 Cleaned'!$AJ:$AJ,"-")</f>
        <v>7</v>
      </c>
      <c r="M22" s="26">
        <f>_xlfn.XLOOKUP($A22,'Day 3 Cleaned'!$L:$L,'Day 3 Cleaned'!$AH:$AH,"-")</f>
        <v>2</v>
      </c>
      <c r="N22" s="26">
        <f>_xlfn.XLOOKUP($A22,'Day 3 Cleaned'!$L:$L,'Day 3 Cleaned'!$AI:$AI,"-")</f>
        <v>7</v>
      </c>
      <c r="O22" s="26">
        <f>_xlfn.XLOOKUP($A22,'Day 4 Cleaned'!$L:$L,'Day 4 Cleaned'!$AH:$AH,"-")</f>
        <v>2</v>
      </c>
      <c r="P22" s="26">
        <f>_xlfn.XLOOKUP($A22,'Day 4 Cleaned'!$L:$L,'Day 4 Cleaned'!$AI:$AI,"-")</f>
        <v>7</v>
      </c>
      <c r="Q22" s="30">
        <f>SUM(K22:P22)/3</f>
        <v>9</v>
      </c>
      <c r="R22" s="26">
        <f>_xlfn.XLOOKUP($A22,'Day 1 Cleaned'!$U:$U,'Day 1 Cleaned'!$CC:$CC,"-")</f>
        <v>25.42</v>
      </c>
      <c r="S22" s="26">
        <f>_xlfn.XLOOKUP($A22,'Day 2 Cleaned'!$M:$M,'Day 2 Cleaned'!$AM:$AM,"-")</f>
        <v>20.885000000000002</v>
      </c>
      <c r="T22" s="26">
        <f>_xlfn.XLOOKUP($A22,'Day 2 Cleaned'!$M:$M,'Day 2 Cleaned'!$AQ:$AQ,"-")</f>
        <v>0</v>
      </c>
      <c r="U22" s="14">
        <f>R22-S22</f>
        <v>4.5350000000000001</v>
      </c>
      <c r="V22" s="26">
        <f>_xlfn.XLOOKUP($A22,'Day 3 Cleaned'!$L:$L,'Day 3 Cleaned'!$AL:$AL,"-")</f>
        <v>13.78</v>
      </c>
      <c r="W22" s="26">
        <f>_xlfn.XLOOKUP($A22,'Day 3 Cleaned'!$L:$L,'Day 3 Cleaned'!$AP:$AP,"-")</f>
        <v>9.4749999999999996</v>
      </c>
      <c r="X22" s="14">
        <f>(S22+T22)-V22</f>
        <v>7.1050000000000022</v>
      </c>
      <c r="Y22" s="26">
        <f>_xlfn.XLOOKUP($A22,'Day 4 Cleaned'!$L:$L,'Day 4 Cleaned'!$AL:$AL,"-")</f>
        <v>14.035</v>
      </c>
      <c r="Z22" s="26">
        <f>_xlfn.XLOOKUP($A22,'Day 4 Cleaned'!$L:$L,'Day 4 Cleaned'!$AP:$AP,"-")</f>
        <v>0</v>
      </c>
      <c r="AA22" s="14">
        <f>(V22+W22)-Y22</f>
        <v>9.2199999999999989</v>
      </c>
      <c r="AB22" s="30">
        <f>AVERAGE(U22,X22,AA22)</f>
        <v>6.9533333333333331</v>
      </c>
      <c r="AC22" s="30">
        <f>IF(AND($AB$97&gt;AB22, AB22&gt;$AB$96),AB22,"-")</f>
        <v>6.9533333333333331</v>
      </c>
      <c r="AD22" s="26">
        <f>_xlfn.XLOOKUP($A22,'Day 1 Cleaned'!$U:$U,'Day 1 Cleaned'!CM:CM,"-")</f>
        <v>0</v>
      </c>
      <c r="AE22" s="26">
        <f>_xlfn.XLOOKUP($A22,'Day 2 Cleaned'!$M:$M,'Day 2 Cleaned'!$AV:$AV,"-")</f>
        <v>0</v>
      </c>
      <c r="AF22" s="26">
        <f>_xlfn.XLOOKUP($A22,'Day 2 Cleaned'!$M:$M,'Day 2 Cleaned'!$AZ:$AZ,"-")</f>
        <v>0</v>
      </c>
      <c r="AG22" s="14">
        <f t="shared" si="1"/>
        <v>0</v>
      </c>
      <c r="AH22" s="26">
        <f>_xlfn.XLOOKUP($A22,'Day 3 Cleaned'!$L:$L,'Day 3 Cleaned'!$AU:$AU,"-")</f>
        <v>0</v>
      </c>
      <c r="AI22" s="26">
        <f>_xlfn.XLOOKUP($A22,'Day 3 Cleaned'!$L:$L,'Day 3 Cleaned'!$AY:$AY,"-")</f>
        <v>0</v>
      </c>
      <c r="AJ22" s="14">
        <f t="shared" si="2"/>
        <v>0</v>
      </c>
      <c r="AK22" s="26">
        <f>_xlfn.XLOOKUP($A22,'Day 4 Cleaned'!$L:$L,'Day 4 Cleaned'!$AU:$AU,"-")</f>
        <v>0</v>
      </c>
      <c r="AL22" s="26">
        <f>_xlfn.XLOOKUP($A22,'Day 4 Cleaned'!$L:$L,'Day 4 Cleaned'!$AY:$AY,"-")</f>
        <v>0</v>
      </c>
      <c r="AM22" s="14">
        <f t="shared" si="3"/>
        <v>0</v>
      </c>
      <c r="AN22" s="30">
        <f t="shared" si="4"/>
        <v>0</v>
      </c>
      <c r="AO22" s="31" t="str">
        <f t="shared" si="0"/>
        <v>-</v>
      </c>
      <c r="AP22" s="26">
        <f>_xlfn.XLOOKUP($A22,'Day 1 Cleaned'!$U:$U,'Day 1 Cleaned'!CT:CT,"-")</f>
        <v>0</v>
      </c>
      <c r="AQ22" s="26">
        <f>_xlfn.XLOOKUP($A22,'Day 1 Cleaned'!$U:$U,'Day 1 Cleaned'!DD:DD,"-")</f>
        <v>0</v>
      </c>
      <c r="AR22" s="26">
        <f>_xlfn.XLOOKUP($A22,'Day 1 Cleaned'!$U:$U,'Day 1 Cleaned'!DN:DN,"-")</f>
        <v>0</v>
      </c>
      <c r="AS22" s="26">
        <f>_xlfn.XLOOKUP($A22,'Day 1 Cleaned'!$U:$U,'Day 1 Cleaned'!DX:DX,"-")</f>
        <v>0</v>
      </c>
      <c r="AT22" s="26">
        <f>_xlfn.XLOOKUP($A22,'Day 1 Cleaned'!$U:$U,'Day 1 Cleaned'!EH:EH,"-")</f>
        <v>0</v>
      </c>
      <c r="AU22" s="26">
        <f>_xlfn.XLOOKUP($A22,'Day 1 Cleaned'!$U:$U,'Day 1 Cleaned'!ER:ER,"-")</f>
        <v>0</v>
      </c>
      <c r="AV22" s="26">
        <f>_xlfn.XLOOKUP($A22,'Day 1 Cleaned'!$U:$U,'Day 1 Cleaned'!FA:FA,"-")</f>
        <v>0</v>
      </c>
      <c r="AW22" s="26">
        <f>_xlfn.XLOOKUP($A22,'Day 1 Cleaned'!$U:$U,'Day 1 Cleaned'!FK:FK,"-")</f>
        <v>0</v>
      </c>
      <c r="AX22" s="26">
        <f>_xlfn.XLOOKUP($A22,'Day 1 Cleaned'!$U:$U,'Day 1 Cleaned'!FT:FT,"-")*_xlfn.XLOOKUP($A22,'Day 1 Cleaned'!$U:$U,'Day 1 Cleaned'!FU:FU,"-")</f>
        <v>0</v>
      </c>
      <c r="AY22" s="26">
        <f>_xlfn.XLOOKUP($A22,'Day 1 Cleaned'!$U:$U,'Day 1 Cleaned'!FV:FV,"-")</f>
        <v>0</v>
      </c>
      <c r="AZ22" s="26">
        <f>_xlfn.XLOOKUP($A22,'Day 1 Cleaned'!$U:$U,'Day 1 Cleaned'!GA:GA,"-")</f>
        <v>0</v>
      </c>
    </row>
    <row r="23" spans="1:52" x14ac:dyDescent="0.35">
      <c r="A23" s="26" t="str">
        <f>PROPER('Day 1 Cleaned'!U21)</f>
        <v>Museruka Athanasi</v>
      </c>
      <c r="B23" s="26" t="str">
        <f>_xlfn.XLOOKUP($A23,'Day 1 Cleaned'!$U:$U,'Day 1 Cleaned'!Y:Y,"-")</f>
        <v>Bugesera</v>
      </c>
      <c r="C23" s="26" t="str">
        <f>_xlfn.XLOOKUP($A23,'Day 1 Cleaned'!$U:$U,'Day 1 Cleaned'!AA:AA,"-")</f>
        <v>Kagomasi</v>
      </c>
      <c r="D23" s="26" t="str">
        <f>_xlfn.XLOOKUP($A23,'Day 1 Cleaned'!$U:$U,'Day 1 Cleaned'!AB:AB,"-")</f>
        <v>Kagomasi</v>
      </c>
      <c r="E23" s="26" t="str">
        <f>_xlfn.XLOOKUP($A23,'Day 1 Cleaned'!$U:$U,'Day 1 Cleaned'!AI:AI,"-")</f>
        <v>Improved wood stove</v>
      </c>
      <c r="F23" s="26" t="str">
        <f>_xlfn.XLOOKUP($A23,'Day 1 Cleaned'!$U:$U,'Day 1 Cleaned'!BL:BL,"-")</f>
        <v>Wood</v>
      </c>
      <c r="G23" s="26" t="str">
        <f>_xlfn.XLOOKUP($A23,'Day 2 Cleaned'!$M:$M,'Day 2 Cleaned'!$U:$U,"-")</f>
        <v>Wood</v>
      </c>
      <c r="H23" s="26" t="str">
        <f>_xlfn.XLOOKUP($A23,'Day 3 Cleaned'!$L:$L,'Day 3 Cleaned'!$T:$T,"-")</f>
        <v>Wood</v>
      </c>
      <c r="I23" s="26" t="str">
        <f>_xlfn.XLOOKUP($A23,'Day 4 Cleaned'!$L:$L,'Day 4 Cleaned'!$T:$T,"-")</f>
        <v>Wood</v>
      </c>
      <c r="J23" s="26" t="b" cm="1">
        <f t="array" ref="J23">AND(EXACT(F23:I23,F23))</f>
        <v>1</v>
      </c>
      <c r="K23" s="26">
        <f>_xlfn.XLOOKUP($A23,'Day 2 Cleaned'!$M:$M,'Day 2 Cleaned'!$AI:$AI,"-")</f>
        <v>3</v>
      </c>
      <c r="L23" s="26">
        <f>_xlfn.XLOOKUP($A23,'Day 2 Cleaned'!$M:$M,'Day 2 Cleaned'!$AJ:$AJ,"-")</f>
        <v>7</v>
      </c>
      <c r="M23" s="26">
        <f>_xlfn.XLOOKUP($A23,'Day 3 Cleaned'!$L:$L,'Day 3 Cleaned'!$AH:$AH,"-")</f>
        <v>3</v>
      </c>
      <c r="N23" s="26">
        <f>_xlfn.XLOOKUP($A23,'Day 3 Cleaned'!$L:$L,'Day 3 Cleaned'!$AI:$AI,"-")</f>
        <v>6</v>
      </c>
      <c r="O23" s="26">
        <f>_xlfn.XLOOKUP($A23,'Day 4 Cleaned'!$L:$L,'Day 4 Cleaned'!$AH:$AH,"-")</f>
        <v>3</v>
      </c>
      <c r="P23" s="26">
        <f>_xlfn.XLOOKUP($A23,'Day 4 Cleaned'!$L:$L,'Day 4 Cleaned'!$AI:$AI,"-")</f>
        <v>5</v>
      </c>
      <c r="Q23" s="30">
        <f>SUM(K23:P23)/3</f>
        <v>9</v>
      </c>
      <c r="R23" s="26">
        <f>_xlfn.XLOOKUP($A23,'Day 1 Cleaned'!$U:$U,'Day 1 Cleaned'!$CC:$CC,"-")</f>
        <v>12.618</v>
      </c>
      <c r="S23" s="26">
        <f>_xlfn.XLOOKUP($A23,'Day 2 Cleaned'!$M:$M,'Day 2 Cleaned'!$AM:$AM,"-")</f>
        <v>4.6449999999999996</v>
      </c>
      <c r="T23" s="26">
        <f>_xlfn.XLOOKUP($A23,'Day 2 Cleaned'!$M:$M,'Day 2 Cleaned'!$AQ:$AQ,"-")</f>
        <v>19.97</v>
      </c>
      <c r="U23" s="14">
        <f>R23-S23</f>
        <v>7.9730000000000008</v>
      </c>
      <c r="V23" s="26">
        <f>_xlfn.XLOOKUP($A23,'Day 3 Cleaned'!$L:$L,'Day 3 Cleaned'!$AL:$AL,"-")</f>
        <v>17.375</v>
      </c>
      <c r="W23" s="26">
        <f>_xlfn.XLOOKUP($A23,'Day 3 Cleaned'!$L:$L,'Day 3 Cleaned'!$AP:$AP,"-")</f>
        <v>6.9</v>
      </c>
      <c r="X23" s="14">
        <f>(S23+T23)-V23</f>
        <v>7.2399999999999984</v>
      </c>
      <c r="Y23" s="26">
        <f>_xlfn.XLOOKUP($A23,'Day 4 Cleaned'!$L:$L,'Day 4 Cleaned'!$AL:$AL,"-")</f>
        <v>14.21</v>
      </c>
      <c r="Z23" s="26">
        <f>_xlfn.XLOOKUP($A23,'Day 4 Cleaned'!$L:$L,'Day 4 Cleaned'!$AP:$AP,"-")</f>
        <v>0</v>
      </c>
      <c r="AA23" s="14">
        <f>(V23+W23)-Y23</f>
        <v>10.064999999999998</v>
      </c>
      <c r="AB23" s="30">
        <f>AVERAGE(U23,X23,AA23)</f>
        <v>8.4260000000000002</v>
      </c>
      <c r="AC23" s="30">
        <f>IF(AND($AB$97&gt;AB23, AB23&gt;$AB$96),AB23,"-")</f>
        <v>8.4260000000000002</v>
      </c>
      <c r="AD23" s="26">
        <f>_xlfn.XLOOKUP($A23,'Day 1 Cleaned'!$U:$U,'Day 1 Cleaned'!CM:CM,"-")</f>
        <v>0</v>
      </c>
      <c r="AE23" s="26">
        <f>_xlfn.XLOOKUP($A23,'Day 2 Cleaned'!$M:$M,'Day 2 Cleaned'!$AV:$AV,"-")</f>
        <v>0</v>
      </c>
      <c r="AF23" s="26">
        <f>_xlfn.XLOOKUP($A23,'Day 2 Cleaned'!$M:$M,'Day 2 Cleaned'!$AZ:$AZ,"-")</f>
        <v>0</v>
      </c>
      <c r="AG23" s="14">
        <f t="shared" si="1"/>
        <v>0</v>
      </c>
      <c r="AH23" s="26">
        <f>_xlfn.XLOOKUP($A23,'Day 3 Cleaned'!$L:$L,'Day 3 Cleaned'!$AU:$AU,"-")</f>
        <v>0</v>
      </c>
      <c r="AI23" s="26">
        <f>_xlfn.XLOOKUP($A23,'Day 3 Cleaned'!$L:$L,'Day 3 Cleaned'!$AY:$AY,"-")</f>
        <v>0</v>
      </c>
      <c r="AJ23" s="14">
        <f t="shared" si="2"/>
        <v>0</v>
      </c>
      <c r="AK23" s="26">
        <f>_xlfn.XLOOKUP($A23,'Day 4 Cleaned'!$L:$L,'Day 4 Cleaned'!$AU:$AU,"-")</f>
        <v>0</v>
      </c>
      <c r="AL23" s="26">
        <f>_xlfn.XLOOKUP($A23,'Day 4 Cleaned'!$L:$L,'Day 4 Cleaned'!$AY:$AY,"-")</f>
        <v>0</v>
      </c>
      <c r="AM23" s="14">
        <f t="shared" si="3"/>
        <v>0</v>
      </c>
      <c r="AN23" s="30">
        <f t="shared" si="4"/>
        <v>0</v>
      </c>
      <c r="AO23" s="31" t="str">
        <f t="shared" si="0"/>
        <v>-</v>
      </c>
      <c r="AP23" s="26">
        <f>_xlfn.XLOOKUP($A23,'Day 1 Cleaned'!$U:$U,'Day 1 Cleaned'!CT:CT,"-")</f>
        <v>0</v>
      </c>
      <c r="AQ23" s="26">
        <f>_xlfn.XLOOKUP($A23,'Day 1 Cleaned'!$U:$U,'Day 1 Cleaned'!DD:DD,"-")</f>
        <v>0</v>
      </c>
      <c r="AR23" s="26">
        <f>_xlfn.XLOOKUP($A23,'Day 1 Cleaned'!$U:$U,'Day 1 Cleaned'!DN:DN,"-")</f>
        <v>0</v>
      </c>
      <c r="AS23" s="26">
        <f>_xlfn.XLOOKUP($A23,'Day 1 Cleaned'!$U:$U,'Day 1 Cleaned'!DX:DX,"-")</f>
        <v>0</v>
      </c>
      <c r="AT23" s="26">
        <f>_xlfn.XLOOKUP($A23,'Day 1 Cleaned'!$U:$U,'Day 1 Cleaned'!EH:EH,"-")</f>
        <v>0</v>
      </c>
      <c r="AU23" s="26">
        <f>_xlfn.XLOOKUP($A23,'Day 1 Cleaned'!$U:$U,'Day 1 Cleaned'!ER:ER,"-")</f>
        <v>0</v>
      </c>
      <c r="AV23" s="26">
        <f>_xlfn.XLOOKUP($A23,'Day 1 Cleaned'!$U:$U,'Day 1 Cleaned'!FA:FA,"-")</f>
        <v>0</v>
      </c>
      <c r="AW23" s="26">
        <f>_xlfn.XLOOKUP($A23,'Day 1 Cleaned'!$U:$U,'Day 1 Cleaned'!FK:FK,"-")</f>
        <v>0</v>
      </c>
      <c r="AX23" s="26">
        <f>_xlfn.XLOOKUP($A23,'Day 1 Cleaned'!$U:$U,'Day 1 Cleaned'!FT:FT,"-")*_xlfn.XLOOKUP($A23,'Day 1 Cleaned'!$U:$U,'Day 1 Cleaned'!FU:FU,"-")</f>
        <v>0</v>
      </c>
      <c r="AY23" s="26">
        <f>_xlfn.XLOOKUP($A23,'Day 1 Cleaned'!$U:$U,'Day 1 Cleaned'!FV:FV,"-")</f>
        <v>0</v>
      </c>
      <c r="AZ23" s="26">
        <f>_xlfn.XLOOKUP($A23,'Day 1 Cleaned'!$U:$U,'Day 1 Cleaned'!GA:GA,"-")</f>
        <v>0</v>
      </c>
    </row>
    <row r="24" spans="1:52" x14ac:dyDescent="0.35">
      <c r="A24" s="26" t="str">
        <f>PROPER('Day 1 Cleaned'!U22)</f>
        <v xml:space="preserve">Mushana Innocent </v>
      </c>
      <c r="B24" s="26" t="str">
        <f>_xlfn.XLOOKUP($A24,'Day 1 Cleaned'!$U:$U,'Day 1 Cleaned'!Y:Y,"-")</f>
        <v>Bugesera</v>
      </c>
      <c r="C24" s="26" t="str">
        <f>_xlfn.XLOOKUP($A24,'Day 1 Cleaned'!$U:$U,'Day 1 Cleaned'!AA:AA,"-")</f>
        <v>Rutonde</v>
      </c>
      <c r="D24" s="26" t="str">
        <f>_xlfn.XLOOKUP($A24,'Day 1 Cleaned'!$U:$U,'Day 1 Cleaned'!AB:AB,"-")</f>
        <v>Akajuri</v>
      </c>
      <c r="E24" s="26" t="str">
        <f>_xlfn.XLOOKUP($A24,'Day 1 Cleaned'!$U:$U,'Day 1 Cleaned'!AI:AI,"-")</f>
        <v>Traditional 3 stone fire</v>
      </c>
      <c r="F24" s="26" t="str">
        <f>_xlfn.XLOOKUP($A24,'Day 1 Cleaned'!$U:$U,'Day 1 Cleaned'!BL:BL,"-")</f>
        <v>Wood</v>
      </c>
      <c r="G24" s="26" t="str">
        <f>_xlfn.XLOOKUP($A24,'Day 2 Cleaned'!$M:$M,'Day 2 Cleaned'!$U:$U,"-")</f>
        <v>Wood</v>
      </c>
      <c r="H24" s="26" t="str">
        <f>_xlfn.XLOOKUP($A24,'Day 3 Cleaned'!$L:$L,'Day 3 Cleaned'!$T:$T,"-")</f>
        <v>Wood</v>
      </c>
      <c r="I24" s="26" t="str">
        <f>_xlfn.XLOOKUP($A24,'Day 4 Cleaned'!$L:$L,'Day 4 Cleaned'!$T:$T,"-")</f>
        <v>Wood</v>
      </c>
      <c r="J24" s="26" t="b" cm="1">
        <f t="array" ref="J24">AND(EXACT(F24:I24,F24))</f>
        <v>1</v>
      </c>
      <c r="K24" s="26">
        <f>_xlfn.XLOOKUP($A24,'Day 2 Cleaned'!$M:$M,'Day 2 Cleaned'!$AI:$AI,"-")</f>
        <v>2</v>
      </c>
      <c r="L24" s="26">
        <f>_xlfn.XLOOKUP($A24,'Day 2 Cleaned'!$M:$M,'Day 2 Cleaned'!$AJ:$AJ,"-")</f>
        <v>2</v>
      </c>
      <c r="M24" s="26">
        <f>_xlfn.XLOOKUP($A24,'Day 3 Cleaned'!$L:$L,'Day 3 Cleaned'!$AH:$AH,"-")</f>
        <v>2</v>
      </c>
      <c r="N24" s="26">
        <f>_xlfn.XLOOKUP($A24,'Day 3 Cleaned'!$L:$L,'Day 3 Cleaned'!$AI:$AI,"-")</f>
        <v>2</v>
      </c>
      <c r="O24" s="26">
        <f>_xlfn.XLOOKUP($A24,'Day 4 Cleaned'!$L:$L,'Day 4 Cleaned'!$AH:$AH,"-")</f>
        <v>2</v>
      </c>
      <c r="P24" s="26">
        <f>_xlfn.XLOOKUP($A24,'Day 4 Cleaned'!$L:$L,'Day 4 Cleaned'!$AI:$AI,"-")</f>
        <v>2</v>
      </c>
      <c r="Q24" s="30">
        <f>SUM(K24:P24)/3</f>
        <v>4</v>
      </c>
      <c r="R24" s="26">
        <f>_xlfn.XLOOKUP($A24,'Day 1 Cleaned'!$U:$U,'Day 1 Cleaned'!$CC:$CC,"-")</f>
        <v>37.215000000000003</v>
      </c>
      <c r="S24" s="26">
        <f>_xlfn.XLOOKUP($A24,'Day 2 Cleaned'!$M:$M,'Day 2 Cleaned'!$AM:$AM,"-")</f>
        <v>30.21</v>
      </c>
      <c r="T24" s="26">
        <f>_xlfn.XLOOKUP($A24,'Day 2 Cleaned'!$M:$M,'Day 2 Cleaned'!$AQ:$AQ,"-")</f>
        <v>29.77</v>
      </c>
      <c r="U24" s="14">
        <f>R24-S24</f>
        <v>7.0050000000000026</v>
      </c>
      <c r="V24" s="26">
        <f>_xlfn.XLOOKUP($A24,'Day 3 Cleaned'!$L:$L,'Day 3 Cleaned'!$AL:$AL,"-")</f>
        <v>52.14</v>
      </c>
      <c r="W24" s="26">
        <f>_xlfn.XLOOKUP($A24,'Day 3 Cleaned'!$L:$L,'Day 3 Cleaned'!$AP:$AP,"-")</f>
        <v>0</v>
      </c>
      <c r="X24" s="14">
        <f>(S24+T24)-V24</f>
        <v>7.8400000000000034</v>
      </c>
      <c r="Y24" s="26">
        <f>_xlfn.XLOOKUP($A24,'Day 4 Cleaned'!$L:$L,'Day 4 Cleaned'!$AL:$AL,"-")</f>
        <v>44.475000000000001</v>
      </c>
      <c r="Z24" s="26">
        <f>_xlfn.XLOOKUP($A24,'Day 4 Cleaned'!$L:$L,'Day 4 Cleaned'!$AP:$AP,"-")</f>
        <v>0</v>
      </c>
      <c r="AA24" s="14">
        <f>(V24+W24)-Y24</f>
        <v>7.6649999999999991</v>
      </c>
      <c r="AB24" s="30">
        <f>AVERAGE(U24,X24,AA24)</f>
        <v>7.5033333333333347</v>
      </c>
      <c r="AC24" s="30">
        <f>IF(AND($AB$97&gt;AB24, AB24&gt;$AB$96),AB24,"-")</f>
        <v>7.5033333333333347</v>
      </c>
      <c r="AD24" s="26">
        <f>_xlfn.XLOOKUP($A24,'Day 1 Cleaned'!$U:$U,'Day 1 Cleaned'!CM:CM,"-")</f>
        <v>0</v>
      </c>
      <c r="AE24" s="26">
        <f>_xlfn.XLOOKUP($A24,'Day 2 Cleaned'!$M:$M,'Day 2 Cleaned'!$AV:$AV,"-")</f>
        <v>0</v>
      </c>
      <c r="AF24" s="26">
        <f>_xlfn.XLOOKUP($A24,'Day 2 Cleaned'!$M:$M,'Day 2 Cleaned'!$AZ:$AZ,"-")</f>
        <v>0</v>
      </c>
      <c r="AG24" s="14">
        <f t="shared" si="1"/>
        <v>0</v>
      </c>
      <c r="AH24" s="26">
        <f>_xlfn.XLOOKUP($A24,'Day 3 Cleaned'!$L:$L,'Day 3 Cleaned'!$AU:$AU,"-")</f>
        <v>0</v>
      </c>
      <c r="AI24" s="26">
        <f>_xlfn.XLOOKUP($A24,'Day 3 Cleaned'!$L:$L,'Day 3 Cleaned'!$AY:$AY,"-")</f>
        <v>0</v>
      </c>
      <c r="AJ24" s="14">
        <f t="shared" si="2"/>
        <v>0</v>
      </c>
      <c r="AK24" s="26">
        <f>_xlfn.XLOOKUP($A24,'Day 4 Cleaned'!$L:$L,'Day 4 Cleaned'!$AU:$AU,"-")</f>
        <v>0</v>
      </c>
      <c r="AL24" s="26">
        <f>_xlfn.XLOOKUP($A24,'Day 4 Cleaned'!$L:$L,'Day 4 Cleaned'!$AY:$AY,"-")</f>
        <v>0</v>
      </c>
      <c r="AM24" s="14">
        <f t="shared" si="3"/>
        <v>0</v>
      </c>
      <c r="AN24" s="30">
        <f t="shared" si="4"/>
        <v>0</v>
      </c>
      <c r="AO24" s="31" t="str">
        <f t="shared" si="0"/>
        <v>-</v>
      </c>
      <c r="AP24" s="26">
        <f>_xlfn.XLOOKUP($A24,'Day 1 Cleaned'!$U:$U,'Day 1 Cleaned'!CT:CT,"-")</f>
        <v>0</v>
      </c>
      <c r="AQ24" s="26">
        <f>_xlfn.XLOOKUP($A24,'Day 1 Cleaned'!$U:$U,'Day 1 Cleaned'!DD:DD,"-")</f>
        <v>0</v>
      </c>
      <c r="AR24" s="26">
        <f>_xlfn.XLOOKUP($A24,'Day 1 Cleaned'!$U:$U,'Day 1 Cleaned'!DN:DN,"-")</f>
        <v>0</v>
      </c>
      <c r="AS24" s="26">
        <f>_xlfn.XLOOKUP($A24,'Day 1 Cleaned'!$U:$U,'Day 1 Cleaned'!DX:DX,"-")</f>
        <v>0</v>
      </c>
      <c r="AT24" s="26">
        <f>_xlfn.XLOOKUP($A24,'Day 1 Cleaned'!$U:$U,'Day 1 Cleaned'!EH:EH,"-")</f>
        <v>0</v>
      </c>
      <c r="AU24" s="26">
        <f>_xlfn.XLOOKUP($A24,'Day 1 Cleaned'!$U:$U,'Day 1 Cleaned'!ER:ER,"-")</f>
        <v>0</v>
      </c>
      <c r="AV24" s="26">
        <f>_xlfn.XLOOKUP($A24,'Day 1 Cleaned'!$U:$U,'Day 1 Cleaned'!FA:FA,"-")</f>
        <v>0</v>
      </c>
      <c r="AW24" s="26">
        <f>_xlfn.XLOOKUP($A24,'Day 1 Cleaned'!$U:$U,'Day 1 Cleaned'!FK:FK,"-")</f>
        <v>0</v>
      </c>
      <c r="AX24" s="26">
        <f>_xlfn.XLOOKUP($A24,'Day 1 Cleaned'!$U:$U,'Day 1 Cleaned'!FT:FT,"-")*_xlfn.XLOOKUP($A24,'Day 1 Cleaned'!$U:$U,'Day 1 Cleaned'!FU:FU,"-")</f>
        <v>0</v>
      </c>
      <c r="AY24" s="26">
        <f>_xlfn.XLOOKUP($A24,'Day 1 Cleaned'!$U:$U,'Day 1 Cleaned'!FV:FV,"-")</f>
        <v>0</v>
      </c>
      <c r="AZ24" s="26">
        <f>_xlfn.XLOOKUP($A24,'Day 1 Cleaned'!$U:$U,'Day 1 Cleaned'!GA:GA,"-")</f>
        <v>0</v>
      </c>
    </row>
    <row r="25" spans="1:52" x14ac:dyDescent="0.35">
      <c r="A25" s="26" t="str">
        <f>PROPER('Day 1 Cleaned'!U23)</f>
        <v xml:space="preserve">Mutwarasibo Jean Bosco </v>
      </c>
      <c r="B25" s="26" t="str">
        <f>_xlfn.XLOOKUP($A25,'Day 1 Cleaned'!$U:$U,'Day 1 Cleaned'!Y:Y,"-")</f>
        <v>Bugesera</v>
      </c>
      <c r="C25" s="26" t="str">
        <f>_xlfn.XLOOKUP($A25,'Day 1 Cleaned'!$U:$U,'Day 1 Cleaned'!AA:AA,"-")</f>
        <v>Rutonde</v>
      </c>
      <c r="D25" s="26" t="str">
        <f>_xlfn.XLOOKUP($A25,'Day 1 Cleaned'!$U:$U,'Day 1 Cleaned'!AB:AB,"-")</f>
        <v>Akajuri</v>
      </c>
      <c r="E25" s="26" t="str">
        <f>_xlfn.XLOOKUP($A25,'Day 1 Cleaned'!$U:$U,'Day 1 Cleaned'!AI:AI,"-")</f>
        <v>Traditional 3 stone fire</v>
      </c>
      <c r="F25" s="26" t="str">
        <f>_xlfn.XLOOKUP($A25,'Day 1 Cleaned'!$U:$U,'Day 1 Cleaned'!BL:BL,"-")</f>
        <v>Wood</v>
      </c>
      <c r="G25" s="26" t="str">
        <f>_xlfn.XLOOKUP($A25,'Day 2 Cleaned'!$M:$M,'Day 2 Cleaned'!$U:$U,"-")</f>
        <v>Wood</v>
      </c>
      <c r="H25" s="26" t="str">
        <f>_xlfn.XLOOKUP($A25,'Day 3 Cleaned'!$L:$L,'Day 3 Cleaned'!$T:$T,"-")</f>
        <v>Wood</v>
      </c>
      <c r="I25" s="26" t="str">
        <f>_xlfn.XLOOKUP($A25,'Day 4 Cleaned'!$L:$L,'Day 4 Cleaned'!$T:$T,"-")</f>
        <v>Wood</v>
      </c>
      <c r="J25" s="26" t="b" cm="1">
        <f t="array" ref="J25">AND(EXACT(F25:I25,F25))</f>
        <v>1</v>
      </c>
      <c r="K25" s="26">
        <f>_xlfn.XLOOKUP($A25,'Day 2 Cleaned'!$M:$M,'Day 2 Cleaned'!$AI:$AI,"-")</f>
        <v>2</v>
      </c>
      <c r="L25" s="26">
        <f>_xlfn.XLOOKUP($A25,'Day 2 Cleaned'!$M:$M,'Day 2 Cleaned'!$AJ:$AJ,"-")</f>
        <v>9</v>
      </c>
      <c r="M25" s="26">
        <f>_xlfn.XLOOKUP($A25,'Day 3 Cleaned'!$L:$L,'Day 3 Cleaned'!$AH:$AH,"-")</f>
        <v>2</v>
      </c>
      <c r="N25" s="26">
        <f>_xlfn.XLOOKUP($A25,'Day 3 Cleaned'!$L:$L,'Day 3 Cleaned'!$AI:$AI,"-")</f>
        <v>9</v>
      </c>
      <c r="O25" s="26">
        <f>_xlfn.XLOOKUP($A25,'Day 4 Cleaned'!$L:$L,'Day 4 Cleaned'!$AH:$AH,"-")</f>
        <v>2</v>
      </c>
      <c r="P25" s="26">
        <f>_xlfn.XLOOKUP($A25,'Day 4 Cleaned'!$L:$L,'Day 4 Cleaned'!$AI:$AI,"-")</f>
        <v>9</v>
      </c>
      <c r="Q25" s="30">
        <f>SUM(K25:P25)/3</f>
        <v>11</v>
      </c>
      <c r="R25" s="26">
        <f>_xlfn.XLOOKUP($A25,'Day 1 Cleaned'!$U:$U,'Day 1 Cleaned'!$CC:$CC,"-")</f>
        <v>45.64</v>
      </c>
      <c r="S25" s="26">
        <f>_xlfn.XLOOKUP($A25,'Day 2 Cleaned'!$M:$M,'Day 2 Cleaned'!$AM:$AM,"-")</f>
        <v>30.535</v>
      </c>
      <c r="T25" s="26">
        <f>_xlfn.XLOOKUP($A25,'Day 2 Cleaned'!$M:$M,'Day 2 Cleaned'!$AQ:$AQ,"-")</f>
        <v>0</v>
      </c>
      <c r="U25" s="14">
        <f>R25-S25</f>
        <v>15.105</v>
      </c>
      <c r="V25" s="26">
        <f>_xlfn.XLOOKUP($A25,'Day 3 Cleaned'!$L:$L,'Day 3 Cleaned'!$AL:$AL,"-")</f>
        <v>20.77</v>
      </c>
      <c r="W25" s="26">
        <f>_xlfn.XLOOKUP($A25,'Day 3 Cleaned'!$L:$L,'Day 3 Cleaned'!$AP:$AP,"-")</f>
        <v>0</v>
      </c>
      <c r="X25" s="14">
        <f>(S25+T25)-V25</f>
        <v>9.7650000000000006</v>
      </c>
      <c r="Y25" s="26">
        <f>_xlfn.XLOOKUP($A25,'Day 4 Cleaned'!$L:$L,'Day 4 Cleaned'!$AL:$AL,"-")</f>
        <v>16.25</v>
      </c>
      <c r="Z25" s="26">
        <f>_xlfn.XLOOKUP($A25,'Day 4 Cleaned'!$L:$L,'Day 4 Cleaned'!$AP:$AP,"-")</f>
        <v>0</v>
      </c>
      <c r="AA25" s="14">
        <f>(V25+W25)-Y25</f>
        <v>4.5199999999999996</v>
      </c>
      <c r="AB25" s="30">
        <f>AVERAGE(U25,X25,AA25)</f>
        <v>9.7966666666666669</v>
      </c>
      <c r="AC25" s="30">
        <f>IF(AND($AB$97&gt;AB25, AB25&gt;$AB$96),AB25,"-")</f>
        <v>9.7966666666666669</v>
      </c>
      <c r="AD25" s="26">
        <f>_xlfn.XLOOKUP($A25,'Day 1 Cleaned'!$U:$U,'Day 1 Cleaned'!CM:CM,"-")</f>
        <v>0</v>
      </c>
      <c r="AE25" s="26">
        <f>_xlfn.XLOOKUP($A25,'Day 2 Cleaned'!$M:$M,'Day 2 Cleaned'!$AV:$AV,"-")</f>
        <v>0</v>
      </c>
      <c r="AF25" s="26">
        <f>_xlfn.XLOOKUP($A25,'Day 2 Cleaned'!$M:$M,'Day 2 Cleaned'!$AZ:$AZ,"-")</f>
        <v>0</v>
      </c>
      <c r="AG25" s="14">
        <f t="shared" si="1"/>
        <v>0</v>
      </c>
      <c r="AH25" s="26">
        <f>_xlfn.XLOOKUP($A25,'Day 3 Cleaned'!$L:$L,'Day 3 Cleaned'!$AU:$AU,"-")</f>
        <v>0</v>
      </c>
      <c r="AI25" s="26">
        <f>_xlfn.XLOOKUP($A25,'Day 3 Cleaned'!$L:$L,'Day 3 Cleaned'!$AY:$AY,"-")</f>
        <v>0</v>
      </c>
      <c r="AJ25" s="14">
        <f t="shared" si="2"/>
        <v>0</v>
      </c>
      <c r="AK25" s="26">
        <f>_xlfn.XLOOKUP($A25,'Day 4 Cleaned'!$L:$L,'Day 4 Cleaned'!$AU:$AU,"-")</f>
        <v>0</v>
      </c>
      <c r="AL25" s="26">
        <f>_xlfn.XLOOKUP($A25,'Day 4 Cleaned'!$L:$L,'Day 4 Cleaned'!$AY:$AY,"-")</f>
        <v>0</v>
      </c>
      <c r="AM25" s="14">
        <f t="shared" si="3"/>
        <v>0</v>
      </c>
      <c r="AN25" s="30">
        <f t="shared" si="4"/>
        <v>0</v>
      </c>
      <c r="AO25" s="31" t="str">
        <f t="shared" si="0"/>
        <v>-</v>
      </c>
      <c r="AP25" s="26">
        <f>_xlfn.XLOOKUP($A25,'Day 1 Cleaned'!$U:$U,'Day 1 Cleaned'!CT:CT,"-")</f>
        <v>0</v>
      </c>
      <c r="AQ25" s="26">
        <f>_xlfn.XLOOKUP($A25,'Day 1 Cleaned'!$U:$U,'Day 1 Cleaned'!DD:DD,"-")</f>
        <v>0</v>
      </c>
      <c r="AR25" s="26">
        <f>_xlfn.XLOOKUP($A25,'Day 1 Cleaned'!$U:$U,'Day 1 Cleaned'!DN:DN,"-")</f>
        <v>0</v>
      </c>
      <c r="AS25" s="26">
        <f>_xlfn.XLOOKUP($A25,'Day 1 Cleaned'!$U:$U,'Day 1 Cleaned'!DX:DX,"-")</f>
        <v>0</v>
      </c>
      <c r="AT25" s="26">
        <f>_xlfn.XLOOKUP($A25,'Day 1 Cleaned'!$U:$U,'Day 1 Cleaned'!EH:EH,"-")</f>
        <v>0</v>
      </c>
      <c r="AU25" s="26">
        <f>_xlfn.XLOOKUP($A25,'Day 1 Cleaned'!$U:$U,'Day 1 Cleaned'!ER:ER,"-")</f>
        <v>0</v>
      </c>
      <c r="AV25" s="26">
        <f>_xlfn.XLOOKUP($A25,'Day 1 Cleaned'!$U:$U,'Day 1 Cleaned'!FA:FA,"-")</f>
        <v>0</v>
      </c>
      <c r="AW25" s="26">
        <f>_xlfn.XLOOKUP($A25,'Day 1 Cleaned'!$U:$U,'Day 1 Cleaned'!FK:FK,"-")</f>
        <v>0</v>
      </c>
      <c r="AX25" s="26">
        <f>_xlfn.XLOOKUP($A25,'Day 1 Cleaned'!$U:$U,'Day 1 Cleaned'!FT:FT,"-")*_xlfn.XLOOKUP($A25,'Day 1 Cleaned'!$U:$U,'Day 1 Cleaned'!FU:FU,"-")</f>
        <v>0</v>
      </c>
      <c r="AY25" s="26">
        <f>_xlfn.XLOOKUP($A25,'Day 1 Cleaned'!$U:$U,'Day 1 Cleaned'!FV:FV,"-")</f>
        <v>0</v>
      </c>
      <c r="AZ25" s="26">
        <f>_xlfn.XLOOKUP($A25,'Day 1 Cleaned'!$U:$U,'Day 1 Cleaned'!GA:GA,"-")</f>
        <v>0</v>
      </c>
    </row>
    <row r="26" spans="1:52" x14ac:dyDescent="0.35">
      <c r="A26" s="26" t="str">
        <f>PROPER('Day 1 Cleaned'!U24)</f>
        <v>Ndaheranywa Reveriane</v>
      </c>
      <c r="B26" s="26" t="str">
        <f>_xlfn.XLOOKUP($A26,'Day 1 Cleaned'!$U:$U,'Day 1 Cleaned'!Y:Y,"-")</f>
        <v>Bugesera</v>
      </c>
      <c r="C26" s="26" t="str">
        <f>_xlfn.XLOOKUP($A26,'Day 1 Cleaned'!$U:$U,'Day 1 Cleaned'!AA:AA,"-")</f>
        <v>Murama</v>
      </c>
      <c r="D26" s="26" t="str">
        <f>_xlfn.XLOOKUP($A26,'Day 1 Cleaned'!$U:$U,'Day 1 Cleaned'!AB:AB,"-")</f>
        <v>Bishenyi</v>
      </c>
      <c r="E26" s="26" t="str">
        <f>_xlfn.XLOOKUP($A26,'Day 1 Cleaned'!$U:$U,'Day 1 Cleaned'!AI:AI,"-")</f>
        <v>Traditional 3 stone fire</v>
      </c>
      <c r="F26" s="26" t="str">
        <f>_xlfn.XLOOKUP($A26,'Day 1 Cleaned'!$U:$U,'Day 1 Cleaned'!BL:BL,"-")</f>
        <v>Wood</v>
      </c>
      <c r="G26" s="26" t="str">
        <f>_xlfn.XLOOKUP($A26,'Day 2 Cleaned'!$M:$M,'Day 2 Cleaned'!$U:$U,"-")</f>
        <v>Wood</v>
      </c>
      <c r="H26" s="26" t="str">
        <f>_xlfn.XLOOKUP($A26,'Day 3 Cleaned'!$L:$L,'Day 3 Cleaned'!$T:$T,"-")</f>
        <v>Wood</v>
      </c>
      <c r="I26" s="26" t="str">
        <f>_xlfn.XLOOKUP($A26,'Day 4 Cleaned'!$L:$L,'Day 4 Cleaned'!$T:$T,"-")</f>
        <v>Wood</v>
      </c>
      <c r="J26" s="26" t="b" cm="1">
        <f t="array" ref="J26">AND(EXACT(F26:I26,F26))</f>
        <v>1</v>
      </c>
      <c r="K26" s="26">
        <f>_xlfn.XLOOKUP($A26,'Day 2 Cleaned'!$M:$M,'Day 2 Cleaned'!$AI:$AI,"-")</f>
        <v>1</v>
      </c>
      <c r="L26" s="26">
        <f>_xlfn.XLOOKUP($A26,'Day 2 Cleaned'!$M:$M,'Day 2 Cleaned'!$AJ:$AJ,"-")</f>
        <v>2</v>
      </c>
      <c r="M26" s="26">
        <f>_xlfn.XLOOKUP($A26,'Day 3 Cleaned'!$L:$L,'Day 3 Cleaned'!$AH:$AH,"-")</f>
        <v>1</v>
      </c>
      <c r="N26" s="26">
        <f>_xlfn.XLOOKUP($A26,'Day 3 Cleaned'!$L:$L,'Day 3 Cleaned'!$AI:$AI,"-")</f>
        <v>2</v>
      </c>
      <c r="O26" s="26">
        <f>_xlfn.XLOOKUP($A26,'Day 4 Cleaned'!$L:$L,'Day 4 Cleaned'!$AH:$AH,"-")</f>
        <v>1</v>
      </c>
      <c r="P26" s="26">
        <f>_xlfn.XLOOKUP($A26,'Day 4 Cleaned'!$L:$L,'Day 4 Cleaned'!$AI:$AI,"-")</f>
        <v>2</v>
      </c>
      <c r="Q26" s="30">
        <f>SUM(K26:P26)/3</f>
        <v>3</v>
      </c>
      <c r="R26" s="26">
        <f>_xlfn.XLOOKUP($A26,'Day 1 Cleaned'!$U:$U,'Day 1 Cleaned'!$CC:$CC,"-")</f>
        <v>15.1</v>
      </c>
      <c r="S26" s="26">
        <f>_xlfn.XLOOKUP($A26,'Day 2 Cleaned'!$M:$M,'Day 2 Cleaned'!$AM:$AM,"-")</f>
        <v>5.915</v>
      </c>
      <c r="T26" s="26">
        <f>_xlfn.XLOOKUP($A26,'Day 2 Cleaned'!$M:$M,'Day 2 Cleaned'!$AQ:$AQ,"-")</f>
        <v>8.3350000000000009</v>
      </c>
      <c r="U26" s="14">
        <f>R26-S26</f>
        <v>9.1849999999999987</v>
      </c>
      <c r="V26" s="26">
        <f>_xlfn.XLOOKUP($A26,'Day 3 Cleaned'!$L:$L,'Day 3 Cleaned'!$AL:$AL,"-")</f>
        <v>10.220000000000001</v>
      </c>
      <c r="W26" s="26">
        <f>_xlfn.XLOOKUP($A26,'Day 3 Cleaned'!$L:$L,'Day 3 Cleaned'!$AP:$AP,"-")</f>
        <v>2.6</v>
      </c>
      <c r="X26" s="14">
        <f>(S26+T26)-V26</f>
        <v>4.0299999999999994</v>
      </c>
      <c r="Y26" s="26">
        <f>_xlfn.XLOOKUP($A26,'Day 4 Cleaned'!$L:$L,'Day 4 Cleaned'!$AL:$AL,"-")</f>
        <v>5.4649999999999999</v>
      </c>
      <c r="Z26" s="26">
        <f>_xlfn.XLOOKUP($A26,'Day 4 Cleaned'!$L:$L,'Day 4 Cleaned'!$AP:$AP,"-")</f>
        <v>0</v>
      </c>
      <c r="AA26" s="14">
        <f>(V26+W26)-Y26</f>
        <v>7.3550000000000004</v>
      </c>
      <c r="AB26" s="30">
        <f>AVERAGE(U26,X26,AA26)</f>
        <v>6.8566666666666665</v>
      </c>
      <c r="AC26" s="30">
        <f>IF(AND($AB$97&gt;AB26, AB26&gt;$AB$96),AB26,"-")</f>
        <v>6.8566666666666665</v>
      </c>
      <c r="AD26" s="26">
        <f>_xlfn.XLOOKUP($A26,'Day 1 Cleaned'!$U:$U,'Day 1 Cleaned'!CM:CM,"-")</f>
        <v>0</v>
      </c>
      <c r="AE26" s="26">
        <f>_xlfn.XLOOKUP($A26,'Day 2 Cleaned'!$M:$M,'Day 2 Cleaned'!$AV:$AV,"-")</f>
        <v>0</v>
      </c>
      <c r="AF26" s="26">
        <f>_xlfn.XLOOKUP($A26,'Day 2 Cleaned'!$M:$M,'Day 2 Cleaned'!$AZ:$AZ,"-")</f>
        <v>0</v>
      </c>
      <c r="AG26" s="14">
        <f t="shared" si="1"/>
        <v>0</v>
      </c>
      <c r="AH26" s="26">
        <f>_xlfn.XLOOKUP($A26,'Day 3 Cleaned'!$L:$L,'Day 3 Cleaned'!$AU:$AU,"-")</f>
        <v>0</v>
      </c>
      <c r="AI26" s="26">
        <f>_xlfn.XLOOKUP($A26,'Day 3 Cleaned'!$L:$L,'Day 3 Cleaned'!$AY:$AY,"-")</f>
        <v>0</v>
      </c>
      <c r="AJ26" s="14">
        <f t="shared" si="2"/>
        <v>0</v>
      </c>
      <c r="AK26" s="26">
        <f>_xlfn.XLOOKUP($A26,'Day 4 Cleaned'!$L:$L,'Day 4 Cleaned'!$AU:$AU,"-")</f>
        <v>0</v>
      </c>
      <c r="AL26" s="26">
        <f>_xlfn.XLOOKUP($A26,'Day 4 Cleaned'!$L:$L,'Day 4 Cleaned'!$AY:$AY,"-")</f>
        <v>0</v>
      </c>
      <c r="AM26" s="14">
        <f t="shared" si="3"/>
        <v>0</v>
      </c>
      <c r="AN26" s="30">
        <f t="shared" si="4"/>
        <v>0</v>
      </c>
      <c r="AO26" s="31" t="str">
        <f t="shared" si="0"/>
        <v>-</v>
      </c>
      <c r="AP26" s="26">
        <f>_xlfn.XLOOKUP($A26,'Day 1 Cleaned'!$U:$U,'Day 1 Cleaned'!CT:CT,"-")</f>
        <v>0</v>
      </c>
      <c r="AQ26" s="26">
        <f>_xlfn.XLOOKUP($A26,'Day 1 Cleaned'!$U:$U,'Day 1 Cleaned'!DD:DD,"-")</f>
        <v>0</v>
      </c>
      <c r="AR26" s="26">
        <f>_xlfn.XLOOKUP($A26,'Day 1 Cleaned'!$U:$U,'Day 1 Cleaned'!DN:DN,"-")</f>
        <v>0</v>
      </c>
      <c r="AS26" s="26">
        <f>_xlfn.XLOOKUP($A26,'Day 1 Cleaned'!$U:$U,'Day 1 Cleaned'!DX:DX,"-")</f>
        <v>0</v>
      </c>
      <c r="AT26" s="26">
        <f>_xlfn.XLOOKUP($A26,'Day 1 Cleaned'!$U:$U,'Day 1 Cleaned'!EH:EH,"-")</f>
        <v>0</v>
      </c>
      <c r="AU26" s="26">
        <f>_xlfn.XLOOKUP($A26,'Day 1 Cleaned'!$U:$U,'Day 1 Cleaned'!ER:ER,"-")</f>
        <v>0</v>
      </c>
      <c r="AV26" s="26">
        <f>_xlfn.XLOOKUP($A26,'Day 1 Cleaned'!$U:$U,'Day 1 Cleaned'!FA:FA,"-")</f>
        <v>0</v>
      </c>
      <c r="AW26" s="26">
        <f>_xlfn.XLOOKUP($A26,'Day 1 Cleaned'!$U:$U,'Day 1 Cleaned'!FK:FK,"-")</f>
        <v>0</v>
      </c>
      <c r="AX26" s="26">
        <f>_xlfn.XLOOKUP($A26,'Day 1 Cleaned'!$U:$U,'Day 1 Cleaned'!FT:FT,"-")*_xlfn.XLOOKUP($A26,'Day 1 Cleaned'!$U:$U,'Day 1 Cleaned'!FU:FU,"-")</f>
        <v>0</v>
      </c>
      <c r="AY26" s="26">
        <f>_xlfn.XLOOKUP($A26,'Day 1 Cleaned'!$U:$U,'Day 1 Cleaned'!FV:FV,"-")</f>
        <v>0</v>
      </c>
      <c r="AZ26" s="26">
        <f>_xlfn.XLOOKUP($A26,'Day 1 Cleaned'!$U:$U,'Day 1 Cleaned'!GA:GA,"-")</f>
        <v>0</v>
      </c>
    </row>
    <row r="27" spans="1:52" x14ac:dyDescent="0.35">
      <c r="A27" s="26" t="str">
        <f>PROPER('Day 1 Cleaned'!U25)</f>
        <v xml:space="preserve">Ndeshyo Adiyeli </v>
      </c>
      <c r="B27" s="26" t="str">
        <f>_xlfn.XLOOKUP($A27,'Day 1 Cleaned'!$U:$U,'Day 1 Cleaned'!Y:Y,"-")</f>
        <v>Bugesera</v>
      </c>
      <c r="C27" s="26" t="str">
        <f>_xlfn.XLOOKUP($A27,'Day 1 Cleaned'!$U:$U,'Day 1 Cleaned'!AA:AA,"-")</f>
        <v>Rutonde</v>
      </c>
      <c r="D27" s="26" t="str">
        <f>_xlfn.XLOOKUP($A27,'Day 1 Cleaned'!$U:$U,'Day 1 Cleaned'!AB:AB,"-")</f>
        <v>Akajuri</v>
      </c>
      <c r="E27" s="26" t="str">
        <f>_xlfn.XLOOKUP($A27,'Day 1 Cleaned'!$U:$U,'Day 1 Cleaned'!AI:AI,"-")</f>
        <v>Traditional 3 stone fire</v>
      </c>
      <c r="F27" s="26" t="str">
        <f>_xlfn.XLOOKUP($A27,'Day 1 Cleaned'!$U:$U,'Day 1 Cleaned'!BL:BL,"-")</f>
        <v>Wood</v>
      </c>
      <c r="G27" s="26" t="str">
        <f>_xlfn.XLOOKUP($A27,'Day 2 Cleaned'!$M:$M,'Day 2 Cleaned'!$U:$U,"-")</f>
        <v>Wood</v>
      </c>
      <c r="H27" s="26" t="str">
        <f>_xlfn.XLOOKUP($A27,'Day 3 Cleaned'!$L:$L,'Day 3 Cleaned'!$T:$T,"-")</f>
        <v>Wood</v>
      </c>
      <c r="I27" s="26" t="str">
        <f>_xlfn.XLOOKUP($A27,'Day 4 Cleaned'!$L:$L,'Day 4 Cleaned'!$T:$T,"-")</f>
        <v>Wood</v>
      </c>
      <c r="J27" s="26" t="b" cm="1">
        <f t="array" ref="J27">AND(EXACT(F27:I27,F27))</f>
        <v>1</v>
      </c>
      <c r="K27" s="26">
        <f>_xlfn.XLOOKUP($A27,'Day 2 Cleaned'!$M:$M,'Day 2 Cleaned'!$AI:$AI,"-")</f>
        <v>2</v>
      </c>
      <c r="L27" s="26">
        <f>_xlfn.XLOOKUP($A27,'Day 2 Cleaned'!$M:$M,'Day 2 Cleaned'!$AJ:$AJ,"-")</f>
        <v>7</v>
      </c>
      <c r="M27" s="26">
        <f>_xlfn.XLOOKUP($A27,'Day 3 Cleaned'!$L:$L,'Day 3 Cleaned'!$AH:$AH,"-")</f>
        <v>2</v>
      </c>
      <c r="N27" s="26">
        <f>_xlfn.XLOOKUP($A27,'Day 3 Cleaned'!$L:$L,'Day 3 Cleaned'!$AI:$AI,"-")</f>
        <v>7</v>
      </c>
      <c r="O27" s="26">
        <f>_xlfn.XLOOKUP($A27,'Day 4 Cleaned'!$L:$L,'Day 4 Cleaned'!$AH:$AH,"-")</f>
        <v>2</v>
      </c>
      <c r="P27" s="26">
        <f>_xlfn.XLOOKUP($A27,'Day 4 Cleaned'!$L:$L,'Day 4 Cleaned'!$AI:$AI,"-")</f>
        <v>7</v>
      </c>
      <c r="Q27" s="30">
        <f>SUM(K27:P27)/3</f>
        <v>9</v>
      </c>
      <c r="R27" s="26">
        <f>_xlfn.XLOOKUP($A27,'Day 1 Cleaned'!$U:$U,'Day 1 Cleaned'!$CC:$CC,"-")</f>
        <v>38.075000000000003</v>
      </c>
      <c r="S27" s="26">
        <f>_xlfn.XLOOKUP($A27,'Day 2 Cleaned'!$M:$M,'Day 2 Cleaned'!$AM:$AM,"-")</f>
        <v>31.75</v>
      </c>
      <c r="T27" s="26">
        <f>_xlfn.XLOOKUP($A27,'Day 2 Cleaned'!$M:$M,'Day 2 Cleaned'!$AQ:$AQ,"-")</f>
        <v>0</v>
      </c>
      <c r="U27" s="14">
        <f>R27-S27</f>
        <v>6.3250000000000028</v>
      </c>
      <c r="V27" s="26">
        <f>_xlfn.XLOOKUP($A27,'Day 3 Cleaned'!$L:$L,'Day 3 Cleaned'!$AL:$AL,"-")</f>
        <v>26.3</v>
      </c>
      <c r="W27" s="26">
        <f>_xlfn.XLOOKUP($A27,'Day 3 Cleaned'!$L:$L,'Day 3 Cleaned'!$AP:$AP,"-")</f>
        <v>0</v>
      </c>
      <c r="X27" s="14">
        <f>(S27+T27)-V27</f>
        <v>5.4499999999999993</v>
      </c>
      <c r="Y27" s="26">
        <f>_xlfn.XLOOKUP($A27,'Day 4 Cleaned'!$L:$L,'Day 4 Cleaned'!$AL:$AL,"-")</f>
        <v>15.605</v>
      </c>
      <c r="Z27" s="26">
        <f>_xlfn.XLOOKUP($A27,'Day 4 Cleaned'!$L:$L,'Day 4 Cleaned'!$AP:$AP,"-")</f>
        <v>0</v>
      </c>
      <c r="AA27" s="14">
        <f>(V27+W27)-Y27</f>
        <v>10.695</v>
      </c>
      <c r="AB27" s="30">
        <f>AVERAGE(U27,X27,AA27)</f>
        <v>7.4900000000000011</v>
      </c>
      <c r="AC27" s="30">
        <f>IF(AND($AB$97&gt;AB27, AB27&gt;$AB$96),AB27,"-")</f>
        <v>7.4900000000000011</v>
      </c>
      <c r="AD27" s="26">
        <f>_xlfn.XLOOKUP($A27,'Day 1 Cleaned'!$U:$U,'Day 1 Cleaned'!CM:CM,"-")</f>
        <v>0</v>
      </c>
      <c r="AE27" s="26">
        <f>_xlfn.XLOOKUP($A27,'Day 2 Cleaned'!$M:$M,'Day 2 Cleaned'!$AV:$AV,"-")</f>
        <v>0</v>
      </c>
      <c r="AF27" s="26">
        <f>_xlfn.XLOOKUP($A27,'Day 2 Cleaned'!$M:$M,'Day 2 Cleaned'!$AZ:$AZ,"-")</f>
        <v>0</v>
      </c>
      <c r="AG27" s="14">
        <f t="shared" si="1"/>
        <v>0</v>
      </c>
      <c r="AH27" s="26">
        <f>_xlfn.XLOOKUP($A27,'Day 3 Cleaned'!$L:$L,'Day 3 Cleaned'!$AU:$AU,"-")</f>
        <v>0</v>
      </c>
      <c r="AI27" s="26">
        <f>_xlfn.XLOOKUP($A27,'Day 3 Cleaned'!$L:$L,'Day 3 Cleaned'!$AY:$AY,"-")</f>
        <v>0</v>
      </c>
      <c r="AJ27" s="14">
        <f t="shared" si="2"/>
        <v>0</v>
      </c>
      <c r="AK27" s="26">
        <f>_xlfn.XLOOKUP($A27,'Day 4 Cleaned'!$L:$L,'Day 4 Cleaned'!$AU:$AU,"-")</f>
        <v>0</v>
      </c>
      <c r="AL27" s="26">
        <f>_xlfn.XLOOKUP($A27,'Day 4 Cleaned'!$L:$L,'Day 4 Cleaned'!$AY:$AY,"-")</f>
        <v>0</v>
      </c>
      <c r="AM27" s="14">
        <f t="shared" si="3"/>
        <v>0</v>
      </c>
      <c r="AN27" s="30">
        <f t="shared" si="4"/>
        <v>0</v>
      </c>
      <c r="AO27" s="31" t="str">
        <f t="shared" si="0"/>
        <v>-</v>
      </c>
      <c r="AP27" s="26">
        <f>_xlfn.XLOOKUP($A27,'Day 1 Cleaned'!$U:$U,'Day 1 Cleaned'!CT:CT,"-")</f>
        <v>0</v>
      </c>
      <c r="AQ27" s="26">
        <f>_xlfn.XLOOKUP($A27,'Day 1 Cleaned'!$U:$U,'Day 1 Cleaned'!DD:DD,"-")</f>
        <v>0</v>
      </c>
      <c r="AR27" s="26">
        <f>_xlfn.XLOOKUP($A27,'Day 1 Cleaned'!$U:$U,'Day 1 Cleaned'!DN:DN,"-")</f>
        <v>0</v>
      </c>
      <c r="AS27" s="26">
        <f>_xlfn.XLOOKUP($A27,'Day 1 Cleaned'!$U:$U,'Day 1 Cleaned'!DX:DX,"-")</f>
        <v>0</v>
      </c>
      <c r="AT27" s="26">
        <f>_xlfn.XLOOKUP($A27,'Day 1 Cleaned'!$U:$U,'Day 1 Cleaned'!EH:EH,"-")</f>
        <v>0</v>
      </c>
      <c r="AU27" s="26">
        <f>_xlfn.XLOOKUP($A27,'Day 1 Cleaned'!$U:$U,'Day 1 Cleaned'!ER:ER,"-")</f>
        <v>0</v>
      </c>
      <c r="AV27" s="26">
        <f>_xlfn.XLOOKUP($A27,'Day 1 Cleaned'!$U:$U,'Day 1 Cleaned'!FA:FA,"-")</f>
        <v>0</v>
      </c>
      <c r="AW27" s="26">
        <f>_xlfn.XLOOKUP($A27,'Day 1 Cleaned'!$U:$U,'Day 1 Cleaned'!FK:FK,"-")</f>
        <v>0</v>
      </c>
      <c r="AX27" s="26">
        <f>_xlfn.XLOOKUP($A27,'Day 1 Cleaned'!$U:$U,'Day 1 Cleaned'!FT:FT,"-")*_xlfn.XLOOKUP($A27,'Day 1 Cleaned'!$U:$U,'Day 1 Cleaned'!FU:FU,"-")</f>
        <v>0</v>
      </c>
      <c r="AY27" s="26">
        <f>_xlfn.XLOOKUP($A27,'Day 1 Cleaned'!$U:$U,'Day 1 Cleaned'!FV:FV,"-")</f>
        <v>0</v>
      </c>
      <c r="AZ27" s="26">
        <f>_xlfn.XLOOKUP($A27,'Day 1 Cleaned'!$U:$U,'Day 1 Cleaned'!GA:GA,"-")</f>
        <v>0</v>
      </c>
    </row>
    <row r="28" spans="1:52" x14ac:dyDescent="0.35">
      <c r="A28" s="26" t="str">
        <f>PROPER('Day 1 Cleaned'!U26)</f>
        <v>Ndihokubwayo Naphtalie</v>
      </c>
      <c r="B28" s="26" t="str">
        <f>_xlfn.XLOOKUP($A28,'Day 1 Cleaned'!$U:$U,'Day 1 Cleaned'!Y:Y,"-")</f>
        <v>Bugesera</v>
      </c>
      <c r="C28" s="26" t="str">
        <f>_xlfn.XLOOKUP($A28,'Day 1 Cleaned'!$U:$U,'Day 1 Cleaned'!AA:AA,"-")</f>
        <v>Kagomasi</v>
      </c>
      <c r="D28" s="26" t="str">
        <f>_xlfn.XLOOKUP($A28,'Day 1 Cleaned'!$U:$U,'Day 1 Cleaned'!AB:AB,"-")</f>
        <v>Kagomasi</v>
      </c>
      <c r="E28" s="26" t="str">
        <f>_xlfn.XLOOKUP($A28,'Day 1 Cleaned'!$U:$U,'Day 1 Cleaned'!AI:AI,"-")</f>
        <v>Traditional 3 stone fire</v>
      </c>
      <c r="F28" s="26" t="str">
        <f>_xlfn.XLOOKUP($A28,'Day 1 Cleaned'!$U:$U,'Day 1 Cleaned'!BL:BL,"-")</f>
        <v>Wood</v>
      </c>
      <c r="G28" s="26" t="str">
        <f>_xlfn.XLOOKUP($A28,'Day 2 Cleaned'!$M:$M,'Day 2 Cleaned'!$U:$U,"-")</f>
        <v>Wood</v>
      </c>
      <c r="H28" s="26" t="str">
        <f>_xlfn.XLOOKUP($A28,'Day 3 Cleaned'!$L:$L,'Day 3 Cleaned'!$T:$T,"-")</f>
        <v>Wood</v>
      </c>
      <c r="I28" s="26" t="str">
        <f>_xlfn.XLOOKUP($A28,'Day 4 Cleaned'!$L:$L,'Day 4 Cleaned'!$T:$T,"-")</f>
        <v>Wood</v>
      </c>
      <c r="J28" s="26" t="b" cm="1">
        <f t="array" ref="J28">AND(EXACT(F28:I28,F28))</f>
        <v>1</v>
      </c>
      <c r="K28" s="26">
        <f>_xlfn.XLOOKUP($A28,'Day 2 Cleaned'!$M:$M,'Day 2 Cleaned'!$AI:$AI,"-")</f>
        <v>3</v>
      </c>
      <c r="L28" s="26">
        <f>_xlfn.XLOOKUP($A28,'Day 2 Cleaned'!$M:$M,'Day 2 Cleaned'!$AJ:$AJ,"-")</f>
        <v>6</v>
      </c>
      <c r="M28" s="26">
        <f>_xlfn.XLOOKUP($A28,'Day 3 Cleaned'!$L:$L,'Day 3 Cleaned'!$AH:$AH,"-")</f>
        <v>3</v>
      </c>
      <c r="N28" s="26">
        <f>_xlfn.XLOOKUP($A28,'Day 3 Cleaned'!$L:$L,'Day 3 Cleaned'!$AI:$AI,"-")</f>
        <v>6</v>
      </c>
      <c r="O28" s="26">
        <f>_xlfn.XLOOKUP($A28,'Day 4 Cleaned'!$L:$L,'Day 4 Cleaned'!$AH:$AH,"-")</f>
        <v>3</v>
      </c>
      <c r="P28" s="26">
        <f>_xlfn.XLOOKUP($A28,'Day 4 Cleaned'!$L:$L,'Day 4 Cleaned'!$AI:$AI,"-")</f>
        <v>6</v>
      </c>
      <c r="Q28" s="30">
        <f>SUM(K28:P28)/3</f>
        <v>9</v>
      </c>
      <c r="R28" s="26">
        <f>_xlfn.XLOOKUP($A28,'Day 1 Cleaned'!$U:$U,'Day 1 Cleaned'!$CC:$CC,"-")</f>
        <v>18.47</v>
      </c>
      <c r="S28" s="26">
        <f>_xlfn.XLOOKUP($A28,'Day 2 Cleaned'!$M:$M,'Day 2 Cleaned'!$AM:$AM,"-")</f>
        <v>3.69</v>
      </c>
      <c r="T28" s="26">
        <f>_xlfn.XLOOKUP($A28,'Day 2 Cleaned'!$M:$M,'Day 2 Cleaned'!$AQ:$AQ,"-")</f>
        <v>8.57</v>
      </c>
      <c r="U28" s="14">
        <f>R28-S28</f>
        <v>14.78</v>
      </c>
      <c r="V28" s="26">
        <f>_xlfn.XLOOKUP($A28,'Day 3 Cleaned'!$L:$L,'Day 3 Cleaned'!$AL:$AL,"-")</f>
        <v>4.8150000000000004</v>
      </c>
      <c r="W28" s="26">
        <f>_xlfn.XLOOKUP($A28,'Day 3 Cleaned'!$L:$L,'Day 3 Cleaned'!$AP:$AP,"-")</f>
        <v>7.2450000000000001</v>
      </c>
      <c r="X28" s="14">
        <f>(S28+T28)-V28</f>
        <v>7.4449999999999994</v>
      </c>
      <c r="Y28" s="26">
        <f>_xlfn.XLOOKUP($A28,'Day 4 Cleaned'!$L:$L,'Day 4 Cleaned'!$AL:$AL,"-")</f>
        <v>4.9400000000000004</v>
      </c>
      <c r="Z28" s="26">
        <f>_xlfn.XLOOKUP($A28,'Day 4 Cleaned'!$L:$L,'Day 4 Cleaned'!$AP:$AP,"-")</f>
        <v>0</v>
      </c>
      <c r="AA28" s="14">
        <f>(V28+W28)-Y28</f>
        <v>7.12</v>
      </c>
      <c r="AB28" s="30">
        <f>AVERAGE(U28,X28,AA28)</f>
        <v>9.7816666666666663</v>
      </c>
      <c r="AC28" s="30">
        <f>IF(AND($AB$97&gt;AB28, AB28&gt;$AB$96),AB28,"-")</f>
        <v>9.7816666666666663</v>
      </c>
      <c r="AD28" s="26">
        <f>_xlfn.XLOOKUP($A28,'Day 1 Cleaned'!$U:$U,'Day 1 Cleaned'!CM:CM,"-")</f>
        <v>0</v>
      </c>
      <c r="AE28" s="26">
        <f>_xlfn.XLOOKUP($A28,'Day 2 Cleaned'!$M:$M,'Day 2 Cleaned'!$AV:$AV,"-")</f>
        <v>0</v>
      </c>
      <c r="AF28" s="26">
        <f>_xlfn.XLOOKUP($A28,'Day 2 Cleaned'!$M:$M,'Day 2 Cleaned'!$AZ:$AZ,"-")</f>
        <v>0</v>
      </c>
      <c r="AG28" s="14">
        <f t="shared" si="1"/>
        <v>0</v>
      </c>
      <c r="AH28" s="26">
        <f>_xlfn.XLOOKUP($A28,'Day 3 Cleaned'!$L:$L,'Day 3 Cleaned'!$AU:$AU,"-")</f>
        <v>0</v>
      </c>
      <c r="AI28" s="26">
        <f>_xlfn.XLOOKUP($A28,'Day 3 Cleaned'!$L:$L,'Day 3 Cleaned'!$AY:$AY,"-")</f>
        <v>0</v>
      </c>
      <c r="AJ28" s="14">
        <f t="shared" si="2"/>
        <v>0</v>
      </c>
      <c r="AK28" s="26">
        <f>_xlfn.XLOOKUP($A28,'Day 4 Cleaned'!$L:$L,'Day 4 Cleaned'!$AU:$AU,"-")</f>
        <v>0</v>
      </c>
      <c r="AL28" s="26">
        <f>_xlfn.XLOOKUP($A28,'Day 4 Cleaned'!$L:$L,'Day 4 Cleaned'!$AY:$AY,"-")</f>
        <v>0</v>
      </c>
      <c r="AM28" s="14">
        <f t="shared" si="3"/>
        <v>0</v>
      </c>
      <c r="AN28" s="30">
        <f t="shared" si="4"/>
        <v>0</v>
      </c>
      <c r="AO28" s="31" t="str">
        <f t="shared" si="0"/>
        <v>-</v>
      </c>
      <c r="AP28" s="26">
        <f>_xlfn.XLOOKUP($A28,'Day 1 Cleaned'!$U:$U,'Day 1 Cleaned'!CT:CT,"-")</f>
        <v>0</v>
      </c>
      <c r="AQ28" s="26">
        <f>_xlfn.XLOOKUP($A28,'Day 1 Cleaned'!$U:$U,'Day 1 Cleaned'!DD:DD,"-")</f>
        <v>0</v>
      </c>
      <c r="AR28" s="26">
        <f>_xlfn.XLOOKUP($A28,'Day 1 Cleaned'!$U:$U,'Day 1 Cleaned'!DN:DN,"-")</f>
        <v>0</v>
      </c>
      <c r="AS28" s="26">
        <f>_xlfn.XLOOKUP($A28,'Day 1 Cleaned'!$U:$U,'Day 1 Cleaned'!DX:DX,"-")</f>
        <v>0</v>
      </c>
      <c r="AT28" s="26">
        <f>_xlfn.XLOOKUP($A28,'Day 1 Cleaned'!$U:$U,'Day 1 Cleaned'!EH:EH,"-")</f>
        <v>0</v>
      </c>
      <c r="AU28" s="26">
        <f>_xlfn.XLOOKUP($A28,'Day 1 Cleaned'!$U:$U,'Day 1 Cleaned'!ER:ER,"-")</f>
        <v>0</v>
      </c>
      <c r="AV28" s="26">
        <f>_xlfn.XLOOKUP($A28,'Day 1 Cleaned'!$U:$U,'Day 1 Cleaned'!FA:FA,"-")</f>
        <v>0</v>
      </c>
      <c r="AW28" s="26">
        <f>_xlfn.XLOOKUP($A28,'Day 1 Cleaned'!$U:$U,'Day 1 Cleaned'!FK:FK,"-")</f>
        <v>0</v>
      </c>
      <c r="AX28" s="26">
        <f>_xlfn.XLOOKUP($A28,'Day 1 Cleaned'!$U:$U,'Day 1 Cleaned'!FT:FT,"-")*_xlfn.XLOOKUP($A28,'Day 1 Cleaned'!$U:$U,'Day 1 Cleaned'!FU:FU,"-")</f>
        <v>0</v>
      </c>
      <c r="AY28" s="26">
        <f>_xlfn.XLOOKUP($A28,'Day 1 Cleaned'!$U:$U,'Day 1 Cleaned'!FV:FV,"-")</f>
        <v>0</v>
      </c>
      <c r="AZ28" s="26">
        <f>_xlfn.XLOOKUP($A28,'Day 1 Cleaned'!$U:$U,'Day 1 Cleaned'!GA:GA,"-")</f>
        <v>0</v>
      </c>
    </row>
    <row r="29" spans="1:52" x14ac:dyDescent="0.35">
      <c r="A29" s="35" t="str">
        <f>PROPER('Day 1 Cleaned'!U27)</f>
        <v>Nikombabona Claudine</v>
      </c>
      <c r="B29" s="35" t="str">
        <f>_xlfn.XLOOKUP($A29,'Day 1 Cleaned'!$U:$U,'Day 1 Cleaned'!Y:Y,"-")</f>
        <v>Bugesera</v>
      </c>
      <c r="C29" s="35" t="str">
        <f>_xlfn.XLOOKUP($A29,'Day 1 Cleaned'!$U:$U,'Day 1 Cleaned'!AA:AA,"-")</f>
        <v>Rugando</v>
      </c>
      <c r="D29" s="35" t="str">
        <f>_xlfn.XLOOKUP($A29,'Day 1 Cleaned'!$U:$U,'Day 1 Cleaned'!AB:AB,"-")</f>
        <v>Gako</v>
      </c>
      <c r="E29" s="35" t="str">
        <f>_xlfn.XLOOKUP($A29,'Day 1 Cleaned'!$U:$U,'Day 1 Cleaned'!AI:AI,"-")</f>
        <v>Traditional 3 stone fire Improved wood stove</v>
      </c>
      <c r="F29" s="35" t="str">
        <f>_xlfn.XLOOKUP($A29,'Day 1 Cleaned'!$U:$U,'Day 1 Cleaned'!BL:BL,"-")</f>
        <v>Wood</v>
      </c>
      <c r="G29" s="35" t="str">
        <f>_xlfn.XLOOKUP($A29,'Day 2 Cleaned'!$M:$M,'Day 2 Cleaned'!$U:$U,"-")</f>
        <v>Wood</v>
      </c>
      <c r="H29" s="35" t="str">
        <f>_xlfn.XLOOKUP($A29,'Day 3 Cleaned'!$L:$L,'Day 3 Cleaned'!$T:$T,"-")</f>
        <v>Wood</v>
      </c>
      <c r="I29" s="35" t="str">
        <f>_xlfn.XLOOKUP($A29,'Day 4 Cleaned'!$L:$L,'Day 4 Cleaned'!$T:$T,"-")</f>
        <v>Wood</v>
      </c>
      <c r="J29" s="35" t="b" cm="1">
        <f t="array" ref="J29">AND(EXACT(F29:I29,F29))</f>
        <v>1</v>
      </c>
      <c r="K29" s="35">
        <f>_xlfn.XLOOKUP($A29,'Day 2 Cleaned'!$M:$M,'Day 2 Cleaned'!$AI:$AI,"-")</f>
        <v>1</v>
      </c>
      <c r="L29" s="35">
        <f>_xlfn.XLOOKUP($A29,'Day 2 Cleaned'!$M:$M,'Day 2 Cleaned'!$AJ:$AJ,"-")</f>
        <v>5</v>
      </c>
      <c r="M29" s="35">
        <f>_xlfn.XLOOKUP($A29,'Day 3 Cleaned'!$L:$L,'Day 3 Cleaned'!$AH:$AH,"-")</f>
        <v>2</v>
      </c>
      <c r="N29" s="35">
        <f>_xlfn.XLOOKUP($A29,'Day 3 Cleaned'!$L:$L,'Day 3 Cleaned'!$AI:$AI,"-")</f>
        <v>8</v>
      </c>
      <c r="O29" s="35">
        <f>_xlfn.XLOOKUP($A29,'Day 4 Cleaned'!$L:$L,'Day 4 Cleaned'!$AH:$AH,"-")</f>
        <v>1</v>
      </c>
      <c r="P29" s="35">
        <f>_xlfn.XLOOKUP($A29,'Day 4 Cleaned'!$L:$L,'Day 4 Cleaned'!$AI:$AI,"-")</f>
        <v>7</v>
      </c>
      <c r="Q29" s="36">
        <f>SUM(K29:P29)/3</f>
        <v>8</v>
      </c>
      <c r="R29" s="35">
        <f>_xlfn.XLOOKUP($A29,'Day 1 Cleaned'!$U:$U,'Day 1 Cleaned'!$CC:$CC,"-")</f>
        <v>3.4449999999999998</v>
      </c>
      <c r="S29" s="35">
        <f>_xlfn.XLOOKUP($A29,'Day 2 Cleaned'!$M:$M,'Day 2 Cleaned'!$AM:$AM,"-")</f>
        <v>1.92</v>
      </c>
      <c r="T29" s="35">
        <f>_xlfn.XLOOKUP($A29,'Day 2 Cleaned'!$M:$M,'Day 2 Cleaned'!$AQ:$AQ,"-")</f>
        <v>7.41</v>
      </c>
      <c r="U29" s="35">
        <f>R29-S29</f>
        <v>1.5249999999999999</v>
      </c>
      <c r="V29" s="35">
        <f>_xlfn.XLOOKUP($A29,'Day 3 Cleaned'!$L:$L,'Day 3 Cleaned'!$AL:$AL,"-")</f>
        <v>9.5399999999999991</v>
      </c>
      <c r="W29" s="35">
        <f>_xlfn.XLOOKUP($A29,'Day 3 Cleaned'!$L:$L,'Day 3 Cleaned'!$AP:$AP,"-")</f>
        <v>0</v>
      </c>
      <c r="X29" s="35">
        <f>(S29+T29)-V29</f>
        <v>-0.20999999999999908</v>
      </c>
      <c r="Y29" s="35">
        <f>_xlfn.XLOOKUP($A29,'Day 4 Cleaned'!$L:$L,'Day 4 Cleaned'!$AL:$AL,"-")</f>
        <v>6.81</v>
      </c>
      <c r="Z29" s="35">
        <f>_xlfn.XLOOKUP($A29,'Day 4 Cleaned'!$L:$L,'Day 4 Cleaned'!$AP:$AP,"-")</f>
        <v>0</v>
      </c>
      <c r="AA29" s="35">
        <f>(V29+W29)-Y29</f>
        <v>2.7299999999999995</v>
      </c>
      <c r="AB29" s="36">
        <f>AVERAGE(U29,X29,AA29)</f>
        <v>1.3483333333333334</v>
      </c>
      <c r="AC29" s="36">
        <f>IF(AND($AB$97&gt;AB29, AB29&gt;$AB$96),AB29,"-")</f>
        <v>1.3483333333333334</v>
      </c>
      <c r="AD29" s="26">
        <f>_xlfn.XLOOKUP($A29,'Day 1 Cleaned'!$U:$U,'Day 1 Cleaned'!CM:CM,"-")</f>
        <v>0</v>
      </c>
      <c r="AE29" s="26">
        <f>_xlfn.XLOOKUP($A29,'Day 2 Cleaned'!$M:$M,'Day 2 Cleaned'!$AV:$AV,"-")</f>
        <v>0</v>
      </c>
      <c r="AF29" s="26">
        <f>_xlfn.XLOOKUP($A29,'Day 2 Cleaned'!$M:$M,'Day 2 Cleaned'!$AZ:$AZ,"-")</f>
        <v>0</v>
      </c>
      <c r="AG29" s="14">
        <f t="shared" ref="AG29:AG39" si="5">AD29-AE29</f>
        <v>0</v>
      </c>
      <c r="AH29" s="26">
        <f>_xlfn.XLOOKUP($A29,'Day 3 Cleaned'!$L:$L,'Day 3 Cleaned'!$AU:$AU,"-")</f>
        <v>0</v>
      </c>
      <c r="AI29" s="26">
        <f>_xlfn.XLOOKUP($A29,'Day 3 Cleaned'!$L:$L,'Day 3 Cleaned'!$AY:$AY,"-")</f>
        <v>0</v>
      </c>
      <c r="AJ29" s="14">
        <f t="shared" ref="AJ29:AJ39" si="6">(AE29+AF29)-AH29</f>
        <v>0</v>
      </c>
      <c r="AK29" s="26">
        <f>_xlfn.XLOOKUP($A29,'Day 4 Cleaned'!$L:$L,'Day 4 Cleaned'!$AU:$AU,"-")</f>
        <v>0</v>
      </c>
      <c r="AL29" s="26">
        <f>_xlfn.XLOOKUP($A29,'Day 4 Cleaned'!$L:$L,'Day 4 Cleaned'!$AY:$AY,"-")</f>
        <v>0</v>
      </c>
      <c r="AM29" s="14">
        <f t="shared" ref="AM29:AM39" si="7">(AH29+AI29)-AK29</f>
        <v>0</v>
      </c>
      <c r="AN29" s="30">
        <f t="shared" ref="AN29:AN39" si="8">AVERAGE(AG29,AJ29,AM29)</f>
        <v>0</v>
      </c>
      <c r="AO29" s="31" t="str">
        <f t="shared" si="0"/>
        <v>-</v>
      </c>
      <c r="AP29" s="26">
        <f>_xlfn.XLOOKUP($A29,'Day 1 Cleaned'!$U:$U,'Day 1 Cleaned'!CT:CT,"-")</f>
        <v>0</v>
      </c>
      <c r="AQ29" s="26">
        <f>_xlfn.XLOOKUP($A29,'Day 1 Cleaned'!$U:$U,'Day 1 Cleaned'!DD:DD,"-")</f>
        <v>0</v>
      </c>
      <c r="AR29" s="26">
        <f>_xlfn.XLOOKUP($A29,'Day 1 Cleaned'!$U:$U,'Day 1 Cleaned'!DN:DN,"-")</f>
        <v>0</v>
      </c>
      <c r="AS29" s="26">
        <f>_xlfn.XLOOKUP($A29,'Day 1 Cleaned'!$U:$U,'Day 1 Cleaned'!DX:DX,"-")</f>
        <v>0</v>
      </c>
      <c r="AT29" s="26">
        <f>_xlfn.XLOOKUP($A29,'Day 1 Cleaned'!$U:$U,'Day 1 Cleaned'!EH:EH,"-")</f>
        <v>0</v>
      </c>
      <c r="AU29" s="26">
        <f>_xlfn.XLOOKUP($A29,'Day 1 Cleaned'!$U:$U,'Day 1 Cleaned'!ER:ER,"-")</f>
        <v>0</v>
      </c>
      <c r="AV29" s="26">
        <f>_xlfn.XLOOKUP($A29,'Day 1 Cleaned'!$U:$U,'Day 1 Cleaned'!FA:FA,"-")</f>
        <v>0</v>
      </c>
      <c r="AW29" s="26">
        <f>_xlfn.XLOOKUP($A29,'Day 1 Cleaned'!$U:$U,'Day 1 Cleaned'!FK:FK,"-")</f>
        <v>0</v>
      </c>
      <c r="AX29" s="26">
        <f>_xlfn.XLOOKUP($A29,'Day 1 Cleaned'!$U:$U,'Day 1 Cleaned'!FT:FT,"-")*_xlfn.XLOOKUP($A29,'Day 1 Cleaned'!$U:$U,'Day 1 Cleaned'!FU:FU,"-")</f>
        <v>0</v>
      </c>
      <c r="AY29" s="26">
        <f>_xlfn.XLOOKUP($A29,'Day 1 Cleaned'!$U:$U,'Day 1 Cleaned'!FV:FV,"-")</f>
        <v>0</v>
      </c>
      <c r="AZ29" s="26">
        <f>_xlfn.XLOOKUP($A29,'Day 1 Cleaned'!$U:$U,'Day 1 Cleaned'!GA:GA,"-")</f>
        <v>0</v>
      </c>
    </row>
    <row r="30" spans="1:52" x14ac:dyDescent="0.35">
      <c r="A30" s="35" t="str">
        <f>PROPER('Day 1 Cleaned'!U28)</f>
        <v>Niyomukiza Razal</v>
      </c>
      <c r="B30" s="35" t="str">
        <f>_xlfn.XLOOKUP($A30,'Day 1 Cleaned'!$U:$U,'Day 1 Cleaned'!Y:Y,"-")</f>
        <v>Bugesera</v>
      </c>
      <c r="C30" s="35" t="str">
        <f>_xlfn.XLOOKUP($A30,'Day 1 Cleaned'!$U:$U,'Day 1 Cleaned'!AA:AA,"-")</f>
        <v>Murama</v>
      </c>
      <c r="D30" s="35" t="str">
        <f>_xlfn.XLOOKUP($A30,'Day 1 Cleaned'!$U:$U,'Day 1 Cleaned'!AB:AB,"-")</f>
        <v>Bishenyi</v>
      </c>
      <c r="E30" s="35" t="str">
        <f>_xlfn.XLOOKUP($A30,'Day 1 Cleaned'!$U:$U,'Day 1 Cleaned'!AI:AI,"-")</f>
        <v>Traditional 3 stone fire</v>
      </c>
      <c r="F30" s="35" t="str">
        <f>_xlfn.XLOOKUP($A30,'Day 1 Cleaned'!$U:$U,'Day 1 Cleaned'!BL:BL,"-")</f>
        <v>Wood</v>
      </c>
      <c r="G30" s="35" t="str">
        <f>_xlfn.XLOOKUP($A30,'Day 2 Cleaned'!$M:$M,'Day 2 Cleaned'!$U:$U,"-")</f>
        <v>Wood</v>
      </c>
      <c r="H30" s="35" t="str">
        <f>_xlfn.XLOOKUP($A30,'Day 3 Cleaned'!$L:$L,'Day 3 Cleaned'!$T:$T,"-")</f>
        <v>Wood</v>
      </c>
      <c r="I30" s="35" t="str">
        <f>_xlfn.XLOOKUP($A30,'Day 4 Cleaned'!$L:$L,'Day 4 Cleaned'!$T:$T,"-")</f>
        <v>Wood</v>
      </c>
      <c r="J30" s="35" t="b" cm="1">
        <f t="array" ref="J30">AND(EXACT(F30:I30,F30))</f>
        <v>1</v>
      </c>
      <c r="K30" s="35">
        <f>_xlfn.XLOOKUP($A30,'Day 2 Cleaned'!$M:$M,'Day 2 Cleaned'!$AI:$AI,"-")</f>
        <v>2</v>
      </c>
      <c r="L30" s="35">
        <f>_xlfn.XLOOKUP($A30,'Day 2 Cleaned'!$M:$M,'Day 2 Cleaned'!$AJ:$AJ,"-")</f>
        <v>7</v>
      </c>
      <c r="M30" s="35">
        <f>_xlfn.XLOOKUP($A30,'Day 3 Cleaned'!$L:$L,'Day 3 Cleaned'!$AH:$AH,"-")</f>
        <v>2</v>
      </c>
      <c r="N30" s="35">
        <f>_xlfn.XLOOKUP($A30,'Day 3 Cleaned'!$L:$L,'Day 3 Cleaned'!$AI:$AI,"-")</f>
        <v>7</v>
      </c>
      <c r="O30" s="35">
        <f>_xlfn.XLOOKUP($A30,'Day 4 Cleaned'!$L:$L,'Day 4 Cleaned'!$AH:$AH,"-")</f>
        <v>2</v>
      </c>
      <c r="P30" s="35">
        <f>_xlfn.XLOOKUP($A30,'Day 4 Cleaned'!$L:$L,'Day 4 Cleaned'!$AI:$AI,"-")</f>
        <v>7</v>
      </c>
      <c r="Q30" s="36">
        <f>SUM(K30:P30)/3</f>
        <v>9</v>
      </c>
      <c r="R30" s="35">
        <f>_xlfn.XLOOKUP($A30,'Day 1 Cleaned'!$U:$U,'Day 1 Cleaned'!$CC:$CC,"-")</f>
        <v>3</v>
      </c>
      <c r="S30" s="35">
        <f>_xlfn.XLOOKUP($A30,'Day 2 Cleaned'!$M:$M,'Day 2 Cleaned'!$AM:$AM,"-")</f>
        <v>16.260000000000002</v>
      </c>
      <c r="T30" s="35">
        <f>_xlfn.XLOOKUP($A30,'Day 2 Cleaned'!$M:$M,'Day 2 Cleaned'!$AQ:$AQ,"-")</f>
        <v>4.12</v>
      </c>
      <c r="U30" s="35">
        <f>R30-S30</f>
        <v>-13.260000000000002</v>
      </c>
      <c r="V30" s="35">
        <f>_xlfn.XLOOKUP($A30,'Day 3 Cleaned'!$L:$L,'Day 3 Cleaned'!$AL:$AL,"-")</f>
        <v>13.55</v>
      </c>
      <c r="W30" s="35">
        <f>_xlfn.XLOOKUP($A30,'Day 3 Cleaned'!$L:$L,'Day 3 Cleaned'!$AP:$AP,"-")</f>
        <v>3.7850000000000001</v>
      </c>
      <c r="X30" s="35">
        <f>(S30+T30)-V30</f>
        <v>6.8300000000000018</v>
      </c>
      <c r="Y30" s="35">
        <f>_xlfn.XLOOKUP($A30,'Day 4 Cleaned'!$L:$L,'Day 4 Cleaned'!$AL:$AL,"-")</f>
        <v>8.6549999999999994</v>
      </c>
      <c r="Z30" s="35">
        <f>_xlfn.XLOOKUP($A30,'Day 4 Cleaned'!$L:$L,'Day 4 Cleaned'!$AP:$AP,"-")</f>
        <v>10.7</v>
      </c>
      <c r="AA30" s="35">
        <f>(V30+W30)-Y30</f>
        <v>8.6800000000000015</v>
      </c>
      <c r="AB30" s="36">
        <f>AVERAGE(U30,X30,AA30)</f>
        <v>0.75000000000000056</v>
      </c>
      <c r="AC30" s="36">
        <f>IF(AND($AB$97&gt;AB30, AB30&gt;$AB$96),AB30,"-")</f>
        <v>0.75000000000000056</v>
      </c>
      <c r="AD30" s="26">
        <f>_xlfn.XLOOKUP($A30,'Day 1 Cleaned'!$U:$U,'Day 1 Cleaned'!CM:CM,"-")</f>
        <v>0</v>
      </c>
      <c r="AE30" s="26">
        <f>_xlfn.XLOOKUP($A30,'Day 2 Cleaned'!$M:$M,'Day 2 Cleaned'!$AV:$AV,"-")</f>
        <v>0</v>
      </c>
      <c r="AF30" s="26">
        <f>_xlfn.XLOOKUP($A30,'Day 2 Cleaned'!$M:$M,'Day 2 Cleaned'!$AZ:$AZ,"-")</f>
        <v>0</v>
      </c>
      <c r="AG30" s="14">
        <f t="shared" si="5"/>
        <v>0</v>
      </c>
      <c r="AH30" s="26">
        <f>_xlfn.XLOOKUP($A30,'Day 3 Cleaned'!$L:$L,'Day 3 Cleaned'!$AU:$AU,"-")</f>
        <v>0</v>
      </c>
      <c r="AI30" s="26">
        <f>_xlfn.XLOOKUP($A30,'Day 3 Cleaned'!$L:$L,'Day 3 Cleaned'!$AY:$AY,"-")</f>
        <v>0</v>
      </c>
      <c r="AJ30" s="14">
        <f t="shared" si="6"/>
        <v>0</v>
      </c>
      <c r="AK30" s="26">
        <f>_xlfn.XLOOKUP($A30,'Day 4 Cleaned'!$L:$L,'Day 4 Cleaned'!$AU:$AU,"-")</f>
        <v>0</v>
      </c>
      <c r="AL30" s="26">
        <f>_xlfn.XLOOKUP($A30,'Day 4 Cleaned'!$L:$L,'Day 4 Cleaned'!$AY:$AY,"-")</f>
        <v>0</v>
      </c>
      <c r="AM30" s="14">
        <f t="shared" si="7"/>
        <v>0</v>
      </c>
      <c r="AN30" s="30">
        <f t="shared" si="8"/>
        <v>0</v>
      </c>
      <c r="AO30" s="31" t="str">
        <f t="shared" si="0"/>
        <v>-</v>
      </c>
      <c r="AP30" s="26">
        <f>_xlfn.XLOOKUP($A30,'Day 1 Cleaned'!$U:$U,'Day 1 Cleaned'!CT:CT,"-")</f>
        <v>0</v>
      </c>
      <c r="AQ30" s="26">
        <f>_xlfn.XLOOKUP($A30,'Day 1 Cleaned'!$U:$U,'Day 1 Cleaned'!DD:DD,"-")</f>
        <v>0</v>
      </c>
      <c r="AR30" s="26">
        <f>_xlfn.XLOOKUP($A30,'Day 1 Cleaned'!$U:$U,'Day 1 Cleaned'!DN:DN,"-")</f>
        <v>0</v>
      </c>
      <c r="AS30" s="26">
        <f>_xlfn.XLOOKUP($A30,'Day 1 Cleaned'!$U:$U,'Day 1 Cleaned'!DX:DX,"-")</f>
        <v>0</v>
      </c>
      <c r="AT30" s="26">
        <f>_xlfn.XLOOKUP($A30,'Day 1 Cleaned'!$U:$U,'Day 1 Cleaned'!EH:EH,"-")</f>
        <v>0</v>
      </c>
      <c r="AU30" s="26">
        <f>_xlfn.XLOOKUP($A30,'Day 1 Cleaned'!$U:$U,'Day 1 Cleaned'!ER:ER,"-")</f>
        <v>0</v>
      </c>
      <c r="AV30" s="26">
        <f>_xlfn.XLOOKUP($A30,'Day 1 Cleaned'!$U:$U,'Day 1 Cleaned'!FA:FA,"-")</f>
        <v>0</v>
      </c>
      <c r="AW30" s="26">
        <f>_xlfn.XLOOKUP($A30,'Day 1 Cleaned'!$U:$U,'Day 1 Cleaned'!FK:FK,"-")</f>
        <v>0</v>
      </c>
      <c r="AX30" s="26">
        <f>_xlfn.XLOOKUP($A30,'Day 1 Cleaned'!$U:$U,'Day 1 Cleaned'!FT:FT,"-")*_xlfn.XLOOKUP($A30,'Day 1 Cleaned'!$U:$U,'Day 1 Cleaned'!FU:FU,"-")</f>
        <v>0</v>
      </c>
      <c r="AY30" s="26">
        <f>_xlfn.XLOOKUP($A30,'Day 1 Cleaned'!$U:$U,'Day 1 Cleaned'!FV:FV,"-")</f>
        <v>0</v>
      </c>
      <c r="AZ30" s="26">
        <f>_xlfn.XLOOKUP($A30,'Day 1 Cleaned'!$U:$U,'Day 1 Cleaned'!GA:GA,"-")</f>
        <v>0</v>
      </c>
    </row>
    <row r="31" spans="1:52" x14ac:dyDescent="0.35">
      <c r="A31" s="26" t="str">
        <f>PROPER('Day 1 Cleaned'!U29)</f>
        <v>Nkuranga Frecerick</v>
      </c>
      <c r="B31" s="26" t="str">
        <f>_xlfn.XLOOKUP($A31,'Day 1 Cleaned'!$U:$U,'Day 1 Cleaned'!Y:Y,"-")</f>
        <v>Bugesera</v>
      </c>
      <c r="C31" s="26" t="str">
        <f>_xlfn.XLOOKUP($A31,'Day 1 Cleaned'!$U:$U,'Day 1 Cleaned'!AA:AA,"-")</f>
        <v>Rugando</v>
      </c>
      <c r="D31" s="26" t="str">
        <f>_xlfn.XLOOKUP($A31,'Day 1 Cleaned'!$U:$U,'Day 1 Cleaned'!AB:AB,"-")</f>
        <v>Bushenyi</v>
      </c>
      <c r="E31" s="26" t="str">
        <f>_xlfn.XLOOKUP($A31,'Day 1 Cleaned'!$U:$U,'Day 1 Cleaned'!AI:AI,"-")</f>
        <v>Traditional 3 stone fire</v>
      </c>
      <c r="F31" s="26" t="str">
        <f>_xlfn.XLOOKUP($A31,'Day 1 Cleaned'!$U:$U,'Day 1 Cleaned'!BL:BL,"-")</f>
        <v>Wood</v>
      </c>
      <c r="G31" s="26" t="str">
        <f>_xlfn.XLOOKUP($A31,'Day 2 Cleaned'!$M:$M,'Day 2 Cleaned'!$U:$U,"-")</f>
        <v>Wood</v>
      </c>
      <c r="H31" s="26" t="str">
        <f>_xlfn.XLOOKUP($A31,'Day 3 Cleaned'!$L:$L,'Day 3 Cleaned'!$T:$T,"-")</f>
        <v>Wood</v>
      </c>
      <c r="I31" s="26" t="str">
        <f>_xlfn.XLOOKUP($A31,'Day 4 Cleaned'!$L:$L,'Day 4 Cleaned'!$T:$T,"-")</f>
        <v>Wood</v>
      </c>
      <c r="J31" s="26" t="b" cm="1">
        <f t="array" ref="J31">AND(EXACT(F31:I31,F31))</f>
        <v>1</v>
      </c>
      <c r="K31" s="26">
        <f>_xlfn.XLOOKUP($A31,'Day 2 Cleaned'!$M:$M,'Day 2 Cleaned'!$AI:$AI,"-")</f>
        <v>3</v>
      </c>
      <c r="L31" s="26">
        <f>_xlfn.XLOOKUP($A31,'Day 2 Cleaned'!$M:$M,'Day 2 Cleaned'!$AJ:$AJ,"-")</f>
        <v>3</v>
      </c>
      <c r="M31" s="26">
        <f>_xlfn.XLOOKUP($A31,'Day 3 Cleaned'!$L:$L,'Day 3 Cleaned'!$AH:$AH,"-")</f>
        <v>2</v>
      </c>
      <c r="N31" s="26">
        <f>_xlfn.XLOOKUP($A31,'Day 3 Cleaned'!$L:$L,'Day 3 Cleaned'!$AI:$AI,"-")</f>
        <v>3</v>
      </c>
      <c r="O31" s="26">
        <f>_xlfn.XLOOKUP($A31,'Day 4 Cleaned'!$L:$L,'Day 4 Cleaned'!$AH:$AH,"-")</f>
        <v>3</v>
      </c>
      <c r="P31" s="26">
        <f>_xlfn.XLOOKUP($A31,'Day 4 Cleaned'!$L:$L,'Day 4 Cleaned'!$AI:$AI,"-")</f>
        <v>3</v>
      </c>
      <c r="Q31" s="30">
        <f>SUM(K31:P31)/3</f>
        <v>5.666666666666667</v>
      </c>
      <c r="R31" s="26">
        <f>_xlfn.XLOOKUP($A31,'Day 1 Cleaned'!$U:$U,'Day 1 Cleaned'!$CC:$CC,"-")</f>
        <v>82.33</v>
      </c>
      <c r="S31" s="26">
        <f>_xlfn.XLOOKUP($A31,'Day 2 Cleaned'!$M:$M,'Day 2 Cleaned'!$AM:$AM,"-")</f>
        <v>62.04</v>
      </c>
      <c r="T31" s="26">
        <f>_xlfn.XLOOKUP($A31,'Day 2 Cleaned'!$M:$M,'Day 2 Cleaned'!$AQ:$AQ,"-")</f>
        <v>0</v>
      </c>
      <c r="U31" s="14">
        <f>R31-S31</f>
        <v>20.29</v>
      </c>
      <c r="V31" s="26">
        <f>_xlfn.XLOOKUP($A31,'Day 3 Cleaned'!$L:$L,'Day 3 Cleaned'!$AL:$AL,"-")</f>
        <v>51.18</v>
      </c>
      <c r="W31" s="26">
        <f>_xlfn.XLOOKUP($A31,'Day 3 Cleaned'!$L:$L,'Day 3 Cleaned'!$AP:$AP,"-")</f>
        <v>0</v>
      </c>
      <c r="X31" s="14">
        <f>(S31+T31)-V31</f>
        <v>10.86</v>
      </c>
      <c r="Y31" s="26">
        <f>_xlfn.XLOOKUP($A31,'Day 4 Cleaned'!$L:$L,'Day 4 Cleaned'!$AL:$AL,"-")</f>
        <v>32.04</v>
      </c>
      <c r="Z31" s="26">
        <f>_xlfn.XLOOKUP($A31,'Day 4 Cleaned'!$L:$L,'Day 4 Cleaned'!$AP:$AP,"-")</f>
        <v>0</v>
      </c>
      <c r="AA31" s="14">
        <f>(V31+W31)-Y31</f>
        <v>19.14</v>
      </c>
      <c r="AB31" s="30">
        <f>AVERAGE(U31,X31,AA31)</f>
        <v>16.763333333333332</v>
      </c>
      <c r="AC31" s="30">
        <f>IF(AND($AB$97&gt;AB31, AB31&gt;$AB$96),AB31,"-")</f>
        <v>16.763333333333332</v>
      </c>
      <c r="AD31" s="26">
        <f>_xlfn.XLOOKUP($A31,'Day 1 Cleaned'!$U:$U,'Day 1 Cleaned'!CM:CM,"-")</f>
        <v>0</v>
      </c>
      <c r="AE31" s="26">
        <f>_xlfn.XLOOKUP($A31,'Day 2 Cleaned'!$M:$M,'Day 2 Cleaned'!$AV:$AV,"-")</f>
        <v>0</v>
      </c>
      <c r="AF31" s="26">
        <f>_xlfn.XLOOKUP($A31,'Day 2 Cleaned'!$M:$M,'Day 2 Cleaned'!$AZ:$AZ,"-")</f>
        <v>0</v>
      </c>
      <c r="AG31" s="14">
        <f t="shared" si="5"/>
        <v>0</v>
      </c>
      <c r="AH31" s="26">
        <f>_xlfn.XLOOKUP($A31,'Day 3 Cleaned'!$L:$L,'Day 3 Cleaned'!$AU:$AU,"-")</f>
        <v>0</v>
      </c>
      <c r="AI31" s="26">
        <f>_xlfn.XLOOKUP($A31,'Day 3 Cleaned'!$L:$L,'Day 3 Cleaned'!$AY:$AY,"-")</f>
        <v>0</v>
      </c>
      <c r="AJ31" s="14">
        <f t="shared" si="6"/>
        <v>0</v>
      </c>
      <c r="AK31" s="26">
        <f>_xlfn.XLOOKUP($A31,'Day 4 Cleaned'!$L:$L,'Day 4 Cleaned'!$AU:$AU,"-")</f>
        <v>0</v>
      </c>
      <c r="AL31" s="26">
        <f>_xlfn.XLOOKUP($A31,'Day 4 Cleaned'!$L:$L,'Day 4 Cleaned'!$AY:$AY,"-")</f>
        <v>0</v>
      </c>
      <c r="AM31" s="14">
        <f t="shared" si="7"/>
        <v>0</v>
      </c>
      <c r="AN31" s="30">
        <f t="shared" si="8"/>
        <v>0</v>
      </c>
      <c r="AO31" s="31" t="str">
        <f t="shared" si="0"/>
        <v>-</v>
      </c>
      <c r="AP31" s="26">
        <f>_xlfn.XLOOKUP($A31,'Day 1 Cleaned'!$U:$U,'Day 1 Cleaned'!CT:CT,"-")</f>
        <v>0</v>
      </c>
      <c r="AQ31" s="26">
        <f>_xlfn.XLOOKUP($A31,'Day 1 Cleaned'!$U:$U,'Day 1 Cleaned'!DD:DD,"-")</f>
        <v>0</v>
      </c>
      <c r="AR31" s="26">
        <f>_xlfn.XLOOKUP($A31,'Day 1 Cleaned'!$U:$U,'Day 1 Cleaned'!DN:DN,"-")</f>
        <v>0</v>
      </c>
      <c r="AS31" s="26">
        <f>_xlfn.XLOOKUP($A31,'Day 1 Cleaned'!$U:$U,'Day 1 Cleaned'!DX:DX,"-")</f>
        <v>0</v>
      </c>
      <c r="AT31" s="26">
        <f>_xlfn.XLOOKUP($A31,'Day 1 Cleaned'!$U:$U,'Day 1 Cleaned'!EH:EH,"-")</f>
        <v>0</v>
      </c>
      <c r="AU31" s="26">
        <f>_xlfn.XLOOKUP($A31,'Day 1 Cleaned'!$U:$U,'Day 1 Cleaned'!ER:ER,"-")</f>
        <v>0</v>
      </c>
      <c r="AV31" s="26">
        <f>_xlfn.XLOOKUP($A31,'Day 1 Cleaned'!$U:$U,'Day 1 Cleaned'!FA:FA,"-")</f>
        <v>0</v>
      </c>
      <c r="AW31" s="26">
        <f>_xlfn.XLOOKUP($A31,'Day 1 Cleaned'!$U:$U,'Day 1 Cleaned'!FK:FK,"-")</f>
        <v>0</v>
      </c>
      <c r="AX31" s="26">
        <f>_xlfn.XLOOKUP($A31,'Day 1 Cleaned'!$U:$U,'Day 1 Cleaned'!FT:FT,"-")*_xlfn.XLOOKUP($A31,'Day 1 Cleaned'!$U:$U,'Day 1 Cleaned'!FU:FU,"-")</f>
        <v>0</v>
      </c>
      <c r="AY31" s="26">
        <f>_xlfn.XLOOKUP($A31,'Day 1 Cleaned'!$U:$U,'Day 1 Cleaned'!FV:FV,"-")</f>
        <v>0</v>
      </c>
      <c r="AZ31" s="26">
        <f>_xlfn.XLOOKUP($A31,'Day 1 Cleaned'!$U:$U,'Day 1 Cleaned'!GA:GA,"-")</f>
        <v>0</v>
      </c>
    </row>
    <row r="32" spans="1:52" x14ac:dyDescent="0.35">
      <c r="A32" s="26" t="str">
        <f>PROPER('Day 1 Cleaned'!U30)</f>
        <v xml:space="preserve">Nkurikiyimana Emmanuel </v>
      </c>
      <c r="B32" s="26" t="str">
        <f>_xlfn.XLOOKUP($A32,'Day 1 Cleaned'!$U:$U,'Day 1 Cleaned'!Y:Y,"-")</f>
        <v>Bugesera</v>
      </c>
      <c r="C32" s="26" t="str">
        <f>_xlfn.XLOOKUP($A32,'Day 1 Cleaned'!$U:$U,'Day 1 Cleaned'!AA:AA,"-")</f>
        <v>Ngenda</v>
      </c>
      <c r="D32" s="26" t="str">
        <f>_xlfn.XLOOKUP($A32,'Day 1 Cleaned'!$U:$U,'Day 1 Cleaned'!AB:AB,"-")</f>
        <v>Bushonyi</v>
      </c>
      <c r="E32" s="26" t="str">
        <f>_xlfn.XLOOKUP($A32,'Day 1 Cleaned'!$U:$U,'Day 1 Cleaned'!AI:AI,"-")</f>
        <v>Improved wood stove</v>
      </c>
      <c r="F32" s="26" t="str">
        <f>_xlfn.XLOOKUP($A32,'Day 1 Cleaned'!$U:$U,'Day 1 Cleaned'!BL:BL,"-")</f>
        <v>Wood</v>
      </c>
      <c r="G32" s="26" t="str">
        <f>_xlfn.XLOOKUP($A32,'Day 2 Cleaned'!$M:$M,'Day 2 Cleaned'!$U:$U,"-")</f>
        <v>Wood</v>
      </c>
      <c r="H32" s="26" t="str">
        <f>_xlfn.XLOOKUP($A32,'Day 3 Cleaned'!$L:$L,'Day 3 Cleaned'!$T:$T,"-")</f>
        <v>Wood</v>
      </c>
      <c r="I32" s="26" t="str">
        <f>_xlfn.XLOOKUP($A32,'Day 4 Cleaned'!$L:$L,'Day 4 Cleaned'!$T:$T,"-")</f>
        <v>Wood</v>
      </c>
      <c r="J32" s="26" t="b" cm="1">
        <f t="array" ref="J32">AND(EXACT(F32:I32,F32))</f>
        <v>1</v>
      </c>
      <c r="K32" s="26">
        <f>_xlfn.XLOOKUP($A32,'Day 2 Cleaned'!$M:$M,'Day 2 Cleaned'!$AI:$AI,"-")</f>
        <v>3</v>
      </c>
      <c r="L32" s="26">
        <f>_xlfn.XLOOKUP($A32,'Day 2 Cleaned'!$M:$M,'Day 2 Cleaned'!$AJ:$AJ,"-")</f>
        <v>6</v>
      </c>
      <c r="M32" s="26">
        <f>_xlfn.XLOOKUP($A32,'Day 3 Cleaned'!$L:$L,'Day 3 Cleaned'!$AH:$AH,"-")</f>
        <v>3</v>
      </c>
      <c r="N32" s="26">
        <f>_xlfn.XLOOKUP($A32,'Day 3 Cleaned'!$L:$L,'Day 3 Cleaned'!$AI:$AI,"-")</f>
        <v>6</v>
      </c>
      <c r="O32" s="26">
        <f>_xlfn.XLOOKUP($A32,'Day 4 Cleaned'!$L:$L,'Day 4 Cleaned'!$AH:$AH,"-")</f>
        <v>3</v>
      </c>
      <c r="P32" s="26">
        <f>_xlfn.XLOOKUP($A32,'Day 4 Cleaned'!$L:$L,'Day 4 Cleaned'!$AI:$AI,"-")</f>
        <v>6</v>
      </c>
      <c r="Q32" s="30">
        <f>SUM(K32:P32)/3</f>
        <v>9</v>
      </c>
      <c r="R32" s="26">
        <f>_xlfn.XLOOKUP($A32,'Day 1 Cleaned'!$U:$U,'Day 1 Cleaned'!$CC:$CC,"-")</f>
        <v>102.3</v>
      </c>
      <c r="S32" s="26">
        <f>_xlfn.XLOOKUP($A32,'Day 2 Cleaned'!$M:$M,'Day 2 Cleaned'!$AM:$AM,"-")</f>
        <v>84.8</v>
      </c>
      <c r="T32" s="26">
        <f>_xlfn.XLOOKUP($A32,'Day 2 Cleaned'!$M:$M,'Day 2 Cleaned'!$AQ:$AQ,"-")</f>
        <v>12</v>
      </c>
      <c r="U32" s="14">
        <f>R32-S32</f>
        <v>17.5</v>
      </c>
      <c r="V32" s="26">
        <f>_xlfn.XLOOKUP($A32,'Day 3 Cleaned'!$L:$L,'Day 3 Cleaned'!$AL:$AL,"-")</f>
        <v>48.7</v>
      </c>
      <c r="W32" s="26">
        <f>_xlfn.XLOOKUP($A32,'Day 3 Cleaned'!$L:$L,'Day 3 Cleaned'!$AP:$AP,"-")</f>
        <v>68.8</v>
      </c>
      <c r="X32" s="14">
        <f>(S32+T32)-V32</f>
        <v>48.099999999999994</v>
      </c>
      <c r="Y32" s="26">
        <f>_xlfn.XLOOKUP($A32,'Day 4 Cleaned'!$L:$L,'Day 4 Cleaned'!$AL:$AL,"-")</f>
        <v>56.8</v>
      </c>
      <c r="Z32" s="26">
        <f>_xlfn.XLOOKUP($A32,'Day 4 Cleaned'!$L:$L,'Day 4 Cleaned'!$AP:$AP,"-")</f>
        <v>0</v>
      </c>
      <c r="AA32" s="14">
        <f>(V32+W32)-Y32</f>
        <v>60.7</v>
      </c>
      <c r="AB32" s="30">
        <f>AVERAGE(U32,X32,AA32)</f>
        <v>42.1</v>
      </c>
      <c r="AC32" s="30" t="str">
        <f>IF(AND($AB$97&gt;AB32, AB32&gt;$AB$96),AB32,"-")</f>
        <v>-</v>
      </c>
      <c r="AD32" s="26">
        <f>_xlfn.XLOOKUP($A32,'Day 1 Cleaned'!$U:$U,'Day 1 Cleaned'!CM:CM,"-")</f>
        <v>0</v>
      </c>
      <c r="AE32" s="26">
        <f>_xlfn.XLOOKUP($A32,'Day 2 Cleaned'!$M:$M,'Day 2 Cleaned'!$AV:$AV,"-")</f>
        <v>0</v>
      </c>
      <c r="AF32" s="26">
        <f>_xlfn.XLOOKUP($A32,'Day 2 Cleaned'!$M:$M,'Day 2 Cleaned'!$AZ:$AZ,"-")</f>
        <v>0</v>
      </c>
      <c r="AG32" s="14">
        <f t="shared" si="5"/>
        <v>0</v>
      </c>
      <c r="AH32" s="26">
        <f>_xlfn.XLOOKUP($A32,'Day 3 Cleaned'!$L:$L,'Day 3 Cleaned'!$AU:$AU,"-")</f>
        <v>0</v>
      </c>
      <c r="AI32" s="26">
        <f>_xlfn.XLOOKUP($A32,'Day 3 Cleaned'!$L:$L,'Day 3 Cleaned'!$AY:$AY,"-")</f>
        <v>0</v>
      </c>
      <c r="AJ32" s="14">
        <f t="shared" si="6"/>
        <v>0</v>
      </c>
      <c r="AK32" s="26">
        <f>_xlfn.XLOOKUP($A32,'Day 4 Cleaned'!$L:$L,'Day 4 Cleaned'!$AU:$AU,"-")</f>
        <v>0</v>
      </c>
      <c r="AL32" s="26">
        <f>_xlfn.XLOOKUP($A32,'Day 4 Cleaned'!$L:$L,'Day 4 Cleaned'!$AY:$AY,"-")</f>
        <v>0</v>
      </c>
      <c r="AM32" s="14">
        <f t="shared" si="7"/>
        <v>0</v>
      </c>
      <c r="AN32" s="30">
        <f t="shared" si="8"/>
        <v>0</v>
      </c>
      <c r="AO32" s="31" t="str">
        <f t="shared" si="0"/>
        <v>-</v>
      </c>
      <c r="AP32" s="26">
        <f>_xlfn.XLOOKUP($A32,'Day 1 Cleaned'!$U:$U,'Day 1 Cleaned'!CT:CT,"-")</f>
        <v>0</v>
      </c>
      <c r="AQ32" s="26">
        <f>_xlfn.XLOOKUP($A32,'Day 1 Cleaned'!$U:$U,'Day 1 Cleaned'!DD:DD,"-")</f>
        <v>0</v>
      </c>
      <c r="AR32" s="26">
        <f>_xlfn.XLOOKUP($A32,'Day 1 Cleaned'!$U:$U,'Day 1 Cleaned'!DN:DN,"-")</f>
        <v>0</v>
      </c>
      <c r="AS32" s="26">
        <f>_xlfn.XLOOKUP($A32,'Day 1 Cleaned'!$U:$U,'Day 1 Cleaned'!DX:DX,"-")</f>
        <v>0</v>
      </c>
      <c r="AT32" s="26">
        <f>_xlfn.XLOOKUP($A32,'Day 1 Cleaned'!$U:$U,'Day 1 Cleaned'!EH:EH,"-")</f>
        <v>0</v>
      </c>
      <c r="AU32" s="26">
        <f>_xlfn.XLOOKUP($A32,'Day 1 Cleaned'!$U:$U,'Day 1 Cleaned'!ER:ER,"-")</f>
        <v>0</v>
      </c>
      <c r="AV32" s="26">
        <f>_xlfn.XLOOKUP($A32,'Day 1 Cleaned'!$U:$U,'Day 1 Cleaned'!FA:FA,"-")</f>
        <v>0</v>
      </c>
      <c r="AW32" s="26">
        <f>_xlfn.XLOOKUP($A32,'Day 1 Cleaned'!$U:$U,'Day 1 Cleaned'!FK:FK,"-")</f>
        <v>0</v>
      </c>
      <c r="AX32" s="26">
        <f>_xlfn.XLOOKUP($A32,'Day 1 Cleaned'!$U:$U,'Day 1 Cleaned'!FT:FT,"-")*_xlfn.XLOOKUP($A32,'Day 1 Cleaned'!$U:$U,'Day 1 Cleaned'!FU:FU,"-")</f>
        <v>0</v>
      </c>
      <c r="AY32" s="26">
        <f>_xlfn.XLOOKUP($A32,'Day 1 Cleaned'!$U:$U,'Day 1 Cleaned'!FV:FV,"-")</f>
        <v>0</v>
      </c>
      <c r="AZ32" s="26">
        <f>_xlfn.XLOOKUP($A32,'Day 1 Cleaned'!$U:$U,'Day 1 Cleaned'!GA:GA,"-")</f>
        <v>0</v>
      </c>
    </row>
    <row r="33" spans="1:52" x14ac:dyDescent="0.35">
      <c r="A33" s="26" t="str">
        <f>PROPER('Day 1 Cleaned'!U31)</f>
        <v xml:space="preserve">Nsabimana Epimaque </v>
      </c>
      <c r="B33" s="26" t="str">
        <f>_xlfn.XLOOKUP($A33,'Day 1 Cleaned'!$U:$U,'Day 1 Cleaned'!Y:Y,"-")</f>
        <v>Bugesera</v>
      </c>
      <c r="C33" s="26" t="str">
        <f>_xlfn.XLOOKUP($A33,'Day 1 Cleaned'!$U:$U,'Day 1 Cleaned'!AA:AA,"-")</f>
        <v>Kindama</v>
      </c>
      <c r="D33" s="26" t="str">
        <f>_xlfn.XLOOKUP($A33,'Day 1 Cleaned'!$U:$U,'Day 1 Cleaned'!AB:AB,"-")</f>
        <v>Gatare</v>
      </c>
      <c r="E33" s="26" t="str">
        <f>_xlfn.XLOOKUP($A33,'Day 1 Cleaned'!$U:$U,'Day 1 Cleaned'!AI:AI,"-")</f>
        <v>Improved wood stove</v>
      </c>
      <c r="F33" s="26" t="str">
        <f>_xlfn.XLOOKUP($A33,'Day 1 Cleaned'!$U:$U,'Day 1 Cleaned'!BL:BL,"-")</f>
        <v>Wood</v>
      </c>
      <c r="G33" s="26" t="str">
        <f>_xlfn.XLOOKUP($A33,'Day 2 Cleaned'!$M:$M,'Day 2 Cleaned'!$U:$U,"-")</f>
        <v>Wood</v>
      </c>
      <c r="H33" s="26" t="str">
        <f>_xlfn.XLOOKUP($A33,'Day 3 Cleaned'!$L:$L,'Day 3 Cleaned'!$T:$T,"-")</f>
        <v>Wood</v>
      </c>
      <c r="I33" s="26" t="str">
        <f>_xlfn.XLOOKUP($A33,'Day 4 Cleaned'!$L:$L,'Day 4 Cleaned'!$T:$T,"-")</f>
        <v>Wood</v>
      </c>
      <c r="J33" s="26" t="b" cm="1">
        <f t="array" ref="J33">AND(EXACT(F33:I33,F33))</f>
        <v>1</v>
      </c>
      <c r="K33" s="26">
        <f>_xlfn.XLOOKUP($A33,'Day 2 Cleaned'!$M:$M,'Day 2 Cleaned'!$AI:$AI,"-")</f>
        <v>3</v>
      </c>
      <c r="L33" s="26">
        <f>_xlfn.XLOOKUP($A33,'Day 2 Cleaned'!$M:$M,'Day 2 Cleaned'!$AJ:$AJ,"-")</f>
        <v>6</v>
      </c>
      <c r="M33" s="26">
        <f>_xlfn.XLOOKUP($A33,'Day 3 Cleaned'!$L:$L,'Day 3 Cleaned'!$AH:$AH,"-")</f>
        <v>2</v>
      </c>
      <c r="N33" s="26">
        <f>_xlfn.XLOOKUP($A33,'Day 3 Cleaned'!$L:$L,'Day 3 Cleaned'!$AI:$AI,"-")</f>
        <v>6</v>
      </c>
      <c r="O33" s="26">
        <f>_xlfn.XLOOKUP($A33,'Day 4 Cleaned'!$L:$L,'Day 4 Cleaned'!$AH:$AH,"-")</f>
        <v>2</v>
      </c>
      <c r="P33" s="26">
        <f>_xlfn.XLOOKUP($A33,'Day 4 Cleaned'!$L:$L,'Day 4 Cleaned'!$AI:$AI,"-")</f>
        <v>6</v>
      </c>
      <c r="Q33" s="30">
        <f>SUM(K33:P33)/3</f>
        <v>8.3333333333333339</v>
      </c>
      <c r="R33" s="26">
        <f>_xlfn.XLOOKUP($A33,'Day 1 Cleaned'!$U:$U,'Day 1 Cleaned'!$CC:$CC,"-")</f>
        <v>38.369999999999997</v>
      </c>
      <c r="S33" s="26">
        <f>_xlfn.XLOOKUP($A33,'Day 2 Cleaned'!$M:$M,'Day 2 Cleaned'!$AM:$AM,"-")</f>
        <v>24.84</v>
      </c>
      <c r="T33" s="26">
        <f>_xlfn.XLOOKUP($A33,'Day 2 Cleaned'!$M:$M,'Day 2 Cleaned'!$AQ:$AQ,"-")</f>
        <v>0</v>
      </c>
      <c r="U33" s="14">
        <f>R33-S33</f>
        <v>13.529999999999998</v>
      </c>
      <c r="V33" s="26">
        <f>_xlfn.XLOOKUP($A33,'Day 3 Cleaned'!$L:$L,'Day 3 Cleaned'!$AL:$AL,"-")</f>
        <v>15</v>
      </c>
      <c r="W33" s="26">
        <f>_xlfn.XLOOKUP($A33,'Day 3 Cleaned'!$L:$L,'Day 3 Cleaned'!$AP:$AP,"-")</f>
        <v>0</v>
      </c>
      <c r="X33" s="14">
        <f>(S33+T33)-V33</f>
        <v>9.84</v>
      </c>
      <c r="Y33" s="26">
        <f>_xlfn.XLOOKUP($A33,'Day 4 Cleaned'!$L:$L,'Day 4 Cleaned'!$AL:$AL,"-")</f>
        <v>10.5</v>
      </c>
      <c r="Z33" s="26">
        <f>_xlfn.XLOOKUP($A33,'Day 4 Cleaned'!$L:$L,'Day 4 Cleaned'!$AP:$AP,"-")</f>
        <v>0</v>
      </c>
      <c r="AA33" s="14">
        <f>(V33+W33)-Y33</f>
        <v>4.5</v>
      </c>
      <c r="AB33" s="30">
        <f>AVERAGE(U33,X33,AA33)</f>
        <v>9.2899999999999991</v>
      </c>
      <c r="AC33" s="30">
        <f>IF(AND($AB$97&gt;AB33, AB33&gt;$AB$96),AB33,"-")</f>
        <v>9.2899999999999991</v>
      </c>
      <c r="AD33" s="26">
        <f>_xlfn.XLOOKUP($A33,'Day 1 Cleaned'!$U:$U,'Day 1 Cleaned'!CM:CM,"-")</f>
        <v>0</v>
      </c>
      <c r="AE33" s="26">
        <f>_xlfn.XLOOKUP($A33,'Day 2 Cleaned'!$M:$M,'Day 2 Cleaned'!$AV:$AV,"-")</f>
        <v>0</v>
      </c>
      <c r="AF33" s="26">
        <f>_xlfn.XLOOKUP($A33,'Day 2 Cleaned'!$M:$M,'Day 2 Cleaned'!$AZ:$AZ,"-")</f>
        <v>0</v>
      </c>
      <c r="AG33" s="14">
        <f t="shared" si="5"/>
        <v>0</v>
      </c>
      <c r="AH33" s="26">
        <f>_xlfn.XLOOKUP($A33,'Day 3 Cleaned'!$L:$L,'Day 3 Cleaned'!$AU:$AU,"-")</f>
        <v>0</v>
      </c>
      <c r="AI33" s="26">
        <f>_xlfn.XLOOKUP($A33,'Day 3 Cleaned'!$L:$L,'Day 3 Cleaned'!$AY:$AY,"-")</f>
        <v>0</v>
      </c>
      <c r="AJ33" s="14">
        <f t="shared" si="6"/>
        <v>0</v>
      </c>
      <c r="AK33" s="26">
        <f>_xlfn.XLOOKUP($A33,'Day 4 Cleaned'!$L:$L,'Day 4 Cleaned'!$AU:$AU,"-")</f>
        <v>0</v>
      </c>
      <c r="AL33" s="26">
        <f>_xlfn.XLOOKUP($A33,'Day 4 Cleaned'!$L:$L,'Day 4 Cleaned'!$AY:$AY,"-")</f>
        <v>0</v>
      </c>
      <c r="AM33" s="14">
        <f t="shared" si="7"/>
        <v>0</v>
      </c>
      <c r="AN33" s="30">
        <f t="shared" si="8"/>
        <v>0</v>
      </c>
      <c r="AO33" s="31" t="str">
        <f t="shared" si="0"/>
        <v>-</v>
      </c>
      <c r="AP33" s="26">
        <f>_xlfn.XLOOKUP($A33,'Day 1 Cleaned'!$U:$U,'Day 1 Cleaned'!CT:CT,"-")</f>
        <v>0</v>
      </c>
      <c r="AQ33" s="26">
        <f>_xlfn.XLOOKUP($A33,'Day 1 Cleaned'!$U:$U,'Day 1 Cleaned'!DD:DD,"-")</f>
        <v>0</v>
      </c>
      <c r="AR33" s="26">
        <f>_xlfn.XLOOKUP($A33,'Day 1 Cleaned'!$U:$U,'Day 1 Cleaned'!DN:DN,"-")</f>
        <v>0</v>
      </c>
      <c r="AS33" s="26">
        <f>_xlfn.XLOOKUP($A33,'Day 1 Cleaned'!$U:$U,'Day 1 Cleaned'!DX:DX,"-")</f>
        <v>0</v>
      </c>
      <c r="AT33" s="26">
        <f>_xlfn.XLOOKUP($A33,'Day 1 Cleaned'!$U:$U,'Day 1 Cleaned'!EH:EH,"-")</f>
        <v>0</v>
      </c>
      <c r="AU33" s="26">
        <f>_xlfn.XLOOKUP($A33,'Day 1 Cleaned'!$U:$U,'Day 1 Cleaned'!ER:ER,"-")</f>
        <v>0</v>
      </c>
      <c r="AV33" s="26">
        <f>_xlfn.XLOOKUP($A33,'Day 1 Cleaned'!$U:$U,'Day 1 Cleaned'!FA:FA,"-")</f>
        <v>0</v>
      </c>
      <c r="AW33" s="26">
        <f>_xlfn.XLOOKUP($A33,'Day 1 Cleaned'!$U:$U,'Day 1 Cleaned'!FK:FK,"-")</f>
        <v>0</v>
      </c>
      <c r="AX33" s="26">
        <f>_xlfn.XLOOKUP($A33,'Day 1 Cleaned'!$U:$U,'Day 1 Cleaned'!FT:FT,"-")*_xlfn.XLOOKUP($A33,'Day 1 Cleaned'!$U:$U,'Day 1 Cleaned'!FU:FU,"-")</f>
        <v>0</v>
      </c>
      <c r="AY33" s="26">
        <f>_xlfn.XLOOKUP($A33,'Day 1 Cleaned'!$U:$U,'Day 1 Cleaned'!FV:FV,"-")</f>
        <v>0</v>
      </c>
      <c r="AZ33" s="26">
        <f>_xlfn.XLOOKUP($A33,'Day 1 Cleaned'!$U:$U,'Day 1 Cleaned'!GA:GA,"-")</f>
        <v>0</v>
      </c>
    </row>
    <row r="34" spans="1:52" x14ac:dyDescent="0.35">
      <c r="A34" s="26" t="str">
        <f>PROPER('Day 1 Cleaned'!U32)</f>
        <v xml:space="preserve">Nsengimana </v>
      </c>
      <c r="B34" s="26" t="str">
        <f>_xlfn.XLOOKUP($A34,'Day 1 Cleaned'!$U:$U,'Day 1 Cleaned'!Y:Y,"-")</f>
        <v>Bugesera</v>
      </c>
      <c r="C34" s="26" t="str">
        <f>_xlfn.XLOOKUP($A34,'Day 1 Cleaned'!$U:$U,'Day 1 Cleaned'!AA:AA,"-")</f>
        <v>Ngenda</v>
      </c>
      <c r="D34" s="26" t="str">
        <f>_xlfn.XLOOKUP($A34,'Day 1 Cleaned'!$U:$U,'Day 1 Cleaned'!AB:AB,"-")</f>
        <v>Bushonyi</v>
      </c>
      <c r="E34" s="26" t="str">
        <f>_xlfn.XLOOKUP($A34,'Day 1 Cleaned'!$U:$U,'Day 1 Cleaned'!AI:AI,"-")</f>
        <v>Improved wood stove</v>
      </c>
      <c r="F34" s="26" t="str">
        <f>_xlfn.XLOOKUP($A34,'Day 1 Cleaned'!$U:$U,'Day 1 Cleaned'!BL:BL,"-")</f>
        <v>Wood</v>
      </c>
      <c r="G34" s="26" t="str">
        <f>_xlfn.XLOOKUP($A34,'Day 2 Cleaned'!$M:$M,'Day 2 Cleaned'!$U:$U,"-")</f>
        <v>Wood</v>
      </c>
      <c r="H34" s="26" t="str">
        <f>_xlfn.XLOOKUP($A34,'Day 3 Cleaned'!$L:$L,'Day 3 Cleaned'!$T:$T,"-")</f>
        <v>Wood</v>
      </c>
      <c r="I34" s="26" t="str">
        <f>_xlfn.XLOOKUP($A34,'Day 4 Cleaned'!$L:$L,'Day 4 Cleaned'!$T:$T,"-")</f>
        <v>Wood</v>
      </c>
      <c r="J34" s="26" t="b" cm="1">
        <f t="array" ref="J34">AND(EXACT(F34:I34,F34))</f>
        <v>1</v>
      </c>
      <c r="K34" s="26">
        <f>_xlfn.XLOOKUP($A34,'Day 2 Cleaned'!$M:$M,'Day 2 Cleaned'!$AI:$AI,"-")</f>
        <v>3</v>
      </c>
      <c r="L34" s="26">
        <f>_xlfn.XLOOKUP($A34,'Day 2 Cleaned'!$M:$M,'Day 2 Cleaned'!$AJ:$AJ,"-")</f>
        <v>9</v>
      </c>
      <c r="M34" s="26">
        <f>_xlfn.XLOOKUP($A34,'Day 3 Cleaned'!$L:$L,'Day 3 Cleaned'!$AH:$AH,"-")</f>
        <v>3</v>
      </c>
      <c r="N34" s="26">
        <f>_xlfn.XLOOKUP($A34,'Day 3 Cleaned'!$L:$L,'Day 3 Cleaned'!$AI:$AI,"-")</f>
        <v>9</v>
      </c>
      <c r="O34" s="26">
        <f>_xlfn.XLOOKUP($A34,'Day 4 Cleaned'!$L:$L,'Day 4 Cleaned'!$AH:$AH,"-")</f>
        <v>3</v>
      </c>
      <c r="P34" s="26">
        <f>_xlfn.XLOOKUP($A34,'Day 4 Cleaned'!$L:$L,'Day 4 Cleaned'!$AI:$AI,"-")</f>
        <v>9</v>
      </c>
      <c r="Q34" s="30">
        <f>SUM(K34:P34)/3</f>
        <v>12</v>
      </c>
      <c r="R34" s="26">
        <f>_xlfn.XLOOKUP($A34,'Day 1 Cleaned'!$U:$U,'Day 1 Cleaned'!$CC:$CC,"-")</f>
        <v>122</v>
      </c>
      <c r="S34" s="26">
        <f>_xlfn.XLOOKUP($A34,'Day 2 Cleaned'!$M:$M,'Day 2 Cleaned'!$AM:$AM,"-")</f>
        <v>82.4</v>
      </c>
      <c r="T34" s="26">
        <f>_xlfn.XLOOKUP($A34,'Day 2 Cleaned'!$M:$M,'Day 2 Cleaned'!$AQ:$AQ,"-")</f>
        <v>0</v>
      </c>
      <c r="U34" s="14">
        <f>R34-S34</f>
        <v>39.599999999999994</v>
      </c>
      <c r="V34" s="26">
        <f>_xlfn.XLOOKUP($A34,'Day 3 Cleaned'!$L:$L,'Day 3 Cleaned'!$AL:$AL,"-")</f>
        <v>53</v>
      </c>
      <c r="W34" s="26">
        <f>_xlfn.XLOOKUP($A34,'Day 3 Cleaned'!$L:$L,'Day 3 Cleaned'!$AP:$AP,"-")</f>
        <v>0</v>
      </c>
      <c r="X34" s="14">
        <f>(S34+T34)-V34</f>
        <v>29.400000000000006</v>
      </c>
      <c r="Y34" s="26">
        <f>_xlfn.XLOOKUP($A34,'Day 4 Cleaned'!$L:$L,'Day 4 Cleaned'!$AL:$AL,"-")</f>
        <v>38</v>
      </c>
      <c r="Z34" s="26">
        <f>_xlfn.XLOOKUP($A34,'Day 4 Cleaned'!$L:$L,'Day 4 Cleaned'!$AP:$AP,"-")</f>
        <v>0</v>
      </c>
      <c r="AA34" s="14">
        <f>(V34+W34)-Y34</f>
        <v>15</v>
      </c>
      <c r="AB34" s="30">
        <f>AVERAGE(U34,X34,AA34)</f>
        <v>28</v>
      </c>
      <c r="AC34" s="30" t="str">
        <f>IF(AND($AB$97&gt;AB34, AB34&gt;$AB$96),AB34,"-")</f>
        <v>-</v>
      </c>
      <c r="AD34" s="26">
        <f>_xlfn.XLOOKUP($A34,'Day 1 Cleaned'!$U:$U,'Day 1 Cleaned'!CM:CM,"-")</f>
        <v>0</v>
      </c>
      <c r="AE34" s="26">
        <f>_xlfn.XLOOKUP($A34,'Day 2 Cleaned'!$M:$M,'Day 2 Cleaned'!$AV:$AV,"-")</f>
        <v>0</v>
      </c>
      <c r="AF34" s="26">
        <f>_xlfn.XLOOKUP($A34,'Day 2 Cleaned'!$M:$M,'Day 2 Cleaned'!$AZ:$AZ,"-")</f>
        <v>0</v>
      </c>
      <c r="AG34" s="14">
        <f t="shared" si="5"/>
        <v>0</v>
      </c>
      <c r="AH34" s="26">
        <f>_xlfn.XLOOKUP($A34,'Day 3 Cleaned'!$L:$L,'Day 3 Cleaned'!$AU:$AU,"-")</f>
        <v>0</v>
      </c>
      <c r="AI34" s="26">
        <f>_xlfn.XLOOKUP($A34,'Day 3 Cleaned'!$L:$L,'Day 3 Cleaned'!$AY:$AY,"-")</f>
        <v>0</v>
      </c>
      <c r="AJ34" s="14">
        <f t="shared" si="6"/>
        <v>0</v>
      </c>
      <c r="AK34" s="26">
        <f>_xlfn.XLOOKUP($A34,'Day 4 Cleaned'!$L:$L,'Day 4 Cleaned'!$AU:$AU,"-")</f>
        <v>0</v>
      </c>
      <c r="AL34" s="26">
        <f>_xlfn.XLOOKUP($A34,'Day 4 Cleaned'!$L:$L,'Day 4 Cleaned'!$AY:$AY,"-")</f>
        <v>0</v>
      </c>
      <c r="AM34" s="14">
        <f t="shared" si="7"/>
        <v>0</v>
      </c>
      <c r="AN34" s="30">
        <f t="shared" si="8"/>
        <v>0</v>
      </c>
      <c r="AO34" s="31" t="str">
        <f t="shared" si="0"/>
        <v>-</v>
      </c>
      <c r="AP34" s="26">
        <f>_xlfn.XLOOKUP($A34,'Day 1 Cleaned'!$U:$U,'Day 1 Cleaned'!CT:CT,"-")</f>
        <v>0</v>
      </c>
      <c r="AQ34" s="26">
        <f>_xlfn.XLOOKUP($A34,'Day 1 Cleaned'!$U:$U,'Day 1 Cleaned'!DD:DD,"-")</f>
        <v>0</v>
      </c>
      <c r="AR34" s="26">
        <f>_xlfn.XLOOKUP($A34,'Day 1 Cleaned'!$U:$U,'Day 1 Cleaned'!DN:DN,"-")</f>
        <v>0</v>
      </c>
      <c r="AS34" s="26">
        <f>_xlfn.XLOOKUP($A34,'Day 1 Cleaned'!$U:$U,'Day 1 Cleaned'!DX:DX,"-")</f>
        <v>0</v>
      </c>
      <c r="AT34" s="26">
        <f>_xlfn.XLOOKUP($A34,'Day 1 Cleaned'!$U:$U,'Day 1 Cleaned'!EH:EH,"-")</f>
        <v>0</v>
      </c>
      <c r="AU34" s="26">
        <f>_xlfn.XLOOKUP($A34,'Day 1 Cleaned'!$U:$U,'Day 1 Cleaned'!ER:ER,"-")</f>
        <v>0</v>
      </c>
      <c r="AV34" s="26">
        <f>_xlfn.XLOOKUP($A34,'Day 1 Cleaned'!$U:$U,'Day 1 Cleaned'!FA:FA,"-")</f>
        <v>0</v>
      </c>
      <c r="AW34" s="26">
        <f>_xlfn.XLOOKUP($A34,'Day 1 Cleaned'!$U:$U,'Day 1 Cleaned'!FK:FK,"-")</f>
        <v>0</v>
      </c>
      <c r="AX34" s="26">
        <f>_xlfn.XLOOKUP($A34,'Day 1 Cleaned'!$U:$U,'Day 1 Cleaned'!FT:FT,"-")*_xlfn.XLOOKUP($A34,'Day 1 Cleaned'!$U:$U,'Day 1 Cleaned'!FU:FU,"-")</f>
        <v>0</v>
      </c>
      <c r="AY34" s="26">
        <f>_xlfn.XLOOKUP($A34,'Day 1 Cleaned'!$U:$U,'Day 1 Cleaned'!FV:FV,"-")</f>
        <v>0</v>
      </c>
      <c r="AZ34" s="26">
        <f>_xlfn.XLOOKUP($A34,'Day 1 Cleaned'!$U:$U,'Day 1 Cleaned'!GA:GA,"-")</f>
        <v>0</v>
      </c>
    </row>
    <row r="35" spans="1:52" x14ac:dyDescent="0.35">
      <c r="A35" s="26" t="str">
        <f>PROPER('Day 1 Cleaned'!U33)</f>
        <v>Ntihemuka Silas</v>
      </c>
      <c r="B35" s="26" t="str">
        <f>_xlfn.XLOOKUP($A35,'Day 1 Cleaned'!$U:$U,'Day 1 Cleaned'!Y:Y,"-")</f>
        <v>Bugesera</v>
      </c>
      <c r="C35" s="26" t="str">
        <f>_xlfn.XLOOKUP($A35,'Day 1 Cleaned'!$U:$U,'Day 1 Cleaned'!AA:AA,"-")</f>
        <v>Murama</v>
      </c>
      <c r="D35" s="26" t="str">
        <f>_xlfn.XLOOKUP($A35,'Day 1 Cleaned'!$U:$U,'Day 1 Cleaned'!AB:AB,"-")</f>
        <v>Bishenyi</v>
      </c>
      <c r="E35" s="26" t="str">
        <f>_xlfn.XLOOKUP($A35,'Day 1 Cleaned'!$U:$U,'Day 1 Cleaned'!AI:AI,"-")</f>
        <v>Traditional 3 stone fire</v>
      </c>
      <c r="F35" s="26" t="str">
        <f>_xlfn.XLOOKUP($A35,'Day 1 Cleaned'!$U:$U,'Day 1 Cleaned'!BL:BL,"-")</f>
        <v>Wood</v>
      </c>
      <c r="G35" s="26" t="str">
        <f>_xlfn.XLOOKUP($A35,'Day 2 Cleaned'!$M:$M,'Day 2 Cleaned'!$U:$U,"-")</f>
        <v>Wood</v>
      </c>
      <c r="H35" s="26" t="str">
        <f>_xlfn.XLOOKUP($A35,'Day 3 Cleaned'!$L:$L,'Day 3 Cleaned'!$T:$T,"-")</f>
        <v>Wood</v>
      </c>
      <c r="I35" s="26" t="str">
        <f>_xlfn.XLOOKUP($A35,'Day 4 Cleaned'!$L:$L,'Day 4 Cleaned'!$T:$T,"-")</f>
        <v>Wood</v>
      </c>
      <c r="J35" s="26" t="b" cm="1">
        <f t="array" ref="J35">AND(EXACT(F35:I35,F35))</f>
        <v>1</v>
      </c>
      <c r="K35" s="26">
        <f>_xlfn.XLOOKUP($A35,'Day 2 Cleaned'!$M:$M,'Day 2 Cleaned'!$AI:$AI,"-")</f>
        <v>2</v>
      </c>
      <c r="L35" s="26">
        <f>_xlfn.XLOOKUP($A35,'Day 2 Cleaned'!$M:$M,'Day 2 Cleaned'!$AJ:$AJ,"-")</f>
        <v>5</v>
      </c>
      <c r="M35" s="26">
        <f>_xlfn.XLOOKUP($A35,'Day 3 Cleaned'!$L:$L,'Day 3 Cleaned'!$AH:$AH,"-")</f>
        <v>2</v>
      </c>
      <c r="N35" s="26">
        <f>_xlfn.XLOOKUP($A35,'Day 3 Cleaned'!$L:$L,'Day 3 Cleaned'!$AI:$AI,"-")</f>
        <v>6</v>
      </c>
      <c r="O35" s="26">
        <f>_xlfn.XLOOKUP($A35,'Day 4 Cleaned'!$L:$L,'Day 4 Cleaned'!$AH:$AH,"-")</f>
        <v>2</v>
      </c>
      <c r="P35" s="26">
        <f>_xlfn.XLOOKUP($A35,'Day 4 Cleaned'!$L:$L,'Day 4 Cleaned'!$AI:$AI,"-")</f>
        <v>6</v>
      </c>
      <c r="Q35" s="30">
        <f>SUM(K35:P35)/3</f>
        <v>7.666666666666667</v>
      </c>
      <c r="R35" s="26">
        <f>_xlfn.XLOOKUP($A35,'Day 1 Cleaned'!$U:$U,'Day 1 Cleaned'!$CC:$CC,"-")</f>
        <v>15.3</v>
      </c>
      <c r="S35" s="26">
        <f>_xlfn.XLOOKUP($A35,'Day 2 Cleaned'!$M:$M,'Day 2 Cleaned'!$AM:$AM,"-")</f>
        <v>10.57</v>
      </c>
      <c r="T35" s="26">
        <f>_xlfn.XLOOKUP($A35,'Day 2 Cleaned'!$M:$M,'Day 2 Cleaned'!$AQ:$AQ,"-")</f>
        <v>0</v>
      </c>
      <c r="U35" s="14">
        <f>R35-S35</f>
        <v>4.7300000000000004</v>
      </c>
      <c r="V35" s="26">
        <f>_xlfn.XLOOKUP($A35,'Day 3 Cleaned'!$L:$L,'Day 3 Cleaned'!$AL:$AL,"-")</f>
        <v>6</v>
      </c>
      <c r="W35" s="26">
        <f>_xlfn.XLOOKUP($A35,'Day 3 Cleaned'!$L:$L,'Day 3 Cleaned'!$AP:$AP,"-")</f>
        <v>3.355</v>
      </c>
      <c r="X35" s="14">
        <f>(S35+T35)-V35</f>
        <v>4.57</v>
      </c>
      <c r="Y35" s="26">
        <f>_xlfn.XLOOKUP($A35,'Day 4 Cleaned'!$L:$L,'Day 4 Cleaned'!$AL:$AL,"-")</f>
        <v>1.19</v>
      </c>
      <c r="Z35" s="26">
        <f>_xlfn.XLOOKUP($A35,'Day 4 Cleaned'!$L:$L,'Day 4 Cleaned'!$AP:$AP,"-")</f>
        <v>2.2599999999999998</v>
      </c>
      <c r="AA35" s="14">
        <f>(V35+W35)-Y35</f>
        <v>8.1650000000000009</v>
      </c>
      <c r="AB35" s="30">
        <f>AVERAGE(U35,X35,AA35)</f>
        <v>5.8216666666666681</v>
      </c>
      <c r="AC35" s="30">
        <f>IF(AND($AB$97&gt;AB35, AB35&gt;$AB$96),AB35,"-")</f>
        <v>5.8216666666666681</v>
      </c>
      <c r="AD35" s="26">
        <f>_xlfn.XLOOKUP($A35,'Day 1 Cleaned'!$U:$U,'Day 1 Cleaned'!CM:CM,"-")</f>
        <v>0</v>
      </c>
      <c r="AE35" s="26">
        <f>_xlfn.XLOOKUP($A35,'Day 2 Cleaned'!$M:$M,'Day 2 Cleaned'!$AV:$AV,"-")</f>
        <v>0</v>
      </c>
      <c r="AF35" s="26">
        <f>_xlfn.XLOOKUP($A35,'Day 2 Cleaned'!$M:$M,'Day 2 Cleaned'!$AZ:$AZ,"-")</f>
        <v>0</v>
      </c>
      <c r="AG35" s="14">
        <f t="shared" si="5"/>
        <v>0</v>
      </c>
      <c r="AH35" s="26">
        <f>_xlfn.XLOOKUP($A35,'Day 3 Cleaned'!$L:$L,'Day 3 Cleaned'!$AU:$AU,"-")</f>
        <v>0</v>
      </c>
      <c r="AI35" s="26">
        <f>_xlfn.XLOOKUP($A35,'Day 3 Cleaned'!$L:$L,'Day 3 Cleaned'!$AY:$AY,"-")</f>
        <v>0</v>
      </c>
      <c r="AJ35" s="14">
        <f t="shared" si="6"/>
        <v>0</v>
      </c>
      <c r="AK35" s="26">
        <f>_xlfn.XLOOKUP($A35,'Day 4 Cleaned'!$L:$L,'Day 4 Cleaned'!$AU:$AU,"-")</f>
        <v>0</v>
      </c>
      <c r="AL35" s="26">
        <f>_xlfn.XLOOKUP($A35,'Day 4 Cleaned'!$L:$L,'Day 4 Cleaned'!$AY:$AY,"-")</f>
        <v>0</v>
      </c>
      <c r="AM35" s="14">
        <f t="shared" si="7"/>
        <v>0</v>
      </c>
      <c r="AN35" s="30">
        <f t="shared" si="8"/>
        <v>0</v>
      </c>
      <c r="AO35" s="31" t="str">
        <f t="shared" si="0"/>
        <v>-</v>
      </c>
      <c r="AP35" s="26">
        <f>_xlfn.XLOOKUP($A35,'Day 1 Cleaned'!$U:$U,'Day 1 Cleaned'!CT:CT,"-")</f>
        <v>0</v>
      </c>
      <c r="AQ35" s="26">
        <f>_xlfn.XLOOKUP($A35,'Day 1 Cleaned'!$U:$U,'Day 1 Cleaned'!DD:DD,"-")</f>
        <v>0</v>
      </c>
      <c r="AR35" s="26">
        <f>_xlfn.XLOOKUP($A35,'Day 1 Cleaned'!$U:$U,'Day 1 Cleaned'!DN:DN,"-")</f>
        <v>0</v>
      </c>
      <c r="AS35" s="26">
        <f>_xlfn.XLOOKUP($A35,'Day 1 Cleaned'!$U:$U,'Day 1 Cleaned'!DX:DX,"-")</f>
        <v>0</v>
      </c>
      <c r="AT35" s="26">
        <f>_xlfn.XLOOKUP($A35,'Day 1 Cleaned'!$U:$U,'Day 1 Cleaned'!EH:EH,"-")</f>
        <v>0</v>
      </c>
      <c r="AU35" s="26">
        <f>_xlfn.XLOOKUP($A35,'Day 1 Cleaned'!$U:$U,'Day 1 Cleaned'!ER:ER,"-")</f>
        <v>0</v>
      </c>
      <c r="AV35" s="26">
        <f>_xlfn.XLOOKUP($A35,'Day 1 Cleaned'!$U:$U,'Day 1 Cleaned'!FA:FA,"-")</f>
        <v>0</v>
      </c>
      <c r="AW35" s="26">
        <f>_xlfn.XLOOKUP($A35,'Day 1 Cleaned'!$U:$U,'Day 1 Cleaned'!FK:FK,"-")</f>
        <v>0</v>
      </c>
      <c r="AX35" s="26">
        <f>_xlfn.XLOOKUP($A35,'Day 1 Cleaned'!$U:$U,'Day 1 Cleaned'!FT:FT,"-")*_xlfn.XLOOKUP($A35,'Day 1 Cleaned'!$U:$U,'Day 1 Cleaned'!FU:FU,"-")</f>
        <v>0</v>
      </c>
      <c r="AY35" s="26">
        <f>_xlfn.XLOOKUP($A35,'Day 1 Cleaned'!$U:$U,'Day 1 Cleaned'!FV:FV,"-")</f>
        <v>0</v>
      </c>
      <c r="AZ35" s="26">
        <f>_xlfn.XLOOKUP($A35,'Day 1 Cleaned'!$U:$U,'Day 1 Cleaned'!GA:GA,"-")</f>
        <v>0</v>
      </c>
    </row>
    <row r="36" spans="1:52" x14ac:dyDescent="0.35">
      <c r="A36" s="26" t="str">
        <f>PROPER('Day 1 Cleaned'!U34)</f>
        <v>Ntirenganya Philemon</v>
      </c>
      <c r="B36" s="26" t="str">
        <f>_xlfn.XLOOKUP($A36,'Day 1 Cleaned'!$U:$U,'Day 1 Cleaned'!Y:Y,"-")</f>
        <v>Bugesera</v>
      </c>
      <c r="C36" s="26" t="str">
        <f>_xlfn.XLOOKUP($A36,'Day 1 Cleaned'!$U:$U,'Day 1 Cleaned'!AA:AA,"-")</f>
        <v>Kagomasi</v>
      </c>
      <c r="D36" s="26" t="str">
        <f>_xlfn.XLOOKUP($A36,'Day 1 Cleaned'!$U:$U,'Day 1 Cleaned'!AB:AB,"-")</f>
        <v>Kagomasi</v>
      </c>
      <c r="E36" s="26" t="str">
        <f>_xlfn.XLOOKUP($A36,'Day 1 Cleaned'!$U:$U,'Day 1 Cleaned'!AI:AI,"-")</f>
        <v>Improved wood stove</v>
      </c>
      <c r="F36" s="26" t="str">
        <f>_xlfn.XLOOKUP($A36,'Day 1 Cleaned'!$U:$U,'Day 1 Cleaned'!BL:BL,"-")</f>
        <v>Wood</v>
      </c>
      <c r="G36" s="26" t="str">
        <f>_xlfn.XLOOKUP($A36,'Day 2 Cleaned'!$M:$M,'Day 2 Cleaned'!$U:$U,"-")</f>
        <v>Wood</v>
      </c>
      <c r="H36" s="26" t="str">
        <f>_xlfn.XLOOKUP($A36,'Day 3 Cleaned'!$L:$L,'Day 3 Cleaned'!$T:$T,"-")</f>
        <v>Wood</v>
      </c>
      <c r="I36" s="26" t="str">
        <f>_xlfn.XLOOKUP($A36,'Day 4 Cleaned'!$L:$L,'Day 4 Cleaned'!$T:$T,"-")</f>
        <v>Wood</v>
      </c>
      <c r="J36" s="26" t="b" cm="1">
        <f t="array" ref="J36">AND(EXACT(F36:I36,F36))</f>
        <v>1</v>
      </c>
      <c r="K36" s="26">
        <f>_xlfn.XLOOKUP($A36,'Day 2 Cleaned'!$M:$M,'Day 2 Cleaned'!$AI:$AI,"-")</f>
        <v>3</v>
      </c>
      <c r="L36" s="26">
        <f>_xlfn.XLOOKUP($A36,'Day 2 Cleaned'!$M:$M,'Day 2 Cleaned'!$AJ:$AJ,"-")</f>
        <v>7</v>
      </c>
      <c r="M36" s="26">
        <f>_xlfn.XLOOKUP($A36,'Day 3 Cleaned'!$L:$L,'Day 3 Cleaned'!$AH:$AH,"-")</f>
        <v>1</v>
      </c>
      <c r="N36" s="26">
        <f>_xlfn.XLOOKUP($A36,'Day 3 Cleaned'!$L:$L,'Day 3 Cleaned'!$AI:$AI,"-")</f>
        <v>2</v>
      </c>
      <c r="O36" s="26">
        <f>_xlfn.XLOOKUP($A36,'Day 4 Cleaned'!$L:$L,'Day 4 Cleaned'!$AH:$AH,"-")</f>
        <v>3</v>
      </c>
      <c r="P36" s="26">
        <f>_xlfn.XLOOKUP($A36,'Day 4 Cleaned'!$L:$L,'Day 4 Cleaned'!$AI:$AI,"-")</f>
        <v>3</v>
      </c>
      <c r="Q36" s="30">
        <f>SUM(K36:P36)/3</f>
        <v>6.333333333333333</v>
      </c>
      <c r="R36" s="26">
        <f>_xlfn.XLOOKUP($A36,'Day 1 Cleaned'!$U:$U,'Day 1 Cleaned'!$CC:$CC,"-")</f>
        <v>16.82</v>
      </c>
      <c r="S36" s="26">
        <f>_xlfn.XLOOKUP($A36,'Day 2 Cleaned'!$M:$M,'Day 2 Cleaned'!$AM:$AM,"-")</f>
        <v>8.7200000000000006</v>
      </c>
      <c r="T36" s="26">
        <f>_xlfn.XLOOKUP($A36,'Day 2 Cleaned'!$M:$M,'Day 2 Cleaned'!$AQ:$AQ,"-")</f>
        <v>0</v>
      </c>
      <c r="U36" s="14">
        <f>R36-S36</f>
        <v>8.1</v>
      </c>
      <c r="V36" s="26">
        <f>_xlfn.XLOOKUP($A36,'Day 3 Cleaned'!$L:$L,'Day 3 Cleaned'!$AL:$AL,"-")</f>
        <v>6.2949999999999999</v>
      </c>
      <c r="W36" s="26">
        <f>_xlfn.XLOOKUP($A36,'Day 3 Cleaned'!$L:$L,'Day 3 Cleaned'!$AP:$AP,"-")</f>
        <v>11.96</v>
      </c>
      <c r="X36" s="14">
        <f>(S36+T36)-V36</f>
        <v>2.4250000000000007</v>
      </c>
      <c r="Y36" s="26">
        <f>_xlfn.XLOOKUP($A36,'Day 4 Cleaned'!$L:$L,'Day 4 Cleaned'!$AL:$AL,"-")</f>
        <v>8</v>
      </c>
      <c r="Z36" s="26">
        <f>_xlfn.XLOOKUP($A36,'Day 4 Cleaned'!$L:$L,'Day 4 Cleaned'!$AP:$AP,"-")</f>
        <v>0</v>
      </c>
      <c r="AA36" s="14">
        <f>(V36+W36)-Y36</f>
        <v>10.255000000000003</v>
      </c>
      <c r="AB36" s="30">
        <f>AVERAGE(U36,X36,AA36)</f>
        <v>6.9266666666666667</v>
      </c>
      <c r="AC36" s="30">
        <f>IF(AND($AB$97&gt;AB36, AB36&gt;$AB$96),AB36,"-")</f>
        <v>6.9266666666666667</v>
      </c>
      <c r="AD36" s="26">
        <f>_xlfn.XLOOKUP($A36,'Day 1 Cleaned'!$U:$U,'Day 1 Cleaned'!CM:CM,"-")</f>
        <v>0</v>
      </c>
      <c r="AE36" s="26">
        <f>_xlfn.XLOOKUP($A36,'Day 2 Cleaned'!$M:$M,'Day 2 Cleaned'!$AV:$AV,"-")</f>
        <v>0</v>
      </c>
      <c r="AF36" s="26">
        <f>_xlfn.XLOOKUP($A36,'Day 2 Cleaned'!$M:$M,'Day 2 Cleaned'!$AZ:$AZ,"-")</f>
        <v>0</v>
      </c>
      <c r="AG36" s="14">
        <f t="shared" si="5"/>
        <v>0</v>
      </c>
      <c r="AH36" s="26">
        <f>_xlfn.XLOOKUP($A36,'Day 3 Cleaned'!$L:$L,'Day 3 Cleaned'!$AU:$AU,"-")</f>
        <v>0</v>
      </c>
      <c r="AI36" s="26">
        <f>_xlfn.XLOOKUP($A36,'Day 3 Cleaned'!$L:$L,'Day 3 Cleaned'!$AY:$AY,"-")</f>
        <v>0</v>
      </c>
      <c r="AJ36" s="14">
        <f t="shared" si="6"/>
        <v>0</v>
      </c>
      <c r="AK36" s="26">
        <f>_xlfn.XLOOKUP($A36,'Day 4 Cleaned'!$L:$L,'Day 4 Cleaned'!$AU:$AU,"-")</f>
        <v>0</v>
      </c>
      <c r="AL36" s="26">
        <f>_xlfn.XLOOKUP($A36,'Day 4 Cleaned'!$L:$L,'Day 4 Cleaned'!$AY:$AY,"-")</f>
        <v>0</v>
      </c>
      <c r="AM36" s="14">
        <f t="shared" si="7"/>
        <v>0</v>
      </c>
      <c r="AN36" s="30">
        <f t="shared" si="8"/>
        <v>0</v>
      </c>
      <c r="AO36" s="31" t="str">
        <f t="shared" si="0"/>
        <v>-</v>
      </c>
      <c r="AP36" s="26">
        <f>_xlfn.XLOOKUP($A36,'Day 1 Cleaned'!$U:$U,'Day 1 Cleaned'!CT:CT,"-")</f>
        <v>0</v>
      </c>
      <c r="AQ36" s="26">
        <f>_xlfn.XLOOKUP($A36,'Day 1 Cleaned'!$U:$U,'Day 1 Cleaned'!DD:DD,"-")</f>
        <v>0</v>
      </c>
      <c r="AR36" s="26">
        <f>_xlfn.XLOOKUP($A36,'Day 1 Cleaned'!$U:$U,'Day 1 Cleaned'!DN:DN,"-")</f>
        <v>0</v>
      </c>
      <c r="AS36" s="26">
        <f>_xlfn.XLOOKUP($A36,'Day 1 Cleaned'!$U:$U,'Day 1 Cleaned'!DX:DX,"-")</f>
        <v>0</v>
      </c>
      <c r="AT36" s="26">
        <f>_xlfn.XLOOKUP($A36,'Day 1 Cleaned'!$U:$U,'Day 1 Cleaned'!EH:EH,"-")</f>
        <v>0</v>
      </c>
      <c r="AU36" s="26">
        <f>_xlfn.XLOOKUP($A36,'Day 1 Cleaned'!$U:$U,'Day 1 Cleaned'!ER:ER,"-")</f>
        <v>0</v>
      </c>
      <c r="AV36" s="26">
        <f>_xlfn.XLOOKUP($A36,'Day 1 Cleaned'!$U:$U,'Day 1 Cleaned'!FA:FA,"-")</f>
        <v>0</v>
      </c>
      <c r="AW36" s="26">
        <f>_xlfn.XLOOKUP($A36,'Day 1 Cleaned'!$U:$U,'Day 1 Cleaned'!FK:FK,"-")</f>
        <v>0</v>
      </c>
      <c r="AX36" s="26">
        <f>_xlfn.XLOOKUP($A36,'Day 1 Cleaned'!$U:$U,'Day 1 Cleaned'!FT:FT,"-")*_xlfn.XLOOKUP($A36,'Day 1 Cleaned'!$U:$U,'Day 1 Cleaned'!FU:FU,"-")</f>
        <v>0</v>
      </c>
      <c r="AY36" s="26">
        <f>_xlfn.XLOOKUP($A36,'Day 1 Cleaned'!$U:$U,'Day 1 Cleaned'!FV:FV,"-")</f>
        <v>0</v>
      </c>
      <c r="AZ36" s="26">
        <f>_xlfn.XLOOKUP($A36,'Day 1 Cleaned'!$U:$U,'Day 1 Cleaned'!GA:GA,"-")</f>
        <v>0</v>
      </c>
    </row>
    <row r="37" spans="1:52" x14ac:dyDescent="0.35">
      <c r="A37" s="26" t="str">
        <f>PROPER('Day 1 Cleaned'!U35)</f>
        <v>Nyirahategekimana Isabelle</v>
      </c>
      <c r="B37" s="26" t="str">
        <f>_xlfn.XLOOKUP($A37,'Day 1 Cleaned'!$U:$U,'Day 1 Cleaned'!Y:Y,"-")</f>
        <v>Bugesera</v>
      </c>
      <c r="C37" s="26" t="str">
        <f>_xlfn.XLOOKUP($A37,'Day 1 Cleaned'!$U:$U,'Day 1 Cleaned'!AA:AA,"-")</f>
        <v>Rugando</v>
      </c>
      <c r="D37" s="26" t="str">
        <f>_xlfn.XLOOKUP($A37,'Day 1 Cleaned'!$U:$U,'Day 1 Cleaned'!AB:AB,"-")</f>
        <v>Bushenyi</v>
      </c>
      <c r="E37" s="26" t="str">
        <f>_xlfn.XLOOKUP($A37,'Day 1 Cleaned'!$U:$U,'Day 1 Cleaned'!AI:AI,"-")</f>
        <v>Traditional 3 stone fire</v>
      </c>
      <c r="F37" s="26" t="str">
        <f>_xlfn.XLOOKUP($A37,'Day 1 Cleaned'!$U:$U,'Day 1 Cleaned'!BL:BL,"-")</f>
        <v>Wood</v>
      </c>
      <c r="G37" s="26" t="str">
        <f>_xlfn.XLOOKUP($A37,'Day 2 Cleaned'!$M:$M,'Day 2 Cleaned'!$U:$U,"-")</f>
        <v>Wood</v>
      </c>
      <c r="H37" s="26" t="str">
        <f>_xlfn.XLOOKUP($A37,'Day 3 Cleaned'!$L:$L,'Day 3 Cleaned'!$T:$T,"-")</f>
        <v>Wood</v>
      </c>
      <c r="I37" s="26" t="str">
        <f>_xlfn.XLOOKUP($A37,'Day 4 Cleaned'!$L:$L,'Day 4 Cleaned'!$T:$T,"-")</f>
        <v>Wood</v>
      </c>
      <c r="J37" s="26" t="b" cm="1">
        <f t="array" ref="J37">AND(EXACT(F37:I37,F37))</f>
        <v>1</v>
      </c>
      <c r="K37" s="26">
        <f>_xlfn.XLOOKUP($A37,'Day 2 Cleaned'!$M:$M,'Day 2 Cleaned'!$AI:$AI,"-")</f>
        <v>2</v>
      </c>
      <c r="L37" s="26">
        <f>_xlfn.XLOOKUP($A37,'Day 2 Cleaned'!$M:$M,'Day 2 Cleaned'!$AJ:$AJ,"-")</f>
        <v>6</v>
      </c>
      <c r="M37" s="26">
        <f>_xlfn.XLOOKUP($A37,'Day 3 Cleaned'!$L:$L,'Day 3 Cleaned'!$AH:$AH,"-")</f>
        <v>2</v>
      </c>
      <c r="N37" s="26">
        <f>_xlfn.XLOOKUP($A37,'Day 3 Cleaned'!$L:$L,'Day 3 Cleaned'!$AI:$AI,"-")</f>
        <v>6</v>
      </c>
      <c r="O37" s="26">
        <f>_xlfn.XLOOKUP($A37,'Day 4 Cleaned'!$L:$L,'Day 4 Cleaned'!$AH:$AH,"-")</f>
        <v>2</v>
      </c>
      <c r="P37" s="26">
        <f>_xlfn.XLOOKUP($A37,'Day 4 Cleaned'!$L:$L,'Day 4 Cleaned'!$AI:$AI,"-")</f>
        <v>6</v>
      </c>
      <c r="Q37" s="30">
        <f>SUM(K37:P37)/3</f>
        <v>8</v>
      </c>
      <c r="R37" s="26">
        <f>_xlfn.XLOOKUP($A37,'Day 1 Cleaned'!$U:$U,'Day 1 Cleaned'!$CC:$CC,"-")</f>
        <v>40.630000000000003</v>
      </c>
      <c r="S37" s="26">
        <f>_xlfn.XLOOKUP($A37,'Day 2 Cleaned'!$M:$M,'Day 2 Cleaned'!$AM:$AM,"-")</f>
        <v>21.2</v>
      </c>
      <c r="T37" s="26">
        <f>_xlfn.XLOOKUP($A37,'Day 2 Cleaned'!$M:$M,'Day 2 Cleaned'!$AQ:$AQ,"-")</f>
        <v>36.200000000000003</v>
      </c>
      <c r="U37" s="14">
        <f>R37-S37</f>
        <v>19.430000000000003</v>
      </c>
      <c r="V37" s="26">
        <f>_xlfn.XLOOKUP($A37,'Day 3 Cleaned'!$L:$L,'Day 3 Cleaned'!$AL:$AL,"-")</f>
        <v>36.92</v>
      </c>
      <c r="W37" s="26">
        <f>_xlfn.XLOOKUP($A37,'Day 3 Cleaned'!$L:$L,'Day 3 Cleaned'!$AP:$AP,"-")</f>
        <v>0</v>
      </c>
      <c r="X37" s="14">
        <f>(S37+T37)-V37</f>
        <v>20.480000000000004</v>
      </c>
      <c r="Y37" s="26">
        <f>_xlfn.XLOOKUP($A37,'Day 4 Cleaned'!$L:$L,'Day 4 Cleaned'!$AL:$AL,"-")</f>
        <v>15.8</v>
      </c>
      <c r="Z37" s="26">
        <f>_xlfn.XLOOKUP($A37,'Day 4 Cleaned'!$L:$L,'Day 4 Cleaned'!$AP:$AP,"-")</f>
        <v>20.39</v>
      </c>
      <c r="AA37" s="14">
        <f>(V37+W37)-Y37</f>
        <v>21.12</v>
      </c>
      <c r="AB37" s="30">
        <f>AVERAGE(U37,X37,AA37)</f>
        <v>20.343333333333337</v>
      </c>
      <c r="AC37" s="30">
        <f>IF(AND($AB$97&gt;AB37, AB37&gt;$AB$96),AB37,"-")</f>
        <v>20.343333333333337</v>
      </c>
      <c r="AD37" s="26">
        <f>_xlfn.XLOOKUP($A37,'Day 1 Cleaned'!$U:$U,'Day 1 Cleaned'!CM:CM,"-")</f>
        <v>0</v>
      </c>
      <c r="AE37" s="26">
        <f>_xlfn.XLOOKUP($A37,'Day 2 Cleaned'!$M:$M,'Day 2 Cleaned'!$AV:$AV,"-")</f>
        <v>0</v>
      </c>
      <c r="AF37" s="26">
        <f>_xlfn.XLOOKUP($A37,'Day 2 Cleaned'!$M:$M,'Day 2 Cleaned'!$AZ:$AZ,"-")</f>
        <v>0</v>
      </c>
      <c r="AG37" s="14">
        <f t="shared" si="5"/>
        <v>0</v>
      </c>
      <c r="AH37" s="26">
        <f>_xlfn.XLOOKUP($A37,'Day 3 Cleaned'!$L:$L,'Day 3 Cleaned'!$AU:$AU,"-")</f>
        <v>0</v>
      </c>
      <c r="AI37" s="26">
        <f>_xlfn.XLOOKUP($A37,'Day 3 Cleaned'!$L:$L,'Day 3 Cleaned'!$AY:$AY,"-")</f>
        <v>0</v>
      </c>
      <c r="AJ37" s="14">
        <f t="shared" si="6"/>
        <v>0</v>
      </c>
      <c r="AK37" s="26">
        <f>_xlfn.XLOOKUP($A37,'Day 4 Cleaned'!$L:$L,'Day 4 Cleaned'!$AU:$AU,"-")</f>
        <v>0</v>
      </c>
      <c r="AL37" s="26">
        <f>_xlfn.XLOOKUP($A37,'Day 4 Cleaned'!$L:$L,'Day 4 Cleaned'!$AY:$AY,"-")</f>
        <v>0</v>
      </c>
      <c r="AM37" s="14">
        <f t="shared" si="7"/>
        <v>0</v>
      </c>
      <c r="AN37" s="30">
        <f t="shared" si="8"/>
        <v>0</v>
      </c>
      <c r="AO37" s="31" t="str">
        <f t="shared" si="0"/>
        <v>-</v>
      </c>
      <c r="AP37" s="26">
        <f>_xlfn.XLOOKUP($A37,'Day 1 Cleaned'!$U:$U,'Day 1 Cleaned'!CT:CT,"-")</f>
        <v>0</v>
      </c>
      <c r="AQ37" s="26">
        <f>_xlfn.XLOOKUP($A37,'Day 1 Cleaned'!$U:$U,'Day 1 Cleaned'!DD:DD,"-")</f>
        <v>0</v>
      </c>
      <c r="AR37" s="26">
        <f>_xlfn.XLOOKUP($A37,'Day 1 Cleaned'!$U:$U,'Day 1 Cleaned'!DN:DN,"-")</f>
        <v>0</v>
      </c>
      <c r="AS37" s="26">
        <f>_xlfn.XLOOKUP($A37,'Day 1 Cleaned'!$U:$U,'Day 1 Cleaned'!DX:DX,"-")</f>
        <v>0</v>
      </c>
      <c r="AT37" s="26">
        <f>_xlfn.XLOOKUP($A37,'Day 1 Cleaned'!$U:$U,'Day 1 Cleaned'!EH:EH,"-")</f>
        <v>0</v>
      </c>
      <c r="AU37" s="26">
        <f>_xlfn.XLOOKUP($A37,'Day 1 Cleaned'!$U:$U,'Day 1 Cleaned'!ER:ER,"-")</f>
        <v>0</v>
      </c>
      <c r="AV37" s="26">
        <f>_xlfn.XLOOKUP($A37,'Day 1 Cleaned'!$U:$U,'Day 1 Cleaned'!FA:FA,"-")</f>
        <v>0</v>
      </c>
      <c r="AW37" s="26">
        <f>_xlfn.XLOOKUP($A37,'Day 1 Cleaned'!$U:$U,'Day 1 Cleaned'!FK:FK,"-")</f>
        <v>0</v>
      </c>
      <c r="AX37" s="26">
        <f>_xlfn.XLOOKUP($A37,'Day 1 Cleaned'!$U:$U,'Day 1 Cleaned'!FT:FT,"-")*_xlfn.XLOOKUP($A37,'Day 1 Cleaned'!$U:$U,'Day 1 Cleaned'!FU:FU,"-")</f>
        <v>0</v>
      </c>
      <c r="AY37" s="26">
        <f>_xlfn.XLOOKUP($A37,'Day 1 Cleaned'!$U:$U,'Day 1 Cleaned'!FV:FV,"-")</f>
        <v>0</v>
      </c>
      <c r="AZ37" s="26">
        <f>_xlfn.XLOOKUP($A37,'Day 1 Cleaned'!$U:$U,'Day 1 Cleaned'!GA:GA,"-")</f>
        <v>0</v>
      </c>
    </row>
    <row r="38" spans="1:52" x14ac:dyDescent="0.35">
      <c r="A38" s="26" t="str">
        <f>PROPER('Day 1 Cleaned'!U36)</f>
        <v>Nyirandorimana Esperance</v>
      </c>
      <c r="B38" s="26" t="str">
        <f>_xlfn.XLOOKUP($A38,'Day 1 Cleaned'!$U:$U,'Day 1 Cleaned'!Y:Y,"-")</f>
        <v>Bugesera</v>
      </c>
      <c r="C38" s="26" t="str">
        <f>_xlfn.XLOOKUP($A38,'Day 1 Cleaned'!$U:$U,'Day 1 Cleaned'!AA:AA,"-")</f>
        <v>Rugando</v>
      </c>
      <c r="D38" s="26" t="str">
        <f>_xlfn.XLOOKUP($A38,'Day 1 Cleaned'!$U:$U,'Day 1 Cleaned'!AB:AB,"-")</f>
        <v>Gako</v>
      </c>
      <c r="E38" s="26" t="str">
        <f>_xlfn.XLOOKUP($A38,'Day 1 Cleaned'!$U:$U,'Day 1 Cleaned'!AI:AI,"-")</f>
        <v>Improved wood stove</v>
      </c>
      <c r="F38" s="26" t="str">
        <f>_xlfn.XLOOKUP($A38,'Day 1 Cleaned'!$U:$U,'Day 1 Cleaned'!BL:BL,"-")</f>
        <v>Wood</v>
      </c>
      <c r="G38" s="26" t="str">
        <f>_xlfn.XLOOKUP($A38,'Day 2 Cleaned'!$M:$M,'Day 2 Cleaned'!$U:$U,"-")</f>
        <v>Wood</v>
      </c>
      <c r="H38" s="26" t="str">
        <f>_xlfn.XLOOKUP($A38,'Day 3 Cleaned'!$L:$L,'Day 3 Cleaned'!$T:$T,"-")</f>
        <v>Wood</v>
      </c>
      <c r="I38" s="26" t="str">
        <f>_xlfn.XLOOKUP($A38,'Day 4 Cleaned'!$L:$L,'Day 4 Cleaned'!$T:$T,"-")</f>
        <v>Wood</v>
      </c>
      <c r="J38" s="26" t="b" cm="1">
        <f t="array" ref="J38">AND(EXACT(F38:I38,F38))</f>
        <v>1</v>
      </c>
      <c r="K38" s="26">
        <f>_xlfn.XLOOKUP($A38,'Day 2 Cleaned'!$M:$M,'Day 2 Cleaned'!$AI:$AI,"-")</f>
        <v>2</v>
      </c>
      <c r="L38" s="26">
        <f>_xlfn.XLOOKUP($A38,'Day 2 Cleaned'!$M:$M,'Day 2 Cleaned'!$AJ:$AJ,"-")</f>
        <v>4</v>
      </c>
      <c r="M38" s="26">
        <f>_xlfn.XLOOKUP($A38,'Day 3 Cleaned'!$L:$L,'Day 3 Cleaned'!$AH:$AH,"-")</f>
        <v>2</v>
      </c>
      <c r="N38" s="26">
        <f>_xlfn.XLOOKUP($A38,'Day 3 Cleaned'!$L:$L,'Day 3 Cleaned'!$AI:$AI,"-")</f>
        <v>4</v>
      </c>
      <c r="O38" s="26">
        <f>_xlfn.XLOOKUP($A38,'Day 4 Cleaned'!$L:$L,'Day 4 Cleaned'!$AH:$AH,"-")</f>
        <v>2</v>
      </c>
      <c r="P38" s="26">
        <f>_xlfn.XLOOKUP($A38,'Day 4 Cleaned'!$L:$L,'Day 4 Cleaned'!$AI:$AI,"-")</f>
        <v>4</v>
      </c>
      <c r="Q38" s="30">
        <f>SUM(K38:P38)/3</f>
        <v>6</v>
      </c>
      <c r="R38" s="26">
        <f>_xlfn.XLOOKUP($A38,'Day 1 Cleaned'!$U:$U,'Day 1 Cleaned'!$CC:$CC,"-")</f>
        <v>26.79</v>
      </c>
      <c r="S38" s="26">
        <f>_xlfn.XLOOKUP($A38,'Day 2 Cleaned'!$M:$M,'Day 2 Cleaned'!$AM:$AM,"-")</f>
        <v>18.579999999999998</v>
      </c>
      <c r="T38" s="26">
        <f>_xlfn.XLOOKUP($A38,'Day 2 Cleaned'!$M:$M,'Day 2 Cleaned'!$AQ:$AQ,"-")</f>
        <v>0</v>
      </c>
      <c r="U38" s="14">
        <f>R38-S38</f>
        <v>8.2100000000000009</v>
      </c>
      <c r="V38" s="26">
        <f>_xlfn.XLOOKUP($A38,'Day 3 Cleaned'!$L:$L,'Day 3 Cleaned'!$AL:$AL,"-")</f>
        <v>14.23</v>
      </c>
      <c r="W38" s="26">
        <f>_xlfn.XLOOKUP($A38,'Day 3 Cleaned'!$L:$L,'Day 3 Cleaned'!$AP:$AP,"-")</f>
        <v>0</v>
      </c>
      <c r="X38" s="14">
        <f>(S38+T38)-V38</f>
        <v>4.3499999999999979</v>
      </c>
      <c r="Y38" s="26">
        <f>_xlfn.XLOOKUP($A38,'Day 4 Cleaned'!$L:$L,'Day 4 Cleaned'!$AL:$AL,"-")</f>
        <v>5.3449999999999998</v>
      </c>
      <c r="Z38" s="26">
        <f>_xlfn.XLOOKUP($A38,'Day 4 Cleaned'!$L:$L,'Day 4 Cleaned'!$AP:$AP,"-")</f>
        <v>0</v>
      </c>
      <c r="AA38" s="14">
        <f>(V38+W38)-Y38</f>
        <v>8.8850000000000016</v>
      </c>
      <c r="AB38" s="30">
        <f>AVERAGE(U38,X38,AA38)</f>
        <v>7.1483333333333334</v>
      </c>
      <c r="AC38" s="30">
        <f>IF(AND($AB$97&gt;AB38, AB38&gt;$AB$96),AB38,"-")</f>
        <v>7.1483333333333334</v>
      </c>
      <c r="AD38" s="26">
        <f>_xlfn.XLOOKUP($A38,'Day 1 Cleaned'!$U:$U,'Day 1 Cleaned'!CM:CM,"-")</f>
        <v>0</v>
      </c>
      <c r="AE38" s="26">
        <f>_xlfn.XLOOKUP($A38,'Day 2 Cleaned'!$M:$M,'Day 2 Cleaned'!$AV:$AV,"-")</f>
        <v>0</v>
      </c>
      <c r="AF38" s="26">
        <f>_xlfn.XLOOKUP($A38,'Day 2 Cleaned'!$M:$M,'Day 2 Cleaned'!$AZ:$AZ,"-")</f>
        <v>0</v>
      </c>
      <c r="AG38" s="14">
        <f t="shared" si="5"/>
        <v>0</v>
      </c>
      <c r="AH38" s="26">
        <f>_xlfn.XLOOKUP($A38,'Day 3 Cleaned'!$L:$L,'Day 3 Cleaned'!$AU:$AU,"-")</f>
        <v>0</v>
      </c>
      <c r="AI38" s="26">
        <f>_xlfn.XLOOKUP($A38,'Day 3 Cleaned'!$L:$L,'Day 3 Cleaned'!$AY:$AY,"-")</f>
        <v>0</v>
      </c>
      <c r="AJ38" s="14">
        <f t="shared" si="6"/>
        <v>0</v>
      </c>
      <c r="AK38" s="26">
        <f>_xlfn.XLOOKUP($A38,'Day 4 Cleaned'!$L:$L,'Day 4 Cleaned'!$AU:$AU,"-")</f>
        <v>0</v>
      </c>
      <c r="AL38" s="26">
        <f>_xlfn.XLOOKUP($A38,'Day 4 Cleaned'!$L:$L,'Day 4 Cleaned'!$AY:$AY,"-")</f>
        <v>0</v>
      </c>
      <c r="AM38" s="14">
        <f t="shared" si="7"/>
        <v>0</v>
      </c>
      <c r="AN38" s="30">
        <f t="shared" si="8"/>
        <v>0</v>
      </c>
      <c r="AO38" s="31" t="str">
        <f t="shared" si="0"/>
        <v>-</v>
      </c>
      <c r="AP38" s="26">
        <f>_xlfn.XLOOKUP($A38,'Day 1 Cleaned'!$U:$U,'Day 1 Cleaned'!CT:CT,"-")</f>
        <v>0</v>
      </c>
      <c r="AQ38" s="26">
        <f>_xlfn.XLOOKUP($A38,'Day 1 Cleaned'!$U:$U,'Day 1 Cleaned'!DD:DD,"-")</f>
        <v>0</v>
      </c>
      <c r="AR38" s="26">
        <f>_xlfn.XLOOKUP($A38,'Day 1 Cleaned'!$U:$U,'Day 1 Cleaned'!DN:DN,"-")</f>
        <v>0</v>
      </c>
      <c r="AS38" s="26">
        <f>_xlfn.XLOOKUP($A38,'Day 1 Cleaned'!$U:$U,'Day 1 Cleaned'!DX:DX,"-")</f>
        <v>0</v>
      </c>
      <c r="AT38" s="26">
        <f>_xlfn.XLOOKUP($A38,'Day 1 Cleaned'!$U:$U,'Day 1 Cleaned'!EH:EH,"-")</f>
        <v>0</v>
      </c>
      <c r="AU38" s="26">
        <f>_xlfn.XLOOKUP($A38,'Day 1 Cleaned'!$U:$U,'Day 1 Cleaned'!ER:ER,"-")</f>
        <v>0</v>
      </c>
      <c r="AV38" s="26">
        <f>_xlfn.XLOOKUP($A38,'Day 1 Cleaned'!$U:$U,'Day 1 Cleaned'!FA:FA,"-")</f>
        <v>0</v>
      </c>
      <c r="AW38" s="26">
        <f>_xlfn.XLOOKUP($A38,'Day 1 Cleaned'!$U:$U,'Day 1 Cleaned'!FK:FK,"-")</f>
        <v>0</v>
      </c>
      <c r="AX38" s="26">
        <f>_xlfn.XLOOKUP($A38,'Day 1 Cleaned'!$U:$U,'Day 1 Cleaned'!FT:FT,"-")*_xlfn.XLOOKUP($A38,'Day 1 Cleaned'!$U:$U,'Day 1 Cleaned'!FU:FU,"-")</f>
        <v>0</v>
      </c>
      <c r="AY38" s="26">
        <f>_xlfn.XLOOKUP($A38,'Day 1 Cleaned'!$U:$U,'Day 1 Cleaned'!FV:FV,"-")</f>
        <v>0</v>
      </c>
      <c r="AZ38" s="26">
        <f>_xlfn.XLOOKUP($A38,'Day 1 Cleaned'!$U:$U,'Day 1 Cleaned'!GA:GA,"-")</f>
        <v>0</v>
      </c>
    </row>
    <row r="39" spans="1:52" x14ac:dyDescent="0.35">
      <c r="A39" s="35" t="str">
        <f>PROPER('Day 1 Cleaned'!U37)</f>
        <v>Nyiranjangwe Tatiana</v>
      </c>
      <c r="B39" s="35" t="str">
        <f>_xlfn.XLOOKUP($A39,'Day 1 Cleaned'!$U:$U,'Day 1 Cleaned'!Y:Y,"-")</f>
        <v>Bugesera</v>
      </c>
      <c r="C39" s="35" t="str">
        <f>_xlfn.XLOOKUP($A39,'Day 1 Cleaned'!$U:$U,'Day 1 Cleaned'!AA:AA,"-")</f>
        <v>Ngenda</v>
      </c>
      <c r="D39" s="35" t="str">
        <f>_xlfn.XLOOKUP($A39,'Day 1 Cleaned'!$U:$U,'Day 1 Cleaned'!AB:AB,"-")</f>
        <v>Bushonyi</v>
      </c>
      <c r="E39" s="35" t="str">
        <f>_xlfn.XLOOKUP($A39,'Day 1 Cleaned'!$U:$U,'Day 1 Cleaned'!AI:AI,"-")</f>
        <v>Traditional 3 stone fire</v>
      </c>
      <c r="F39" s="35" t="str">
        <f>_xlfn.XLOOKUP($A39,'Day 1 Cleaned'!$U:$U,'Day 1 Cleaned'!BL:BL,"-")</f>
        <v>Wood</v>
      </c>
      <c r="G39" s="35" t="str">
        <f>_xlfn.XLOOKUP($A39,'Day 2 Cleaned'!$M:$M,'Day 2 Cleaned'!$U:$U,"-")</f>
        <v>Wood</v>
      </c>
      <c r="H39" s="35" t="str">
        <f>_xlfn.XLOOKUP($A39,'Day 3 Cleaned'!$L:$L,'Day 3 Cleaned'!$T:$T,"-")</f>
        <v>Wood</v>
      </c>
      <c r="I39" s="35" t="str">
        <f>_xlfn.XLOOKUP($A39,'Day 4 Cleaned'!$L:$L,'Day 4 Cleaned'!$T:$T,"-")</f>
        <v>Wood</v>
      </c>
      <c r="J39" s="35" t="b" cm="1">
        <f t="array" ref="J39">AND(EXACT(F39:I39,F39))</f>
        <v>1</v>
      </c>
      <c r="K39" s="35">
        <f>_xlfn.XLOOKUP($A39,'Day 2 Cleaned'!$M:$M,'Day 2 Cleaned'!$AI:$AI,"-")</f>
        <v>2</v>
      </c>
      <c r="L39" s="35">
        <f>_xlfn.XLOOKUP($A39,'Day 2 Cleaned'!$M:$M,'Day 2 Cleaned'!$AJ:$AJ,"-")</f>
        <v>2</v>
      </c>
      <c r="M39" s="35">
        <f>_xlfn.XLOOKUP($A39,'Day 3 Cleaned'!$L:$L,'Day 3 Cleaned'!$AH:$AH,"-")</f>
        <v>2</v>
      </c>
      <c r="N39" s="35">
        <f>_xlfn.XLOOKUP($A39,'Day 3 Cleaned'!$L:$L,'Day 3 Cleaned'!$AI:$AI,"-")</f>
        <v>2</v>
      </c>
      <c r="O39" s="35">
        <f>_xlfn.XLOOKUP($A39,'Day 4 Cleaned'!$L:$L,'Day 4 Cleaned'!$AH:$AH,"-")</f>
        <v>2</v>
      </c>
      <c r="P39" s="35">
        <f>_xlfn.XLOOKUP($A39,'Day 4 Cleaned'!$L:$L,'Day 4 Cleaned'!$AI:$AI,"-")</f>
        <v>2</v>
      </c>
      <c r="Q39" s="36">
        <f>SUM(K39:P39)/3</f>
        <v>4</v>
      </c>
      <c r="R39" s="35">
        <f>_xlfn.XLOOKUP($A39,'Day 1 Cleaned'!$U:$U,'Day 1 Cleaned'!$CC:$CC,"-")</f>
        <v>58.48</v>
      </c>
      <c r="S39" s="35">
        <f>_xlfn.XLOOKUP($A39,'Day 2 Cleaned'!$M:$M,'Day 2 Cleaned'!$AM:$AM,"-")</f>
        <v>37</v>
      </c>
      <c r="T39" s="35">
        <f>_xlfn.XLOOKUP($A39,'Day 2 Cleaned'!$M:$M,'Day 2 Cleaned'!$AQ:$AQ,"-")</f>
        <v>0</v>
      </c>
      <c r="U39" s="35">
        <f>R39-S39</f>
        <v>21.479999999999997</v>
      </c>
      <c r="V39" s="35">
        <f>_xlfn.XLOOKUP($A39,'Day 3 Cleaned'!$L:$L,'Day 3 Cleaned'!$AL:$AL,"-")</f>
        <v>38.299999999999997</v>
      </c>
      <c r="W39" s="35">
        <f>_xlfn.XLOOKUP($A39,'Day 3 Cleaned'!$L:$L,'Day 3 Cleaned'!$AP:$AP,"-")</f>
        <v>0</v>
      </c>
      <c r="X39" s="35">
        <f>(S39+T39)-V39</f>
        <v>-1.2999999999999972</v>
      </c>
      <c r="Y39" s="35">
        <f>_xlfn.XLOOKUP($A39,'Day 4 Cleaned'!$L:$L,'Day 4 Cleaned'!$AL:$AL,"-")</f>
        <v>17.8</v>
      </c>
      <c r="Z39" s="35">
        <f>_xlfn.XLOOKUP($A39,'Day 4 Cleaned'!$L:$L,'Day 4 Cleaned'!$AP:$AP,"-")</f>
        <v>0</v>
      </c>
      <c r="AA39" s="35">
        <f>(V39+W39)-Y39</f>
        <v>20.499999999999996</v>
      </c>
      <c r="AB39" s="36">
        <f>AVERAGE(U39,X39,AA39)</f>
        <v>13.559999999999997</v>
      </c>
      <c r="AC39" s="36">
        <f>IF(AND($AB$97&gt;AB39, AB39&gt;$AB$96),AB39,"-")</f>
        <v>13.559999999999997</v>
      </c>
      <c r="AD39" s="26">
        <f>_xlfn.XLOOKUP($A39,'Day 1 Cleaned'!$U:$U,'Day 1 Cleaned'!CM:CM,"-")</f>
        <v>0</v>
      </c>
      <c r="AE39" s="26">
        <f>_xlfn.XLOOKUP($A39,'Day 2 Cleaned'!$M:$M,'Day 2 Cleaned'!$AV:$AV,"-")</f>
        <v>0</v>
      </c>
      <c r="AF39" s="26">
        <f>_xlfn.XLOOKUP($A39,'Day 2 Cleaned'!$M:$M,'Day 2 Cleaned'!$AZ:$AZ,"-")</f>
        <v>0</v>
      </c>
      <c r="AG39" s="14">
        <f t="shared" si="5"/>
        <v>0</v>
      </c>
      <c r="AH39" s="26">
        <f>_xlfn.XLOOKUP($A39,'Day 3 Cleaned'!$L:$L,'Day 3 Cleaned'!$AU:$AU,"-")</f>
        <v>0</v>
      </c>
      <c r="AI39" s="26">
        <f>_xlfn.XLOOKUP($A39,'Day 3 Cleaned'!$L:$L,'Day 3 Cleaned'!$AY:$AY,"-")</f>
        <v>0</v>
      </c>
      <c r="AJ39" s="14">
        <f t="shared" si="6"/>
        <v>0</v>
      </c>
      <c r="AK39" s="26">
        <f>_xlfn.XLOOKUP($A39,'Day 4 Cleaned'!$L:$L,'Day 4 Cleaned'!$AU:$AU,"-")</f>
        <v>0</v>
      </c>
      <c r="AL39" s="26">
        <f>_xlfn.XLOOKUP($A39,'Day 4 Cleaned'!$L:$L,'Day 4 Cleaned'!$AY:$AY,"-")</f>
        <v>0</v>
      </c>
      <c r="AM39" s="14">
        <f t="shared" si="7"/>
        <v>0</v>
      </c>
      <c r="AN39" s="30">
        <f t="shared" si="8"/>
        <v>0</v>
      </c>
      <c r="AO39" s="31" t="str">
        <f t="shared" si="0"/>
        <v>-</v>
      </c>
      <c r="AP39" s="26">
        <f>_xlfn.XLOOKUP($A39,'Day 1 Cleaned'!$U:$U,'Day 1 Cleaned'!CT:CT,"-")</f>
        <v>0</v>
      </c>
      <c r="AQ39" s="26">
        <f>_xlfn.XLOOKUP($A39,'Day 1 Cleaned'!$U:$U,'Day 1 Cleaned'!DD:DD,"-")</f>
        <v>0</v>
      </c>
      <c r="AR39" s="26">
        <f>_xlfn.XLOOKUP($A39,'Day 1 Cleaned'!$U:$U,'Day 1 Cleaned'!DN:DN,"-")</f>
        <v>0</v>
      </c>
      <c r="AS39" s="26">
        <f>_xlfn.XLOOKUP($A39,'Day 1 Cleaned'!$U:$U,'Day 1 Cleaned'!DX:DX,"-")</f>
        <v>0</v>
      </c>
      <c r="AT39" s="26">
        <f>_xlfn.XLOOKUP($A39,'Day 1 Cleaned'!$U:$U,'Day 1 Cleaned'!EH:EH,"-")</f>
        <v>0</v>
      </c>
      <c r="AU39" s="26">
        <f>_xlfn.XLOOKUP($A39,'Day 1 Cleaned'!$U:$U,'Day 1 Cleaned'!ER:ER,"-")</f>
        <v>0</v>
      </c>
      <c r="AV39" s="26">
        <f>_xlfn.XLOOKUP($A39,'Day 1 Cleaned'!$U:$U,'Day 1 Cleaned'!FA:FA,"-")</f>
        <v>0</v>
      </c>
      <c r="AW39" s="26">
        <f>_xlfn.XLOOKUP($A39,'Day 1 Cleaned'!$U:$U,'Day 1 Cleaned'!FK:FK,"-")</f>
        <v>0</v>
      </c>
      <c r="AX39" s="26">
        <f>_xlfn.XLOOKUP($A39,'Day 1 Cleaned'!$U:$U,'Day 1 Cleaned'!FT:FT,"-")*_xlfn.XLOOKUP($A39,'Day 1 Cleaned'!$U:$U,'Day 1 Cleaned'!FU:FU,"-")</f>
        <v>0</v>
      </c>
      <c r="AY39" s="26">
        <f>_xlfn.XLOOKUP($A39,'Day 1 Cleaned'!$U:$U,'Day 1 Cleaned'!FV:FV,"-")</f>
        <v>0</v>
      </c>
      <c r="AZ39" s="26">
        <f>_xlfn.XLOOKUP($A39,'Day 1 Cleaned'!$U:$U,'Day 1 Cleaned'!GA:GA,"-")</f>
        <v>0</v>
      </c>
    </row>
    <row r="40" spans="1:52" x14ac:dyDescent="0.35">
      <c r="A40" s="26" t="str">
        <f>PROPER('Day 1 Cleaned'!U38)</f>
        <v>Nzayisenga Gerard</v>
      </c>
      <c r="B40" s="26" t="str">
        <f>_xlfn.XLOOKUP($A40,'Day 1 Cleaned'!$U:$U,'Day 1 Cleaned'!Y:Y,"-")</f>
        <v>Bugesera</v>
      </c>
      <c r="C40" s="26" t="str">
        <f>_xlfn.XLOOKUP($A40,'Day 1 Cleaned'!$U:$U,'Day 1 Cleaned'!AA:AA,"-")</f>
        <v>Rutonde</v>
      </c>
      <c r="D40" s="26" t="str">
        <f>_xlfn.XLOOKUP($A40,'Day 1 Cleaned'!$U:$U,'Day 1 Cleaned'!AB:AB,"-")</f>
        <v>Akajuri</v>
      </c>
      <c r="E40" s="26" t="str">
        <f>_xlfn.XLOOKUP($A40,'Day 1 Cleaned'!$U:$U,'Day 1 Cleaned'!AI:AI,"-")</f>
        <v>Traditional 3 stone fire</v>
      </c>
      <c r="F40" s="26" t="str">
        <f>_xlfn.XLOOKUP($A40,'Day 1 Cleaned'!$U:$U,'Day 1 Cleaned'!BL:BL,"-")</f>
        <v>Wood</v>
      </c>
      <c r="G40" s="26" t="str">
        <f>_xlfn.XLOOKUP($A40,'Day 2 Cleaned'!$M:$M,'Day 2 Cleaned'!$U:$U,"-")</f>
        <v>Wood</v>
      </c>
      <c r="H40" s="26" t="str">
        <f>_xlfn.XLOOKUP($A40,'Day 3 Cleaned'!$L:$L,'Day 3 Cleaned'!$T:$T,"-")</f>
        <v>Wood</v>
      </c>
      <c r="I40" s="26" t="str">
        <f>_xlfn.XLOOKUP($A40,'Day 4 Cleaned'!$L:$L,'Day 4 Cleaned'!$T:$T,"-")</f>
        <v>Wood</v>
      </c>
      <c r="J40" s="26" t="b" cm="1">
        <f t="array" ref="J40">AND(EXACT(F40:I40,F40))</f>
        <v>1</v>
      </c>
      <c r="K40" s="26">
        <f>_xlfn.XLOOKUP($A40,'Day 2 Cleaned'!$M:$M,'Day 2 Cleaned'!$AI:$AI,"-")</f>
        <v>2</v>
      </c>
      <c r="L40" s="26">
        <f>_xlfn.XLOOKUP($A40,'Day 2 Cleaned'!$M:$M,'Day 2 Cleaned'!$AJ:$AJ,"-")</f>
        <v>5</v>
      </c>
      <c r="M40" s="26">
        <f>_xlfn.XLOOKUP($A40,'Day 3 Cleaned'!$L:$L,'Day 3 Cleaned'!$AH:$AH,"-")</f>
        <v>2</v>
      </c>
      <c r="N40" s="26">
        <f>_xlfn.XLOOKUP($A40,'Day 3 Cleaned'!$L:$L,'Day 3 Cleaned'!$AI:$AI,"-")</f>
        <v>5</v>
      </c>
      <c r="O40" s="26">
        <f>_xlfn.XLOOKUP($A40,'Day 4 Cleaned'!$L:$L,'Day 4 Cleaned'!$AH:$AH,"-")</f>
        <v>2</v>
      </c>
      <c r="P40" s="26">
        <f>_xlfn.XLOOKUP($A40,'Day 4 Cleaned'!$L:$L,'Day 4 Cleaned'!$AI:$AI,"-")</f>
        <v>5</v>
      </c>
      <c r="Q40" s="30">
        <f>SUM(K40:P40)/3</f>
        <v>7</v>
      </c>
      <c r="R40" s="26">
        <f>_xlfn.XLOOKUP($A40,'Day 1 Cleaned'!$U:$U,'Day 1 Cleaned'!$CC:$CC,"-")</f>
        <v>74.11</v>
      </c>
      <c r="S40" s="26">
        <f>_xlfn.XLOOKUP($A40,'Day 2 Cleaned'!$M:$M,'Day 2 Cleaned'!$AM:$AM,"-")</f>
        <v>64.625</v>
      </c>
      <c r="T40" s="26">
        <f>_xlfn.XLOOKUP($A40,'Day 2 Cleaned'!$M:$M,'Day 2 Cleaned'!$AQ:$AQ,"-")</f>
        <v>0</v>
      </c>
      <c r="U40" s="14">
        <f>R40-S40</f>
        <v>9.4849999999999994</v>
      </c>
      <c r="V40" s="26">
        <f>_xlfn.XLOOKUP($A40,'Day 3 Cleaned'!$L:$L,'Day 3 Cleaned'!$AL:$AL,"-")</f>
        <v>58.094999999999999</v>
      </c>
      <c r="W40" s="26">
        <f>_xlfn.XLOOKUP($A40,'Day 3 Cleaned'!$L:$L,'Day 3 Cleaned'!$AP:$AP,"-")</f>
        <v>0</v>
      </c>
      <c r="X40" s="14">
        <f>(S40+T40)-V40</f>
        <v>6.5300000000000011</v>
      </c>
      <c r="Y40" s="26">
        <f>_xlfn.XLOOKUP($A40,'Day 4 Cleaned'!$L:$L,'Day 4 Cleaned'!$AL:$AL,"-")</f>
        <v>52.55</v>
      </c>
      <c r="Z40" s="26">
        <f>_xlfn.XLOOKUP($A40,'Day 4 Cleaned'!$L:$L,'Day 4 Cleaned'!$AP:$AP,"-")</f>
        <v>0</v>
      </c>
      <c r="AA40" s="14">
        <f>(V40+W40)-Y40</f>
        <v>5.5450000000000017</v>
      </c>
      <c r="AB40" s="30">
        <f>AVERAGE(U40,X40,AA40)</f>
        <v>7.1866666666666674</v>
      </c>
      <c r="AC40" s="30">
        <f>IF(AND($AB$97&gt;AB40, AB40&gt;$AB$96),AB40,"-")</f>
        <v>7.1866666666666674</v>
      </c>
      <c r="AD40" s="26">
        <f>_xlfn.XLOOKUP($A40,'Day 1 Cleaned'!$U:$U,'Day 1 Cleaned'!CM:CM,"-")</f>
        <v>0</v>
      </c>
      <c r="AE40" s="26">
        <f>_xlfn.XLOOKUP($A40,'Day 2 Cleaned'!$M:$M,'Day 2 Cleaned'!$AV:$AV,"-")</f>
        <v>0</v>
      </c>
      <c r="AF40" s="26">
        <f>_xlfn.XLOOKUP($A40,'Day 2 Cleaned'!$M:$M,'Day 2 Cleaned'!$AZ:$AZ,"-")</f>
        <v>0</v>
      </c>
      <c r="AG40" s="14">
        <f t="shared" si="1"/>
        <v>0</v>
      </c>
      <c r="AH40" s="26">
        <f>_xlfn.XLOOKUP($A40,'Day 3 Cleaned'!$L:$L,'Day 3 Cleaned'!$AU:$AU,"-")</f>
        <v>0</v>
      </c>
      <c r="AI40" s="26">
        <f>_xlfn.XLOOKUP($A40,'Day 3 Cleaned'!$L:$L,'Day 3 Cleaned'!$AY:$AY,"-")</f>
        <v>0</v>
      </c>
      <c r="AJ40" s="14">
        <f t="shared" si="2"/>
        <v>0</v>
      </c>
      <c r="AK40" s="26">
        <f>_xlfn.XLOOKUP($A40,'Day 4 Cleaned'!$L:$L,'Day 4 Cleaned'!$AU:$AU,"-")</f>
        <v>0</v>
      </c>
      <c r="AL40" s="26">
        <f>_xlfn.XLOOKUP($A40,'Day 4 Cleaned'!$L:$L,'Day 4 Cleaned'!$AY:$AY,"-")</f>
        <v>0</v>
      </c>
      <c r="AM40" s="14">
        <f t="shared" si="3"/>
        <v>0</v>
      </c>
      <c r="AN40" s="30">
        <f t="shared" si="4"/>
        <v>0</v>
      </c>
      <c r="AO40" s="31" t="str">
        <f t="shared" si="0"/>
        <v>-</v>
      </c>
      <c r="AP40" s="26">
        <f>_xlfn.XLOOKUP($A40,'Day 1 Cleaned'!$U:$U,'Day 1 Cleaned'!CT:CT,"-")</f>
        <v>0</v>
      </c>
      <c r="AQ40" s="26">
        <f>_xlfn.XLOOKUP($A40,'Day 1 Cleaned'!$U:$U,'Day 1 Cleaned'!DD:DD,"-")</f>
        <v>0</v>
      </c>
      <c r="AR40" s="26">
        <f>_xlfn.XLOOKUP($A40,'Day 1 Cleaned'!$U:$U,'Day 1 Cleaned'!DN:DN,"-")</f>
        <v>0</v>
      </c>
      <c r="AS40" s="26">
        <f>_xlfn.XLOOKUP($A40,'Day 1 Cleaned'!$U:$U,'Day 1 Cleaned'!DX:DX,"-")</f>
        <v>0</v>
      </c>
      <c r="AT40" s="26">
        <f>_xlfn.XLOOKUP($A40,'Day 1 Cleaned'!$U:$U,'Day 1 Cleaned'!EH:EH,"-")</f>
        <v>0</v>
      </c>
      <c r="AU40" s="26">
        <f>_xlfn.XLOOKUP($A40,'Day 1 Cleaned'!$U:$U,'Day 1 Cleaned'!ER:ER,"-")</f>
        <v>0</v>
      </c>
      <c r="AV40" s="26">
        <f>_xlfn.XLOOKUP($A40,'Day 1 Cleaned'!$U:$U,'Day 1 Cleaned'!FA:FA,"-")</f>
        <v>0</v>
      </c>
      <c r="AW40" s="26">
        <f>_xlfn.XLOOKUP($A40,'Day 1 Cleaned'!$U:$U,'Day 1 Cleaned'!FK:FK,"-")</f>
        <v>0</v>
      </c>
      <c r="AX40" s="26">
        <f>_xlfn.XLOOKUP($A40,'Day 1 Cleaned'!$U:$U,'Day 1 Cleaned'!FT:FT,"-")*_xlfn.XLOOKUP($A40,'Day 1 Cleaned'!$U:$U,'Day 1 Cleaned'!FU:FU,"-")</f>
        <v>0</v>
      </c>
      <c r="AY40" s="26">
        <f>_xlfn.XLOOKUP($A40,'Day 1 Cleaned'!$U:$U,'Day 1 Cleaned'!FV:FV,"-")</f>
        <v>0</v>
      </c>
      <c r="AZ40" s="26">
        <f>_xlfn.XLOOKUP($A40,'Day 1 Cleaned'!$U:$U,'Day 1 Cleaned'!GA:GA,"-")</f>
        <v>0</v>
      </c>
    </row>
    <row r="41" spans="1:52" x14ac:dyDescent="0.35">
      <c r="A41" s="26" t="str">
        <f>PROPER('Day 1 Cleaned'!U39)</f>
        <v xml:space="preserve">Ruharamanzi Ezechias </v>
      </c>
      <c r="B41" s="26" t="str">
        <f>_xlfn.XLOOKUP($A41,'Day 1 Cleaned'!$U:$U,'Day 1 Cleaned'!Y:Y,"-")</f>
        <v>Bugesera</v>
      </c>
      <c r="C41" s="26" t="str">
        <f>_xlfn.XLOOKUP($A41,'Day 1 Cleaned'!$U:$U,'Day 1 Cleaned'!AA:AA,"-")</f>
        <v>Kindama</v>
      </c>
      <c r="D41" s="26" t="str">
        <f>_xlfn.XLOOKUP($A41,'Day 1 Cleaned'!$U:$U,'Day 1 Cleaned'!AB:AB,"-")</f>
        <v>Gatare</v>
      </c>
      <c r="E41" s="26" t="str">
        <f>_xlfn.XLOOKUP($A41,'Day 1 Cleaned'!$U:$U,'Day 1 Cleaned'!AI:AI,"-")</f>
        <v>Improved wood stove</v>
      </c>
      <c r="F41" s="26" t="str">
        <f>_xlfn.XLOOKUP($A41,'Day 1 Cleaned'!$U:$U,'Day 1 Cleaned'!BL:BL,"-")</f>
        <v>Wood</v>
      </c>
      <c r="G41" s="26" t="str">
        <f>_xlfn.XLOOKUP($A41,'Day 2 Cleaned'!$M:$M,'Day 2 Cleaned'!$U:$U,"-")</f>
        <v>Wood</v>
      </c>
      <c r="H41" s="26" t="str">
        <f>_xlfn.XLOOKUP($A41,'Day 3 Cleaned'!$L:$L,'Day 3 Cleaned'!$T:$T,"-")</f>
        <v>Wood</v>
      </c>
      <c r="I41" s="26" t="str">
        <f>_xlfn.XLOOKUP($A41,'Day 4 Cleaned'!$L:$L,'Day 4 Cleaned'!$T:$T,"-")</f>
        <v>Wood</v>
      </c>
      <c r="J41" s="26" t="b" cm="1">
        <f t="array" ref="J41">AND(EXACT(F41:I41,F41))</f>
        <v>1</v>
      </c>
      <c r="K41" s="26">
        <f>_xlfn.XLOOKUP($A41,'Day 2 Cleaned'!$M:$M,'Day 2 Cleaned'!$AI:$AI,"-")</f>
        <v>1</v>
      </c>
      <c r="L41" s="26">
        <f>_xlfn.XLOOKUP($A41,'Day 2 Cleaned'!$M:$M,'Day 2 Cleaned'!$AJ:$AJ,"-")</f>
        <v>8</v>
      </c>
      <c r="M41" s="26">
        <f>_xlfn.XLOOKUP($A41,'Day 3 Cleaned'!$L:$L,'Day 3 Cleaned'!$AH:$AH,"-")</f>
        <v>3</v>
      </c>
      <c r="N41" s="26">
        <f>_xlfn.XLOOKUP($A41,'Day 3 Cleaned'!$L:$L,'Day 3 Cleaned'!$AI:$AI,"-")</f>
        <v>8</v>
      </c>
      <c r="O41" s="26">
        <f>_xlfn.XLOOKUP($A41,'Day 4 Cleaned'!$L:$L,'Day 4 Cleaned'!$AH:$AH,"-")</f>
        <v>3</v>
      </c>
      <c r="P41" s="26">
        <f>_xlfn.XLOOKUP($A41,'Day 4 Cleaned'!$L:$L,'Day 4 Cleaned'!$AI:$AI,"-")</f>
        <v>8</v>
      </c>
      <c r="Q41" s="30">
        <f>SUM(K41:P41)/3</f>
        <v>10.333333333333334</v>
      </c>
      <c r="R41" s="26">
        <f>_xlfn.XLOOKUP($A41,'Day 1 Cleaned'!$U:$U,'Day 1 Cleaned'!$CC:$CC,"-")</f>
        <v>40.4</v>
      </c>
      <c r="S41" s="26">
        <f>_xlfn.XLOOKUP($A41,'Day 2 Cleaned'!$M:$M,'Day 2 Cleaned'!$AM:$AM,"-")</f>
        <v>28.56</v>
      </c>
      <c r="T41" s="26">
        <f>_xlfn.XLOOKUP($A41,'Day 2 Cleaned'!$M:$M,'Day 2 Cleaned'!$AQ:$AQ,"-")</f>
        <v>0</v>
      </c>
      <c r="U41" s="14">
        <f>R41-S41</f>
        <v>11.84</v>
      </c>
      <c r="V41" s="26">
        <f>_xlfn.XLOOKUP($A41,'Day 3 Cleaned'!$L:$L,'Day 3 Cleaned'!$AL:$AL,"-")</f>
        <v>15.42</v>
      </c>
      <c r="W41" s="26">
        <f>_xlfn.XLOOKUP($A41,'Day 3 Cleaned'!$L:$L,'Day 3 Cleaned'!$AP:$AP,"-")</f>
        <v>9.82</v>
      </c>
      <c r="X41" s="14">
        <f>(S41+T41)-V41</f>
        <v>13.139999999999999</v>
      </c>
      <c r="Y41" s="26">
        <f>_xlfn.XLOOKUP($A41,'Day 4 Cleaned'!$L:$L,'Day 4 Cleaned'!$AL:$AL,"-")</f>
        <v>5.8</v>
      </c>
      <c r="Z41" s="26">
        <f>_xlfn.XLOOKUP($A41,'Day 4 Cleaned'!$L:$L,'Day 4 Cleaned'!$AP:$AP,"-")</f>
        <v>0</v>
      </c>
      <c r="AA41" s="14">
        <f>(V41+W41)-Y41</f>
        <v>19.440000000000001</v>
      </c>
      <c r="AB41" s="30">
        <f>AVERAGE(U41,X41,AA41)</f>
        <v>14.806666666666667</v>
      </c>
      <c r="AC41" s="30">
        <f>IF(AND($AB$97&gt;AB41, AB41&gt;$AB$96),AB41,"-")</f>
        <v>14.806666666666667</v>
      </c>
      <c r="AD41" s="26">
        <f>_xlfn.XLOOKUP($A41,'Day 1 Cleaned'!$U:$U,'Day 1 Cleaned'!CM:CM,"-")</f>
        <v>0</v>
      </c>
      <c r="AE41" s="26">
        <f>_xlfn.XLOOKUP($A41,'Day 2 Cleaned'!$M:$M,'Day 2 Cleaned'!$AV:$AV,"-")</f>
        <v>0</v>
      </c>
      <c r="AF41" s="26">
        <f>_xlfn.XLOOKUP($A41,'Day 2 Cleaned'!$M:$M,'Day 2 Cleaned'!$AZ:$AZ,"-")</f>
        <v>0</v>
      </c>
      <c r="AG41" s="14">
        <f t="shared" si="1"/>
        <v>0</v>
      </c>
      <c r="AH41" s="26">
        <f>_xlfn.XLOOKUP($A41,'Day 3 Cleaned'!$L:$L,'Day 3 Cleaned'!$AU:$AU,"-")</f>
        <v>0</v>
      </c>
      <c r="AI41" s="26">
        <f>_xlfn.XLOOKUP($A41,'Day 3 Cleaned'!$L:$L,'Day 3 Cleaned'!$AY:$AY,"-")</f>
        <v>0</v>
      </c>
      <c r="AJ41" s="14">
        <f t="shared" si="2"/>
        <v>0</v>
      </c>
      <c r="AK41" s="26">
        <f>_xlfn.XLOOKUP($A41,'Day 4 Cleaned'!$L:$L,'Day 4 Cleaned'!$AU:$AU,"-")</f>
        <v>0</v>
      </c>
      <c r="AL41" s="26">
        <f>_xlfn.XLOOKUP($A41,'Day 4 Cleaned'!$L:$L,'Day 4 Cleaned'!$AY:$AY,"-")</f>
        <v>0</v>
      </c>
      <c r="AM41" s="14">
        <f t="shared" si="3"/>
        <v>0</v>
      </c>
      <c r="AN41" s="30">
        <f t="shared" si="4"/>
        <v>0</v>
      </c>
      <c r="AO41" s="31" t="str">
        <f t="shared" si="0"/>
        <v>-</v>
      </c>
      <c r="AP41" s="26">
        <f>_xlfn.XLOOKUP($A41,'Day 1 Cleaned'!$U:$U,'Day 1 Cleaned'!CT:CT,"-")</f>
        <v>0</v>
      </c>
      <c r="AQ41" s="26">
        <f>_xlfn.XLOOKUP($A41,'Day 1 Cleaned'!$U:$U,'Day 1 Cleaned'!DD:DD,"-")</f>
        <v>0</v>
      </c>
      <c r="AR41" s="26">
        <f>_xlfn.XLOOKUP($A41,'Day 1 Cleaned'!$U:$U,'Day 1 Cleaned'!DN:DN,"-")</f>
        <v>0</v>
      </c>
      <c r="AS41" s="26">
        <f>_xlfn.XLOOKUP($A41,'Day 1 Cleaned'!$U:$U,'Day 1 Cleaned'!DX:DX,"-")</f>
        <v>0</v>
      </c>
      <c r="AT41" s="26">
        <f>_xlfn.XLOOKUP($A41,'Day 1 Cleaned'!$U:$U,'Day 1 Cleaned'!EH:EH,"-")</f>
        <v>0</v>
      </c>
      <c r="AU41" s="26">
        <f>_xlfn.XLOOKUP($A41,'Day 1 Cleaned'!$U:$U,'Day 1 Cleaned'!ER:ER,"-")</f>
        <v>0</v>
      </c>
      <c r="AV41" s="26">
        <f>_xlfn.XLOOKUP($A41,'Day 1 Cleaned'!$U:$U,'Day 1 Cleaned'!FA:FA,"-")</f>
        <v>0</v>
      </c>
      <c r="AW41" s="26">
        <f>_xlfn.XLOOKUP($A41,'Day 1 Cleaned'!$U:$U,'Day 1 Cleaned'!FK:FK,"-")</f>
        <v>0</v>
      </c>
      <c r="AX41" s="26">
        <f>_xlfn.XLOOKUP($A41,'Day 1 Cleaned'!$U:$U,'Day 1 Cleaned'!FT:FT,"-")*_xlfn.XLOOKUP($A41,'Day 1 Cleaned'!$U:$U,'Day 1 Cleaned'!FU:FU,"-")</f>
        <v>0</v>
      </c>
      <c r="AY41" s="26">
        <f>_xlfn.XLOOKUP($A41,'Day 1 Cleaned'!$U:$U,'Day 1 Cleaned'!FV:FV,"-")</f>
        <v>0</v>
      </c>
      <c r="AZ41" s="26">
        <f>_xlfn.XLOOKUP($A41,'Day 1 Cleaned'!$U:$U,'Day 1 Cleaned'!GA:GA,"-")</f>
        <v>0</v>
      </c>
    </row>
    <row r="42" spans="1:52" x14ac:dyDescent="0.35">
      <c r="A42" s="26" t="str">
        <f>PROPER('Day 1 Cleaned'!U40)</f>
        <v xml:space="preserve">Rwambuka Felicien </v>
      </c>
      <c r="B42" s="26" t="str">
        <f>_xlfn.XLOOKUP($A42,'Day 1 Cleaned'!$U:$U,'Day 1 Cleaned'!Y:Y,"-")</f>
        <v>Bugesera</v>
      </c>
      <c r="C42" s="26" t="str">
        <f>_xlfn.XLOOKUP($A42,'Day 1 Cleaned'!$U:$U,'Day 1 Cleaned'!AA:AA,"-")</f>
        <v>Kindama</v>
      </c>
      <c r="D42" s="26" t="str">
        <f>_xlfn.XLOOKUP($A42,'Day 1 Cleaned'!$U:$U,'Day 1 Cleaned'!AB:AB,"-")</f>
        <v>Gatare</v>
      </c>
      <c r="E42" s="26" t="str">
        <f>_xlfn.XLOOKUP($A42,'Day 1 Cleaned'!$U:$U,'Day 1 Cleaned'!AI:AI,"-")</f>
        <v>Improved wood stove</v>
      </c>
      <c r="F42" s="26" t="str">
        <f>_xlfn.XLOOKUP($A42,'Day 1 Cleaned'!$U:$U,'Day 1 Cleaned'!BL:BL,"-")</f>
        <v>Wood</v>
      </c>
      <c r="G42" s="26" t="str">
        <f>_xlfn.XLOOKUP($A42,'Day 2 Cleaned'!$M:$M,'Day 2 Cleaned'!$U:$U,"-")</f>
        <v>Wood</v>
      </c>
      <c r="H42" s="26" t="str">
        <f>_xlfn.XLOOKUP($A42,'Day 3 Cleaned'!$L:$L,'Day 3 Cleaned'!$T:$T,"-")</f>
        <v>Wood</v>
      </c>
      <c r="I42" s="26" t="str">
        <f>_xlfn.XLOOKUP($A42,'Day 4 Cleaned'!$L:$L,'Day 4 Cleaned'!$T:$T,"-")</f>
        <v>Wood</v>
      </c>
      <c r="J42" s="26" t="b" cm="1">
        <f t="array" ref="J42">AND(EXACT(F42:I42,F42))</f>
        <v>1</v>
      </c>
      <c r="K42" s="26">
        <f>_xlfn.XLOOKUP($A42,'Day 2 Cleaned'!$M:$M,'Day 2 Cleaned'!$AI:$AI,"-")</f>
        <v>2</v>
      </c>
      <c r="L42" s="26">
        <f>_xlfn.XLOOKUP($A42,'Day 2 Cleaned'!$M:$M,'Day 2 Cleaned'!$AJ:$AJ,"-")</f>
        <v>6</v>
      </c>
      <c r="M42" s="26">
        <f>_xlfn.XLOOKUP($A42,'Day 3 Cleaned'!$L:$L,'Day 3 Cleaned'!$AH:$AH,"-")</f>
        <v>2</v>
      </c>
      <c r="N42" s="26">
        <f>_xlfn.XLOOKUP($A42,'Day 3 Cleaned'!$L:$L,'Day 3 Cleaned'!$AI:$AI,"-")</f>
        <v>6</v>
      </c>
      <c r="O42" s="26">
        <f>_xlfn.XLOOKUP($A42,'Day 4 Cleaned'!$L:$L,'Day 4 Cleaned'!$AH:$AH,"-")</f>
        <v>3</v>
      </c>
      <c r="P42" s="26">
        <f>_xlfn.XLOOKUP($A42,'Day 4 Cleaned'!$L:$L,'Day 4 Cleaned'!$AI:$AI,"-")</f>
        <v>6</v>
      </c>
      <c r="Q42" s="30">
        <f>SUM(K42:P42)/3</f>
        <v>8.3333333333333339</v>
      </c>
      <c r="R42" s="26">
        <f>_xlfn.XLOOKUP($A42,'Day 1 Cleaned'!$U:$U,'Day 1 Cleaned'!$CC:$CC,"-")</f>
        <v>43.5</v>
      </c>
      <c r="S42" s="26">
        <f>_xlfn.XLOOKUP($A42,'Day 2 Cleaned'!$M:$M,'Day 2 Cleaned'!$AM:$AM,"-")</f>
        <v>35.799999999999997</v>
      </c>
      <c r="T42" s="26">
        <f>_xlfn.XLOOKUP($A42,'Day 2 Cleaned'!$M:$M,'Day 2 Cleaned'!$AQ:$AQ,"-")</f>
        <v>2.8</v>
      </c>
      <c r="U42" s="14">
        <f>R42-S42</f>
        <v>7.7000000000000028</v>
      </c>
      <c r="V42" s="26">
        <f>_xlfn.XLOOKUP($A42,'Day 3 Cleaned'!$L:$L,'Day 3 Cleaned'!$AL:$AL,"-")</f>
        <v>25.45</v>
      </c>
      <c r="W42" s="26">
        <f>_xlfn.XLOOKUP($A42,'Day 3 Cleaned'!$L:$L,'Day 3 Cleaned'!$AP:$AP,"-")</f>
        <v>0</v>
      </c>
      <c r="X42" s="14">
        <f>(S42+T42)-V42</f>
        <v>13.149999999999995</v>
      </c>
      <c r="Y42" s="26">
        <f>_xlfn.XLOOKUP($A42,'Day 4 Cleaned'!$L:$L,'Day 4 Cleaned'!$AL:$AL,"-")</f>
        <v>16.54</v>
      </c>
      <c r="Z42" s="26">
        <f>_xlfn.XLOOKUP($A42,'Day 4 Cleaned'!$L:$L,'Day 4 Cleaned'!$AP:$AP,"-")</f>
        <v>0</v>
      </c>
      <c r="AA42" s="14">
        <f>(V42+W42)-Y42</f>
        <v>8.91</v>
      </c>
      <c r="AB42" s="30">
        <f>AVERAGE(U42,X42,AA42)</f>
        <v>9.92</v>
      </c>
      <c r="AC42" s="30">
        <f>IF(AND($AB$97&gt;AB42, AB42&gt;$AB$96),AB42,"-")</f>
        <v>9.92</v>
      </c>
      <c r="AD42" s="26">
        <f>_xlfn.XLOOKUP($A42,'Day 1 Cleaned'!$U:$U,'Day 1 Cleaned'!CM:CM,"-")</f>
        <v>0</v>
      </c>
      <c r="AE42" s="26">
        <f>_xlfn.XLOOKUP($A42,'Day 2 Cleaned'!$M:$M,'Day 2 Cleaned'!$AV:$AV,"-")</f>
        <v>0</v>
      </c>
      <c r="AF42" s="26">
        <f>_xlfn.XLOOKUP($A42,'Day 2 Cleaned'!$M:$M,'Day 2 Cleaned'!$AZ:$AZ,"-")</f>
        <v>0</v>
      </c>
      <c r="AG42" s="14">
        <f t="shared" si="1"/>
        <v>0</v>
      </c>
      <c r="AH42" s="26">
        <f>_xlfn.XLOOKUP($A42,'Day 3 Cleaned'!$L:$L,'Day 3 Cleaned'!$AU:$AU,"-")</f>
        <v>0</v>
      </c>
      <c r="AI42" s="26">
        <f>_xlfn.XLOOKUP($A42,'Day 3 Cleaned'!$L:$L,'Day 3 Cleaned'!$AY:$AY,"-")</f>
        <v>0</v>
      </c>
      <c r="AJ42" s="14">
        <f t="shared" si="2"/>
        <v>0</v>
      </c>
      <c r="AK42" s="26">
        <f>_xlfn.XLOOKUP($A42,'Day 4 Cleaned'!$L:$L,'Day 4 Cleaned'!$AU:$AU,"-")</f>
        <v>0</v>
      </c>
      <c r="AL42" s="26">
        <f>_xlfn.XLOOKUP($A42,'Day 4 Cleaned'!$L:$L,'Day 4 Cleaned'!$AY:$AY,"-")</f>
        <v>0</v>
      </c>
      <c r="AM42" s="14">
        <f t="shared" si="3"/>
        <v>0</v>
      </c>
      <c r="AN42" s="30">
        <f t="shared" si="4"/>
        <v>0</v>
      </c>
      <c r="AO42" s="31" t="str">
        <f t="shared" si="0"/>
        <v>-</v>
      </c>
      <c r="AP42" s="26">
        <f>_xlfn.XLOOKUP($A42,'Day 1 Cleaned'!$U:$U,'Day 1 Cleaned'!CT:CT,"-")</f>
        <v>0</v>
      </c>
      <c r="AQ42" s="26">
        <f>_xlfn.XLOOKUP($A42,'Day 1 Cleaned'!$U:$U,'Day 1 Cleaned'!DD:DD,"-")</f>
        <v>0</v>
      </c>
      <c r="AR42" s="26">
        <f>_xlfn.XLOOKUP($A42,'Day 1 Cleaned'!$U:$U,'Day 1 Cleaned'!DN:DN,"-")</f>
        <v>0</v>
      </c>
      <c r="AS42" s="26">
        <f>_xlfn.XLOOKUP($A42,'Day 1 Cleaned'!$U:$U,'Day 1 Cleaned'!DX:DX,"-")</f>
        <v>0</v>
      </c>
      <c r="AT42" s="26">
        <f>_xlfn.XLOOKUP($A42,'Day 1 Cleaned'!$U:$U,'Day 1 Cleaned'!EH:EH,"-")</f>
        <v>0</v>
      </c>
      <c r="AU42" s="26">
        <f>_xlfn.XLOOKUP($A42,'Day 1 Cleaned'!$U:$U,'Day 1 Cleaned'!ER:ER,"-")</f>
        <v>0</v>
      </c>
      <c r="AV42" s="26">
        <f>_xlfn.XLOOKUP($A42,'Day 1 Cleaned'!$U:$U,'Day 1 Cleaned'!FA:FA,"-")</f>
        <v>0</v>
      </c>
      <c r="AW42" s="26">
        <f>_xlfn.XLOOKUP($A42,'Day 1 Cleaned'!$U:$U,'Day 1 Cleaned'!FK:FK,"-")</f>
        <v>0</v>
      </c>
      <c r="AX42" s="26">
        <f>_xlfn.XLOOKUP($A42,'Day 1 Cleaned'!$U:$U,'Day 1 Cleaned'!FT:FT,"-")*_xlfn.XLOOKUP($A42,'Day 1 Cleaned'!$U:$U,'Day 1 Cleaned'!FU:FU,"-")</f>
        <v>0</v>
      </c>
      <c r="AY42" s="26">
        <f>_xlfn.XLOOKUP($A42,'Day 1 Cleaned'!$U:$U,'Day 1 Cleaned'!FV:FV,"-")</f>
        <v>0</v>
      </c>
      <c r="AZ42" s="26">
        <f>_xlfn.XLOOKUP($A42,'Day 1 Cleaned'!$U:$U,'Day 1 Cleaned'!GA:GA,"-")</f>
        <v>0</v>
      </c>
    </row>
    <row r="43" spans="1:52" x14ac:dyDescent="0.35">
      <c r="A43" s="26" t="str">
        <f>PROPER('Day 1 Cleaned'!U41)</f>
        <v>Sibobugingo Celestin</v>
      </c>
      <c r="B43" s="26" t="str">
        <f>_xlfn.XLOOKUP($A43,'Day 1 Cleaned'!$U:$U,'Day 1 Cleaned'!Y:Y,"-")</f>
        <v>Bugesera</v>
      </c>
      <c r="C43" s="26" t="str">
        <f>_xlfn.XLOOKUP($A43,'Day 1 Cleaned'!$U:$U,'Day 1 Cleaned'!AA:AA,"-")</f>
        <v>Rugando</v>
      </c>
      <c r="D43" s="26" t="str">
        <f>_xlfn.XLOOKUP($A43,'Day 1 Cleaned'!$U:$U,'Day 1 Cleaned'!AB:AB,"-")</f>
        <v>Bushenyi</v>
      </c>
      <c r="E43" s="26" t="str">
        <f>_xlfn.XLOOKUP($A43,'Day 1 Cleaned'!$U:$U,'Day 1 Cleaned'!AI:AI,"-")</f>
        <v>Traditional 3 stone fire</v>
      </c>
      <c r="F43" s="26" t="str">
        <f>_xlfn.XLOOKUP($A43,'Day 1 Cleaned'!$U:$U,'Day 1 Cleaned'!BL:BL,"-")</f>
        <v>Wood</v>
      </c>
      <c r="G43" s="26" t="str">
        <f>_xlfn.XLOOKUP($A43,'Day 2 Cleaned'!$M:$M,'Day 2 Cleaned'!$U:$U,"-")</f>
        <v>Wood</v>
      </c>
      <c r="H43" s="26" t="str">
        <f>_xlfn.XLOOKUP($A43,'Day 3 Cleaned'!$L:$L,'Day 3 Cleaned'!$T:$T,"-")</f>
        <v>Wood</v>
      </c>
      <c r="I43" s="26" t="str">
        <f>_xlfn.XLOOKUP($A43,'Day 4 Cleaned'!$L:$L,'Day 4 Cleaned'!$T:$T,"-")</f>
        <v>Wood</v>
      </c>
      <c r="J43" s="26" t="b" cm="1">
        <f t="array" ref="J43">AND(EXACT(F43:I43,F43))</f>
        <v>1</v>
      </c>
      <c r="K43" s="26">
        <f>_xlfn.XLOOKUP($A43,'Day 2 Cleaned'!$M:$M,'Day 2 Cleaned'!$AI:$AI,"-")</f>
        <v>2</v>
      </c>
      <c r="L43" s="26">
        <f>_xlfn.XLOOKUP($A43,'Day 2 Cleaned'!$M:$M,'Day 2 Cleaned'!$AJ:$AJ,"-")</f>
        <v>3</v>
      </c>
      <c r="M43" s="26">
        <f>_xlfn.XLOOKUP($A43,'Day 3 Cleaned'!$L:$L,'Day 3 Cleaned'!$AH:$AH,"-")</f>
        <v>3</v>
      </c>
      <c r="N43" s="26">
        <f>_xlfn.XLOOKUP($A43,'Day 3 Cleaned'!$L:$L,'Day 3 Cleaned'!$AI:$AI,"-")</f>
        <v>3</v>
      </c>
      <c r="O43" s="26">
        <f>_xlfn.XLOOKUP($A43,'Day 4 Cleaned'!$L:$L,'Day 4 Cleaned'!$AH:$AH,"-")</f>
        <v>2</v>
      </c>
      <c r="P43" s="26">
        <f>_xlfn.XLOOKUP($A43,'Day 4 Cleaned'!$L:$L,'Day 4 Cleaned'!$AI:$AI,"-")</f>
        <v>3</v>
      </c>
      <c r="Q43" s="30">
        <f>SUM(K43:P43)/3</f>
        <v>5.333333333333333</v>
      </c>
      <c r="R43" s="26">
        <f>_xlfn.XLOOKUP($A43,'Day 1 Cleaned'!$U:$U,'Day 1 Cleaned'!$CC:$CC,"-")</f>
        <v>60.22</v>
      </c>
      <c r="S43" s="26">
        <f>_xlfn.XLOOKUP($A43,'Day 2 Cleaned'!$M:$M,'Day 2 Cleaned'!$AM:$AM,"-")</f>
        <v>43.63</v>
      </c>
      <c r="T43" s="26">
        <f>_xlfn.XLOOKUP($A43,'Day 2 Cleaned'!$M:$M,'Day 2 Cleaned'!$AQ:$AQ,"-")</f>
        <v>0</v>
      </c>
      <c r="U43" s="14">
        <f>R43-S43</f>
        <v>16.589999999999996</v>
      </c>
      <c r="V43" s="26">
        <f>_xlfn.XLOOKUP($A43,'Day 3 Cleaned'!$L:$L,'Day 3 Cleaned'!$AL:$AL,"-")</f>
        <v>27.93</v>
      </c>
      <c r="W43" s="26">
        <f>_xlfn.XLOOKUP($A43,'Day 3 Cleaned'!$L:$L,'Day 3 Cleaned'!$AP:$AP,"-")</f>
        <v>0</v>
      </c>
      <c r="X43" s="14">
        <f>(S43+T43)-V43</f>
        <v>15.700000000000003</v>
      </c>
      <c r="Y43" s="26">
        <f>_xlfn.XLOOKUP($A43,'Day 4 Cleaned'!$L:$L,'Day 4 Cleaned'!$AL:$AL,"-")</f>
        <v>15.05</v>
      </c>
      <c r="Z43" s="26">
        <f>_xlfn.XLOOKUP($A43,'Day 4 Cleaned'!$L:$L,'Day 4 Cleaned'!$AP:$AP,"-")</f>
        <v>23.12</v>
      </c>
      <c r="AA43" s="14">
        <f>(V43+W43)-Y43</f>
        <v>12.879999999999999</v>
      </c>
      <c r="AB43" s="30">
        <f>AVERAGE(U43,X43,AA43)</f>
        <v>15.056666666666667</v>
      </c>
      <c r="AC43" s="30">
        <f>IF(AND($AB$97&gt;AB43, AB43&gt;$AB$96),AB43,"-")</f>
        <v>15.056666666666667</v>
      </c>
      <c r="AD43" s="26">
        <f>_xlfn.XLOOKUP($A43,'Day 1 Cleaned'!$U:$U,'Day 1 Cleaned'!CM:CM,"-")</f>
        <v>0</v>
      </c>
      <c r="AE43" s="26">
        <f>_xlfn.XLOOKUP($A43,'Day 2 Cleaned'!$M:$M,'Day 2 Cleaned'!$AV:$AV,"-")</f>
        <v>0</v>
      </c>
      <c r="AF43" s="26">
        <f>_xlfn.XLOOKUP($A43,'Day 2 Cleaned'!$M:$M,'Day 2 Cleaned'!$AZ:$AZ,"-")</f>
        <v>0</v>
      </c>
      <c r="AG43" s="14">
        <f t="shared" si="1"/>
        <v>0</v>
      </c>
      <c r="AH43" s="26">
        <f>_xlfn.XLOOKUP($A43,'Day 3 Cleaned'!$L:$L,'Day 3 Cleaned'!$AU:$AU,"-")</f>
        <v>0</v>
      </c>
      <c r="AI43" s="26">
        <f>_xlfn.XLOOKUP($A43,'Day 3 Cleaned'!$L:$L,'Day 3 Cleaned'!$AY:$AY,"-")</f>
        <v>0</v>
      </c>
      <c r="AJ43" s="14">
        <f t="shared" si="2"/>
        <v>0</v>
      </c>
      <c r="AK43" s="26">
        <f>_xlfn.XLOOKUP($A43,'Day 4 Cleaned'!$L:$L,'Day 4 Cleaned'!$AU:$AU,"-")</f>
        <v>0</v>
      </c>
      <c r="AL43" s="26">
        <f>_xlfn.XLOOKUP($A43,'Day 4 Cleaned'!$L:$L,'Day 4 Cleaned'!$AY:$AY,"-")</f>
        <v>0</v>
      </c>
      <c r="AM43" s="14">
        <f t="shared" si="3"/>
        <v>0</v>
      </c>
      <c r="AN43" s="30">
        <f t="shared" si="4"/>
        <v>0</v>
      </c>
      <c r="AO43" s="31" t="str">
        <f t="shared" si="0"/>
        <v>-</v>
      </c>
      <c r="AP43" s="26">
        <f>_xlfn.XLOOKUP($A43,'Day 1 Cleaned'!$U:$U,'Day 1 Cleaned'!CT:CT,"-")</f>
        <v>0</v>
      </c>
      <c r="AQ43" s="26">
        <f>_xlfn.XLOOKUP($A43,'Day 1 Cleaned'!$U:$U,'Day 1 Cleaned'!DD:DD,"-")</f>
        <v>0</v>
      </c>
      <c r="AR43" s="26">
        <f>_xlfn.XLOOKUP($A43,'Day 1 Cleaned'!$U:$U,'Day 1 Cleaned'!DN:DN,"-")</f>
        <v>0</v>
      </c>
      <c r="AS43" s="26">
        <f>_xlfn.XLOOKUP($A43,'Day 1 Cleaned'!$U:$U,'Day 1 Cleaned'!DX:DX,"-")</f>
        <v>0</v>
      </c>
      <c r="AT43" s="26">
        <f>_xlfn.XLOOKUP($A43,'Day 1 Cleaned'!$U:$U,'Day 1 Cleaned'!EH:EH,"-")</f>
        <v>0</v>
      </c>
      <c r="AU43" s="26">
        <f>_xlfn.XLOOKUP($A43,'Day 1 Cleaned'!$U:$U,'Day 1 Cleaned'!ER:ER,"-")</f>
        <v>0</v>
      </c>
      <c r="AV43" s="26">
        <f>_xlfn.XLOOKUP($A43,'Day 1 Cleaned'!$U:$U,'Day 1 Cleaned'!FA:FA,"-")</f>
        <v>0</v>
      </c>
      <c r="AW43" s="26">
        <f>_xlfn.XLOOKUP($A43,'Day 1 Cleaned'!$U:$U,'Day 1 Cleaned'!FK:FK,"-")</f>
        <v>0</v>
      </c>
      <c r="AX43" s="26">
        <f>_xlfn.XLOOKUP($A43,'Day 1 Cleaned'!$U:$U,'Day 1 Cleaned'!FT:FT,"-")*_xlfn.XLOOKUP($A43,'Day 1 Cleaned'!$U:$U,'Day 1 Cleaned'!FU:FU,"-")</f>
        <v>0</v>
      </c>
      <c r="AY43" s="26">
        <f>_xlfn.XLOOKUP($A43,'Day 1 Cleaned'!$U:$U,'Day 1 Cleaned'!FV:FV,"-")</f>
        <v>0</v>
      </c>
      <c r="AZ43" s="26">
        <f>_xlfn.XLOOKUP($A43,'Day 1 Cleaned'!$U:$U,'Day 1 Cleaned'!GA:GA,"-")</f>
        <v>0</v>
      </c>
    </row>
    <row r="44" spans="1:52" x14ac:dyDescent="0.35">
      <c r="A44" s="26" t="str">
        <f>PROPER('Day 1 Cleaned'!U42)</f>
        <v>Tuyisenge Ester</v>
      </c>
      <c r="B44" s="26" t="str">
        <f>_xlfn.XLOOKUP($A44,'Day 1 Cleaned'!$U:$U,'Day 1 Cleaned'!Y:Y,"-")</f>
        <v>Bugesera</v>
      </c>
      <c r="C44" s="26" t="str">
        <f>_xlfn.XLOOKUP($A44,'Day 1 Cleaned'!$U:$U,'Day 1 Cleaned'!AA:AA,"-")</f>
        <v>Rugando</v>
      </c>
      <c r="D44" s="26" t="str">
        <f>_xlfn.XLOOKUP($A44,'Day 1 Cleaned'!$U:$U,'Day 1 Cleaned'!AB:AB,"-")</f>
        <v>Gako</v>
      </c>
      <c r="E44" s="26" t="str">
        <f>_xlfn.XLOOKUP($A44,'Day 1 Cleaned'!$U:$U,'Day 1 Cleaned'!AI:AI,"-")</f>
        <v>Traditional 3 stone fire</v>
      </c>
      <c r="F44" s="26" t="str">
        <f>_xlfn.XLOOKUP($A44,'Day 1 Cleaned'!$U:$U,'Day 1 Cleaned'!BL:BL,"-")</f>
        <v>Wood</v>
      </c>
      <c r="G44" s="26" t="str">
        <f>_xlfn.XLOOKUP($A44,'Day 2 Cleaned'!$M:$M,'Day 2 Cleaned'!$U:$U,"-")</f>
        <v>Wood</v>
      </c>
      <c r="H44" s="26" t="str">
        <f>_xlfn.XLOOKUP($A44,'Day 3 Cleaned'!$L:$L,'Day 3 Cleaned'!$T:$T,"-")</f>
        <v>Wood</v>
      </c>
      <c r="I44" s="26" t="str">
        <f>_xlfn.XLOOKUP($A44,'Day 4 Cleaned'!$L:$L,'Day 4 Cleaned'!$T:$T,"-")</f>
        <v>Wood</v>
      </c>
      <c r="J44" s="26" t="b" cm="1">
        <f t="array" ref="J44">AND(EXACT(F44:I44,F44))</f>
        <v>1</v>
      </c>
      <c r="K44" s="26">
        <f>_xlfn.XLOOKUP($A44,'Day 2 Cleaned'!$M:$M,'Day 2 Cleaned'!$AI:$AI,"-")</f>
        <v>2</v>
      </c>
      <c r="L44" s="26">
        <f>_xlfn.XLOOKUP($A44,'Day 2 Cleaned'!$M:$M,'Day 2 Cleaned'!$AJ:$AJ,"-")</f>
        <v>6</v>
      </c>
      <c r="M44" s="26">
        <f>_xlfn.XLOOKUP($A44,'Day 3 Cleaned'!$L:$L,'Day 3 Cleaned'!$AH:$AH,"-")</f>
        <v>2</v>
      </c>
      <c r="N44" s="26">
        <f>_xlfn.XLOOKUP($A44,'Day 3 Cleaned'!$L:$L,'Day 3 Cleaned'!$AI:$AI,"-")</f>
        <v>5</v>
      </c>
      <c r="O44" s="26">
        <f>_xlfn.XLOOKUP($A44,'Day 4 Cleaned'!$L:$L,'Day 4 Cleaned'!$AH:$AH,"-")</f>
        <v>2</v>
      </c>
      <c r="P44" s="26">
        <f>_xlfn.XLOOKUP($A44,'Day 4 Cleaned'!$L:$L,'Day 4 Cleaned'!$AI:$AI,"-")</f>
        <v>6</v>
      </c>
      <c r="Q44" s="30">
        <f>SUM(K44:P44)/3</f>
        <v>7.666666666666667</v>
      </c>
      <c r="R44" s="26">
        <f>_xlfn.XLOOKUP($A44,'Day 1 Cleaned'!$U:$U,'Day 1 Cleaned'!$CC:$CC,"-")</f>
        <v>22.29</v>
      </c>
      <c r="S44" s="26">
        <f>_xlfn.XLOOKUP($A44,'Day 2 Cleaned'!$M:$M,'Day 2 Cleaned'!$AM:$AM,"-")</f>
        <v>17.88</v>
      </c>
      <c r="T44" s="26">
        <f>_xlfn.XLOOKUP($A44,'Day 2 Cleaned'!$M:$M,'Day 2 Cleaned'!$AQ:$AQ,"-")</f>
        <v>0</v>
      </c>
      <c r="U44" s="14">
        <f>R44-S44</f>
        <v>4.41</v>
      </c>
      <c r="V44" s="26">
        <f>_xlfn.XLOOKUP($A44,'Day 3 Cleaned'!$L:$L,'Day 3 Cleaned'!$AL:$AL,"-")</f>
        <v>11.83</v>
      </c>
      <c r="W44" s="26">
        <f>_xlfn.XLOOKUP($A44,'Day 3 Cleaned'!$L:$L,'Day 3 Cleaned'!$AP:$AP,"-")</f>
        <v>0</v>
      </c>
      <c r="X44" s="14">
        <f>(S44+T44)-V44</f>
        <v>6.0499999999999989</v>
      </c>
      <c r="Y44" s="26">
        <f>_xlfn.XLOOKUP($A44,'Day 4 Cleaned'!$L:$L,'Day 4 Cleaned'!$AL:$AL,"-")</f>
        <v>3.2</v>
      </c>
      <c r="Z44" s="26">
        <f>_xlfn.XLOOKUP($A44,'Day 4 Cleaned'!$L:$L,'Day 4 Cleaned'!$AP:$AP,"-")</f>
        <v>0</v>
      </c>
      <c r="AA44" s="14">
        <f>(V44+W44)-Y44</f>
        <v>8.629999999999999</v>
      </c>
      <c r="AB44" s="30">
        <f>AVERAGE(U44,X44,AA44)</f>
        <v>6.3633333333333324</v>
      </c>
      <c r="AC44" s="30">
        <f>IF(AND($AB$97&gt;AB44, AB44&gt;$AB$96),AB44,"-")</f>
        <v>6.3633333333333324</v>
      </c>
      <c r="AD44" s="26">
        <f>_xlfn.XLOOKUP($A44,'Day 1 Cleaned'!$U:$U,'Day 1 Cleaned'!CM:CM,"-")</f>
        <v>0</v>
      </c>
      <c r="AE44" s="26">
        <f>_xlfn.XLOOKUP($A44,'Day 2 Cleaned'!$M:$M,'Day 2 Cleaned'!$AV:$AV,"-")</f>
        <v>0</v>
      </c>
      <c r="AF44" s="26">
        <f>_xlfn.XLOOKUP($A44,'Day 2 Cleaned'!$M:$M,'Day 2 Cleaned'!$AZ:$AZ,"-")</f>
        <v>0</v>
      </c>
      <c r="AG44" s="14">
        <f t="shared" si="1"/>
        <v>0</v>
      </c>
      <c r="AH44" s="26">
        <f>_xlfn.XLOOKUP($A44,'Day 3 Cleaned'!$L:$L,'Day 3 Cleaned'!$AU:$AU,"-")</f>
        <v>0</v>
      </c>
      <c r="AI44" s="26">
        <f>_xlfn.XLOOKUP($A44,'Day 3 Cleaned'!$L:$L,'Day 3 Cleaned'!$AY:$AY,"-")</f>
        <v>0</v>
      </c>
      <c r="AJ44" s="14">
        <f t="shared" si="2"/>
        <v>0</v>
      </c>
      <c r="AK44" s="26">
        <f>_xlfn.XLOOKUP($A44,'Day 4 Cleaned'!$L:$L,'Day 4 Cleaned'!$AU:$AU,"-")</f>
        <v>0</v>
      </c>
      <c r="AL44" s="26">
        <f>_xlfn.XLOOKUP($A44,'Day 4 Cleaned'!$L:$L,'Day 4 Cleaned'!$AY:$AY,"-")</f>
        <v>0</v>
      </c>
      <c r="AM44" s="14">
        <f t="shared" si="3"/>
        <v>0</v>
      </c>
      <c r="AN44" s="30">
        <f t="shared" si="4"/>
        <v>0</v>
      </c>
      <c r="AO44" s="31" t="str">
        <f t="shared" si="0"/>
        <v>-</v>
      </c>
      <c r="AP44" s="26">
        <f>_xlfn.XLOOKUP($A44,'Day 1 Cleaned'!$U:$U,'Day 1 Cleaned'!CT:CT,"-")</f>
        <v>0</v>
      </c>
      <c r="AQ44" s="26">
        <f>_xlfn.XLOOKUP($A44,'Day 1 Cleaned'!$U:$U,'Day 1 Cleaned'!DD:DD,"-")</f>
        <v>0</v>
      </c>
      <c r="AR44" s="26">
        <f>_xlfn.XLOOKUP($A44,'Day 1 Cleaned'!$U:$U,'Day 1 Cleaned'!DN:DN,"-")</f>
        <v>0</v>
      </c>
      <c r="AS44" s="26">
        <f>_xlfn.XLOOKUP($A44,'Day 1 Cleaned'!$U:$U,'Day 1 Cleaned'!DX:DX,"-")</f>
        <v>0</v>
      </c>
      <c r="AT44" s="26">
        <f>_xlfn.XLOOKUP($A44,'Day 1 Cleaned'!$U:$U,'Day 1 Cleaned'!EH:EH,"-")</f>
        <v>0</v>
      </c>
      <c r="AU44" s="26">
        <f>_xlfn.XLOOKUP($A44,'Day 1 Cleaned'!$U:$U,'Day 1 Cleaned'!ER:ER,"-")</f>
        <v>0</v>
      </c>
      <c r="AV44" s="26">
        <f>_xlfn.XLOOKUP($A44,'Day 1 Cleaned'!$U:$U,'Day 1 Cleaned'!FA:FA,"-")</f>
        <v>0</v>
      </c>
      <c r="AW44" s="26">
        <f>_xlfn.XLOOKUP($A44,'Day 1 Cleaned'!$U:$U,'Day 1 Cleaned'!FK:FK,"-")</f>
        <v>0</v>
      </c>
      <c r="AX44" s="26">
        <f>_xlfn.XLOOKUP($A44,'Day 1 Cleaned'!$U:$U,'Day 1 Cleaned'!FT:FT,"-")*_xlfn.XLOOKUP($A44,'Day 1 Cleaned'!$U:$U,'Day 1 Cleaned'!FU:FU,"-")</f>
        <v>0</v>
      </c>
      <c r="AY44" s="26">
        <f>_xlfn.XLOOKUP($A44,'Day 1 Cleaned'!$U:$U,'Day 1 Cleaned'!FV:FV,"-")</f>
        <v>0</v>
      </c>
      <c r="AZ44" s="26">
        <f>_xlfn.XLOOKUP($A44,'Day 1 Cleaned'!$U:$U,'Day 1 Cleaned'!GA:GA,"-")</f>
        <v>0</v>
      </c>
    </row>
    <row r="45" spans="1:52" x14ac:dyDescent="0.35">
      <c r="A45" s="26" t="str">
        <f>PROPER('Day 1 Cleaned'!U43)</f>
        <v>Uwimana Francois</v>
      </c>
      <c r="B45" s="26" t="str">
        <f>_xlfn.XLOOKUP($A45,'Day 1 Cleaned'!$U:$U,'Day 1 Cleaned'!Y:Y,"-")</f>
        <v>Bugesera</v>
      </c>
      <c r="C45" s="26" t="str">
        <f>_xlfn.XLOOKUP($A45,'Day 1 Cleaned'!$U:$U,'Day 1 Cleaned'!AA:AA,"-")</f>
        <v>Rugando</v>
      </c>
      <c r="D45" s="26" t="str">
        <f>_xlfn.XLOOKUP($A45,'Day 1 Cleaned'!$U:$U,'Day 1 Cleaned'!AB:AB,"-")</f>
        <v>Gako</v>
      </c>
      <c r="E45" s="26" t="str">
        <f>_xlfn.XLOOKUP($A45,'Day 1 Cleaned'!$U:$U,'Day 1 Cleaned'!AI:AI,"-")</f>
        <v>Traditional 3 stone fire Improved wood stove</v>
      </c>
      <c r="F45" s="26" t="str">
        <f>_xlfn.XLOOKUP($A45,'Day 1 Cleaned'!$U:$U,'Day 1 Cleaned'!BL:BL,"-")</f>
        <v>Wood</v>
      </c>
      <c r="G45" s="26" t="str">
        <f>_xlfn.XLOOKUP($A45,'Day 2 Cleaned'!$M:$M,'Day 2 Cleaned'!$U:$U,"-")</f>
        <v>Wood</v>
      </c>
      <c r="H45" s="26" t="str">
        <f>_xlfn.XLOOKUP($A45,'Day 3 Cleaned'!$L:$L,'Day 3 Cleaned'!$T:$T,"-")</f>
        <v>Wood</v>
      </c>
      <c r="I45" s="26" t="str">
        <f>_xlfn.XLOOKUP($A45,'Day 4 Cleaned'!$L:$L,'Day 4 Cleaned'!$T:$T,"-")</f>
        <v>Wood</v>
      </c>
      <c r="J45" s="26" t="b" cm="1">
        <f t="array" ref="J45">AND(EXACT(F45:I45,F45))</f>
        <v>1</v>
      </c>
      <c r="K45" s="26">
        <f>_xlfn.XLOOKUP($A45,'Day 2 Cleaned'!$M:$M,'Day 2 Cleaned'!$AI:$AI,"-")</f>
        <v>2</v>
      </c>
      <c r="L45" s="26">
        <f>_xlfn.XLOOKUP($A45,'Day 2 Cleaned'!$M:$M,'Day 2 Cleaned'!$AJ:$AJ,"-")</f>
        <v>5</v>
      </c>
      <c r="M45" s="26">
        <f>_xlfn.XLOOKUP($A45,'Day 3 Cleaned'!$L:$L,'Day 3 Cleaned'!$AH:$AH,"-")</f>
        <v>2</v>
      </c>
      <c r="N45" s="26">
        <f>_xlfn.XLOOKUP($A45,'Day 3 Cleaned'!$L:$L,'Day 3 Cleaned'!$AI:$AI,"-")</f>
        <v>5</v>
      </c>
      <c r="O45" s="26">
        <f>_xlfn.XLOOKUP($A45,'Day 4 Cleaned'!$L:$L,'Day 4 Cleaned'!$AH:$AH,"-")</f>
        <v>2</v>
      </c>
      <c r="P45" s="26">
        <f>_xlfn.XLOOKUP($A45,'Day 4 Cleaned'!$L:$L,'Day 4 Cleaned'!$AI:$AI,"-")</f>
        <v>5</v>
      </c>
      <c r="Q45" s="30">
        <f>SUM(K45:P45)/3</f>
        <v>7</v>
      </c>
      <c r="R45" s="26">
        <f>_xlfn.XLOOKUP($A45,'Day 1 Cleaned'!$U:$U,'Day 1 Cleaned'!$CC:$CC,"-")</f>
        <v>34.57</v>
      </c>
      <c r="S45" s="26">
        <f>_xlfn.XLOOKUP($A45,'Day 2 Cleaned'!$M:$M,'Day 2 Cleaned'!$AM:$AM,"-")</f>
        <v>26.38</v>
      </c>
      <c r="T45" s="26">
        <f>_xlfn.XLOOKUP($A45,'Day 2 Cleaned'!$M:$M,'Day 2 Cleaned'!$AQ:$AQ,"-")</f>
        <v>0</v>
      </c>
      <c r="U45" s="14">
        <f>R45-S45</f>
        <v>8.1900000000000013</v>
      </c>
      <c r="V45" s="26">
        <f>_xlfn.XLOOKUP($A45,'Day 3 Cleaned'!$L:$L,'Day 3 Cleaned'!$AL:$AL,"-")</f>
        <v>22.25</v>
      </c>
      <c r="W45" s="26">
        <f>_xlfn.XLOOKUP($A45,'Day 3 Cleaned'!$L:$L,'Day 3 Cleaned'!$AP:$AP,"-")</f>
        <v>0</v>
      </c>
      <c r="X45" s="14">
        <f>(S45+T45)-V45</f>
        <v>4.129999999999999</v>
      </c>
      <c r="Y45" s="26">
        <f>_xlfn.XLOOKUP($A45,'Day 4 Cleaned'!$L:$L,'Day 4 Cleaned'!$AL:$AL,"-")</f>
        <v>18.850000000000001</v>
      </c>
      <c r="Z45" s="26">
        <f>_xlfn.XLOOKUP($A45,'Day 4 Cleaned'!$L:$L,'Day 4 Cleaned'!$AP:$AP,"-")</f>
        <v>0</v>
      </c>
      <c r="AA45" s="14">
        <f>(V45+W45)-Y45</f>
        <v>3.3999999999999986</v>
      </c>
      <c r="AB45" s="30">
        <f>AVERAGE(U45,X45,AA45)</f>
        <v>5.2399999999999993</v>
      </c>
      <c r="AC45" s="30">
        <f>IF(AND($AB$97&gt;AB45, AB45&gt;$AB$96),AB45,"-")</f>
        <v>5.2399999999999993</v>
      </c>
      <c r="AD45" s="26">
        <f>_xlfn.XLOOKUP($A45,'Day 1 Cleaned'!$U:$U,'Day 1 Cleaned'!CM:CM,"-")</f>
        <v>0</v>
      </c>
      <c r="AE45" s="26">
        <f>_xlfn.XLOOKUP($A45,'Day 2 Cleaned'!$M:$M,'Day 2 Cleaned'!$AV:$AV,"-")</f>
        <v>0</v>
      </c>
      <c r="AF45" s="26">
        <f>_xlfn.XLOOKUP($A45,'Day 2 Cleaned'!$M:$M,'Day 2 Cleaned'!$AZ:$AZ,"-")</f>
        <v>0</v>
      </c>
      <c r="AG45" s="14">
        <f t="shared" si="1"/>
        <v>0</v>
      </c>
      <c r="AH45" s="26">
        <f>_xlfn.XLOOKUP($A45,'Day 3 Cleaned'!$L:$L,'Day 3 Cleaned'!$AU:$AU,"-")</f>
        <v>0</v>
      </c>
      <c r="AI45" s="26">
        <f>_xlfn.XLOOKUP($A45,'Day 3 Cleaned'!$L:$L,'Day 3 Cleaned'!$AY:$AY,"-")</f>
        <v>0</v>
      </c>
      <c r="AJ45" s="14">
        <f t="shared" si="2"/>
        <v>0</v>
      </c>
      <c r="AK45" s="26">
        <f>_xlfn.XLOOKUP($A45,'Day 4 Cleaned'!$L:$L,'Day 4 Cleaned'!$AU:$AU,"-")</f>
        <v>0</v>
      </c>
      <c r="AL45" s="26">
        <f>_xlfn.XLOOKUP($A45,'Day 4 Cleaned'!$L:$L,'Day 4 Cleaned'!$AY:$AY,"-")</f>
        <v>0</v>
      </c>
      <c r="AM45" s="14">
        <f t="shared" si="3"/>
        <v>0</v>
      </c>
      <c r="AN45" s="30">
        <f t="shared" si="4"/>
        <v>0</v>
      </c>
      <c r="AO45" s="31" t="str">
        <f t="shared" si="0"/>
        <v>-</v>
      </c>
      <c r="AP45" s="26">
        <f>_xlfn.XLOOKUP($A45,'Day 1 Cleaned'!$U:$U,'Day 1 Cleaned'!CT:CT,"-")</f>
        <v>0</v>
      </c>
      <c r="AQ45" s="26">
        <f>_xlfn.XLOOKUP($A45,'Day 1 Cleaned'!$U:$U,'Day 1 Cleaned'!DD:DD,"-")</f>
        <v>0</v>
      </c>
      <c r="AR45" s="26">
        <f>_xlfn.XLOOKUP($A45,'Day 1 Cleaned'!$U:$U,'Day 1 Cleaned'!DN:DN,"-")</f>
        <v>0</v>
      </c>
      <c r="AS45" s="26">
        <f>_xlfn.XLOOKUP($A45,'Day 1 Cleaned'!$U:$U,'Day 1 Cleaned'!DX:DX,"-")</f>
        <v>0</v>
      </c>
      <c r="AT45" s="26">
        <f>_xlfn.XLOOKUP($A45,'Day 1 Cleaned'!$U:$U,'Day 1 Cleaned'!EH:EH,"-")</f>
        <v>0</v>
      </c>
      <c r="AU45" s="26">
        <f>_xlfn.XLOOKUP($A45,'Day 1 Cleaned'!$U:$U,'Day 1 Cleaned'!ER:ER,"-")</f>
        <v>0</v>
      </c>
      <c r="AV45" s="26">
        <f>_xlfn.XLOOKUP($A45,'Day 1 Cleaned'!$U:$U,'Day 1 Cleaned'!FA:FA,"-")</f>
        <v>0</v>
      </c>
      <c r="AW45" s="26">
        <f>_xlfn.XLOOKUP($A45,'Day 1 Cleaned'!$U:$U,'Day 1 Cleaned'!FK:FK,"-")</f>
        <v>0</v>
      </c>
      <c r="AX45" s="26">
        <f>_xlfn.XLOOKUP($A45,'Day 1 Cleaned'!$U:$U,'Day 1 Cleaned'!FT:FT,"-")*_xlfn.XLOOKUP($A45,'Day 1 Cleaned'!$U:$U,'Day 1 Cleaned'!FU:FU,"-")</f>
        <v>0</v>
      </c>
      <c r="AY45" s="26">
        <f>_xlfn.XLOOKUP($A45,'Day 1 Cleaned'!$U:$U,'Day 1 Cleaned'!FV:FV,"-")</f>
        <v>0</v>
      </c>
      <c r="AZ45" s="26">
        <f>_xlfn.XLOOKUP($A45,'Day 1 Cleaned'!$U:$U,'Day 1 Cleaned'!GA:GA,"-")</f>
        <v>0</v>
      </c>
    </row>
    <row r="46" spans="1:52" x14ac:dyDescent="0.35">
      <c r="A46" s="26" t="str">
        <f>PROPER('Day 1 Cleaned'!U44)</f>
        <v>Bakundukize Jean</v>
      </c>
      <c r="B46" s="26" t="str">
        <f>_xlfn.XLOOKUP($A46,'Day 1 Cleaned'!$U:$U,'Day 1 Cleaned'!Y:Y,"-")</f>
        <v>Nyamasheke</v>
      </c>
      <c r="C46" s="26" t="str">
        <f>_xlfn.XLOOKUP($A46,'Day 1 Cleaned'!$U:$U,'Day 1 Cleaned'!AA:AA,"-")</f>
        <v>Wimana</v>
      </c>
      <c r="D46" s="26" t="str">
        <f>_xlfn.XLOOKUP($A46,'Day 1 Cleaned'!$U:$U,'Day 1 Cleaned'!AB:AB,"-")</f>
        <v>Gakomeye</v>
      </c>
      <c r="E46" s="26" t="str">
        <f>_xlfn.XLOOKUP($A46,'Day 1 Cleaned'!$U:$U,'Day 1 Cleaned'!AI:AI,"-")</f>
        <v>Traditional 3 stone fire</v>
      </c>
      <c r="F46" s="26" t="str">
        <f>_xlfn.XLOOKUP($A46,'Day 1 Cleaned'!$U:$U,'Day 1 Cleaned'!BL:BL,"-")</f>
        <v>Wood</v>
      </c>
      <c r="G46" s="26" t="str">
        <f>_xlfn.XLOOKUP($A46,'Day 2 Cleaned'!$M:$M,'Day 2 Cleaned'!$U:$U,"-")</f>
        <v>Wood</v>
      </c>
      <c r="H46" s="26" t="str">
        <f>_xlfn.XLOOKUP($A46,'Day 3 Cleaned'!$L:$L,'Day 3 Cleaned'!$T:$T,"-")</f>
        <v>Wood</v>
      </c>
      <c r="I46" s="26" t="str">
        <f>_xlfn.XLOOKUP($A46,'Day 4 Cleaned'!$L:$L,'Day 4 Cleaned'!$T:$T,"-")</f>
        <v>Wood</v>
      </c>
      <c r="J46" s="26" t="b" cm="1">
        <f t="array" ref="J46">AND(EXACT(F46:I46,F46))</f>
        <v>1</v>
      </c>
      <c r="K46" s="26">
        <f>_xlfn.XLOOKUP($A46,'Day 2 Cleaned'!$M:$M,'Day 2 Cleaned'!$AI:$AI,"-")</f>
        <v>2</v>
      </c>
      <c r="L46" s="26">
        <f>_xlfn.XLOOKUP($A46,'Day 2 Cleaned'!$M:$M,'Day 2 Cleaned'!$AJ:$AJ,"-")</f>
        <v>4</v>
      </c>
      <c r="M46" s="26">
        <f>_xlfn.XLOOKUP($A46,'Day 3 Cleaned'!$L:$L,'Day 3 Cleaned'!$AH:$AH,"-")</f>
        <v>4</v>
      </c>
      <c r="N46" s="26">
        <f>_xlfn.XLOOKUP($A46,'Day 3 Cleaned'!$L:$L,'Day 3 Cleaned'!$AI:$AI,"-")</f>
        <v>4</v>
      </c>
      <c r="O46" s="26">
        <f>_xlfn.XLOOKUP($A46,'Day 4 Cleaned'!$L:$L,'Day 4 Cleaned'!$AH:$AH,"-")</f>
        <v>3</v>
      </c>
      <c r="P46" s="26">
        <f>_xlfn.XLOOKUP($A46,'Day 4 Cleaned'!$L:$L,'Day 4 Cleaned'!$AI:$AI,"-")</f>
        <v>4</v>
      </c>
      <c r="Q46" s="30">
        <f>SUM(K46:P46)/3</f>
        <v>7</v>
      </c>
      <c r="R46" s="26">
        <f>_xlfn.XLOOKUP($A46,'Day 1 Cleaned'!$U:$U,'Day 1 Cleaned'!$CC:$CC,"-")</f>
        <v>67.784999999999997</v>
      </c>
      <c r="S46" s="26">
        <f>_xlfn.XLOOKUP($A46,'Day 2 Cleaned'!$M:$M,'Day 2 Cleaned'!$AM:$AM,"-")</f>
        <v>46.594999999999999</v>
      </c>
      <c r="T46" s="26">
        <f>_xlfn.XLOOKUP($A46,'Day 2 Cleaned'!$M:$M,'Day 2 Cleaned'!$AQ:$AQ,"-")</f>
        <v>0</v>
      </c>
      <c r="U46" s="14">
        <f>R46-S46</f>
        <v>21.189999999999998</v>
      </c>
      <c r="V46" s="26">
        <f>_xlfn.XLOOKUP($A46,'Day 3 Cleaned'!$L:$L,'Day 3 Cleaned'!$AL:$AL,"-")</f>
        <v>11.62</v>
      </c>
      <c r="W46" s="26">
        <f>_xlfn.XLOOKUP($A46,'Day 3 Cleaned'!$L:$L,'Day 3 Cleaned'!$AP:$AP,"-")</f>
        <v>0</v>
      </c>
      <c r="X46" s="14">
        <f>(S46+T46)-V46</f>
        <v>34.975000000000001</v>
      </c>
      <c r="Y46" s="26">
        <f>_xlfn.XLOOKUP($A46,'Day 4 Cleaned'!$L:$L,'Day 4 Cleaned'!$AL:$AL,"-")</f>
        <v>5.41</v>
      </c>
      <c r="Z46" s="26">
        <f>_xlfn.XLOOKUP($A46,'Day 4 Cleaned'!$L:$L,'Day 4 Cleaned'!$AP:$AP,"-")</f>
        <v>0</v>
      </c>
      <c r="AA46" s="14">
        <f>(V46+W46)-Y46</f>
        <v>6.2099999999999991</v>
      </c>
      <c r="AB46" s="30">
        <f>AVERAGE(U46,X46,AA46)</f>
        <v>20.791666666666668</v>
      </c>
      <c r="AC46" s="30">
        <f>IF(AND($AB$97&gt;AB46, AB46&gt;$AB$96),AB46,"-")</f>
        <v>20.791666666666668</v>
      </c>
      <c r="AD46" s="26">
        <f>_xlfn.XLOOKUP($A46,'Day 1 Cleaned'!$U:$U,'Day 1 Cleaned'!CM:CM,"-")</f>
        <v>0</v>
      </c>
      <c r="AE46" s="26">
        <f>_xlfn.XLOOKUP($A46,'Day 2 Cleaned'!$M:$M,'Day 2 Cleaned'!$AV:$AV,"-")</f>
        <v>0</v>
      </c>
      <c r="AF46" s="26">
        <f>_xlfn.XLOOKUP($A46,'Day 2 Cleaned'!$M:$M,'Day 2 Cleaned'!$AZ:$AZ,"-")</f>
        <v>0</v>
      </c>
      <c r="AG46" s="14">
        <f t="shared" si="1"/>
        <v>0</v>
      </c>
      <c r="AH46" s="26">
        <f>_xlfn.XLOOKUP($A46,'Day 3 Cleaned'!$L:$L,'Day 3 Cleaned'!$AU:$AU,"-")</f>
        <v>0</v>
      </c>
      <c r="AI46" s="26">
        <f>_xlfn.XLOOKUP($A46,'Day 3 Cleaned'!$L:$L,'Day 3 Cleaned'!$AY:$AY,"-")</f>
        <v>0</v>
      </c>
      <c r="AJ46" s="14">
        <f t="shared" si="2"/>
        <v>0</v>
      </c>
      <c r="AK46" s="26">
        <f>_xlfn.XLOOKUP($A46,'Day 4 Cleaned'!$L:$L,'Day 4 Cleaned'!$AU:$AU,"-")</f>
        <v>0</v>
      </c>
      <c r="AL46" s="26">
        <f>_xlfn.XLOOKUP($A46,'Day 4 Cleaned'!$L:$L,'Day 4 Cleaned'!$AY:$AY,"-")</f>
        <v>0</v>
      </c>
      <c r="AM46" s="14">
        <f t="shared" si="3"/>
        <v>0</v>
      </c>
      <c r="AN46" s="30">
        <f t="shared" si="4"/>
        <v>0</v>
      </c>
      <c r="AO46" s="31" t="str">
        <f t="shared" si="0"/>
        <v>-</v>
      </c>
      <c r="AP46" s="26">
        <f>_xlfn.XLOOKUP($A46,'Day 1 Cleaned'!$U:$U,'Day 1 Cleaned'!CT:CT,"-")</f>
        <v>0</v>
      </c>
      <c r="AQ46" s="26">
        <f>_xlfn.XLOOKUP($A46,'Day 1 Cleaned'!$U:$U,'Day 1 Cleaned'!DD:DD,"-")</f>
        <v>0</v>
      </c>
      <c r="AR46" s="26">
        <f>_xlfn.XLOOKUP($A46,'Day 1 Cleaned'!$U:$U,'Day 1 Cleaned'!DN:DN,"-")</f>
        <v>0</v>
      </c>
      <c r="AS46" s="26">
        <f>_xlfn.XLOOKUP($A46,'Day 1 Cleaned'!$U:$U,'Day 1 Cleaned'!DX:DX,"-")</f>
        <v>0</v>
      </c>
      <c r="AT46" s="26">
        <f>_xlfn.XLOOKUP($A46,'Day 1 Cleaned'!$U:$U,'Day 1 Cleaned'!EH:EH,"-")</f>
        <v>0</v>
      </c>
      <c r="AU46" s="26">
        <f>_xlfn.XLOOKUP($A46,'Day 1 Cleaned'!$U:$U,'Day 1 Cleaned'!ER:ER,"-")</f>
        <v>0</v>
      </c>
      <c r="AV46" s="26">
        <f>_xlfn.XLOOKUP($A46,'Day 1 Cleaned'!$U:$U,'Day 1 Cleaned'!FA:FA,"-")</f>
        <v>0</v>
      </c>
      <c r="AW46" s="26">
        <f>_xlfn.XLOOKUP($A46,'Day 1 Cleaned'!$U:$U,'Day 1 Cleaned'!FK:FK,"-")</f>
        <v>0</v>
      </c>
      <c r="AX46" s="26">
        <f>_xlfn.XLOOKUP($A46,'Day 1 Cleaned'!$U:$U,'Day 1 Cleaned'!FT:FT,"-")*_xlfn.XLOOKUP($A46,'Day 1 Cleaned'!$U:$U,'Day 1 Cleaned'!FU:FU,"-")</f>
        <v>0</v>
      </c>
      <c r="AY46" s="26">
        <f>_xlfn.XLOOKUP($A46,'Day 1 Cleaned'!$U:$U,'Day 1 Cleaned'!FV:FV,"-")</f>
        <v>0</v>
      </c>
      <c r="AZ46" s="26">
        <f>_xlfn.XLOOKUP($A46,'Day 1 Cleaned'!$U:$U,'Day 1 Cleaned'!GA:GA,"-")</f>
        <v>0</v>
      </c>
    </row>
    <row r="47" spans="1:52" x14ac:dyDescent="0.35">
      <c r="A47" s="26" t="str">
        <f>PROPER('Day 1 Cleaned'!U45)</f>
        <v>Bayisenge Noel</v>
      </c>
      <c r="B47" s="26" t="str">
        <f>_xlfn.XLOOKUP($A47,'Day 1 Cleaned'!$U:$U,'Day 1 Cleaned'!Y:Y,"-")</f>
        <v>Nyamasheke</v>
      </c>
      <c r="C47" s="26" t="str">
        <f>_xlfn.XLOOKUP($A47,'Day 1 Cleaned'!$U:$U,'Day 1 Cleaned'!AA:AA,"-")</f>
        <v>Kibogora</v>
      </c>
      <c r="D47" s="26" t="str">
        <f>_xlfn.XLOOKUP($A47,'Day 1 Cleaned'!$U:$U,'Day 1 Cleaned'!AB:AB,"-")</f>
        <v>Bizenga</v>
      </c>
      <c r="E47" s="26" t="str">
        <f>_xlfn.XLOOKUP($A47,'Day 1 Cleaned'!$U:$U,'Day 1 Cleaned'!AI:AI,"-")</f>
        <v>Improved charcoal stove</v>
      </c>
      <c r="F47" s="26" t="str">
        <f>_xlfn.XLOOKUP($A47,'Day 1 Cleaned'!$U:$U,'Day 1 Cleaned'!BL:BL,"-")</f>
        <v>Charcoal</v>
      </c>
      <c r="G47" s="26" t="str">
        <f>_xlfn.XLOOKUP($A47,'Day 2 Cleaned'!$M:$M,'Day 2 Cleaned'!$U:$U,"-")</f>
        <v>Charcoal</v>
      </c>
      <c r="H47" s="26" t="str">
        <f>_xlfn.XLOOKUP($A47,'Day 3 Cleaned'!$L:$L,'Day 3 Cleaned'!$T:$T,"-")</f>
        <v>Charcoal</v>
      </c>
      <c r="I47" s="26" t="str">
        <f>_xlfn.XLOOKUP($A47,'Day 4 Cleaned'!$L:$L,'Day 4 Cleaned'!$T:$T,"-")</f>
        <v>Charcoal</v>
      </c>
      <c r="J47" s="26" t="b" cm="1">
        <f t="array" ref="J47">AND(EXACT(F47:I47,F47))</f>
        <v>1</v>
      </c>
      <c r="K47" s="26">
        <f>_xlfn.XLOOKUP($A47,'Day 2 Cleaned'!$M:$M,'Day 2 Cleaned'!$AI:$AI,"-")</f>
        <v>3</v>
      </c>
      <c r="L47" s="26">
        <f>_xlfn.XLOOKUP($A47,'Day 2 Cleaned'!$M:$M,'Day 2 Cleaned'!$AJ:$AJ,"-")</f>
        <v>7</v>
      </c>
      <c r="M47" s="26">
        <f>_xlfn.XLOOKUP($A47,'Day 3 Cleaned'!$L:$L,'Day 3 Cleaned'!$AH:$AH,"-")</f>
        <v>2</v>
      </c>
      <c r="N47" s="26">
        <f>_xlfn.XLOOKUP($A47,'Day 3 Cleaned'!$L:$L,'Day 3 Cleaned'!$AI:$AI,"-")</f>
        <v>6</v>
      </c>
      <c r="O47" s="26">
        <f>_xlfn.XLOOKUP($A47,'Day 4 Cleaned'!$L:$L,'Day 4 Cleaned'!$AH:$AH,"-")</f>
        <v>4</v>
      </c>
      <c r="P47" s="26">
        <f>_xlfn.XLOOKUP($A47,'Day 4 Cleaned'!$L:$L,'Day 4 Cleaned'!$AI:$AI,"-")</f>
        <v>7</v>
      </c>
      <c r="Q47" s="30">
        <f>SUM(K47:P47)/3</f>
        <v>9.6666666666666661</v>
      </c>
      <c r="R47" s="26">
        <f>_xlfn.XLOOKUP($A47,'Day 1 Cleaned'!$U:$U,'Day 1 Cleaned'!$CC:$CC,"-")</f>
        <v>0</v>
      </c>
      <c r="S47" s="26">
        <f>_xlfn.XLOOKUP($A47,'Day 2 Cleaned'!$M:$M,'Day 2 Cleaned'!$AM:$AM,"-")</f>
        <v>0</v>
      </c>
      <c r="T47" s="26">
        <f>_xlfn.XLOOKUP($A47,'Day 2 Cleaned'!$M:$M,'Day 2 Cleaned'!$AQ:$AQ,"-")</f>
        <v>0</v>
      </c>
      <c r="U47" s="14">
        <f>R47-S47</f>
        <v>0</v>
      </c>
      <c r="V47" s="26">
        <f>_xlfn.XLOOKUP($A47,'Day 3 Cleaned'!$L:$L,'Day 3 Cleaned'!$AL:$AL,"-")</f>
        <v>0</v>
      </c>
      <c r="W47" s="26">
        <f>_xlfn.XLOOKUP($A47,'Day 3 Cleaned'!$L:$L,'Day 3 Cleaned'!$AP:$AP,"-")</f>
        <v>0</v>
      </c>
      <c r="X47" s="14">
        <f>(S47+T47)-V47</f>
        <v>0</v>
      </c>
      <c r="Y47" s="26">
        <f>_xlfn.XLOOKUP($A47,'Day 4 Cleaned'!$L:$L,'Day 4 Cleaned'!$AL:$AL,"-")</f>
        <v>0</v>
      </c>
      <c r="Z47" s="26">
        <f>_xlfn.XLOOKUP($A47,'Day 4 Cleaned'!$L:$L,'Day 4 Cleaned'!$AP:$AP,"-")</f>
        <v>0</v>
      </c>
      <c r="AA47" s="14">
        <f>(V47+W47)-Y47</f>
        <v>0</v>
      </c>
      <c r="AB47" s="30">
        <f>AVERAGE(U47,X47,AA47)</f>
        <v>0</v>
      </c>
      <c r="AC47" s="30">
        <f>IF(AND($AB$97&gt;AB47, AB47&gt;$AB$96),AB47,"-")</f>
        <v>0</v>
      </c>
      <c r="AD47" s="26">
        <f>_xlfn.XLOOKUP($A47,'Day 1 Cleaned'!$U:$U,'Day 1 Cleaned'!CM:CM,"-")</f>
        <v>35</v>
      </c>
      <c r="AE47" s="26">
        <f>_xlfn.XLOOKUP($A47,'Day 2 Cleaned'!$M:$M,'Day 2 Cleaned'!$AV:$AV,"-")</f>
        <v>28.59</v>
      </c>
      <c r="AF47" s="26">
        <f>_xlfn.XLOOKUP($A47,'Day 2 Cleaned'!$M:$M,'Day 2 Cleaned'!$AZ:$AZ,"-")</f>
        <v>0</v>
      </c>
      <c r="AG47" s="14">
        <f t="shared" si="1"/>
        <v>6.41</v>
      </c>
      <c r="AH47" s="26">
        <f>_xlfn.XLOOKUP($A47,'Day 3 Cleaned'!$L:$L,'Day 3 Cleaned'!$AU:$AU,"-")</f>
        <v>24.46</v>
      </c>
      <c r="AI47" s="26">
        <f>_xlfn.XLOOKUP($A47,'Day 3 Cleaned'!$L:$L,'Day 3 Cleaned'!$AY:$AY,"-")</f>
        <v>0</v>
      </c>
      <c r="AJ47" s="14">
        <f t="shared" si="2"/>
        <v>4.129999999999999</v>
      </c>
      <c r="AK47" s="26">
        <f>_xlfn.XLOOKUP($A47,'Day 4 Cleaned'!$L:$L,'Day 4 Cleaned'!$AU:$AU,"-")</f>
        <v>14.55</v>
      </c>
      <c r="AL47" s="26">
        <f>_xlfn.XLOOKUP($A47,'Day 4 Cleaned'!$L:$L,'Day 4 Cleaned'!$AY:$AY,"-")</f>
        <v>0</v>
      </c>
      <c r="AM47" s="14">
        <f t="shared" si="3"/>
        <v>9.91</v>
      </c>
      <c r="AN47" s="30">
        <f t="shared" si="4"/>
        <v>6.8166666666666664</v>
      </c>
      <c r="AO47" s="31" t="str">
        <f t="shared" si="0"/>
        <v>-</v>
      </c>
      <c r="AP47" s="26">
        <f>_xlfn.XLOOKUP($A47,'Day 1 Cleaned'!$U:$U,'Day 1 Cleaned'!CT:CT,"-")</f>
        <v>0</v>
      </c>
      <c r="AQ47" s="26">
        <f>_xlfn.XLOOKUP($A47,'Day 1 Cleaned'!$U:$U,'Day 1 Cleaned'!DD:DD,"-")</f>
        <v>0</v>
      </c>
      <c r="AR47" s="26">
        <f>_xlfn.XLOOKUP($A47,'Day 1 Cleaned'!$U:$U,'Day 1 Cleaned'!DN:DN,"-")</f>
        <v>0</v>
      </c>
      <c r="AS47" s="26">
        <f>_xlfn.XLOOKUP($A47,'Day 1 Cleaned'!$U:$U,'Day 1 Cleaned'!DX:DX,"-")</f>
        <v>0</v>
      </c>
      <c r="AT47" s="26">
        <f>_xlfn.XLOOKUP($A47,'Day 1 Cleaned'!$U:$U,'Day 1 Cleaned'!EH:EH,"-")</f>
        <v>0</v>
      </c>
      <c r="AU47" s="26">
        <f>_xlfn.XLOOKUP($A47,'Day 1 Cleaned'!$U:$U,'Day 1 Cleaned'!ER:ER,"-")</f>
        <v>0</v>
      </c>
      <c r="AV47" s="26">
        <f>_xlfn.XLOOKUP($A47,'Day 1 Cleaned'!$U:$U,'Day 1 Cleaned'!FA:FA,"-")</f>
        <v>0</v>
      </c>
      <c r="AW47" s="26">
        <f>_xlfn.XLOOKUP($A47,'Day 1 Cleaned'!$U:$U,'Day 1 Cleaned'!FK:FK,"-")</f>
        <v>0</v>
      </c>
      <c r="AX47" s="26">
        <f>_xlfn.XLOOKUP($A47,'Day 1 Cleaned'!$U:$U,'Day 1 Cleaned'!FT:FT,"-")*_xlfn.XLOOKUP($A47,'Day 1 Cleaned'!$U:$U,'Day 1 Cleaned'!FU:FU,"-")</f>
        <v>0</v>
      </c>
      <c r="AY47" s="26">
        <f>_xlfn.XLOOKUP($A47,'Day 1 Cleaned'!$U:$U,'Day 1 Cleaned'!FV:FV,"-")</f>
        <v>0</v>
      </c>
      <c r="AZ47" s="26">
        <f>_xlfn.XLOOKUP($A47,'Day 1 Cleaned'!$U:$U,'Day 1 Cleaned'!GA:GA,"-")</f>
        <v>0</v>
      </c>
    </row>
    <row r="48" spans="1:52" x14ac:dyDescent="0.35">
      <c r="A48" s="26" t="str">
        <f>PROPER('Day 1 Cleaned'!U46)</f>
        <v>Bigirimana Alex</v>
      </c>
      <c r="B48" s="26" t="str">
        <f>_xlfn.XLOOKUP($A48,'Day 1 Cleaned'!$U:$U,'Day 1 Cleaned'!Y:Y,"-")</f>
        <v>Nyamasheke</v>
      </c>
      <c r="C48" s="26" t="str">
        <f>_xlfn.XLOOKUP($A48,'Day 1 Cleaned'!$U:$U,'Day 1 Cleaned'!AA:AA,"-")</f>
        <v>Wimana</v>
      </c>
      <c r="D48" s="26" t="str">
        <f>_xlfn.XLOOKUP($A48,'Day 1 Cleaned'!$U:$U,'Day 1 Cleaned'!AB:AB,"-")</f>
        <v>Gakomeye</v>
      </c>
      <c r="E48" s="26" t="str">
        <f>_xlfn.XLOOKUP($A48,'Day 1 Cleaned'!$U:$U,'Day 1 Cleaned'!AI:AI,"-")</f>
        <v>Traditional 3 stone fire</v>
      </c>
      <c r="F48" s="26" t="str">
        <f>_xlfn.XLOOKUP($A48,'Day 1 Cleaned'!$U:$U,'Day 1 Cleaned'!BL:BL,"-")</f>
        <v>Wood</v>
      </c>
      <c r="G48" s="26" t="str">
        <f>_xlfn.XLOOKUP($A48,'Day 2 Cleaned'!$M:$M,'Day 2 Cleaned'!$U:$U,"-")</f>
        <v>Wood</v>
      </c>
      <c r="H48" s="26" t="str">
        <f>_xlfn.XLOOKUP($A48,'Day 3 Cleaned'!$L:$L,'Day 3 Cleaned'!$T:$T,"-")</f>
        <v>Wood</v>
      </c>
      <c r="I48" s="26" t="str">
        <f>_xlfn.XLOOKUP($A48,'Day 4 Cleaned'!$L:$L,'Day 4 Cleaned'!$T:$T,"-")</f>
        <v>Wood</v>
      </c>
      <c r="J48" s="26" t="b" cm="1">
        <f t="array" ref="J48">AND(EXACT(F48:I48,F48))</f>
        <v>1</v>
      </c>
      <c r="K48" s="26">
        <f>_xlfn.XLOOKUP($A48,'Day 2 Cleaned'!$M:$M,'Day 2 Cleaned'!$AI:$AI,"-")</f>
        <v>2</v>
      </c>
      <c r="L48" s="26">
        <f>_xlfn.XLOOKUP($A48,'Day 2 Cleaned'!$M:$M,'Day 2 Cleaned'!$AJ:$AJ,"-")</f>
        <v>5</v>
      </c>
      <c r="M48" s="26">
        <f>_xlfn.XLOOKUP($A48,'Day 3 Cleaned'!$L:$L,'Day 3 Cleaned'!$AH:$AH,"-")</f>
        <v>3</v>
      </c>
      <c r="N48" s="26">
        <f>_xlfn.XLOOKUP($A48,'Day 3 Cleaned'!$L:$L,'Day 3 Cleaned'!$AI:$AI,"-")</f>
        <v>5</v>
      </c>
      <c r="O48" s="26">
        <f>_xlfn.XLOOKUP($A48,'Day 4 Cleaned'!$L:$L,'Day 4 Cleaned'!$AH:$AH,"-")</f>
        <v>4</v>
      </c>
      <c r="P48" s="26">
        <f>_xlfn.XLOOKUP($A48,'Day 4 Cleaned'!$L:$L,'Day 4 Cleaned'!$AI:$AI,"-")</f>
        <v>5</v>
      </c>
      <c r="Q48" s="30">
        <f>SUM(K48:P48)/3</f>
        <v>8</v>
      </c>
      <c r="R48" s="26">
        <f>_xlfn.XLOOKUP($A48,'Day 1 Cleaned'!$U:$U,'Day 1 Cleaned'!$CC:$CC,"-")</f>
        <v>64.09</v>
      </c>
      <c r="S48" s="26">
        <f>_xlfn.XLOOKUP($A48,'Day 2 Cleaned'!$M:$M,'Day 2 Cleaned'!$AM:$AM,"-")</f>
        <v>57.5</v>
      </c>
      <c r="T48" s="26">
        <f>_xlfn.XLOOKUP($A48,'Day 2 Cleaned'!$M:$M,'Day 2 Cleaned'!$AQ:$AQ,"-")</f>
        <v>0</v>
      </c>
      <c r="U48" s="14">
        <f>R48-S48</f>
        <v>6.5900000000000034</v>
      </c>
      <c r="V48" s="26">
        <f>_xlfn.XLOOKUP($A48,'Day 3 Cleaned'!$L:$L,'Day 3 Cleaned'!$AL:$AL,"-")</f>
        <v>45.87</v>
      </c>
      <c r="W48" s="26">
        <f>_xlfn.XLOOKUP($A48,'Day 3 Cleaned'!$L:$L,'Day 3 Cleaned'!$AP:$AP,"-")</f>
        <v>0</v>
      </c>
      <c r="X48" s="14">
        <f>(S48+T48)-V48</f>
        <v>11.630000000000003</v>
      </c>
      <c r="Y48" s="26">
        <f>_xlfn.XLOOKUP($A48,'Day 4 Cleaned'!$L:$L,'Day 4 Cleaned'!$AL:$AL,"-")</f>
        <v>25.664999999999999</v>
      </c>
      <c r="Z48" s="26">
        <f>_xlfn.XLOOKUP($A48,'Day 4 Cleaned'!$L:$L,'Day 4 Cleaned'!$AP:$AP,"-")</f>
        <v>0</v>
      </c>
      <c r="AA48" s="14">
        <f>(V48+W48)-Y48</f>
        <v>20.204999999999998</v>
      </c>
      <c r="AB48" s="30">
        <f>AVERAGE(U48,X48,AA48)</f>
        <v>12.808333333333335</v>
      </c>
      <c r="AC48" s="30">
        <f>IF(AND($AB$97&gt;AB48, AB48&gt;$AB$96),AB48,"-")</f>
        <v>12.808333333333335</v>
      </c>
      <c r="AD48" s="26">
        <f>_xlfn.XLOOKUP($A48,'Day 1 Cleaned'!$U:$U,'Day 1 Cleaned'!CM:CM,"-")</f>
        <v>0</v>
      </c>
      <c r="AE48" s="26">
        <f>_xlfn.XLOOKUP($A48,'Day 2 Cleaned'!$M:$M,'Day 2 Cleaned'!$AV:$AV,"-")</f>
        <v>0</v>
      </c>
      <c r="AF48" s="26">
        <f>_xlfn.XLOOKUP($A48,'Day 2 Cleaned'!$M:$M,'Day 2 Cleaned'!$AZ:$AZ,"-")</f>
        <v>0</v>
      </c>
      <c r="AG48" s="14">
        <f t="shared" si="1"/>
        <v>0</v>
      </c>
      <c r="AH48" s="26">
        <f>_xlfn.XLOOKUP($A48,'Day 3 Cleaned'!$L:$L,'Day 3 Cleaned'!$AU:$AU,"-")</f>
        <v>0</v>
      </c>
      <c r="AI48" s="26">
        <f>_xlfn.XLOOKUP($A48,'Day 3 Cleaned'!$L:$L,'Day 3 Cleaned'!$AY:$AY,"-")</f>
        <v>0</v>
      </c>
      <c r="AJ48" s="14">
        <f t="shared" si="2"/>
        <v>0</v>
      </c>
      <c r="AK48" s="26">
        <f>_xlfn.XLOOKUP($A48,'Day 4 Cleaned'!$L:$L,'Day 4 Cleaned'!$AU:$AU,"-")</f>
        <v>0</v>
      </c>
      <c r="AL48" s="26">
        <f>_xlfn.XLOOKUP($A48,'Day 4 Cleaned'!$L:$L,'Day 4 Cleaned'!$AY:$AY,"-")</f>
        <v>0</v>
      </c>
      <c r="AM48" s="14">
        <f t="shared" si="3"/>
        <v>0</v>
      </c>
      <c r="AN48" s="30">
        <f t="shared" si="4"/>
        <v>0</v>
      </c>
      <c r="AO48" s="31" t="str">
        <f t="shared" si="0"/>
        <v>-</v>
      </c>
      <c r="AP48" s="26">
        <f>_xlfn.XLOOKUP($A48,'Day 1 Cleaned'!$U:$U,'Day 1 Cleaned'!CT:CT,"-")</f>
        <v>0</v>
      </c>
      <c r="AQ48" s="26">
        <f>_xlfn.XLOOKUP($A48,'Day 1 Cleaned'!$U:$U,'Day 1 Cleaned'!DD:DD,"-")</f>
        <v>0</v>
      </c>
      <c r="AR48" s="26">
        <f>_xlfn.XLOOKUP($A48,'Day 1 Cleaned'!$U:$U,'Day 1 Cleaned'!DN:DN,"-")</f>
        <v>0</v>
      </c>
      <c r="AS48" s="26">
        <f>_xlfn.XLOOKUP($A48,'Day 1 Cleaned'!$U:$U,'Day 1 Cleaned'!DX:DX,"-")</f>
        <v>0</v>
      </c>
      <c r="AT48" s="26">
        <f>_xlfn.XLOOKUP($A48,'Day 1 Cleaned'!$U:$U,'Day 1 Cleaned'!EH:EH,"-")</f>
        <v>0</v>
      </c>
      <c r="AU48" s="26">
        <f>_xlfn.XLOOKUP($A48,'Day 1 Cleaned'!$U:$U,'Day 1 Cleaned'!ER:ER,"-")</f>
        <v>0</v>
      </c>
      <c r="AV48" s="26">
        <f>_xlfn.XLOOKUP($A48,'Day 1 Cleaned'!$U:$U,'Day 1 Cleaned'!FA:FA,"-")</f>
        <v>0</v>
      </c>
      <c r="AW48" s="26">
        <f>_xlfn.XLOOKUP($A48,'Day 1 Cleaned'!$U:$U,'Day 1 Cleaned'!FK:FK,"-")</f>
        <v>0</v>
      </c>
      <c r="AX48" s="26">
        <f>_xlfn.XLOOKUP($A48,'Day 1 Cleaned'!$U:$U,'Day 1 Cleaned'!FT:FT,"-")*_xlfn.XLOOKUP($A48,'Day 1 Cleaned'!$U:$U,'Day 1 Cleaned'!FU:FU,"-")</f>
        <v>0</v>
      </c>
      <c r="AY48" s="26">
        <f>_xlfn.XLOOKUP($A48,'Day 1 Cleaned'!$U:$U,'Day 1 Cleaned'!FV:FV,"-")</f>
        <v>0</v>
      </c>
      <c r="AZ48" s="26">
        <f>_xlfn.XLOOKUP($A48,'Day 1 Cleaned'!$U:$U,'Day 1 Cleaned'!GA:GA,"-")</f>
        <v>0</v>
      </c>
    </row>
    <row r="49" spans="1:52" x14ac:dyDescent="0.35">
      <c r="A49" s="26" t="str">
        <f>PROPER('Day 1 Cleaned'!U47)</f>
        <v>Bimenyimana Felecien</v>
      </c>
      <c r="B49" s="26" t="str">
        <f>_xlfn.XLOOKUP($A49,'Day 1 Cleaned'!$U:$U,'Day 1 Cleaned'!Y:Y,"-")</f>
        <v>Nyamasheke</v>
      </c>
      <c r="C49" s="26" t="str">
        <f>_xlfn.XLOOKUP($A49,'Day 1 Cleaned'!$U:$U,'Day 1 Cleaned'!AA:AA,"-")</f>
        <v>Kibogora</v>
      </c>
      <c r="D49" s="26" t="str">
        <f>_xlfn.XLOOKUP($A49,'Day 1 Cleaned'!$U:$U,'Day 1 Cleaned'!AB:AB,"-")</f>
        <v>Bizenga</v>
      </c>
      <c r="E49" s="26" t="str">
        <f>_xlfn.XLOOKUP($A49,'Day 1 Cleaned'!$U:$U,'Day 1 Cleaned'!AI:AI,"-")</f>
        <v>Traditional 3 stone fire</v>
      </c>
      <c r="F49" s="26" t="str">
        <f>_xlfn.XLOOKUP($A49,'Day 1 Cleaned'!$U:$U,'Day 1 Cleaned'!BL:BL,"-")</f>
        <v>Wood</v>
      </c>
      <c r="G49" s="26" t="str">
        <f>_xlfn.XLOOKUP($A49,'Day 2 Cleaned'!$M:$M,'Day 2 Cleaned'!$U:$U,"-")</f>
        <v>Wood</v>
      </c>
      <c r="H49" s="26" t="str">
        <f>_xlfn.XLOOKUP($A49,'Day 3 Cleaned'!$L:$L,'Day 3 Cleaned'!$T:$T,"-")</f>
        <v>Wood</v>
      </c>
      <c r="I49" s="26" t="str">
        <f>_xlfn.XLOOKUP($A49,'Day 4 Cleaned'!$L:$L,'Day 4 Cleaned'!$T:$T,"-")</f>
        <v>Wood</v>
      </c>
      <c r="J49" s="26" t="b" cm="1">
        <f t="array" ref="J49">AND(EXACT(F49:I49,F49))</f>
        <v>1</v>
      </c>
      <c r="K49" s="26">
        <f>_xlfn.XLOOKUP($A49,'Day 2 Cleaned'!$M:$M,'Day 2 Cleaned'!$AI:$AI,"-")</f>
        <v>1</v>
      </c>
      <c r="L49" s="26">
        <f>_xlfn.XLOOKUP($A49,'Day 2 Cleaned'!$M:$M,'Day 2 Cleaned'!$AJ:$AJ,"-")</f>
        <v>3</v>
      </c>
      <c r="M49" s="26">
        <f>_xlfn.XLOOKUP($A49,'Day 3 Cleaned'!$L:$L,'Day 3 Cleaned'!$AH:$AH,"-")</f>
        <v>1</v>
      </c>
      <c r="N49" s="26">
        <f>_xlfn.XLOOKUP($A49,'Day 3 Cleaned'!$L:$L,'Day 3 Cleaned'!$AI:$AI,"-")</f>
        <v>3</v>
      </c>
      <c r="O49" s="26">
        <f>_xlfn.XLOOKUP($A49,'Day 4 Cleaned'!$L:$L,'Day 4 Cleaned'!$AH:$AH,"-")</f>
        <v>1</v>
      </c>
      <c r="P49" s="26">
        <f>_xlfn.XLOOKUP($A49,'Day 4 Cleaned'!$L:$L,'Day 4 Cleaned'!$AI:$AI,"-")</f>
        <v>3</v>
      </c>
      <c r="Q49" s="30">
        <f>SUM(K49:P49)/3</f>
        <v>4</v>
      </c>
      <c r="R49" s="26">
        <f>_xlfn.XLOOKUP($A49,'Day 1 Cleaned'!$U:$U,'Day 1 Cleaned'!$CC:$CC,"-")</f>
        <v>36.85</v>
      </c>
      <c r="S49" s="26">
        <f>_xlfn.XLOOKUP($A49,'Day 2 Cleaned'!$M:$M,'Day 2 Cleaned'!$AM:$AM,"-")</f>
        <v>30.27</v>
      </c>
      <c r="T49" s="26">
        <f>_xlfn.XLOOKUP($A49,'Day 2 Cleaned'!$M:$M,'Day 2 Cleaned'!$AQ:$AQ,"-")</f>
        <v>0</v>
      </c>
      <c r="U49" s="14">
        <f>R49-S49</f>
        <v>6.5800000000000018</v>
      </c>
      <c r="V49" s="26">
        <f>_xlfn.XLOOKUP($A49,'Day 3 Cleaned'!$L:$L,'Day 3 Cleaned'!$AL:$AL,"-")</f>
        <v>20.66</v>
      </c>
      <c r="W49" s="26">
        <f>_xlfn.XLOOKUP($A49,'Day 3 Cleaned'!$L:$L,'Day 3 Cleaned'!$AP:$AP,"-")</f>
        <v>2.79</v>
      </c>
      <c r="X49" s="14">
        <f>(S49+T49)-V49</f>
        <v>9.61</v>
      </c>
      <c r="Y49" s="26">
        <f>_xlfn.XLOOKUP($A49,'Day 4 Cleaned'!$L:$L,'Day 4 Cleaned'!$AL:$AL,"-")</f>
        <v>15.78</v>
      </c>
      <c r="Z49" s="26">
        <f>_xlfn.XLOOKUP($A49,'Day 4 Cleaned'!$L:$L,'Day 4 Cleaned'!$AP:$AP,"-")</f>
        <v>0</v>
      </c>
      <c r="AA49" s="14">
        <f>(V49+W49)-Y49</f>
        <v>7.67</v>
      </c>
      <c r="AB49" s="30">
        <f>AVERAGE(U49,X49,AA49)</f>
        <v>7.9533333333333331</v>
      </c>
      <c r="AC49" s="30">
        <f>IF(AND($AB$97&gt;AB49, AB49&gt;$AB$96),AB49,"-")</f>
        <v>7.9533333333333331</v>
      </c>
      <c r="AD49" s="26">
        <f>_xlfn.XLOOKUP($A49,'Day 1 Cleaned'!$U:$U,'Day 1 Cleaned'!CM:CM,"-")</f>
        <v>0</v>
      </c>
      <c r="AE49" s="26">
        <f>_xlfn.XLOOKUP($A49,'Day 2 Cleaned'!$M:$M,'Day 2 Cleaned'!$AV:$AV,"-")</f>
        <v>0</v>
      </c>
      <c r="AF49" s="26">
        <f>_xlfn.XLOOKUP($A49,'Day 2 Cleaned'!$M:$M,'Day 2 Cleaned'!$AZ:$AZ,"-")</f>
        <v>0</v>
      </c>
      <c r="AG49" s="14">
        <f t="shared" si="1"/>
        <v>0</v>
      </c>
      <c r="AH49" s="26">
        <f>_xlfn.XLOOKUP($A49,'Day 3 Cleaned'!$L:$L,'Day 3 Cleaned'!$AU:$AU,"-")</f>
        <v>0</v>
      </c>
      <c r="AI49" s="26">
        <f>_xlfn.XLOOKUP($A49,'Day 3 Cleaned'!$L:$L,'Day 3 Cleaned'!$AY:$AY,"-")</f>
        <v>0</v>
      </c>
      <c r="AJ49" s="14">
        <f t="shared" si="2"/>
        <v>0</v>
      </c>
      <c r="AK49" s="26">
        <f>_xlfn.XLOOKUP($A49,'Day 4 Cleaned'!$L:$L,'Day 4 Cleaned'!$AU:$AU,"-")</f>
        <v>0</v>
      </c>
      <c r="AL49" s="26">
        <f>_xlfn.XLOOKUP($A49,'Day 4 Cleaned'!$L:$L,'Day 4 Cleaned'!$AY:$AY,"-")</f>
        <v>0</v>
      </c>
      <c r="AM49" s="14">
        <f t="shared" si="3"/>
        <v>0</v>
      </c>
      <c r="AN49" s="30">
        <f t="shared" si="4"/>
        <v>0</v>
      </c>
      <c r="AO49" s="31" t="str">
        <f t="shared" si="0"/>
        <v>-</v>
      </c>
      <c r="AP49" s="26">
        <f>_xlfn.XLOOKUP($A49,'Day 1 Cleaned'!$U:$U,'Day 1 Cleaned'!CT:CT,"-")</f>
        <v>0</v>
      </c>
      <c r="AQ49" s="26">
        <f>_xlfn.XLOOKUP($A49,'Day 1 Cleaned'!$U:$U,'Day 1 Cleaned'!DD:DD,"-")</f>
        <v>0</v>
      </c>
      <c r="AR49" s="26">
        <f>_xlfn.XLOOKUP($A49,'Day 1 Cleaned'!$U:$U,'Day 1 Cleaned'!DN:DN,"-")</f>
        <v>0</v>
      </c>
      <c r="AS49" s="26">
        <f>_xlfn.XLOOKUP($A49,'Day 1 Cleaned'!$U:$U,'Day 1 Cleaned'!DX:DX,"-")</f>
        <v>0</v>
      </c>
      <c r="AT49" s="26">
        <f>_xlfn.XLOOKUP($A49,'Day 1 Cleaned'!$U:$U,'Day 1 Cleaned'!EH:EH,"-")</f>
        <v>0</v>
      </c>
      <c r="AU49" s="26">
        <f>_xlfn.XLOOKUP($A49,'Day 1 Cleaned'!$U:$U,'Day 1 Cleaned'!ER:ER,"-")</f>
        <v>0</v>
      </c>
      <c r="AV49" s="26">
        <f>_xlfn.XLOOKUP($A49,'Day 1 Cleaned'!$U:$U,'Day 1 Cleaned'!FA:FA,"-")</f>
        <v>0</v>
      </c>
      <c r="AW49" s="26">
        <f>_xlfn.XLOOKUP($A49,'Day 1 Cleaned'!$U:$U,'Day 1 Cleaned'!FK:FK,"-")</f>
        <v>0</v>
      </c>
      <c r="AX49" s="26">
        <f>_xlfn.XLOOKUP($A49,'Day 1 Cleaned'!$U:$U,'Day 1 Cleaned'!FT:FT,"-")*_xlfn.XLOOKUP($A49,'Day 1 Cleaned'!$U:$U,'Day 1 Cleaned'!FU:FU,"-")</f>
        <v>0</v>
      </c>
      <c r="AY49" s="26">
        <f>_xlfn.XLOOKUP($A49,'Day 1 Cleaned'!$U:$U,'Day 1 Cleaned'!FV:FV,"-")</f>
        <v>0</v>
      </c>
      <c r="AZ49" s="26">
        <f>_xlfn.XLOOKUP($A49,'Day 1 Cleaned'!$U:$U,'Day 1 Cleaned'!GA:GA,"-")</f>
        <v>0</v>
      </c>
    </row>
    <row r="50" spans="1:52" x14ac:dyDescent="0.35">
      <c r="A50" s="26" t="str">
        <f>PROPER('Day 1 Cleaned'!U48)</f>
        <v>Birarurwa Josue</v>
      </c>
      <c r="B50" s="26" t="str">
        <f>_xlfn.XLOOKUP($A50,'Day 1 Cleaned'!$U:$U,'Day 1 Cleaned'!Y:Y,"-")</f>
        <v>Nyamasheke</v>
      </c>
      <c r="C50" s="26" t="str">
        <f>_xlfn.XLOOKUP($A50,'Day 1 Cleaned'!$U:$U,'Day 1 Cleaned'!AA:AA,"-")</f>
        <v>Kagarama</v>
      </c>
      <c r="D50" s="26" t="str">
        <f>_xlfn.XLOOKUP($A50,'Day 1 Cleaned'!$U:$U,'Day 1 Cleaned'!AB:AB,"-")</f>
        <v>Cyankuba</v>
      </c>
      <c r="E50" s="26" t="str">
        <f>_xlfn.XLOOKUP($A50,'Day 1 Cleaned'!$U:$U,'Day 1 Cleaned'!AI:AI,"-")</f>
        <v>Traditional 3 stone fire</v>
      </c>
      <c r="F50" s="26" t="str">
        <f>_xlfn.XLOOKUP($A50,'Day 1 Cleaned'!$U:$U,'Day 1 Cleaned'!BL:BL,"-")</f>
        <v>Wood</v>
      </c>
      <c r="G50" s="26" t="str">
        <f>_xlfn.XLOOKUP($A50,'Day 2 Cleaned'!$M:$M,'Day 2 Cleaned'!$U:$U,"-")</f>
        <v>Wood</v>
      </c>
      <c r="H50" s="26" t="str">
        <f>_xlfn.XLOOKUP($A50,'Day 3 Cleaned'!$L:$L,'Day 3 Cleaned'!$T:$T,"-")</f>
        <v>Wood</v>
      </c>
      <c r="I50" s="26" t="str">
        <f>_xlfn.XLOOKUP($A50,'Day 4 Cleaned'!$L:$L,'Day 4 Cleaned'!$T:$T,"-")</f>
        <v>Wood</v>
      </c>
      <c r="J50" s="26" t="b" cm="1">
        <f t="array" ref="J50">AND(EXACT(F50:I50,F50))</f>
        <v>1</v>
      </c>
      <c r="K50" s="26">
        <f>_xlfn.XLOOKUP($A50,'Day 2 Cleaned'!$M:$M,'Day 2 Cleaned'!$AI:$AI,"-")</f>
        <v>1</v>
      </c>
      <c r="L50" s="26">
        <f>_xlfn.XLOOKUP($A50,'Day 2 Cleaned'!$M:$M,'Day 2 Cleaned'!$AJ:$AJ,"-")</f>
        <v>6</v>
      </c>
      <c r="M50" s="26">
        <f>_xlfn.XLOOKUP($A50,'Day 3 Cleaned'!$L:$L,'Day 3 Cleaned'!$AH:$AH,"-")</f>
        <v>2</v>
      </c>
      <c r="N50" s="26">
        <f>_xlfn.XLOOKUP($A50,'Day 3 Cleaned'!$L:$L,'Day 3 Cleaned'!$AI:$AI,"-")</f>
        <v>7</v>
      </c>
      <c r="O50" s="26">
        <f>_xlfn.XLOOKUP($A50,'Day 4 Cleaned'!$L:$L,'Day 4 Cleaned'!$AH:$AH,"-")</f>
        <v>1</v>
      </c>
      <c r="P50" s="26">
        <f>_xlfn.XLOOKUP($A50,'Day 4 Cleaned'!$L:$L,'Day 4 Cleaned'!$AI:$AI,"-")</f>
        <v>3</v>
      </c>
      <c r="Q50" s="30">
        <f>SUM(K50:P50)/3</f>
        <v>6.666666666666667</v>
      </c>
      <c r="R50" s="26">
        <f>_xlfn.XLOOKUP($A50,'Day 1 Cleaned'!$U:$U,'Day 1 Cleaned'!$CC:$CC,"-")</f>
        <v>57.96</v>
      </c>
      <c r="S50" s="26">
        <f>_xlfn.XLOOKUP($A50,'Day 2 Cleaned'!$M:$M,'Day 2 Cleaned'!$AM:$AM,"-")</f>
        <v>24.613</v>
      </c>
      <c r="T50" s="26">
        <f>_xlfn.XLOOKUP($A50,'Day 2 Cleaned'!$M:$M,'Day 2 Cleaned'!$AQ:$AQ,"-")</f>
        <v>29.347000000000001</v>
      </c>
      <c r="U50" s="14">
        <f>R50-S50</f>
        <v>33.347000000000001</v>
      </c>
      <c r="V50" s="26">
        <f>_xlfn.XLOOKUP($A50,'Day 3 Cleaned'!$L:$L,'Day 3 Cleaned'!$AL:$AL,"-")</f>
        <v>13.28</v>
      </c>
      <c r="W50" s="26">
        <f>_xlfn.XLOOKUP($A50,'Day 3 Cleaned'!$L:$L,'Day 3 Cleaned'!$AP:$AP,"-")</f>
        <v>29.347000000000001</v>
      </c>
      <c r="X50" s="14">
        <f>(S50+T50)-V50</f>
        <v>40.68</v>
      </c>
      <c r="Y50" s="26">
        <f>_xlfn.XLOOKUP($A50,'Day 4 Cleaned'!$L:$L,'Day 4 Cleaned'!$AL:$AL,"-")</f>
        <v>4.8600000000000003</v>
      </c>
      <c r="Z50" s="26">
        <f>_xlfn.XLOOKUP($A50,'Day 4 Cleaned'!$L:$L,'Day 4 Cleaned'!$AP:$AP,"-")</f>
        <v>27.783999999999999</v>
      </c>
      <c r="AA50" s="14">
        <f>(V50+W50)-Y50</f>
        <v>37.767000000000003</v>
      </c>
      <c r="AB50" s="30">
        <f>AVERAGE(U50,X50,AA50)</f>
        <v>37.26466666666667</v>
      </c>
      <c r="AC50" s="30" t="str">
        <f>IF(AND($AB$97&gt;AB50, AB50&gt;$AB$96),AB50,"-")</f>
        <v>-</v>
      </c>
      <c r="AD50" s="26">
        <f>_xlfn.XLOOKUP($A50,'Day 1 Cleaned'!$U:$U,'Day 1 Cleaned'!CM:CM,"-")</f>
        <v>0</v>
      </c>
      <c r="AE50" s="26">
        <f>_xlfn.XLOOKUP($A50,'Day 2 Cleaned'!$M:$M,'Day 2 Cleaned'!$AV:$AV,"-")</f>
        <v>0</v>
      </c>
      <c r="AF50" s="26">
        <f>_xlfn.XLOOKUP($A50,'Day 2 Cleaned'!$M:$M,'Day 2 Cleaned'!$AZ:$AZ,"-")</f>
        <v>0</v>
      </c>
      <c r="AG50" s="14">
        <f t="shared" si="1"/>
        <v>0</v>
      </c>
      <c r="AH50" s="26">
        <f>_xlfn.XLOOKUP($A50,'Day 3 Cleaned'!$L:$L,'Day 3 Cleaned'!$AU:$AU,"-")</f>
        <v>0</v>
      </c>
      <c r="AI50" s="26">
        <f>_xlfn.XLOOKUP($A50,'Day 3 Cleaned'!$L:$L,'Day 3 Cleaned'!$AY:$AY,"-")</f>
        <v>0</v>
      </c>
      <c r="AJ50" s="14">
        <f t="shared" si="2"/>
        <v>0</v>
      </c>
      <c r="AK50" s="26">
        <f>_xlfn.XLOOKUP($A50,'Day 4 Cleaned'!$L:$L,'Day 4 Cleaned'!$AU:$AU,"-")</f>
        <v>0</v>
      </c>
      <c r="AL50" s="26">
        <f>_xlfn.XLOOKUP($A50,'Day 4 Cleaned'!$L:$L,'Day 4 Cleaned'!$AY:$AY,"-")</f>
        <v>0</v>
      </c>
      <c r="AM50" s="14">
        <f t="shared" si="3"/>
        <v>0</v>
      </c>
      <c r="AN50" s="30">
        <f t="shared" si="4"/>
        <v>0</v>
      </c>
      <c r="AO50" s="31" t="str">
        <f t="shared" si="0"/>
        <v>-</v>
      </c>
      <c r="AP50" s="26">
        <f>_xlfn.XLOOKUP($A50,'Day 1 Cleaned'!$U:$U,'Day 1 Cleaned'!CT:CT,"-")</f>
        <v>0</v>
      </c>
      <c r="AQ50" s="26">
        <f>_xlfn.XLOOKUP($A50,'Day 1 Cleaned'!$U:$U,'Day 1 Cleaned'!DD:DD,"-")</f>
        <v>0</v>
      </c>
      <c r="AR50" s="26">
        <f>_xlfn.XLOOKUP($A50,'Day 1 Cleaned'!$U:$U,'Day 1 Cleaned'!DN:DN,"-")</f>
        <v>0</v>
      </c>
      <c r="AS50" s="26">
        <f>_xlfn.XLOOKUP($A50,'Day 1 Cleaned'!$U:$U,'Day 1 Cleaned'!DX:DX,"-")</f>
        <v>0</v>
      </c>
      <c r="AT50" s="26">
        <f>_xlfn.XLOOKUP($A50,'Day 1 Cleaned'!$U:$U,'Day 1 Cleaned'!EH:EH,"-")</f>
        <v>0</v>
      </c>
      <c r="AU50" s="26">
        <f>_xlfn.XLOOKUP($A50,'Day 1 Cleaned'!$U:$U,'Day 1 Cleaned'!ER:ER,"-")</f>
        <v>0</v>
      </c>
      <c r="AV50" s="26">
        <f>_xlfn.XLOOKUP($A50,'Day 1 Cleaned'!$U:$U,'Day 1 Cleaned'!FA:FA,"-")</f>
        <v>0</v>
      </c>
      <c r="AW50" s="26">
        <f>_xlfn.XLOOKUP($A50,'Day 1 Cleaned'!$U:$U,'Day 1 Cleaned'!FK:FK,"-")</f>
        <v>0</v>
      </c>
      <c r="AX50" s="26">
        <f>_xlfn.XLOOKUP($A50,'Day 1 Cleaned'!$U:$U,'Day 1 Cleaned'!FT:FT,"-")*_xlfn.XLOOKUP($A50,'Day 1 Cleaned'!$U:$U,'Day 1 Cleaned'!FU:FU,"-")</f>
        <v>0</v>
      </c>
      <c r="AY50" s="26">
        <f>_xlfn.XLOOKUP($A50,'Day 1 Cleaned'!$U:$U,'Day 1 Cleaned'!FV:FV,"-")</f>
        <v>0</v>
      </c>
      <c r="AZ50" s="26">
        <f>_xlfn.XLOOKUP($A50,'Day 1 Cleaned'!$U:$U,'Day 1 Cleaned'!GA:GA,"-")</f>
        <v>0</v>
      </c>
    </row>
    <row r="51" spans="1:52" x14ac:dyDescent="0.35">
      <c r="A51" s="26" t="str">
        <f>PROPER('Day 1 Cleaned'!U49)</f>
        <v>Bizimana Pascal</v>
      </c>
      <c r="B51" s="26" t="str">
        <f>_xlfn.XLOOKUP($A51,'Day 1 Cleaned'!$U:$U,'Day 1 Cleaned'!Y:Y,"-")</f>
        <v>Nyamasheke</v>
      </c>
      <c r="C51" s="26" t="str">
        <f>_xlfn.XLOOKUP($A51,'Day 1 Cleaned'!$U:$U,'Day 1 Cleaned'!AA:AA,"-")</f>
        <v>Kagarama</v>
      </c>
      <c r="D51" s="26" t="str">
        <f>_xlfn.XLOOKUP($A51,'Day 1 Cleaned'!$U:$U,'Day 1 Cleaned'!AB:AB,"-")</f>
        <v>Cyankuba</v>
      </c>
      <c r="E51" s="26" t="str">
        <f>_xlfn.XLOOKUP($A51,'Day 1 Cleaned'!$U:$U,'Day 1 Cleaned'!AI:AI,"-")</f>
        <v>Traditional 3 stone fire</v>
      </c>
      <c r="F51" s="26" t="str">
        <f>_xlfn.XLOOKUP($A51,'Day 1 Cleaned'!$U:$U,'Day 1 Cleaned'!BL:BL,"-")</f>
        <v>Wood</v>
      </c>
      <c r="G51" s="26" t="str">
        <f>_xlfn.XLOOKUP($A51,'Day 2 Cleaned'!$M:$M,'Day 2 Cleaned'!$U:$U,"-")</f>
        <v>Wood</v>
      </c>
      <c r="H51" s="26" t="str">
        <f>_xlfn.XLOOKUP($A51,'Day 3 Cleaned'!$L:$L,'Day 3 Cleaned'!$T:$T,"-")</f>
        <v>Wood</v>
      </c>
      <c r="I51" s="26" t="str">
        <f>_xlfn.XLOOKUP($A51,'Day 4 Cleaned'!$L:$L,'Day 4 Cleaned'!$T:$T,"-")</f>
        <v>Wood</v>
      </c>
      <c r="J51" s="26" t="b" cm="1">
        <f t="array" ref="J51">AND(EXACT(F51:I51,F51))</f>
        <v>1</v>
      </c>
      <c r="K51" s="26">
        <f>_xlfn.XLOOKUP($A51,'Day 2 Cleaned'!$M:$M,'Day 2 Cleaned'!$AI:$AI,"-")</f>
        <v>1</v>
      </c>
      <c r="L51" s="26">
        <f>_xlfn.XLOOKUP($A51,'Day 2 Cleaned'!$M:$M,'Day 2 Cleaned'!$AJ:$AJ,"-")</f>
        <v>7</v>
      </c>
      <c r="M51" s="26">
        <f>_xlfn.XLOOKUP($A51,'Day 3 Cleaned'!$L:$L,'Day 3 Cleaned'!$AH:$AH,"-")</f>
        <v>1</v>
      </c>
      <c r="N51" s="26">
        <f>_xlfn.XLOOKUP($A51,'Day 3 Cleaned'!$L:$L,'Day 3 Cleaned'!$AI:$AI,"-")</f>
        <v>5</v>
      </c>
      <c r="O51" s="26">
        <f>_xlfn.XLOOKUP($A51,'Day 4 Cleaned'!$L:$L,'Day 4 Cleaned'!$AH:$AH,"-")</f>
        <v>2</v>
      </c>
      <c r="P51" s="26">
        <f>_xlfn.XLOOKUP($A51,'Day 4 Cleaned'!$L:$L,'Day 4 Cleaned'!$AI:$AI,"-")</f>
        <v>6</v>
      </c>
      <c r="Q51" s="30">
        <f>SUM(K51:P51)/3</f>
        <v>7.333333333333333</v>
      </c>
      <c r="R51" s="26">
        <f>_xlfn.XLOOKUP($A51,'Day 1 Cleaned'!$U:$U,'Day 1 Cleaned'!$CC:$CC,"-")</f>
        <v>71.06</v>
      </c>
      <c r="S51" s="26">
        <f>_xlfn.XLOOKUP($A51,'Day 2 Cleaned'!$M:$M,'Day 2 Cleaned'!$AM:$AM,"-")</f>
        <v>22.07</v>
      </c>
      <c r="T51" s="26">
        <f>_xlfn.XLOOKUP($A51,'Day 2 Cleaned'!$M:$M,'Day 2 Cleaned'!$AQ:$AQ,"-")</f>
        <v>42.186</v>
      </c>
      <c r="U51" s="14">
        <f>R51-S51</f>
        <v>48.99</v>
      </c>
      <c r="V51" s="26">
        <f>_xlfn.XLOOKUP($A51,'Day 3 Cleaned'!$L:$L,'Day 3 Cleaned'!$AL:$AL,"-")</f>
        <v>17.806000000000001</v>
      </c>
      <c r="W51" s="26">
        <f>_xlfn.XLOOKUP($A51,'Day 3 Cleaned'!$L:$L,'Day 3 Cleaned'!$AP:$AP,"-")</f>
        <v>39.101999999999997</v>
      </c>
      <c r="X51" s="14">
        <f>(S51+T51)-V51</f>
        <v>46.45</v>
      </c>
      <c r="Y51" s="26">
        <f>_xlfn.XLOOKUP($A51,'Day 4 Cleaned'!$L:$L,'Day 4 Cleaned'!$AL:$AL,"-")</f>
        <v>12.439</v>
      </c>
      <c r="Z51" s="26">
        <f>_xlfn.XLOOKUP($A51,'Day 4 Cleaned'!$L:$L,'Day 4 Cleaned'!$AP:$AP,"-")</f>
        <v>28.382000000000001</v>
      </c>
      <c r="AA51" s="14">
        <f>(V51+W51)-Y51</f>
        <v>44.469000000000001</v>
      </c>
      <c r="AB51" s="30">
        <f>AVERAGE(U51,X51,AA51)</f>
        <v>46.636333333333333</v>
      </c>
      <c r="AC51" s="30" t="str">
        <f>IF(AND($AB$97&gt;AB51, AB51&gt;$AB$96),AB51,"-")</f>
        <v>-</v>
      </c>
      <c r="AD51" s="26">
        <f>_xlfn.XLOOKUP($A51,'Day 1 Cleaned'!$U:$U,'Day 1 Cleaned'!CM:CM,"-")</f>
        <v>0</v>
      </c>
      <c r="AE51" s="26">
        <f>_xlfn.XLOOKUP($A51,'Day 2 Cleaned'!$M:$M,'Day 2 Cleaned'!$AV:$AV,"-")</f>
        <v>0</v>
      </c>
      <c r="AF51" s="26">
        <f>_xlfn.XLOOKUP($A51,'Day 2 Cleaned'!$M:$M,'Day 2 Cleaned'!$AZ:$AZ,"-")</f>
        <v>0</v>
      </c>
      <c r="AG51" s="14">
        <f t="shared" si="1"/>
        <v>0</v>
      </c>
      <c r="AH51" s="26">
        <f>_xlfn.XLOOKUP($A51,'Day 3 Cleaned'!$L:$L,'Day 3 Cleaned'!$AU:$AU,"-")</f>
        <v>0</v>
      </c>
      <c r="AI51" s="26">
        <f>_xlfn.XLOOKUP($A51,'Day 3 Cleaned'!$L:$L,'Day 3 Cleaned'!$AY:$AY,"-")</f>
        <v>0</v>
      </c>
      <c r="AJ51" s="14">
        <f t="shared" si="2"/>
        <v>0</v>
      </c>
      <c r="AK51" s="26">
        <f>_xlfn.XLOOKUP($A51,'Day 4 Cleaned'!$L:$L,'Day 4 Cleaned'!$AU:$AU,"-")</f>
        <v>0</v>
      </c>
      <c r="AL51" s="26">
        <f>_xlfn.XLOOKUP($A51,'Day 4 Cleaned'!$L:$L,'Day 4 Cleaned'!$AY:$AY,"-")</f>
        <v>0</v>
      </c>
      <c r="AM51" s="14">
        <f t="shared" si="3"/>
        <v>0</v>
      </c>
      <c r="AN51" s="30">
        <f t="shared" si="4"/>
        <v>0</v>
      </c>
      <c r="AO51" s="31" t="str">
        <f t="shared" si="0"/>
        <v>-</v>
      </c>
      <c r="AP51" s="26">
        <f>_xlfn.XLOOKUP($A51,'Day 1 Cleaned'!$U:$U,'Day 1 Cleaned'!CT:CT,"-")</f>
        <v>0</v>
      </c>
      <c r="AQ51" s="26">
        <f>_xlfn.XLOOKUP($A51,'Day 1 Cleaned'!$U:$U,'Day 1 Cleaned'!DD:DD,"-")</f>
        <v>0</v>
      </c>
      <c r="AR51" s="26">
        <f>_xlfn.XLOOKUP($A51,'Day 1 Cleaned'!$U:$U,'Day 1 Cleaned'!DN:DN,"-")</f>
        <v>0</v>
      </c>
      <c r="AS51" s="26">
        <f>_xlfn.XLOOKUP($A51,'Day 1 Cleaned'!$U:$U,'Day 1 Cleaned'!DX:DX,"-")</f>
        <v>0</v>
      </c>
      <c r="AT51" s="26">
        <f>_xlfn.XLOOKUP($A51,'Day 1 Cleaned'!$U:$U,'Day 1 Cleaned'!EH:EH,"-")</f>
        <v>0</v>
      </c>
      <c r="AU51" s="26">
        <f>_xlfn.XLOOKUP($A51,'Day 1 Cleaned'!$U:$U,'Day 1 Cleaned'!ER:ER,"-")</f>
        <v>0</v>
      </c>
      <c r="AV51" s="26">
        <f>_xlfn.XLOOKUP($A51,'Day 1 Cleaned'!$U:$U,'Day 1 Cleaned'!FA:FA,"-")</f>
        <v>0</v>
      </c>
      <c r="AW51" s="26">
        <f>_xlfn.XLOOKUP($A51,'Day 1 Cleaned'!$U:$U,'Day 1 Cleaned'!FK:FK,"-")</f>
        <v>0</v>
      </c>
      <c r="AX51" s="26">
        <f>_xlfn.XLOOKUP($A51,'Day 1 Cleaned'!$U:$U,'Day 1 Cleaned'!FT:FT,"-")*_xlfn.XLOOKUP($A51,'Day 1 Cleaned'!$U:$U,'Day 1 Cleaned'!FU:FU,"-")</f>
        <v>0</v>
      </c>
      <c r="AY51" s="26">
        <f>_xlfn.XLOOKUP($A51,'Day 1 Cleaned'!$U:$U,'Day 1 Cleaned'!FV:FV,"-")</f>
        <v>0</v>
      </c>
      <c r="AZ51" s="26">
        <f>_xlfn.XLOOKUP($A51,'Day 1 Cleaned'!$U:$U,'Day 1 Cleaned'!GA:GA,"-")</f>
        <v>0</v>
      </c>
    </row>
    <row r="52" spans="1:52" x14ac:dyDescent="0.35">
      <c r="A52" s="26" t="str">
        <f>PROPER('Day 1 Cleaned'!U50)</f>
        <v xml:space="preserve">Dushimimana Enock </v>
      </c>
      <c r="B52" s="26" t="str">
        <f>_xlfn.XLOOKUP($A52,'Day 1 Cleaned'!$U:$U,'Day 1 Cleaned'!Y:Y,"-")</f>
        <v>Nyamasheke</v>
      </c>
      <c r="C52" s="26" t="str">
        <f>_xlfn.XLOOKUP($A52,'Day 1 Cleaned'!$U:$U,'Day 1 Cleaned'!AA:AA,"-")</f>
        <v>Ngoma</v>
      </c>
      <c r="D52" s="26" t="str">
        <f>_xlfn.XLOOKUP($A52,'Day 1 Cleaned'!$U:$U,'Day 1 Cleaned'!AB:AB,"-")</f>
        <v>Buhembe</v>
      </c>
      <c r="E52" s="26" t="str">
        <f>_xlfn.XLOOKUP($A52,'Day 1 Cleaned'!$U:$U,'Day 1 Cleaned'!AI:AI,"-")</f>
        <v>Traditional 3 stone fire</v>
      </c>
      <c r="F52" s="26" t="str">
        <f>_xlfn.XLOOKUP($A52,'Day 1 Cleaned'!$U:$U,'Day 1 Cleaned'!BL:BL,"-")</f>
        <v>Wood</v>
      </c>
      <c r="G52" s="26" t="str">
        <f>_xlfn.XLOOKUP($A52,'Day 2 Cleaned'!$M:$M,'Day 2 Cleaned'!$U:$U,"-")</f>
        <v>Wood</v>
      </c>
      <c r="H52" s="26" t="str">
        <f>_xlfn.XLOOKUP($A52,'Day 3 Cleaned'!$L:$L,'Day 3 Cleaned'!$T:$T,"-")</f>
        <v>Wood</v>
      </c>
      <c r="I52" s="26" t="str">
        <f>_xlfn.XLOOKUP($A52,'Day 4 Cleaned'!$L:$L,'Day 4 Cleaned'!$T:$T,"-")</f>
        <v>Wood</v>
      </c>
      <c r="J52" s="26" t="b" cm="1">
        <f t="array" ref="J52">AND(EXACT(F52:I52,F52))</f>
        <v>1</v>
      </c>
      <c r="K52" s="26">
        <f>_xlfn.XLOOKUP($A52,'Day 2 Cleaned'!$M:$M,'Day 2 Cleaned'!$AI:$AI,"-")</f>
        <v>2</v>
      </c>
      <c r="L52" s="26">
        <f>_xlfn.XLOOKUP($A52,'Day 2 Cleaned'!$M:$M,'Day 2 Cleaned'!$AJ:$AJ,"-")</f>
        <v>4</v>
      </c>
      <c r="M52" s="26">
        <f>_xlfn.XLOOKUP($A52,'Day 3 Cleaned'!$L:$L,'Day 3 Cleaned'!$AH:$AH,"-")</f>
        <v>2</v>
      </c>
      <c r="N52" s="26">
        <f>_xlfn.XLOOKUP($A52,'Day 3 Cleaned'!$L:$L,'Day 3 Cleaned'!$AI:$AI,"-")</f>
        <v>4</v>
      </c>
      <c r="O52" s="26">
        <f>_xlfn.XLOOKUP($A52,'Day 4 Cleaned'!$L:$L,'Day 4 Cleaned'!$AH:$AH,"-")</f>
        <v>2</v>
      </c>
      <c r="P52" s="26">
        <f>_xlfn.XLOOKUP($A52,'Day 4 Cleaned'!$L:$L,'Day 4 Cleaned'!$AI:$AI,"-")</f>
        <v>4</v>
      </c>
      <c r="Q52" s="30">
        <f>SUM(K52:P52)/3</f>
        <v>6</v>
      </c>
      <c r="R52" s="26">
        <f>_xlfn.XLOOKUP($A52,'Day 1 Cleaned'!$U:$U,'Day 1 Cleaned'!$CC:$CC,"-")</f>
        <v>23.85</v>
      </c>
      <c r="S52" s="26">
        <f>_xlfn.XLOOKUP($A52,'Day 2 Cleaned'!$M:$M,'Day 2 Cleaned'!$AM:$AM,"-")</f>
        <v>14.13</v>
      </c>
      <c r="T52" s="26">
        <f>_xlfn.XLOOKUP($A52,'Day 2 Cleaned'!$M:$M,'Day 2 Cleaned'!$AQ:$AQ,"-")</f>
        <v>5.8</v>
      </c>
      <c r="U52" s="14">
        <f>R52-S52</f>
        <v>9.7200000000000006</v>
      </c>
      <c r="V52" s="26">
        <f>_xlfn.XLOOKUP($A52,'Day 3 Cleaned'!$L:$L,'Day 3 Cleaned'!$AL:$AL,"-")</f>
        <v>7.07</v>
      </c>
      <c r="W52" s="26">
        <f>_xlfn.XLOOKUP($A52,'Day 3 Cleaned'!$L:$L,'Day 3 Cleaned'!$AP:$AP,"-")</f>
        <v>6.67</v>
      </c>
      <c r="X52" s="14">
        <f>(S52+T52)-V52</f>
        <v>12.86</v>
      </c>
      <c r="Y52" s="26">
        <f>_xlfn.XLOOKUP($A52,'Day 4 Cleaned'!$L:$L,'Day 4 Cleaned'!$AL:$AL,"-")</f>
        <v>4.57</v>
      </c>
      <c r="Z52" s="26">
        <f>_xlfn.XLOOKUP($A52,'Day 4 Cleaned'!$L:$L,'Day 4 Cleaned'!$AP:$AP,"-")</f>
        <v>5.78</v>
      </c>
      <c r="AA52" s="14">
        <f>(V52+W52)-Y52</f>
        <v>9.17</v>
      </c>
      <c r="AB52" s="30">
        <f>AVERAGE(U52,X52,AA52)</f>
        <v>10.583333333333334</v>
      </c>
      <c r="AC52" s="30">
        <f>IF(AND($AB$97&gt;AB52, AB52&gt;$AB$96),AB52,"-")</f>
        <v>10.583333333333334</v>
      </c>
      <c r="AD52" s="26">
        <f>_xlfn.XLOOKUP($A52,'Day 1 Cleaned'!$U:$U,'Day 1 Cleaned'!CM:CM,"-")</f>
        <v>0</v>
      </c>
      <c r="AE52" s="26">
        <f>_xlfn.XLOOKUP($A52,'Day 2 Cleaned'!$M:$M,'Day 2 Cleaned'!$AV:$AV,"-")</f>
        <v>0</v>
      </c>
      <c r="AF52" s="26">
        <f>_xlfn.XLOOKUP($A52,'Day 2 Cleaned'!$M:$M,'Day 2 Cleaned'!$AZ:$AZ,"-")</f>
        <v>0</v>
      </c>
      <c r="AG52" s="14">
        <f t="shared" si="1"/>
        <v>0</v>
      </c>
      <c r="AH52" s="26">
        <f>_xlfn.XLOOKUP($A52,'Day 3 Cleaned'!$L:$L,'Day 3 Cleaned'!$AU:$AU,"-")</f>
        <v>0</v>
      </c>
      <c r="AI52" s="26">
        <f>_xlfn.XLOOKUP($A52,'Day 3 Cleaned'!$L:$L,'Day 3 Cleaned'!$AY:$AY,"-")</f>
        <v>0</v>
      </c>
      <c r="AJ52" s="14">
        <f t="shared" si="2"/>
        <v>0</v>
      </c>
      <c r="AK52" s="26">
        <f>_xlfn.XLOOKUP($A52,'Day 4 Cleaned'!$L:$L,'Day 4 Cleaned'!$AU:$AU,"-")</f>
        <v>0</v>
      </c>
      <c r="AL52" s="26">
        <f>_xlfn.XLOOKUP($A52,'Day 4 Cleaned'!$L:$L,'Day 4 Cleaned'!$AY:$AY,"-")</f>
        <v>0</v>
      </c>
      <c r="AM52" s="14">
        <f t="shared" si="3"/>
        <v>0</v>
      </c>
      <c r="AN52" s="30">
        <f t="shared" si="4"/>
        <v>0</v>
      </c>
      <c r="AO52" s="31" t="str">
        <f t="shared" si="0"/>
        <v>-</v>
      </c>
      <c r="AP52" s="26">
        <f>_xlfn.XLOOKUP($A52,'Day 1 Cleaned'!$U:$U,'Day 1 Cleaned'!CT:CT,"-")</f>
        <v>0</v>
      </c>
      <c r="AQ52" s="26">
        <f>_xlfn.XLOOKUP($A52,'Day 1 Cleaned'!$U:$U,'Day 1 Cleaned'!DD:DD,"-")</f>
        <v>0</v>
      </c>
      <c r="AR52" s="26">
        <f>_xlfn.XLOOKUP($A52,'Day 1 Cleaned'!$U:$U,'Day 1 Cleaned'!DN:DN,"-")</f>
        <v>0</v>
      </c>
      <c r="AS52" s="26">
        <f>_xlfn.XLOOKUP($A52,'Day 1 Cleaned'!$U:$U,'Day 1 Cleaned'!DX:DX,"-")</f>
        <v>0</v>
      </c>
      <c r="AT52" s="26">
        <f>_xlfn.XLOOKUP($A52,'Day 1 Cleaned'!$U:$U,'Day 1 Cleaned'!EH:EH,"-")</f>
        <v>0</v>
      </c>
      <c r="AU52" s="26">
        <f>_xlfn.XLOOKUP($A52,'Day 1 Cleaned'!$U:$U,'Day 1 Cleaned'!ER:ER,"-")</f>
        <v>0</v>
      </c>
      <c r="AV52" s="26">
        <f>_xlfn.XLOOKUP($A52,'Day 1 Cleaned'!$U:$U,'Day 1 Cleaned'!FA:FA,"-")</f>
        <v>0</v>
      </c>
      <c r="AW52" s="26">
        <f>_xlfn.XLOOKUP($A52,'Day 1 Cleaned'!$U:$U,'Day 1 Cleaned'!FK:FK,"-")</f>
        <v>0</v>
      </c>
      <c r="AX52" s="26">
        <f>_xlfn.XLOOKUP($A52,'Day 1 Cleaned'!$U:$U,'Day 1 Cleaned'!FT:FT,"-")*_xlfn.XLOOKUP($A52,'Day 1 Cleaned'!$U:$U,'Day 1 Cleaned'!FU:FU,"-")</f>
        <v>0</v>
      </c>
      <c r="AY52" s="26">
        <f>_xlfn.XLOOKUP($A52,'Day 1 Cleaned'!$U:$U,'Day 1 Cleaned'!FV:FV,"-")</f>
        <v>0</v>
      </c>
      <c r="AZ52" s="26">
        <f>_xlfn.XLOOKUP($A52,'Day 1 Cleaned'!$U:$U,'Day 1 Cleaned'!GA:GA,"-")</f>
        <v>0</v>
      </c>
    </row>
    <row r="53" spans="1:52" x14ac:dyDescent="0.35">
      <c r="A53" s="26" t="str">
        <f>PROPER('Day 1 Cleaned'!U51)</f>
        <v>Gatera Fidele</v>
      </c>
      <c r="B53" s="26" t="str">
        <f>_xlfn.XLOOKUP($A53,'Day 1 Cleaned'!$U:$U,'Day 1 Cleaned'!Y:Y,"-")</f>
        <v>Nyamasheke</v>
      </c>
      <c r="C53" s="26" t="str">
        <f>_xlfn.XLOOKUP($A53,'Day 1 Cleaned'!$U:$U,'Day 1 Cleaned'!AA:AA,"-")</f>
        <v>Ngoma</v>
      </c>
      <c r="D53" s="26" t="str">
        <f>_xlfn.XLOOKUP($A53,'Day 1 Cleaned'!$U:$U,'Day 1 Cleaned'!AB:AB,"-")</f>
        <v>Buhembe</v>
      </c>
      <c r="E53" s="26" t="str">
        <f>_xlfn.XLOOKUP($A53,'Day 1 Cleaned'!$U:$U,'Day 1 Cleaned'!AI:AI,"-")</f>
        <v>Traditional 3 stone fire</v>
      </c>
      <c r="F53" s="26" t="str">
        <f>_xlfn.XLOOKUP($A53,'Day 1 Cleaned'!$U:$U,'Day 1 Cleaned'!BL:BL,"-")</f>
        <v>Wood</v>
      </c>
      <c r="G53" s="26" t="str">
        <f>_xlfn.XLOOKUP($A53,'Day 2 Cleaned'!$M:$M,'Day 2 Cleaned'!$U:$U,"-")</f>
        <v>Wood</v>
      </c>
      <c r="H53" s="26" t="str">
        <f>_xlfn.XLOOKUP($A53,'Day 3 Cleaned'!$L:$L,'Day 3 Cleaned'!$T:$T,"-")</f>
        <v>Wood</v>
      </c>
      <c r="I53" s="26" t="str">
        <f>_xlfn.XLOOKUP($A53,'Day 4 Cleaned'!$L:$L,'Day 4 Cleaned'!$T:$T,"-")</f>
        <v>Wood</v>
      </c>
      <c r="J53" s="26" t="b" cm="1">
        <f t="array" ref="J53">AND(EXACT(F53:I53,F53))</f>
        <v>1</v>
      </c>
      <c r="K53" s="26">
        <f>_xlfn.XLOOKUP($A53,'Day 2 Cleaned'!$M:$M,'Day 2 Cleaned'!$AI:$AI,"-")</f>
        <v>1</v>
      </c>
      <c r="L53" s="26">
        <f>_xlfn.XLOOKUP($A53,'Day 2 Cleaned'!$M:$M,'Day 2 Cleaned'!$AJ:$AJ,"-")</f>
        <v>8</v>
      </c>
      <c r="M53" s="26">
        <f>_xlfn.XLOOKUP($A53,'Day 3 Cleaned'!$L:$L,'Day 3 Cleaned'!$AH:$AH,"-")</f>
        <v>1</v>
      </c>
      <c r="N53" s="26">
        <f>_xlfn.XLOOKUP($A53,'Day 3 Cleaned'!$L:$L,'Day 3 Cleaned'!$AI:$AI,"-")</f>
        <v>8</v>
      </c>
      <c r="O53" s="26">
        <f>_xlfn.XLOOKUP($A53,'Day 4 Cleaned'!$L:$L,'Day 4 Cleaned'!$AH:$AH,"-")</f>
        <v>1</v>
      </c>
      <c r="P53" s="26">
        <f>_xlfn.XLOOKUP($A53,'Day 4 Cleaned'!$L:$L,'Day 4 Cleaned'!$AI:$AI,"-")</f>
        <v>8</v>
      </c>
      <c r="Q53" s="30">
        <f>SUM(K53:P53)/3</f>
        <v>9</v>
      </c>
      <c r="R53" s="26">
        <f>_xlfn.XLOOKUP($A53,'Day 1 Cleaned'!$U:$U,'Day 1 Cleaned'!$CC:$CC,"-")</f>
        <v>14.56</v>
      </c>
      <c r="S53" s="26">
        <f>_xlfn.XLOOKUP($A53,'Day 2 Cleaned'!$M:$M,'Day 2 Cleaned'!$AM:$AM,"-")</f>
        <v>2.3199999999999998</v>
      </c>
      <c r="T53" s="26">
        <f>_xlfn.XLOOKUP($A53,'Day 2 Cleaned'!$M:$M,'Day 2 Cleaned'!$AQ:$AQ,"-")</f>
        <v>13.26</v>
      </c>
      <c r="U53" s="14">
        <f>R53-S53</f>
        <v>12.24</v>
      </c>
      <c r="V53" s="26">
        <f>_xlfn.XLOOKUP($A53,'Day 3 Cleaned'!$L:$L,'Day 3 Cleaned'!$AL:$AL,"-")</f>
        <v>5.72</v>
      </c>
      <c r="W53" s="26">
        <f>_xlfn.XLOOKUP($A53,'Day 3 Cleaned'!$L:$L,'Day 3 Cleaned'!$AP:$AP,"-")</f>
        <v>15.56</v>
      </c>
      <c r="X53" s="14">
        <f>(S53+T53)-V53</f>
        <v>9.86</v>
      </c>
      <c r="Y53" s="26">
        <f>_xlfn.XLOOKUP($A53,'Day 4 Cleaned'!$L:$L,'Day 4 Cleaned'!$AL:$AL,"-")</f>
        <v>2.64</v>
      </c>
      <c r="Z53" s="26">
        <f>_xlfn.XLOOKUP($A53,'Day 4 Cleaned'!$L:$L,'Day 4 Cleaned'!$AP:$AP,"-")</f>
        <v>13.32</v>
      </c>
      <c r="AA53" s="14">
        <f>(V53+W53)-Y53</f>
        <v>18.64</v>
      </c>
      <c r="AB53" s="30">
        <f>AVERAGE(U53,X53,AA53)</f>
        <v>13.58</v>
      </c>
      <c r="AC53" s="30">
        <f>IF(AND($AB$97&gt;AB53, AB53&gt;$AB$96),AB53,"-")</f>
        <v>13.58</v>
      </c>
      <c r="AD53" s="26">
        <f>_xlfn.XLOOKUP($A53,'Day 1 Cleaned'!$U:$U,'Day 1 Cleaned'!CM:CM,"-")</f>
        <v>0</v>
      </c>
      <c r="AE53" s="26">
        <f>_xlfn.XLOOKUP($A53,'Day 2 Cleaned'!$M:$M,'Day 2 Cleaned'!$AV:$AV,"-")</f>
        <v>0</v>
      </c>
      <c r="AF53" s="26">
        <f>_xlfn.XLOOKUP($A53,'Day 2 Cleaned'!$M:$M,'Day 2 Cleaned'!$AZ:$AZ,"-")</f>
        <v>0</v>
      </c>
      <c r="AG53" s="14">
        <f t="shared" si="1"/>
        <v>0</v>
      </c>
      <c r="AH53" s="26">
        <f>_xlfn.XLOOKUP($A53,'Day 3 Cleaned'!$L:$L,'Day 3 Cleaned'!$AU:$AU,"-")</f>
        <v>0</v>
      </c>
      <c r="AI53" s="26">
        <f>_xlfn.XLOOKUP($A53,'Day 3 Cleaned'!$L:$L,'Day 3 Cleaned'!$AY:$AY,"-")</f>
        <v>0</v>
      </c>
      <c r="AJ53" s="14">
        <f t="shared" si="2"/>
        <v>0</v>
      </c>
      <c r="AK53" s="26">
        <f>_xlfn.XLOOKUP($A53,'Day 4 Cleaned'!$L:$L,'Day 4 Cleaned'!$AU:$AU,"-")</f>
        <v>0</v>
      </c>
      <c r="AL53" s="26">
        <f>_xlfn.XLOOKUP($A53,'Day 4 Cleaned'!$L:$L,'Day 4 Cleaned'!$AY:$AY,"-")</f>
        <v>0</v>
      </c>
      <c r="AM53" s="14">
        <f t="shared" si="3"/>
        <v>0</v>
      </c>
      <c r="AN53" s="30">
        <f t="shared" si="4"/>
        <v>0</v>
      </c>
      <c r="AO53" s="31" t="str">
        <f t="shared" si="0"/>
        <v>-</v>
      </c>
      <c r="AP53" s="26">
        <f>_xlfn.XLOOKUP($A53,'Day 1 Cleaned'!$U:$U,'Day 1 Cleaned'!CT:CT,"-")</f>
        <v>0</v>
      </c>
      <c r="AQ53" s="26">
        <f>_xlfn.XLOOKUP($A53,'Day 1 Cleaned'!$U:$U,'Day 1 Cleaned'!DD:DD,"-")</f>
        <v>0</v>
      </c>
      <c r="AR53" s="26">
        <f>_xlfn.XLOOKUP($A53,'Day 1 Cleaned'!$U:$U,'Day 1 Cleaned'!DN:DN,"-")</f>
        <v>0</v>
      </c>
      <c r="AS53" s="26">
        <f>_xlfn.XLOOKUP($A53,'Day 1 Cleaned'!$U:$U,'Day 1 Cleaned'!DX:DX,"-")</f>
        <v>0</v>
      </c>
      <c r="AT53" s="26">
        <f>_xlfn.XLOOKUP($A53,'Day 1 Cleaned'!$U:$U,'Day 1 Cleaned'!EH:EH,"-")</f>
        <v>0</v>
      </c>
      <c r="AU53" s="26">
        <f>_xlfn.XLOOKUP($A53,'Day 1 Cleaned'!$U:$U,'Day 1 Cleaned'!ER:ER,"-")</f>
        <v>0</v>
      </c>
      <c r="AV53" s="26">
        <f>_xlfn.XLOOKUP($A53,'Day 1 Cleaned'!$U:$U,'Day 1 Cleaned'!FA:FA,"-")</f>
        <v>0</v>
      </c>
      <c r="AW53" s="26">
        <f>_xlfn.XLOOKUP($A53,'Day 1 Cleaned'!$U:$U,'Day 1 Cleaned'!FK:FK,"-")</f>
        <v>0</v>
      </c>
      <c r="AX53" s="26">
        <f>_xlfn.XLOOKUP($A53,'Day 1 Cleaned'!$U:$U,'Day 1 Cleaned'!FT:FT,"-")*_xlfn.XLOOKUP($A53,'Day 1 Cleaned'!$U:$U,'Day 1 Cleaned'!FU:FU,"-")</f>
        <v>0</v>
      </c>
      <c r="AY53" s="26">
        <f>_xlfn.XLOOKUP($A53,'Day 1 Cleaned'!$U:$U,'Day 1 Cleaned'!FV:FV,"-")</f>
        <v>0</v>
      </c>
      <c r="AZ53" s="26">
        <f>_xlfn.XLOOKUP($A53,'Day 1 Cleaned'!$U:$U,'Day 1 Cleaned'!GA:GA,"-")</f>
        <v>0</v>
      </c>
    </row>
    <row r="54" spans="1:52" x14ac:dyDescent="0.35">
      <c r="A54" s="26" t="str">
        <f>PROPER('Day 1 Cleaned'!U52)</f>
        <v>Habyarimana Fabien</v>
      </c>
      <c r="B54" s="26" t="str">
        <f>_xlfn.XLOOKUP($A54,'Day 1 Cleaned'!$U:$U,'Day 1 Cleaned'!Y:Y,"-")</f>
        <v>Nyamasheke</v>
      </c>
      <c r="C54" s="26" t="str">
        <f>_xlfn.XLOOKUP($A54,'Day 1 Cleaned'!$U:$U,'Day 1 Cleaned'!AA:AA,"-")</f>
        <v>Kigabiro</v>
      </c>
      <c r="D54" s="26" t="str">
        <f>_xlfn.XLOOKUP($A54,'Day 1 Cleaned'!$U:$U,'Day 1 Cleaned'!AB:AB,"-")</f>
        <v>Bunyenga</v>
      </c>
      <c r="E54" s="26" t="str">
        <f>_xlfn.XLOOKUP($A54,'Day 1 Cleaned'!$U:$U,'Day 1 Cleaned'!AI:AI,"-")</f>
        <v>Traditional 3 stone fire</v>
      </c>
      <c r="F54" s="26" t="str">
        <f>_xlfn.XLOOKUP($A54,'Day 1 Cleaned'!$U:$U,'Day 1 Cleaned'!BL:BL,"-")</f>
        <v>Wood</v>
      </c>
      <c r="G54" s="26" t="str">
        <f>_xlfn.XLOOKUP($A54,'Day 2 Cleaned'!$M:$M,'Day 2 Cleaned'!$U:$U,"-")</f>
        <v>Wood</v>
      </c>
      <c r="H54" s="26" t="str">
        <f>_xlfn.XLOOKUP($A54,'Day 3 Cleaned'!$L:$L,'Day 3 Cleaned'!$T:$T,"-")</f>
        <v>Wood</v>
      </c>
      <c r="I54" s="26" t="str">
        <f>_xlfn.XLOOKUP($A54,'Day 4 Cleaned'!$L:$L,'Day 4 Cleaned'!$T:$T,"-")</f>
        <v>Wood</v>
      </c>
      <c r="J54" s="26" t="b" cm="1">
        <f t="array" ref="J54">AND(EXACT(F54:I54,F54))</f>
        <v>1</v>
      </c>
      <c r="K54" s="26">
        <f>_xlfn.XLOOKUP($A54,'Day 2 Cleaned'!$M:$M,'Day 2 Cleaned'!$AI:$AI,"-")</f>
        <v>2</v>
      </c>
      <c r="L54" s="26">
        <f>_xlfn.XLOOKUP($A54,'Day 2 Cleaned'!$M:$M,'Day 2 Cleaned'!$AJ:$AJ,"-")</f>
        <v>6</v>
      </c>
      <c r="M54" s="26">
        <f>_xlfn.XLOOKUP($A54,'Day 3 Cleaned'!$L:$L,'Day 3 Cleaned'!$AH:$AH,"-")</f>
        <v>3</v>
      </c>
      <c r="N54" s="26">
        <f>_xlfn.XLOOKUP($A54,'Day 3 Cleaned'!$L:$L,'Day 3 Cleaned'!$AI:$AI,"-")</f>
        <v>6</v>
      </c>
      <c r="O54" s="26">
        <f>_xlfn.XLOOKUP($A54,'Day 4 Cleaned'!$L:$L,'Day 4 Cleaned'!$AH:$AH,"-")</f>
        <v>2</v>
      </c>
      <c r="P54" s="26">
        <f>_xlfn.XLOOKUP($A54,'Day 4 Cleaned'!$L:$L,'Day 4 Cleaned'!$AI:$AI,"-")</f>
        <v>6</v>
      </c>
      <c r="Q54" s="30">
        <f>SUM(K54:P54)/3</f>
        <v>8.3333333333333339</v>
      </c>
      <c r="R54" s="26">
        <f>_xlfn.XLOOKUP($A54,'Day 1 Cleaned'!$U:$U,'Day 1 Cleaned'!$CC:$CC,"-")</f>
        <v>42.84</v>
      </c>
      <c r="S54" s="26">
        <f>_xlfn.XLOOKUP($A54,'Day 2 Cleaned'!$M:$M,'Day 2 Cleaned'!$AM:$AM,"-")</f>
        <v>34.729999999999997</v>
      </c>
      <c r="T54" s="26">
        <f>_xlfn.XLOOKUP($A54,'Day 2 Cleaned'!$M:$M,'Day 2 Cleaned'!$AQ:$AQ,"-")</f>
        <v>19.239999999999998</v>
      </c>
      <c r="U54" s="14">
        <f>R54-S54</f>
        <v>8.1100000000000065</v>
      </c>
      <c r="V54" s="26">
        <f>_xlfn.XLOOKUP($A54,'Day 3 Cleaned'!$L:$L,'Day 3 Cleaned'!$AL:$AL,"-")</f>
        <v>23.36</v>
      </c>
      <c r="W54" s="26">
        <f>_xlfn.XLOOKUP($A54,'Day 3 Cleaned'!$L:$L,'Day 3 Cleaned'!$AP:$AP,"-")</f>
        <v>0</v>
      </c>
      <c r="X54" s="14">
        <f>(S54+T54)-V54</f>
        <v>30.61</v>
      </c>
      <c r="Y54" s="26">
        <f>_xlfn.XLOOKUP($A54,'Day 4 Cleaned'!$L:$L,'Day 4 Cleaned'!$AL:$AL,"-")</f>
        <v>5.65</v>
      </c>
      <c r="Z54" s="26">
        <f>_xlfn.XLOOKUP($A54,'Day 4 Cleaned'!$L:$L,'Day 4 Cleaned'!$AP:$AP,"-")</f>
        <v>0</v>
      </c>
      <c r="AA54" s="14">
        <f>(V54+W54)-Y54</f>
        <v>17.71</v>
      </c>
      <c r="AB54" s="30">
        <f>AVERAGE(U54,X54,AA54)</f>
        <v>18.810000000000002</v>
      </c>
      <c r="AC54" s="30">
        <f>IF(AND($AB$97&gt;AB54, AB54&gt;$AB$96),AB54,"-")</f>
        <v>18.810000000000002</v>
      </c>
      <c r="AD54" s="26">
        <f>_xlfn.XLOOKUP($A54,'Day 1 Cleaned'!$U:$U,'Day 1 Cleaned'!CM:CM,"-")</f>
        <v>0</v>
      </c>
      <c r="AE54" s="26">
        <f>_xlfn.XLOOKUP($A54,'Day 2 Cleaned'!$M:$M,'Day 2 Cleaned'!$AV:$AV,"-")</f>
        <v>0</v>
      </c>
      <c r="AF54" s="26">
        <f>_xlfn.XLOOKUP($A54,'Day 2 Cleaned'!$M:$M,'Day 2 Cleaned'!$AZ:$AZ,"-")</f>
        <v>0</v>
      </c>
      <c r="AG54" s="14">
        <f t="shared" si="1"/>
        <v>0</v>
      </c>
      <c r="AH54" s="26">
        <f>_xlfn.XLOOKUP($A54,'Day 3 Cleaned'!$L:$L,'Day 3 Cleaned'!$AU:$AU,"-")</f>
        <v>0</v>
      </c>
      <c r="AI54" s="26">
        <f>_xlfn.XLOOKUP($A54,'Day 3 Cleaned'!$L:$L,'Day 3 Cleaned'!$AY:$AY,"-")</f>
        <v>0</v>
      </c>
      <c r="AJ54" s="14">
        <f t="shared" si="2"/>
        <v>0</v>
      </c>
      <c r="AK54" s="26">
        <f>_xlfn.XLOOKUP($A54,'Day 4 Cleaned'!$L:$L,'Day 4 Cleaned'!$AU:$AU,"-")</f>
        <v>0</v>
      </c>
      <c r="AL54" s="26">
        <f>_xlfn.XLOOKUP($A54,'Day 4 Cleaned'!$L:$L,'Day 4 Cleaned'!$AY:$AY,"-")</f>
        <v>0</v>
      </c>
      <c r="AM54" s="14">
        <f t="shared" si="3"/>
        <v>0</v>
      </c>
      <c r="AN54" s="30">
        <f t="shared" si="4"/>
        <v>0</v>
      </c>
      <c r="AO54" s="31" t="str">
        <f t="shared" si="0"/>
        <v>-</v>
      </c>
      <c r="AP54" s="26">
        <f>_xlfn.XLOOKUP($A54,'Day 1 Cleaned'!$U:$U,'Day 1 Cleaned'!CT:CT,"-")</f>
        <v>0</v>
      </c>
      <c r="AQ54" s="26">
        <f>_xlfn.XLOOKUP($A54,'Day 1 Cleaned'!$U:$U,'Day 1 Cleaned'!DD:DD,"-")</f>
        <v>0</v>
      </c>
      <c r="AR54" s="26">
        <f>_xlfn.XLOOKUP($A54,'Day 1 Cleaned'!$U:$U,'Day 1 Cleaned'!DN:DN,"-")</f>
        <v>0</v>
      </c>
      <c r="AS54" s="26">
        <f>_xlfn.XLOOKUP($A54,'Day 1 Cleaned'!$U:$U,'Day 1 Cleaned'!DX:DX,"-")</f>
        <v>0</v>
      </c>
      <c r="AT54" s="26">
        <f>_xlfn.XLOOKUP($A54,'Day 1 Cleaned'!$U:$U,'Day 1 Cleaned'!EH:EH,"-")</f>
        <v>0</v>
      </c>
      <c r="AU54" s="26">
        <f>_xlfn.XLOOKUP($A54,'Day 1 Cleaned'!$U:$U,'Day 1 Cleaned'!ER:ER,"-")</f>
        <v>0</v>
      </c>
      <c r="AV54" s="26">
        <f>_xlfn.XLOOKUP($A54,'Day 1 Cleaned'!$U:$U,'Day 1 Cleaned'!FA:FA,"-")</f>
        <v>0</v>
      </c>
      <c r="AW54" s="26">
        <f>_xlfn.XLOOKUP($A54,'Day 1 Cleaned'!$U:$U,'Day 1 Cleaned'!FK:FK,"-")</f>
        <v>0</v>
      </c>
      <c r="AX54" s="26">
        <f>_xlfn.XLOOKUP($A54,'Day 1 Cleaned'!$U:$U,'Day 1 Cleaned'!FT:FT,"-")*_xlfn.XLOOKUP($A54,'Day 1 Cleaned'!$U:$U,'Day 1 Cleaned'!FU:FU,"-")</f>
        <v>0</v>
      </c>
      <c r="AY54" s="26">
        <f>_xlfn.XLOOKUP($A54,'Day 1 Cleaned'!$U:$U,'Day 1 Cleaned'!FV:FV,"-")</f>
        <v>0</v>
      </c>
      <c r="AZ54" s="26">
        <f>_xlfn.XLOOKUP($A54,'Day 1 Cleaned'!$U:$U,'Day 1 Cleaned'!GA:GA,"-")</f>
        <v>0</v>
      </c>
    </row>
    <row r="55" spans="1:52" x14ac:dyDescent="0.35">
      <c r="A55" s="26" t="str">
        <f>PROPER('Day 1 Cleaned'!U53)</f>
        <v>Habyarimana Theobard</v>
      </c>
      <c r="B55" s="26" t="str">
        <f>_xlfn.XLOOKUP($A55,'Day 1 Cleaned'!$U:$U,'Day 1 Cleaned'!Y:Y,"-")</f>
        <v>Nyamasheke</v>
      </c>
      <c r="C55" s="26" t="str">
        <f>_xlfn.XLOOKUP($A55,'Day 1 Cleaned'!$U:$U,'Day 1 Cleaned'!AA:AA,"-")</f>
        <v>Kibogora</v>
      </c>
      <c r="D55" s="26" t="str">
        <f>_xlfn.XLOOKUP($A55,'Day 1 Cleaned'!$U:$U,'Day 1 Cleaned'!AB:AB,"-")</f>
        <v>Bizenga</v>
      </c>
      <c r="E55" s="26" t="str">
        <f>_xlfn.XLOOKUP($A55,'Day 1 Cleaned'!$U:$U,'Day 1 Cleaned'!AI:AI,"-")</f>
        <v>Improved charcoal stove</v>
      </c>
      <c r="F55" s="26" t="str">
        <f>_xlfn.XLOOKUP($A55,'Day 1 Cleaned'!$U:$U,'Day 1 Cleaned'!BL:BL,"-")</f>
        <v>Charcoal</v>
      </c>
      <c r="G55" s="26" t="str">
        <f>_xlfn.XLOOKUP($A55,'Day 2 Cleaned'!$M:$M,'Day 2 Cleaned'!$U:$U,"-")</f>
        <v>Charcoal</v>
      </c>
      <c r="H55" s="26" t="str">
        <f>_xlfn.XLOOKUP($A55,'Day 3 Cleaned'!$L:$L,'Day 3 Cleaned'!$T:$T,"-")</f>
        <v>Charcoal</v>
      </c>
      <c r="I55" s="26" t="str">
        <f>_xlfn.XLOOKUP($A55,'Day 4 Cleaned'!$L:$L,'Day 4 Cleaned'!$T:$T,"-")</f>
        <v>Charcoal</v>
      </c>
      <c r="J55" s="26" t="b" cm="1">
        <f t="array" ref="J55">AND(EXACT(F55:I55,F55))</f>
        <v>1</v>
      </c>
      <c r="K55" s="26">
        <f>_xlfn.XLOOKUP($A55,'Day 2 Cleaned'!$M:$M,'Day 2 Cleaned'!$AI:$AI,"-")</f>
        <v>1</v>
      </c>
      <c r="L55" s="26">
        <f>_xlfn.XLOOKUP($A55,'Day 2 Cleaned'!$M:$M,'Day 2 Cleaned'!$AJ:$AJ,"-")</f>
        <v>9</v>
      </c>
      <c r="M55" s="26">
        <f>_xlfn.XLOOKUP($A55,'Day 3 Cleaned'!$L:$L,'Day 3 Cleaned'!$AH:$AH,"-")</f>
        <v>2</v>
      </c>
      <c r="N55" s="26">
        <f>_xlfn.XLOOKUP($A55,'Day 3 Cleaned'!$L:$L,'Day 3 Cleaned'!$AI:$AI,"-")</f>
        <v>9</v>
      </c>
      <c r="O55" s="26">
        <f>_xlfn.XLOOKUP($A55,'Day 4 Cleaned'!$L:$L,'Day 4 Cleaned'!$AH:$AH,"-")</f>
        <v>1</v>
      </c>
      <c r="P55" s="26">
        <f>_xlfn.XLOOKUP($A55,'Day 4 Cleaned'!$L:$L,'Day 4 Cleaned'!$AI:$AI,"-")</f>
        <v>9</v>
      </c>
      <c r="Q55" s="30">
        <f>SUM(K55:P55)/3</f>
        <v>10.333333333333334</v>
      </c>
      <c r="R55" s="26">
        <f>_xlfn.XLOOKUP($A55,'Day 1 Cleaned'!$U:$U,'Day 1 Cleaned'!$CC:$CC,"-")</f>
        <v>0</v>
      </c>
      <c r="S55" s="26">
        <f>_xlfn.XLOOKUP($A55,'Day 2 Cleaned'!$M:$M,'Day 2 Cleaned'!$AM:$AM,"-")</f>
        <v>0</v>
      </c>
      <c r="T55" s="26">
        <f>_xlfn.XLOOKUP($A55,'Day 2 Cleaned'!$M:$M,'Day 2 Cleaned'!$AQ:$AQ,"-")</f>
        <v>0</v>
      </c>
      <c r="U55" s="14">
        <f>R55-S55</f>
        <v>0</v>
      </c>
      <c r="V55" s="26">
        <f>_xlfn.XLOOKUP($A55,'Day 3 Cleaned'!$L:$L,'Day 3 Cleaned'!$AL:$AL,"-")</f>
        <v>0</v>
      </c>
      <c r="W55" s="26">
        <f>_xlfn.XLOOKUP($A55,'Day 3 Cleaned'!$L:$L,'Day 3 Cleaned'!$AP:$AP,"-")</f>
        <v>0</v>
      </c>
      <c r="X55" s="14">
        <f>(S55+T55)-V55</f>
        <v>0</v>
      </c>
      <c r="Y55" s="26">
        <f>_xlfn.XLOOKUP($A55,'Day 4 Cleaned'!$L:$L,'Day 4 Cleaned'!$AL:$AL,"-")</f>
        <v>0</v>
      </c>
      <c r="Z55" s="26">
        <f>_xlfn.XLOOKUP($A55,'Day 4 Cleaned'!$L:$L,'Day 4 Cleaned'!$AP:$AP,"-")</f>
        <v>0</v>
      </c>
      <c r="AA55" s="14">
        <f>(V55+W55)-Y55</f>
        <v>0</v>
      </c>
      <c r="AB55" s="30">
        <f>AVERAGE(U55,X55,AA55)</f>
        <v>0</v>
      </c>
      <c r="AC55" s="30">
        <f>IF(AND($AB$97&gt;AB55, AB55&gt;$AB$96),AB55,"-")</f>
        <v>0</v>
      </c>
      <c r="AD55" s="26">
        <f>_xlfn.XLOOKUP($A55,'Day 1 Cleaned'!$U:$U,'Day 1 Cleaned'!CM:CM,"-")</f>
        <v>16.89</v>
      </c>
      <c r="AE55" s="26">
        <f>_xlfn.XLOOKUP($A55,'Day 2 Cleaned'!$M:$M,'Day 2 Cleaned'!$AV:$AV,"-")</f>
        <v>15.73</v>
      </c>
      <c r="AF55" s="26">
        <f>_xlfn.XLOOKUP($A55,'Day 2 Cleaned'!$M:$M,'Day 2 Cleaned'!$AZ:$AZ,"-")</f>
        <v>0</v>
      </c>
      <c r="AG55" s="14">
        <f t="shared" si="1"/>
        <v>1.1600000000000001</v>
      </c>
      <c r="AH55" s="26">
        <f>_xlfn.XLOOKUP($A55,'Day 3 Cleaned'!$L:$L,'Day 3 Cleaned'!$AU:$AU,"-")</f>
        <v>13.73</v>
      </c>
      <c r="AI55" s="26">
        <f>_xlfn.XLOOKUP($A55,'Day 3 Cleaned'!$L:$L,'Day 3 Cleaned'!$AY:$AY,"-")</f>
        <v>0</v>
      </c>
      <c r="AJ55" s="14">
        <f t="shared" si="2"/>
        <v>2</v>
      </c>
      <c r="AK55" s="26">
        <f>_xlfn.XLOOKUP($A55,'Day 4 Cleaned'!$L:$L,'Day 4 Cleaned'!$AU:$AU,"-")</f>
        <v>12.07</v>
      </c>
      <c r="AL55" s="26">
        <f>_xlfn.XLOOKUP($A55,'Day 4 Cleaned'!$L:$L,'Day 4 Cleaned'!$AY:$AY,"-")</f>
        <v>0</v>
      </c>
      <c r="AM55" s="14">
        <f t="shared" si="3"/>
        <v>1.6600000000000001</v>
      </c>
      <c r="AN55" s="30">
        <f t="shared" si="4"/>
        <v>1.6066666666666667</v>
      </c>
      <c r="AO55" s="31" t="str">
        <f t="shared" si="0"/>
        <v>-</v>
      </c>
      <c r="AP55" s="26">
        <f>_xlfn.XLOOKUP($A55,'Day 1 Cleaned'!$U:$U,'Day 1 Cleaned'!CT:CT,"-")</f>
        <v>0</v>
      </c>
      <c r="AQ55" s="26">
        <f>_xlfn.XLOOKUP($A55,'Day 1 Cleaned'!$U:$U,'Day 1 Cleaned'!DD:DD,"-")</f>
        <v>0</v>
      </c>
      <c r="AR55" s="26">
        <f>_xlfn.XLOOKUP($A55,'Day 1 Cleaned'!$U:$U,'Day 1 Cleaned'!DN:DN,"-")</f>
        <v>0</v>
      </c>
      <c r="AS55" s="26">
        <f>_xlfn.XLOOKUP($A55,'Day 1 Cleaned'!$U:$U,'Day 1 Cleaned'!DX:DX,"-")</f>
        <v>0</v>
      </c>
      <c r="AT55" s="26">
        <f>_xlfn.XLOOKUP($A55,'Day 1 Cleaned'!$U:$U,'Day 1 Cleaned'!EH:EH,"-")</f>
        <v>0</v>
      </c>
      <c r="AU55" s="26">
        <f>_xlfn.XLOOKUP($A55,'Day 1 Cleaned'!$U:$U,'Day 1 Cleaned'!ER:ER,"-")</f>
        <v>0</v>
      </c>
      <c r="AV55" s="26">
        <f>_xlfn.XLOOKUP($A55,'Day 1 Cleaned'!$U:$U,'Day 1 Cleaned'!FA:FA,"-")</f>
        <v>0</v>
      </c>
      <c r="AW55" s="26">
        <f>_xlfn.XLOOKUP($A55,'Day 1 Cleaned'!$U:$U,'Day 1 Cleaned'!FK:FK,"-")</f>
        <v>0</v>
      </c>
      <c r="AX55" s="26">
        <f>_xlfn.XLOOKUP($A55,'Day 1 Cleaned'!$U:$U,'Day 1 Cleaned'!FT:FT,"-")*_xlfn.XLOOKUP($A55,'Day 1 Cleaned'!$U:$U,'Day 1 Cleaned'!FU:FU,"-")</f>
        <v>0</v>
      </c>
      <c r="AY55" s="26">
        <f>_xlfn.XLOOKUP($A55,'Day 1 Cleaned'!$U:$U,'Day 1 Cleaned'!FV:FV,"-")</f>
        <v>0</v>
      </c>
      <c r="AZ55" s="26">
        <f>_xlfn.XLOOKUP($A55,'Day 1 Cleaned'!$U:$U,'Day 1 Cleaned'!GA:GA,"-")</f>
        <v>0</v>
      </c>
    </row>
    <row r="56" spans="1:52" x14ac:dyDescent="0.35">
      <c r="A56" s="26" t="str">
        <f>PROPER('Day 1 Cleaned'!U54)</f>
        <v>Hategeka Bernard</v>
      </c>
      <c r="B56" s="26" t="str">
        <f>_xlfn.XLOOKUP($A56,'Day 1 Cleaned'!$U:$U,'Day 1 Cleaned'!Y:Y,"-")</f>
        <v>Nyamasheke</v>
      </c>
      <c r="C56" s="26" t="str">
        <f>_xlfn.XLOOKUP($A56,'Day 1 Cleaned'!$U:$U,'Day 1 Cleaned'!AA:AA,"-")</f>
        <v>Mugera</v>
      </c>
      <c r="D56" s="26">
        <f>_xlfn.XLOOKUP($A56,'Day 1 Cleaned'!$U:$U,'Day 1 Cleaned'!AB:AB,"-")</f>
        <v>0</v>
      </c>
      <c r="E56" s="26" t="str">
        <f>_xlfn.XLOOKUP($A56,'Day 1 Cleaned'!$U:$U,'Day 1 Cleaned'!AI:AI,"-")</f>
        <v>Traditional 3 stone fire</v>
      </c>
      <c r="F56" s="26" t="str">
        <f>_xlfn.XLOOKUP($A56,'Day 1 Cleaned'!$U:$U,'Day 1 Cleaned'!BL:BL,"-")</f>
        <v>Wood</v>
      </c>
      <c r="G56" s="26" t="str">
        <f>_xlfn.XLOOKUP($A56,'Day 2 Cleaned'!$M:$M,'Day 2 Cleaned'!$U:$U,"-")</f>
        <v>Wood</v>
      </c>
      <c r="H56" s="26" t="str">
        <f>_xlfn.XLOOKUP($A56,'Day 3 Cleaned'!$L:$L,'Day 3 Cleaned'!$T:$T,"-")</f>
        <v>Wood</v>
      </c>
      <c r="I56" s="26" t="str">
        <f>_xlfn.XLOOKUP($A56,'Day 4 Cleaned'!$L:$L,'Day 4 Cleaned'!$T:$T,"-")</f>
        <v>Wood</v>
      </c>
      <c r="J56" s="26" t="b" cm="1">
        <f t="array" ref="J56">AND(EXACT(F56:I56,F56))</f>
        <v>1</v>
      </c>
      <c r="K56" s="26">
        <f>_xlfn.XLOOKUP($A56,'Day 2 Cleaned'!$M:$M,'Day 2 Cleaned'!$AI:$AI,"-")</f>
        <v>1</v>
      </c>
      <c r="L56" s="26">
        <f>_xlfn.XLOOKUP($A56,'Day 2 Cleaned'!$M:$M,'Day 2 Cleaned'!$AJ:$AJ,"-")</f>
        <v>5</v>
      </c>
      <c r="M56" s="26">
        <f>_xlfn.XLOOKUP($A56,'Day 3 Cleaned'!$L:$L,'Day 3 Cleaned'!$AH:$AH,"-")</f>
        <v>1</v>
      </c>
      <c r="N56" s="26">
        <f>_xlfn.XLOOKUP($A56,'Day 3 Cleaned'!$L:$L,'Day 3 Cleaned'!$AI:$AI,"-")</f>
        <v>7</v>
      </c>
      <c r="O56" s="26">
        <f>_xlfn.XLOOKUP($A56,'Day 4 Cleaned'!$L:$L,'Day 4 Cleaned'!$AH:$AH,"-")</f>
        <v>1</v>
      </c>
      <c r="P56" s="26">
        <f>_xlfn.XLOOKUP($A56,'Day 4 Cleaned'!$L:$L,'Day 4 Cleaned'!$AI:$AI,"-")</f>
        <v>7</v>
      </c>
      <c r="Q56" s="30">
        <f>SUM(K56:P56)/3</f>
        <v>7.333333333333333</v>
      </c>
      <c r="R56" s="26">
        <f>_xlfn.XLOOKUP($A56,'Day 1 Cleaned'!$U:$U,'Day 1 Cleaned'!$CC:$CC,"-")</f>
        <v>16.22</v>
      </c>
      <c r="S56" s="26">
        <f>_xlfn.XLOOKUP($A56,'Day 2 Cleaned'!$M:$M,'Day 2 Cleaned'!$AM:$AM,"-")</f>
        <v>3.83</v>
      </c>
      <c r="T56" s="26">
        <f>_xlfn.XLOOKUP($A56,'Day 2 Cleaned'!$M:$M,'Day 2 Cleaned'!$AQ:$AQ,"-")</f>
        <v>18.8</v>
      </c>
      <c r="U56" s="14">
        <f>R56-S56</f>
        <v>12.389999999999999</v>
      </c>
      <c r="V56" s="26">
        <f>_xlfn.XLOOKUP($A56,'Day 3 Cleaned'!$L:$L,'Day 3 Cleaned'!$AL:$AL,"-")</f>
        <v>5.5</v>
      </c>
      <c r="W56" s="26">
        <f>_xlfn.XLOOKUP($A56,'Day 3 Cleaned'!$L:$L,'Day 3 Cleaned'!$AP:$AP,"-")</f>
        <v>14.448</v>
      </c>
      <c r="X56" s="14">
        <f>(S56+T56)-V56</f>
        <v>17.130000000000003</v>
      </c>
      <c r="Y56" s="26">
        <f>_xlfn.XLOOKUP($A56,'Day 4 Cleaned'!$L:$L,'Day 4 Cleaned'!$AL:$AL,"-")</f>
        <v>0.36499999999999999</v>
      </c>
      <c r="Z56" s="26">
        <f>_xlfn.XLOOKUP($A56,'Day 4 Cleaned'!$L:$L,'Day 4 Cleaned'!$AP:$AP,"-")</f>
        <v>11.08</v>
      </c>
      <c r="AA56" s="14">
        <f>(V56+W56)-Y56</f>
        <v>19.583000000000002</v>
      </c>
      <c r="AB56" s="30">
        <f>AVERAGE(U56,X56,AA56)</f>
        <v>16.367666666666668</v>
      </c>
      <c r="AC56" s="30">
        <f>IF(AND($AB$97&gt;AB56, AB56&gt;$AB$96),AB56,"-")</f>
        <v>16.367666666666668</v>
      </c>
      <c r="AD56" s="26">
        <f>_xlfn.XLOOKUP($A56,'Day 1 Cleaned'!$U:$U,'Day 1 Cleaned'!CM:CM,"-")</f>
        <v>0</v>
      </c>
      <c r="AE56" s="26">
        <f>_xlfn.XLOOKUP($A56,'Day 2 Cleaned'!$M:$M,'Day 2 Cleaned'!$AV:$AV,"-")</f>
        <v>0</v>
      </c>
      <c r="AF56" s="26">
        <f>_xlfn.XLOOKUP($A56,'Day 2 Cleaned'!$M:$M,'Day 2 Cleaned'!$AZ:$AZ,"-")</f>
        <v>0</v>
      </c>
      <c r="AG56" s="14">
        <f t="shared" si="1"/>
        <v>0</v>
      </c>
      <c r="AH56" s="26">
        <f>_xlfn.XLOOKUP($A56,'Day 3 Cleaned'!$L:$L,'Day 3 Cleaned'!$AU:$AU,"-")</f>
        <v>0</v>
      </c>
      <c r="AI56" s="26">
        <f>_xlfn.XLOOKUP($A56,'Day 3 Cleaned'!$L:$L,'Day 3 Cleaned'!$AY:$AY,"-")</f>
        <v>0</v>
      </c>
      <c r="AJ56" s="14">
        <f t="shared" si="2"/>
        <v>0</v>
      </c>
      <c r="AK56" s="26">
        <f>_xlfn.XLOOKUP($A56,'Day 4 Cleaned'!$L:$L,'Day 4 Cleaned'!$AU:$AU,"-")</f>
        <v>0</v>
      </c>
      <c r="AL56" s="26">
        <f>_xlfn.XLOOKUP($A56,'Day 4 Cleaned'!$L:$L,'Day 4 Cleaned'!$AY:$AY,"-")</f>
        <v>0</v>
      </c>
      <c r="AM56" s="14">
        <f t="shared" si="3"/>
        <v>0</v>
      </c>
      <c r="AN56" s="30">
        <f t="shared" si="4"/>
        <v>0</v>
      </c>
      <c r="AO56" s="31" t="str">
        <f t="shared" si="0"/>
        <v>-</v>
      </c>
      <c r="AP56" s="26">
        <f>_xlfn.XLOOKUP($A56,'Day 1 Cleaned'!$U:$U,'Day 1 Cleaned'!CT:CT,"-")</f>
        <v>0</v>
      </c>
      <c r="AQ56" s="26">
        <f>_xlfn.XLOOKUP($A56,'Day 1 Cleaned'!$U:$U,'Day 1 Cleaned'!DD:DD,"-")</f>
        <v>0</v>
      </c>
      <c r="AR56" s="26">
        <f>_xlfn.XLOOKUP($A56,'Day 1 Cleaned'!$U:$U,'Day 1 Cleaned'!DN:DN,"-")</f>
        <v>0</v>
      </c>
      <c r="AS56" s="26">
        <f>_xlfn.XLOOKUP($A56,'Day 1 Cleaned'!$U:$U,'Day 1 Cleaned'!DX:DX,"-")</f>
        <v>0</v>
      </c>
      <c r="AT56" s="26">
        <f>_xlfn.XLOOKUP($A56,'Day 1 Cleaned'!$U:$U,'Day 1 Cleaned'!EH:EH,"-")</f>
        <v>0</v>
      </c>
      <c r="AU56" s="26">
        <f>_xlfn.XLOOKUP($A56,'Day 1 Cleaned'!$U:$U,'Day 1 Cleaned'!ER:ER,"-")</f>
        <v>0</v>
      </c>
      <c r="AV56" s="26">
        <f>_xlfn.XLOOKUP($A56,'Day 1 Cleaned'!$U:$U,'Day 1 Cleaned'!FA:FA,"-")</f>
        <v>0</v>
      </c>
      <c r="AW56" s="26">
        <f>_xlfn.XLOOKUP($A56,'Day 1 Cleaned'!$U:$U,'Day 1 Cleaned'!FK:FK,"-")</f>
        <v>0</v>
      </c>
      <c r="AX56" s="26">
        <f>_xlfn.XLOOKUP($A56,'Day 1 Cleaned'!$U:$U,'Day 1 Cleaned'!FT:FT,"-")*_xlfn.XLOOKUP($A56,'Day 1 Cleaned'!$U:$U,'Day 1 Cleaned'!FU:FU,"-")</f>
        <v>0</v>
      </c>
      <c r="AY56" s="26">
        <f>_xlfn.XLOOKUP($A56,'Day 1 Cleaned'!$U:$U,'Day 1 Cleaned'!FV:FV,"-")</f>
        <v>0</v>
      </c>
      <c r="AZ56" s="26">
        <f>_xlfn.XLOOKUP($A56,'Day 1 Cleaned'!$U:$U,'Day 1 Cleaned'!GA:GA,"-")</f>
        <v>0</v>
      </c>
    </row>
    <row r="57" spans="1:52" x14ac:dyDescent="0.35">
      <c r="A57" s="26" t="str">
        <f>PROPER('Day 1 Cleaned'!U55)</f>
        <v>Karekezi Zachar</v>
      </c>
      <c r="B57" s="26" t="str">
        <f>_xlfn.XLOOKUP($A57,'Day 1 Cleaned'!$U:$U,'Day 1 Cleaned'!Y:Y,"-")</f>
        <v>Nyamasheke</v>
      </c>
      <c r="C57" s="26" t="str">
        <f>_xlfn.XLOOKUP($A57,'Day 1 Cleaned'!$U:$U,'Day 1 Cleaned'!AA:AA,"-")</f>
        <v>Mugera</v>
      </c>
      <c r="D57" s="26" t="str">
        <f>_xlfn.XLOOKUP($A57,'Day 1 Cleaned'!$U:$U,'Day 1 Cleaned'!AB:AB,"-")</f>
        <v>Bweranyange</v>
      </c>
      <c r="E57" s="26" t="str">
        <f>_xlfn.XLOOKUP($A57,'Day 1 Cleaned'!$U:$U,'Day 1 Cleaned'!AI:AI,"-")</f>
        <v>Traditional 3 stone fire</v>
      </c>
      <c r="F57" s="26" t="str">
        <f>_xlfn.XLOOKUP($A57,'Day 1 Cleaned'!$U:$U,'Day 1 Cleaned'!BL:BL,"-")</f>
        <v>Wood</v>
      </c>
      <c r="G57" s="26" t="str">
        <f>_xlfn.XLOOKUP($A57,'Day 2 Cleaned'!$M:$M,'Day 2 Cleaned'!$U:$U,"-")</f>
        <v>Wood</v>
      </c>
      <c r="H57" s="26" t="str">
        <f>_xlfn.XLOOKUP($A57,'Day 3 Cleaned'!$L:$L,'Day 3 Cleaned'!$T:$T,"-")</f>
        <v>Wood</v>
      </c>
      <c r="I57" s="26" t="str">
        <f>_xlfn.XLOOKUP($A57,'Day 4 Cleaned'!$L:$L,'Day 4 Cleaned'!$T:$T,"-")</f>
        <v>Wood</v>
      </c>
      <c r="J57" s="26" t="b" cm="1">
        <f t="array" ref="J57">AND(EXACT(F57:I57,F57))</f>
        <v>1</v>
      </c>
      <c r="K57" s="26">
        <f>_xlfn.XLOOKUP($A57,'Day 2 Cleaned'!$M:$M,'Day 2 Cleaned'!$AI:$AI,"-")</f>
        <v>1</v>
      </c>
      <c r="L57" s="26">
        <f>_xlfn.XLOOKUP($A57,'Day 2 Cleaned'!$M:$M,'Day 2 Cleaned'!$AJ:$AJ,"-")</f>
        <v>2</v>
      </c>
      <c r="M57" s="26">
        <f>_xlfn.XLOOKUP($A57,'Day 3 Cleaned'!$L:$L,'Day 3 Cleaned'!$AH:$AH,"-")</f>
        <v>1</v>
      </c>
      <c r="N57" s="26">
        <f>_xlfn.XLOOKUP($A57,'Day 3 Cleaned'!$L:$L,'Day 3 Cleaned'!$AI:$AI,"-")</f>
        <v>2</v>
      </c>
      <c r="O57" s="26">
        <f>_xlfn.XLOOKUP($A57,'Day 4 Cleaned'!$L:$L,'Day 4 Cleaned'!$AH:$AH,"-")</f>
        <v>1</v>
      </c>
      <c r="P57" s="26">
        <f>_xlfn.XLOOKUP($A57,'Day 4 Cleaned'!$L:$L,'Day 4 Cleaned'!$AI:$AI,"-")</f>
        <v>2</v>
      </c>
      <c r="Q57" s="30">
        <f>SUM(K57:P57)/3</f>
        <v>3</v>
      </c>
      <c r="R57" s="26">
        <f>_xlfn.XLOOKUP($A57,'Day 1 Cleaned'!$U:$U,'Day 1 Cleaned'!$CC:$CC,"-")</f>
        <v>7.74</v>
      </c>
      <c r="S57" s="26">
        <f>_xlfn.XLOOKUP($A57,'Day 2 Cleaned'!$M:$M,'Day 2 Cleaned'!$AM:$AM,"-")</f>
        <v>5.8650000000000002</v>
      </c>
      <c r="T57" s="26">
        <f>_xlfn.XLOOKUP($A57,'Day 2 Cleaned'!$M:$M,'Day 2 Cleaned'!$AQ:$AQ,"-")</f>
        <v>7.4249999999999998</v>
      </c>
      <c r="U57" s="14">
        <f>R57-S57</f>
        <v>1.875</v>
      </c>
      <c r="V57" s="26">
        <f>_xlfn.XLOOKUP($A57,'Day 3 Cleaned'!$L:$L,'Day 3 Cleaned'!$AL:$AL,"-")</f>
        <v>0.46</v>
      </c>
      <c r="W57" s="26">
        <f>_xlfn.XLOOKUP($A57,'Day 3 Cleaned'!$L:$L,'Day 3 Cleaned'!$AP:$AP,"-")</f>
        <v>11.37</v>
      </c>
      <c r="X57" s="14">
        <f>(S57+T57)-V57</f>
        <v>12.829999999999998</v>
      </c>
      <c r="Y57" s="26">
        <f>_xlfn.XLOOKUP($A57,'Day 4 Cleaned'!$L:$L,'Day 4 Cleaned'!$AL:$AL,"-")</f>
        <v>3.3250000000000002</v>
      </c>
      <c r="Z57" s="26">
        <f>_xlfn.XLOOKUP($A57,'Day 4 Cleaned'!$L:$L,'Day 4 Cleaned'!$AP:$AP,"-")</f>
        <v>9.4649999999999999</v>
      </c>
      <c r="AA57" s="14">
        <f>(V57+W57)-Y57</f>
        <v>8.504999999999999</v>
      </c>
      <c r="AB57" s="30">
        <f>AVERAGE(U57,X57,AA57)</f>
        <v>7.7366666666666655</v>
      </c>
      <c r="AC57" s="30">
        <f>IF(AND($AB$97&gt;AB57, AB57&gt;$AB$96),AB57,"-")</f>
        <v>7.7366666666666655</v>
      </c>
      <c r="AD57" s="26">
        <f>_xlfn.XLOOKUP($A57,'Day 1 Cleaned'!$U:$U,'Day 1 Cleaned'!CM:CM,"-")</f>
        <v>0</v>
      </c>
      <c r="AE57" s="26">
        <f>_xlfn.XLOOKUP($A57,'Day 2 Cleaned'!$M:$M,'Day 2 Cleaned'!$AV:$AV,"-")</f>
        <v>0</v>
      </c>
      <c r="AF57" s="26">
        <f>_xlfn.XLOOKUP($A57,'Day 2 Cleaned'!$M:$M,'Day 2 Cleaned'!$AZ:$AZ,"-")</f>
        <v>0</v>
      </c>
      <c r="AG57" s="14">
        <f t="shared" si="1"/>
        <v>0</v>
      </c>
      <c r="AH57" s="26">
        <f>_xlfn.XLOOKUP($A57,'Day 3 Cleaned'!$L:$L,'Day 3 Cleaned'!$AU:$AU,"-")</f>
        <v>0</v>
      </c>
      <c r="AI57" s="26">
        <f>_xlfn.XLOOKUP($A57,'Day 3 Cleaned'!$L:$L,'Day 3 Cleaned'!$AY:$AY,"-")</f>
        <v>0</v>
      </c>
      <c r="AJ57" s="14">
        <f t="shared" si="2"/>
        <v>0</v>
      </c>
      <c r="AK57" s="26">
        <f>_xlfn.XLOOKUP($A57,'Day 4 Cleaned'!$L:$L,'Day 4 Cleaned'!$AU:$AU,"-")</f>
        <v>0</v>
      </c>
      <c r="AL57" s="26">
        <f>_xlfn.XLOOKUP($A57,'Day 4 Cleaned'!$L:$L,'Day 4 Cleaned'!$AY:$AY,"-")</f>
        <v>0</v>
      </c>
      <c r="AM57" s="14">
        <f t="shared" si="3"/>
        <v>0</v>
      </c>
      <c r="AN57" s="30">
        <f t="shared" si="4"/>
        <v>0</v>
      </c>
      <c r="AO57" s="31" t="str">
        <f t="shared" si="0"/>
        <v>-</v>
      </c>
      <c r="AP57" s="26">
        <f>_xlfn.XLOOKUP($A57,'Day 1 Cleaned'!$U:$U,'Day 1 Cleaned'!CT:CT,"-")</f>
        <v>0</v>
      </c>
      <c r="AQ57" s="26">
        <f>_xlfn.XLOOKUP($A57,'Day 1 Cleaned'!$U:$U,'Day 1 Cleaned'!DD:DD,"-")</f>
        <v>0</v>
      </c>
      <c r="AR57" s="26">
        <f>_xlfn.XLOOKUP($A57,'Day 1 Cleaned'!$U:$U,'Day 1 Cleaned'!DN:DN,"-")</f>
        <v>0</v>
      </c>
      <c r="AS57" s="26">
        <f>_xlfn.XLOOKUP($A57,'Day 1 Cleaned'!$U:$U,'Day 1 Cleaned'!DX:DX,"-")</f>
        <v>0</v>
      </c>
      <c r="AT57" s="26">
        <f>_xlfn.XLOOKUP($A57,'Day 1 Cleaned'!$U:$U,'Day 1 Cleaned'!EH:EH,"-")</f>
        <v>0</v>
      </c>
      <c r="AU57" s="26">
        <f>_xlfn.XLOOKUP($A57,'Day 1 Cleaned'!$U:$U,'Day 1 Cleaned'!ER:ER,"-")</f>
        <v>0</v>
      </c>
      <c r="AV57" s="26">
        <f>_xlfn.XLOOKUP($A57,'Day 1 Cleaned'!$U:$U,'Day 1 Cleaned'!FA:FA,"-")</f>
        <v>0</v>
      </c>
      <c r="AW57" s="26">
        <f>_xlfn.XLOOKUP($A57,'Day 1 Cleaned'!$U:$U,'Day 1 Cleaned'!FK:FK,"-")</f>
        <v>0</v>
      </c>
      <c r="AX57" s="26">
        <f>_xlfn.XLOOKUP($A57,'Day 1 Cleaned'!$U:$U,'Day 1 Cleaned'!FT:FT,"-")*_xlfn.XLOOKUP($A57,'Day 1 Cleaned'!$U:$U,'Day 1 Cleaned'!FU:FU,"-")</f>
        <v>0</v>
      </c>
      <c r="AY57" s="26">
        <f>_xlfn.XLOOKUP($A57,'Day 1 Cleaned'!$U:$U,'Day 1 Cleaned'!FV:FV,"-")</f>
        <v>0</v>
      </c>
      <c r="AZ57" s="26">
        <f>_xlfn.XLOOKUP($A57,'Day 1 Cleaned'!$U:$U,'Day 1 Cleaned'!GA:GA,"-")</f>
        <v>0</v>
      </c>
    </row>
    <row r="58" spans="1:52" x14ac:dyDescent="0.35">
      <c r="A58" s="26" t="str">
        <f>PROPER('Day 1 Cleaned'!U56)</f>
        <v>Mugirwanake Andre</v>
      </c>
      <c r="B58" s="26" t="str">
        <f>_xlfn.XLOOKUP($A58,'Day 1 Cleaned'!$U:$U,'Day 1 Cleaned'!Y:Y,"-")</f>
        <v>Nyamasheke</v>
      </c>
      <c r="C58" s="26" t="str">
        <f>_xlfn.XLOOKUP($A58,'Day 1 Cleaned'!$U:$U,'Day 1 Cleaned'!AA:AA,"-")</f>
        <v>Kigabiro</v>
      </c>
      <c r="D58" s="26" t="str">
        <f>_xlfn.XLOOKUP($A58,'Day 1 Cleaned'!$U:$U,'Day 1 Cleaned'!AB:AB,"-")</f>
        <v>Bunyenga</v>
      </c>
      <c r="E58" s="26" t="str">
        <f>_xlfn.XLOOKUP($A58,'Day 1 Cleaned'!$U:$U,'Day 1 Cleaned'!AI:AI,"-")</f>
        <v>Traditional 3 stone fire</v>
      </c>
      <c r="F58" s="26" t="str">
        <f>_xlfn.XLOOKUP($A58,'Day 1 Cleaned'!$U:$U,'Day 1 Cleaned'!BL:BL,"-")</f>
        <v>Wood</v>
      </c>
      <c r="G58" s="26" t="str">
        <f>_xlfn.XLOOKUP($A58,'Day 2 Cleaned'!$M:$M,'Day 2 Cleaned'!$U:$U,"-")</f>
        <v>Wood</v>
      </c>
      <c r="H58" s="26" t="str">
        <f>_xlfn.XLOOKUP($A58,'Day 3 Cleaned'!$L:$L,'Day 3 Cleaned'!$T:$T,"-")</f>
        <v>Wood</v>
      </c>
      <c r="I58" s="26" t="str">
        <f>_xlfn.XLOOKUP($A58,'Day 4 Cleaned'!$L:$L,'Day 4 Cleaned'!$T:$T,"-")</f>
        <v>Wood</v>
      </c>
      <c r="J58" s="26" t="b" cm="1">
        <f t="array" ref="J58">AND(EXACT(F58:I58,F58))</f>
        <v>1</v>
      </c>
      <c r="K58" s="26">
        <f>_xlfn.XLOOKUP($A58,'Day 2 Cleaned'!$M:$M,'Day 2 Cleaned'!$AI:$AI,"-")</f>
        <v>2</v>
      </c>
      <c r="L58" s="26">
        <f>_xlfn.XLOOKUP($A58,'Day 2 Cleaned'!$M:$M,'Day 2 Cleaned'!$AJ:$AJ,"-")</f>
        <v>9</v>
      </c>
      <c r="M58" s="26">
        <f>_xlfn.XLOOKUP($A58,'Day 3 Cleaned'!$L:$L,'Day 3 Cleaned'!$AH:$AH,"-")</f>
        <v>3</v>
      </c>
      <c r="N58" s="26">
        <f>_xlfn.XLOOKUP($A58,'Day 3 Cleaned'!$L:$L,'Day 3 Cleaned'!$AI:$AI,"-")</f>
        <v>9</v>
      </c>
      <c r="O58" s="26">
        <f>_xlfn.XLOOKUP($A58,'Day 4 Cleaned'!$L:$L,'Day 4 Cleaned'!$AH:$AH,"-")</f>
        <v>2</v>
      </c>
      <c r="P58" s="26">
        <f>_xlfn.XLOOKUP($A58,'Day 4 Cleaned'!$L:$L,'Day 4 Cleaned'!$AI:$AI,"-")</f>
        <v>8</v>
      </c>
      <c r="Q58" s="30">
        <f>SUM(K58:P58)/3</f>
        <v>11</v>
      </c>
      <c r="R58" s="26">
        <f>_xlfn.XLOOKUP($A58,'Day 1 Cleaned'!$U:$U,'Day 1 Cleaned'!$CC:$CC,"-")</f>
        <v>45</v>
      </c>
      <c r="S58" s="26">
        <f>_xlfn.XLOOKUP($A58,'Day 2 Cleaned'!$M:$M,'Day 2 Cleaned'!$AM:$AM,"-")</f>
        <v>28</v>
      </c>
      <c r="T58" s="26">
        <f>_xlfn.XLOOKUP($A58,'Day 2 Cleaned'!$M:$M,'Day 2 Cleaned'!$AQ:$AQ,"-")</f>
        <v>0</v>
      </c>
      <c r="U58" s="14">
        <f>R58-S58</f>
        <v>17</v>
      </c>
      <c r="V58" s="26">
        <f>_xlfn.XLOOKUP($A58,'Day 3 Cleaned'!$L:$L,'Day 3 Cleaned'!$AL:$AL,"-")</f>
        <v>13.78</v>
      </c>
      <c r="W58" s="26">
        <f>_xlfn.XLOOKUP($A58,'Day 3 Cleaned'!$L:$L,'Day 3 Cleaned'!$AP:$AP,"-")</f>
        <v>0</v>
      </c>
      <c r="X58" s="14">
        <f>(S58+T58)-V58</f>
        <v>14.22</v>
      </c>
      <c r="Y58" s="26">
        <f>_xlfn.XLOOKUP($A58,'Day 4 Cleaned'!$L:$L,'Day 4 Cleaned'!$AL:$AL,"-")</f>
        <v>3.56</v>
      </c>
      <c r="Z58" s="26">
        <f>_xlfn.XLOOKUP($A58,'Day 4 Cleaned'!$L:$L,'Day 4 Cleaned'!$AP:$AP,"-")</f>
        <v>0</v>
      </c>
      <c r="AA58" s="14">
        <f>(V58+W58)-Y58</f>
        <v>10.219999999999999</v>
      </c>
      <c r="AB58" s="30">
        <f>AVERAGE(U58,X58,AA58)</f>
        <v>13.813333333333333</v>
      </c>
      <c r="AC58" s="30">
        <f>IF(AND($AB$97&gt;AB58, AB58&gt;$AB$96),AB58,"-")</f>
        <v>13.813333333333333</v>
      </c>
      <c r="AD58" s="26">
        <f>_xlfn.XLOOKUP($A58,'Day 1 Cleaned'!$U:$U,'Day 1 Cleaned'!CM:CM,"-")</f>
        <v>0</v>
      </c>
      <c r="AE58" s="26">
        <f>_xlfn.XLOOKUP($A58,'Day 2 Cleaned'!$M:$M,'Day 2 Cleaned'!$AV:$AV,"-")</f>
        <v>0</v>
      </c>
      <c r="AF58" s="26">
        <f>_xlfn.XLOOKUP($A58,'Day 2 Cleaned'!$M:$M,'Day 2 Cleaned'!$AZ:$AZ,"-")</f>
        <v>0</v>
      </c>
      <c r="AG58" s="14">
        <f t="shared" si="1"/>
        <v>0</v>
      </c>
      <c r="AH58" s="26">
        <f>_xlfn.XLOOKUP($A58,'Day 3 Cleaned'!$L:$L,'Day 3 Cleaned'!$AU:$AU,"-")</f>
        <v>0</v>
      </c>
      <c r="AI58" s="26">
        <f>_xlfn.XLOOKUP($A58,'Day 3 Cleaned'!$L:$L,'Day 3 Cleaned'!$AY:$AY,"-")</f>
        <v>0</v>
      </c>
      <c r="AJ58" s="14">
        <f t="shared" si="2"/>
        <v>0</v>
      </c>
      <c r="AK58" s="26">
        <f>_xlfn.XLOOKUP($A58,'Day 4 Cleaned'!$L:$L,'Day 4 Cleaned'!$AU:$AU,"-")</f>
        <v>0</v>
      </c>
      <c r="AL58" s="26">
        <f>_xlfn.XLOOKUP($A58,'Day 4 Cleaned'!$L:$L,'Day 4 Cleaned'!$AY:$AY,"-")</f>
        <v>0</v>
      </c>
      <c r="AM58" s="14">
        <f t="shared" si="3"/>
        <v>0</v>
      </c>
      <c r="AN58" s="30">
        <f t="shared" si="4"/>
        <v>0</v>
      </c>
      <c r="AO58" s="31" t="str">
        <f t="shared" si="0"/>
        <v>-</v>
      </c>
      <c r="AP58" s="26">
        <f>_xlfn.XLOOKUP($A58,'Day 1 Cleaned'!$U:$U,'Day 1 Cleaned'!CT:CT,"-")</f>
        <v>0</v>
      </c>
      <c r="AQ58" s="26">
        <f>_xlfn.XLOOKUP($A58,'Day 1 Cleaned'!$U:$U,'Day 1 Cleaned'!DD:DD,"-")</f>
        <v>0</v>
      </c>
      <c r="AR58" s="26">
        <f>_xlfn.XLOOKUP($A58,'Day 1 Cleaned'!$U:$U,'Day 1 Cleaned'!DN:DN,"-")</f>
        <v>0</v>
      </c>
      <c r="AS58" s="26">
        <f>_xlfn.XLOOKUP($A58,'Day 1 Cleaned'!$U:$U,'Day 1 Cleaned'!DX:DX,"-")</f>
        <v>0</v>
      </c>
      <c r="AT58" s="26">
        <f>_xlfn.XLOOKUP($A58,'Day 1 Cleaned'!$U:$U,'Day 1 Cleaned'!EH:EH,"-")</f>
        <v>0</v>
      </c>
      <c r="AU58" s="26">
        <f>_xlfn.XLOOKUP($A58,'Day 1 Cleaned'!$U:$U,'Day 1 Cleaned'!ER:ER,"-")</f>
        <v>0</v>
      </c>
      <c r="AV58" s="26">
        <f>_xlfn.XLOOKUP($A58,'Day 1 Cleaned'!$U:$U,'Day 1 Cleaned'!FA:FA,"-")</f>
        <v>0</v>
      </c>
      <c r="AW58" s="26">
        <f>_xlfn.XLOOKUP($A58,'Day 1 Cleaned'!$U:$U,'Day 1 Cleaned'!FK:FK,"-")</f>
        <v>0</v>
      </c>
      <c r="AX58" s="26">
        <f>_xlfn.XLOOKUP($A58,'Day 1 Cleaned'!$U:$U,'Day 1 Cleaned'!FT:FT,"-")*_xlfn.XLOOKUP($A58,'Day 1 Cleaned'!$U:$U,'Day 1 Cleaned'!FU:FU,"-")</f>
        <v>0</v>
      </c>
      <c r="AY58" s="26">
        <f>_xlfn.XLOOKUP($A58,'Day 1 Cleaned'!$U:$U,'Day 1 Cleaned'!FV:FV,"-")</f>
        <v>0</v>
      </c>
      <c r="AZ58" s="26">
        <f>_xlfn.XLOOKUP($A58,'Day 1 Cleaned'!$U:$U,'Day 1 Cleaned'!GA:GA,"-")</f>
        <v>0</v>
      </c>
    </row>
    <row r="59" spans="1:52" x14ac:dyDescent="0.35">
      <c r="A59" s="26" t="str">
        <f>PROPER('Day 1 Cleaned'!U57)</f>
        <v>Muhundwangeyo Calixte Nason</v>
      </c>
      <c r="B59" s="26" t="str">
        <f>_xlfn.XLOOKUP($A59,'Day 1 Cleaned'!$U:$U,'Day 1 Cleaned'!Y:Y,"-")</f>
        <v>Nyamasheke</v>
      </c>
      <c r="C59" s="26" t="str">
        <f>_xlfn.XLOOKUP($A59,'Day 1 Cleaned'!$U:$U,'Day 1 Cleaned'!AA:AA,"-")</f>
        <v>Ngoma</v>
      </c>
      <c r="D59" s="26" t="str">
        <f>_xlfn.XLOOKUP($A59,'Day 1 Cleaned'!$U:$U,'Day 1 Cleaned'!AB:AB,"-")</f>
        <v>Buhembe</v>
      </c>
      <c r="E59" s="26" t="str">
        <f>_xlfn.XLOOKUP($A59,'Day 1 Cleaned'!$U:$U,'Day 1 Cleaned'!AI:AI,"-")</f>
        <v>Improved wood stove</v>
      </c>
      <c r="F59" s="26" t="str">
        <f>_xlfn.XLOOKUP($A59,'Day 1 Cleaned'!$U:$U,'Day 1 Cleaned'!BL:BL,"-")</f>
        <v>Wood</v>
      </c>
      <c r="G59" s="26" t="str">
        <f>_xlfn.XLOOKUP($A59,'Day 2 Cleaned'!$M:$M,'Day 2 Cleaned'!$U:$U,"-")</f>
        <v>Wood</v>
      </c>
      <c r="H59" s="26" t="str">
        <f>_xlfn.XLOOKUP($A59,'Day 3 Cleaned'!$L:$L,'Day 3 Cleaned'!$T:$T,"-")</f>
        <v>Wood</v>
      </c>
      <c r="I59" s="26" t="str">
        <f>_xlfn.XLOOKUP($A59,'Day 4 Cleaned'!$L:$L,'Day 4 Cleaned'!$T:$T,"-")</f>
        <v>Wood</v>
      </c>
      <c r="J59" s="26" t="b" cm="1">
        <f t="array" ref="J59">AND(EXACT(F59:I59,F59))</f>
        <v>1</v>
      </c>
      <c r="K59" s="26">
        <f>_xlfn.XLOOKUP($A59,'Day 2 Cleaned'!$M:$M,'Day 2 Cleaned'!$AI:$AI,"-")</f>
        <v>2</v>
      </c>
      <c r="L59" s="26">
        <f>_xlfn.XLOOKUP($A59,'Day 2 Cleaned'!$M:$M,'Day 2 Cleaned'!$AJ:$AJ,"-")</f>
        <v>5</v>
      </c>
      <c r="M59" s="26">
        <f>_xlfn.XLOOKUP($A59,'Day 3 Cleaned'!$L:$L,'Day 3 Cleaned'!$AH:$AH,"-")</f>
        <v>2</v>
      </c>
      <c r="N59" s="26">
        <f>_xlfn.XLOOKUP($A59,'Day 3 Cleaned'!$L:$L,'Day 3 Cleaned'!$AI:$AI,"-")</f>
        <v>5</v>
      </c>
      <c r="O59" s="26">
        <f>_xlfn.XLOOKUP($A59,'Day 4 Cleaned'!$L:$L,'Day 4 Cleaned'!$AH:$AH,"-")</f>
        <v>2</v>
      </c>
      <c r="P59" s="26">
        <f>_xlfn.XLOOKUP($A59,'Day 4 Cleaned'!$L:$L,'Day 4 Cleaned'!$AI:$AI,"-")</f>
        <v>5</v>
      </c>
      <c r="Q59" s="30">
        <f>SUM(K59:P59)/3</f>
        <v>7</v>
      </c>
      <c r="R59" s="26">
        <f>_xlfn.XLOOKUP($A59,'Day 1 Cleaned'!$U:$U,'Day 1 Cleaned'!$CC:$CC,"-")</f>
        <v>61.69</v>
      </c>
      <c r="S59" s="26">
        <f>_xlfn.XLOOKUP($A59,'Day 2 Cleaned'!$M:$M,'Day 2 Cleaned'!$AM:$AM,"-")</f>
        <v>51.52</v>
      </c>
      <c r="T59" s="26">
        <f>_xlfn.XLOOKUP($A59,'Day 2 Cleaned'!$M:$M,'Day 2 Cleaned'!$AQ:$AQ,"-")</f>
        <v>0</v>
      </c>
      <c r="U59" s="14">
        <f>R59-S59</f>
        <v>10.169999999999995</v>
      </c>
      <c r="V59" s="26">
        <f>_xlfn.XLOOKUP($A59,'Day 3 Cleaned'!$L:$L,'Day 3 Cleaned'!$AL:$AL,"-")</f>
        <v>40.74</v>
      </c>
      <c r="W59" s="26">
        <f>_xlfn.XLOOKUP($A59,'Day 3 Cleaned'!$L:$L,'Day 3 Cleaned'!$AP:$AP,"-")</f>
        <v>0</v>
      </c>
      <c r="X59" s="14">
        <f>(S59+T59)-V59</f>
        <v>10.780000000000001</v>
      </c>
      <c r="Y59" s="26">
        <f>_xlfn.XLOOKUP($A59,'Day 4 Cleaned'!$L:$L,'Day 4 Cleaned'!$AL:$AL,"-")</f>
        <v>35.17</v>
      </c>
      <c r="Z59" s="26">
        <f>_xlfn.XLOOKUP($A59,'Day 4 Cleaned'!$L:$L,'Day 4 Cleaned'!$AP:$AP,"-")</f>
        <v>0</v>
      </c>
      <c r="AA59" s="14">
        <f>(V59+W59)-Y59</f>
        <v>5.57</v>
      </c>
      <c r="AB59" s="30">
        <f>AVERAGE(U59,X59,AA59)</f>
        <v>8.8399999999999981</v>
      </c>
      <c r="AC59" s="30">
        <f>IF(AND($AB$97&gt;AB59, AB59&gt;$AB$96),AB59,"-")</f>
        <v>8.8399999999999981</v>
      </c>
      <c r="AD59" s="26">
        <f>_xlfn.XLOOKUP($A59,'Day 1 Cleaned'!$U:$U,'Day 1 Cleaned'!CM:CM,"-")</f>
        <v>0</v>
      </c>
      <c r="AE59" s="26">
        <f>_xlfn.XLOOKUP($A59,'Day 2 Cleaned'!$M:$M,'Day 2 Cleaned'!$AV:$AV,"-")</f>
        <v>0</v>
      </c>
      <c r="AF59" s="26">
        <f>_xlfn.XLOOKUP($A59,'Day 2 Cleaned'!$M:$M,'Day 2 Cleaned'!$AZ:$AZ,"-")</f>
        <v>0</v>
      </c>
      <c r="AG59" s="14">
        <f t="shared" si="1"/>
        <v>0</v>
      </c>
      <c r="AH59" s="26">
        <f>_xlfn.XLOOKUP($A59,'Day 3 Cleaned'!$L:$L,'Day 3 Cleaned'!$AU:$AU,"-")</f>
        <v>0</v>
      </c>
      <c r="AI59" s="26">
        <f>_xlfn.XLOOKUP($A59,'Day 3 Cleaned'!$L:$L,'Day 3 Cleaned'!$AY:$AY,"-")</f>
        <v>0</v>
      </c>
      <c r="AJ59" s="14">
        <f t="shared" si="2"/>
        <v>0</v>
      </c>
      <c r="AK59" s="26">
        <f>_xlfn.XLOOKUP($A59,'Day 4 Cleaned'!$L:$L,'Day 4 Cleaned'!$AU:$AU,"-")</f>
        <v>0</v>
      </c>
      <c r="AL59" s="26">
        <f>_xlfn.XLOOKUP($A59,'Day 4 Cleaned'!$L:$L,'Day 4 Cleaned'!$AY:$AY,"-")</f>
        <v>0</v>
      </c>
      <c r="AM59" s="14">
        <f t="shared" si="3"/>
        <v>0</v>
      </c>
      <c r="AN59" s="30">
        <f t="shared" si="4"/>
        <v>0</v>
      </c>
      <c r="AO59" s="31" t="str">
        <f t="shared" si="0"/>
        <v>-</v>
      </c>
      <c r="AP59" s="26">
        <f>_xlfn.XLOOKUP($A59,'Day 1 Cleaned'!$U:$U,'Day 1 Cleaned'!CT:CT,"-")</f>
        <v>0</v>
      </c>
      <c r="AQ59" s="26">
        <f>_xlfn.XLOOKUP($A59,'Day 1 Cleaned'!$U:$U,'Day 1 Cleaned'!DD:DD,"-")</f>
        <v>0</v>
      </c>
      <c r="AR59" s="26">
        <f>_xlfn.XLOOKUP($A59,'Day 1 Cleaned'!$U:$U,'Day 1 Cleaned'!DN:DN,"-")</f>
        <v>0</v>
      </c>
      <c r="AS59" s="26">
        <f>_xlfn.XLOOKUP($A59,'Day 1 Cleaned'!$U:$U,'Day 1 Cleaned'!DX:DX,"-")</f>
        <v>0</v>
      </c>
      <c r="AT59" s="26">
        <f>_xlfn.XLOOKUP($A59,'Day 1 Cleaned'!$U:$U,'Day 1 Cleaned'!EH:EH,"-")</f>
        <v>0</v>
      </c>
      <c r="AU59" s="26">
        <f>_xlfn.XLOOKUP($A59,'Day 1 Cleaned'!$U:$U,'Day 1 Cleaned'!ER:ER,"-")</f>
        <v>0</v>
      </c>
      <c r="AV59" s="26">
        <f>_xlfn.XLOOKUP($A59,'Day 1 Cleaned'!$U:$U,'Day 1 Cleaned'!FA:FA,"-")</f>
        <v>0</v>
      </c>
      <c r="AW59" s="26">
        <f>_xlfn.XLOOKUP($A59,'Day 1 Cleaned'!$U:$U,'Day 1 Cleaned'!FK:FK,"-")</f>
        <v>0</v>
      </c>
      <c r="AX59" s="26">
        <f>_xlfn.XLOOKUP($A59,'Day 1 Cleaned'!$U:$U,'Day 1 Cleaned'!FT:FT,"-")*_xlfn.XLOOKUP($A59,'Day 1 Cleaned'!$U:$U,'Day 1 Cleaned'!FU:FU,"-")</f>
        <v>0</v>
      </c>
      <c r="AY59" s="26">
        <f>_xlfn.XLOOKUP($A59,'Day 1 Cleaned'!$U:$U,'Day 1 Cleaned'!FV:FV,"-")</f>
        <v>0</v>
      </c>
      <c r="AZ59" s="26">
        <f>_xlfn.XLOOKUP($A59,'Day 1 Cleaned'!$U:$U,'Day 1 Cleaned'!GA:GA,"-")</f>
        <v>0</v>
      </c>
    </row>
    <row r="60" spans="1:52" x14ac:dyDescent="0.35">
      <c r="A60" s="26" t="str">
        <f>PROPER('Day 1 Cleaned'!U58)</f>
        <v>Mukamusoni Konsore</v>
      </c>
      <c r="B60" s="26" t="str">
        <f>_xlfn.XLOOKUP($A60,'Day 1 Cleaned'!$U:$U,'Day 1 Cleaned'!Y:Y,"-")</f>
        <v>Nyamasheke</v>
      </c>
      <c r="C60" s="26" t="str">
        <f>_xlfn.XLOOKUP($A60,'Day 1 Cleaned'!$U:$U,'Day 1 Cleaned'!AA:AA,"-")</f>
        <v>Wimana</v>
      </c>
      <c r="D60" s="26" t="str">
        <f>_xlfn.XLOOKUP($A60,'Day 1 Cleaned'!$U:$U,'Day 1 Cleaned'!AB:AB,"-")</f>
        <v>Gakomeye</v>
      </c>
      <c r="E60" s="26" t="str">
        <f>_xlfn.XLOOKUP($A60,'Day 1 Cleaned'!$U:$U,'Day 1 Cleaned'!AI:AI,"-")</f>
        <v>Traditional 3 stone fire</v>
      </c>
      <c r="F60" s="26" t="str">
        <f>_xlfn.XLOOKUP($A60,'Day 1 Cleaned'!$U:$U,'Day 1 Cleaned'!BL:BL,"-")</f>
        <v>Wood</v>
      </c>
      <c r="G60" s="26" t="str">
        <f>_xlfn.XLOOKUP($A60,'Day 2 Cleaned'!$M:$M,'Day 2 Cleaned'!$U:$U,"-")</f>
        <v>Wood</v>
      </c>
      <c r="H60" s="26" t="str">
        <f>_xlfn.XLOOKUP($A60,'Day 3 Cleaned'!$L:$L,'Day 3 Cleaned'!$T:$T,"-")</f>
        <v>Wood</v>
      </c>
      <c r="I60" s="26" t="str">
        <f>_xlfn.XLOOKUP($A60,'Day 4 Cleaned'!$L:$L,'Day 4 Cleaned'!$T:$T,"-")</f>
        <v>Wood</v>
      </c>
      <c r="J60" s="26" t="b" cm="1">
        <f t="array" ref="J60">AND(EXACT(F60:I60,F60))</f>
        <v>1</v>
      </c>
      <c r="K60" s="26">
        <f>_xlfn.XLOOKUP($A60,'Day 2 Cleaned'!$M:$M,'Day 2 Cleaned'!$AI:$AI,"-")</f>
        <v>3</v>
      </c>
      <c r="L60" s="26">
        <f>_xlfn.XLOOKUP($A60,'Day 2 Cleaned'!$M:$M,'Day 2 Cleaned'!$AJ:$AJ,"-")</f>
        <v>3</v>
      </c>
      <c r="M60" s="26">
        <f>_xlfn.XLOOKUP($A60,'Day 3 Cleaned'!$L:$L,'Day 3 Cleaned'!$AH:$AH,"-")</f>
        <v>1</v>
      </c>
      <c r="N60" s="26">
        <f>_xlfn.XLOOKUP($A60,'Day 3 Cleaned'!$L:$L,'Day 3 Cleaned'!$AI:$AI,"-")</f>
        <v>3</v>
      </c>
      <c r="O60" s="26">
        <f>_xlfn.XLOOKUP($A60,'Day 4 Cleaned'!$L:$L,'Day 4 Cleaned'!$AH:$AH,"-")</f>
        <v>3</v>
      </c>
      <c r="P60" s="26">
        <f>_xlfn.XLOOKUP($A60,'Day 4 Cleaned'!$L:$L,'Day 4 Cleaned'!$AI:$AI,"-")</f>
        <v>3</v>
      </c>
      <c r="Q60" s="30">
        <f>SUM(K60:P60)/3</f>
        <v>5.333333333333333</v>
      </c>
      <c r="R60" s="26">
        <f>_xlfn.XLOOKUP($A60,'Day 1 Cleaned'!$U:$U,'Day 1 Cleaned'!$CC:$CC,"-")</f>
        <v>68.844999999999999</v>
      </c>
      <c r="S60" s="26">
        <f>_xlfn.XLOOKUP($A60,'Day 2 Cleaned'!$M:$M,'Day 2 Cleaned'!$AM:$AM,"-")</f>
        <v>28.05</v>
      </c>
      <c r="T60" s="26">
        <f>_xlfn.XLOOKUP($A60,'Day 2 Cleaned'!$M:$M,'Day 2 Cleaned'!$AQ:$AQ,"-")</f>
        <v>0</v>
      </c>
      <c r="U60" s="14">
        <f>R60-S60</f>
        <v>40.795000000000002</v>
      </c>
      <c r="V60" s="26">
        <f>_xlfn.XLOOKUP($A60,'Day 3 Cleaned'!$L:$L,'Day 3 Cleaned'!$AL:$AL,"-")</f>
        <v>19.82</v>
      </c>
      <c r="W60" s="26">
        <f>_xlfn.XLOOKUP($A60,'Day 3 Cleaned'!$L:$L,'Day 3 Cleaned'!$AP:$AP,"-")</f>
        <v>34.01</v>
      </c>
      <c r="X60" s="14">
        <f>(S60+T60)-V60</f>
        <v>8.23</v>
      </c>
      <c r="Y60" s="26">
        <f>_xlfn.XLOOKUP($A60,'Day 4 Cleaned'!$L:$L,'Day 4 Cleaned'!$AL:$AL,"-")</f>
        <v>42.31</v>
      </c>
      <c r="Z60" s="26">
        <f>_xlfn.XLOOKUP($A60,'Day 4 Cleaned'!$L:$L,'Day 4 Cleaned'!$AP:$AP,"-")</f>
        <v>0</v>
      </c>
      <c r="AA60" s="14">
        <f>(V60+W60)-Y60</f>
        <v>11.519999999999996</v>
      </c>
      <c r="AB60" s="30">
        <f>AVERAGE(U60,X60,AA60)</f>
        <v>20.181666666666668</v>
      </c>
      <c r="AC60" s="30">
        <f>IF(AND($AB$97&gt;AB60, AB60&gt;$AB$96),AB60,"-")</f>
        <v>20.181666666666668</v>
      </c>
      <c r="AD60" s="26">
        <f>_xlfn.XLOOKUP($A60,'Day 1 Cleaned'!$U:$U,'Day 1 Cleaned'!CM:CM,"-")</f>
        <v>0</v>
      </c>
      <c r="AE60" s="26">
        <f>_xlfn.XLOOKUP($A60,'Day 2 Cleaned'!$M:$M,'Day 2 Cleaned'!$AV:$AV,"-")</f>
        <v>0</v>
      </c>
      <c r="AF60" s="26">
        <f>_xlfn.XLOOKUP($A60,'Day 2 Cleaned'!$M:$M,'Day 2 Cleaned'!$AZ:$AZ,"-")</f>
        <v>0</v>
      </c>
      <c r="AG60" s="14">
        <f t="shared" si="1"/>
        <v>0</v>
      </c>
      <c r="AH60" s="26">
        <f>_xlfn.XLOOKUP($A60,'Day 3 Cleaned'!$L:$L,'Day 3 Cleaned'!$AU:$AU,"-")</f>
        <v>0</v>
      </c>
      <c r="AI60" s="26">
        <f>_xlfn.XLOOKUP($A60,'Day 3 Cleaned'!$L:$L,'Day 3 Cleaned'!$AY:$AY,"-")</f>
        <v>0</v>
      </c>
      <c r="AJ60" s="14">
        <f t="shared" si="2"/>
        <v>0</v>
      </c>
      <c r="AK60" s="26">
        <f>_xlfn.XLOOKUP($A60,'Day 4 Cleaned'!$L:$L,'Day 4 Cleaned'!$AU:$AU,"-")</f>
        <v>0</v>
      </c>
      <c r="AL60" s="26">
        <f>_xlfn.XLOOKUP($A60,'Day 4 Cleaned'!$L:$L,'Day 4 Cleaned'!$AY:$AY,"-")</f>
        <v>0</v>
      </c>
      <c r="AM60" s="14">
        <f t="shared" si="3"/>
        <v>0</v>
      </c>
      <c r="AN60" s="30">
        <f t="shared" si="4"/>
        <v>0</v>
      </c>
      <c r="AO60" s="31" t="str">
        <f t="shared" si="0"/>
        <v>-</v>
      </c>
      <c r="AP60" s="26">
        <f>_xlfn.XLOOKUP($A60,'Day 1 Cleaned'!$U:$U,'Day 1 Cleaned'!CT:CT,"-")</f>
        <v>0</v>
      </c>
      <c r="AQ60" s="26">
        <f>_xlfn.XLOOKUP($A60,'Day 1 Cleaned'!$U:$U,'Day 1 Cleaned'!DD:DD,"-")</f>
        <v>0</v>
      </c>
      <c r="AR60" s="26">
        <f>_xlfn.XLOOKUP($A60,'Day 1 Cleaned'!$U:$U,'Day 1 Cleaned'!DN:DN,"-")</f>
        <v>0</v>
      </c>
      <c r="AS60" s="26">
        <f>_xlfn.XLOOKUP($A60,'Day 1 Cleaned'!$U:$U,'Day 1 Cleaned'!DX:DX,"-")</f>
        <v>0</v>
      </c>
      <c r="AT60" s="26">
        <f>_xlfn.XLOOKUP($A60,'Day 1 Cleaned'!$U:$U,'Day 1 Cleaned'!EH:EH,"-")</f>
        <v>0</v>
      </c>
      <c r="AU60" s="26">
        <f>_xlfn.XLOOKUP($A60,'Day 1 Cleaned'!$U:$U,'Day 1 Cleaned'!ER:ER,"-")</f>
        <v>0</v>
      </c>
      <c r="AV60" s="26">
        <f>_xlfn.XLOOKUP($A60,'Day 1 Cleaned'!$U:$U,'Day 1 Cleaned'!FA:FA,"-")</f>
        <v>0</v>
      </c>
      <c r="AW60" s="26">
        <f>_xlfn.XLOOKUP($A60,'Day 1 Cleaned'!$U:$U,'Day 1 Cleaned'!FK:FK,"-")</f>
        <v>0</v>
      </c>
      <c r="AX60" s="26">
        <f>_xlfn.XLOOKUP($A60,'Day 1 Cleaned'!$U:$U,'Day 1 Cleaned'!FT:FT,"-")*_xlfn.XLOOKUP($A60,'Day 1 Cleaned'!$U:$U,'Day 1 Cleaned'!FU:FU,"-")</f>
        <v>0</v>
      </c>
      <c r="AY60" s="26">
        <f>_xlfn.XLOOKUP($A60,'Day 1 Cleaned'!$U:$U,'Day 1 Cleaned'!FV:FV,"-")</f>
        <v>0</v>
      </c>
      <c r="AZ60" s="26">
        <f>_xlfn.XLOOKUP($A60,'Day 1 Cleaned'!$U:$U,'Day 1 Cleaned'!GA:GA,"-")</f>
        <v>0</v>
      </c>
    </row>
    <row r="61" spans="1:52" x14ac:dyDescent="0.35">
      <c r="A61" s="26" t="str">
        <f>PROPER('Day 1 Cleaned'!U59)</f>
        <v>Mukankusi Verene</v>
      </c>
      <c r="B61" s="26" t="str">
        <f>_xlfn.XLOOKUP($A61,'Day 1 Cleaned'!$U:$U,'Day 1 Cleaned'!Y:Y,"-")</f>
        <v>Nyamasheke</v>
      </c>
      <c r="C61" s="26" t="str">
        <f>_xlfn.XLOOKUP($A61,'Day 1 Cleaned'!$U:$U,'Day 1 Cleaned'!AA:AA,"-")</f>
        <v>Mugera</v>
      </c>
      <c r="D61" s="26" t="str">
        <f>_xlfn.XLOOKUP($A61,'Day 1 Cleaned'!$U:$U,'Day 1 Cleaned'!AB:AB,"-")</f>
        <v>Bweranyange</v>
      </c>
      <c r="E61" s="26" t="str">
        <f>_xlfn.XLOOKUP($A61,'Day 1 Cleaned'!$U:$U,'Day 1 Cleaned'!AI:AI,"-")</f>
        <v>Traditional 3 stone fire</v>
      </c>
      <c r="F61" s="26" t="str">
        <f>_xlfn.XLOOKUP($A61,'Day 1 Cleaned'!$U:$U,'Day 1 Cleaned'!BL:BL,"-")</f>
        <v>Wood</v>
      </c>
      <c r="G61" s="26" t="str">
        <f>_xlfn.XLOOKUP($A61,'Day 2 Cleaned'!$M:$M,'Day 2 Cleaned'!$U:$U,"-")</f>
        <v>Wood</v>
      </c>
      <c r="H61" s="26" t="str">
        <f>_xlfn.XLOOKUP($A61,'Day 3 Cleaned'!$L:$L,'Day 3 Cleaned'!$T:$T,"-")</f>
        <v>Wood</v>
      </c>
      <c r="I61" s="26" t="str">
        <f>_xlfn.XLOOKUP($A61,'Day 4 Cleaned'!$L:$L,'Day 4 Cleaned'!$T:$T,"-")</f>
        <v>Wood</v>
      </c>
      <c r="J61" s="26" t="b" cm="1">
        <f t="array" ref="J61">AND(EXACT(F61:I61,F61))</f>
        <v>1</v>
      </c>
      <c r="K61" s="26">
        <f>_xlfn.XLOOKUP($A61,'Day 2 Cleaned'!$M:$M,'Day 2 Cleaned'!$AI:$AI,"-")</f>
        <v>1</v>
      </c>
      <c r="L61" s="26">
        <f>_xlfn.XLOOKUP($A61,'Day 2 Cleaned'!$M:$M,'Day 2 Cleaned'!$AJ:$AJ,"-")</f>
        <v>2</v>
      </c>
      <c r="M61" s="26">
        <f>_xlfn.XLOOKUP($A61,'Day 3 Cleaned'!$L:$L,'Day 3 Cleaned'!$AH:$AH,"-")</f>
        <v>1</v>
      </c>
      <c r="N61" s="26">
        <f>_xlfn.XLOOKUP($A61,'Day 3 Cleaned'!$L:$L,'Day 3 Cleaned'!$AI:$AI,"-")</f>
        <v>2</v>
      </c>
      <c r="O61" s="26">
        <f>_xlfn.XLOOKUP($A61,'Day 4 Cleaned'!$L:$L,'Day 4 Cleaned'!$AH:$AH,"-")</f>
        <v>1</v>
      </c>
      <c r="P61" s="26">
        <f>_xlfn.XLOOKUP($A61,'Day 4 Cleaned'!$L:$L,'Day 4 Cleaned'!$AI:$AI,"-")</f>
        <v>2</v>
      </c>
      <c r="Q61" s="30">
        <f>SUM(K61:P61)/3</f>
        <v>3</v>
      </c>
      <c r="R61" s="26">
        <f>_xlfn.XLOOKUP($A61,'Day 1 Cleaned'!$U:$U,'Day 1 Cleaned'!$CC:$CC,"-")</f>
        <v>5.25</v>
      </c>
      <c r="S61" s="26">
        <f>_xlfn.XLOOKUP($A61,'Day 2 Cleaned'!$M:$M,'Day 2 Cleaned'!$AM:$AM,"-")</f>
        <v>1.91</v>
      </c>
      <c r="T61" s="26">
        <f>_xlfn.XLOOKUP($A61,'Day 2 Cleaned'!$M:$M,'Day 2 Cleaned'!$AQ:$AQ,"-")</f>
        <v>8.93</v>
      </c>
      <c r="U61" s="14">
        <f>R61-S61</f>
        <v>3.34</v>
      </c>
      <c r="V61" s="26">
        <f>_xlfn.XLOOKUP($A61,'Day 3 Cleaned'!$L:$L,'Day 3 Cleaned'!$AL:$AL,"-")</f>
        <v>3.06</v>
      </c>
      <c r="W61" s="26">
        <f>_xlfn.XLOOKUP($A61,'Day 3 Cleaned'!$L:$L,'Day 3 Cleaned'!$AP:$AP,"-")</f>
        <v>4.5</v>
      </c>
      <c r="X61" s="14">
        <f>(S61+T61)-V61</f>
        <v>7.7799999999999994</v>
      </c>
      <c r="Y61" s="26">
        <f>_xlfn.XLOOKUP($A61,'Day 4 Cleaned'!$L:$L,'Day 4 Cleaned'!$AL:$AL,"-")</f>
        <v>4.67</v>
      </c>
      <c r="Z61" s="26">
        <f>_xlfn.XLOOKUP($A61,'Day 4 Cleaned'!$L:$L,'Day 4 Cleaned'!$AP:$AP,"-")</f>
        <v>5.9450000000000003</v>
      </c>
      <c r="AA61" s="14">
        <f>(V61+W61)-Y61</f>
        <v>2.8900000000000006</v>
      </c>
      <c r="AB61" s="30">
        <f>AVERAGE(U61,X61,AA61)</f>
        <v>4.67</v>
      </c>
      <c r="AC61" s="30">
        <f>IF(AND($AB$97&gt;AB61, AB61&gt;$AB$96),AB61,"-")</f>
        <v>4.67</v>
      </c>
      <c r="AD61" s="26">
        <f>_xlfn.XLOOKUP($A61,'Day 1 Cleaned'!$U:$U,'Day 1 Cleaned'!CM:CM,"-")</f>
        <v>0</v>
      </c>
      <c r="AE61" s="26">
        <f>_xlfn.XLOOKUP($A61,'Day 2 Cleaned'!$M:$M,'Day 2 Cleaned'!$AV:$AV,"-")</f>
        <v>0</v>
      </c>
      <c r="AF61" s="26">
        <f>_xlfn.XLOOKUP($A61,'Day 2 Cleaned'!$M:$M,'Day 2 Cleaned'!$AZ:$AZ,"-")</f>
        <v>0</v>
      </c>
      <c r="AG61" s="14">
        <f t="shared" si="1"/>
        <v>0</v>
      </c>
      <c r="AH61" s="26">
        <f>_xlfn.XLOOKUP($A61,'Day 3 Cleaned'!$L:$L,'Day 3 Cleaned'!$AU:$AU,"-")</f>
        <v>0</v>
      </c>
      <c r="AI61" s="26">
        <f>_xlfn.XLOOKUP($A61,'Day 3 Cleaned'!$L:$L,'Day 3 Cleaned'!$AY:$AY,"-")</f>
        <v>0</v>
      </c>
      <c r="AJ61" s="14">
        <f t="shared" si="2"/>
        <v>0</v>
      </c>
      <c r="AK61" s="26">
        <f>_xlfn.XLOOKUP($A61,'Day 4 Cleaned'!$L:$L,'Day 4 Cleaned'!$AU:$AU,"-")</f>
        <v>0</v>
      </c>
      <c r="AL61" s="26">
        <f>_xlfn.XLOOKUP($A61,'Day 4 Cleaned'!$L:$L,'Day 4 Cleaned'!$AY:$AY,"-")</f>
        <v>0</v>
      </c>
      <c r="AM61" s="14">
        <f t="shared" si="3"/>
        <v>0</v>
      </c>
      <c r="AN61" s="30">
        <f t="shared" si="4"/>
        <v>0</v>
      </c>
      <c r="AO61" s="31" t="str">
        <f t="shared" si="0"/>
        <v>-</v>
      </c>
      <c r="AP61" s="26">
        <f>_xlfn.XLOOKUP($A61,'Day 1 Cleaned'!$U:$U,'Day 1 Cleaned'!CT:CT,"-")</f>
        <v>0</v>
      </c>
      <c r="AQ61" s="26">
        <f>_xlfn.XLOOKUP($A61,'Day 1 Cleaned'!$U:$U,'Day 1 Cleaned'!DD:DD,"-")</f>
        <v>0</v>
      </c>
      <c r="AR61" s="26">
        <f>_xlfn.XLOOKUP($A61,'Day 1 Cleaned'!$U:$U,'Day 1 Cleaned'!DN:DN,"-")</f>
        <v>0</v>
      </c>
      <c r="AS61" s="26">
        <f>_xlfn.XLOOKUP($A61,'Day 1 Cleaned'!$U:$U,'Day 1 Cleaned'!DX:DX,"-")</f>
        <v>0</v>
      </c>
      <c r="AT61" s="26">
        <f>_xlfn.XLOOKUP($A61,'Day 1 Cleaned'!$U:$U,'Day 1 Cleaned'!EH:EH,"-")</f>
        <v>0</v>
      </c>
      <c r="AU61" s="26">
        <f>_xlfn.XLOOKUP($A61,'Day 1 Cleaned'!$U:$U,'Day 1 Cleaned'!ER:ER,"-")</f>
        <v>0</v>
      </c>
      <c r="AV61" s="26">
        <f>_xlfn.XLOOKUP($A61,'Day 1 Cleaned'!$U:$U,'Day 1 Cleaned'!FA:FA,"-")</f>
        <v>0</v>
      </c>
      <c r="AW61" s="26">
        <f>_xlfn.XLOOKUP($A61,'Day 1 Cleaned'!$U:$U,'Day 1 Cleaned'!FK:FK,"-")</f>
        <v>0</v>
      </c>
      <c r="AX61" s="26">
        <f>_xlfn.XLOOKUP($A61,'Day 1 Cleaned'!$U:$U,'Day 1 Cleaned'!FT:FT,"-")*_xlfn.XLOOKUP($A61,'Day 1 Cleaned'!$U:$U,'Day 1 Cleaned'!FU:FU,"-")</f>
        <v>0</v>
      </c>
      <c r="AY61" s="26">
        <f>_xlfn.XLOOKUP($A61,'Day 1 Cleaned'!$U:$U,'Day 1 Cleaned'!FV:FV,"-")</f>
        <v>0</v>
      </c>
      <c r="AZ61" s="26">
        <f>_xlfn.XLOOKUP($A61,'Day 1 Cleaned'!$U:$U,'Day 1 Cleaned'!GA:GA,"-")</f>
        <v>0</v>
      </c>
    </row>
    <row r="62" spans="1:52" x14ac:dyDescent="0.35">
      <c r="A62" s="26" t="str">
        <f>PROPER('Day 1 Cleaned'!U60)</f>
        <v>Mukanyonga Esperance</v>
      </c>
      <c r="B62" s="26" t="str">
        <f>_xlfn.XLOOKUP($A62,'Day 1 Cleaned'!$U:$U,'Day 1 Cleaned'!Y:Y,"-")</f>
        <v>Nyamasheke</v>
      </c>
      <c r="C62" s="26" t="str">
        <f>_xlfn.XLOOKUP($A62,'Day 1 Cleaned'!$U:$U,'Day 1 Cleaned'!AA:AA,"-")</f>
        <v>Kagarama</v>
      </c>
      <c r="D62" s="26" t="str">
        <f>_xlfn.XLOOKUP($A62,'Day 1 Cleaned'!$U:$U,'Day 1 Cleaned'!AB:AB,"-")</f>
        <v>Cyankuba</v>
      </c>
      <c r="E62" s="26" t="str">
        <f>_xlfn.XLOOKUP($A62,'Day 1 Cleaned'!$U:$U,'Day 1 Cleaned'!AI:AI,"-")</f>
        <v>Improved charcoal stove Improved wood stove</v>
      </c>
      <c r="F62" s="26" t="str">
        <f>_xlfn.XLOOKUP($A62,'Day 1 Cleaned'!$U:$U,'Day 1 Cleaned'!BL:BL,"-")</f>
        <v>Charcoal Wood</v>
      </c>
      <c r="G62" s="26" t="str">
        <f>_xlfn.XLOOKUP($A62,'Day 2 Cleaned'!$M:$M,'Day 2 Cleaned'!$U:$U,"-")</f>
        <v>Wood Charcoal</v>
      </c>
      <c r="H62" s="26" t="str">
        <f>_xlfn.XLOOKUP($A62,'Day 3 Cleaned'!$L:$L,'Day 3 Cleaned'!$T:$T,"-")</f>
        <v>Wood Charcoal</v>
      </c>
      <c r="I62" s="26" t="str">
        <f>_xlfn.XLOOKUP($A62,'Day 4 Cleaned'!$L:$L,'Day 4 Cleaned'!$T:$T,"-")</f>
        <v>Wood Charcoal</v>
      </c>
      <c r="J62" s="26" t="b" cm="1">
        <f t="array" ref="J62">AND(EXACT(F62:I62,F62))</f>
        <v>0</v>
      </c>
      <c r="K62" s="26">
        <f>_xlfn.XLOOKUP($A62,'Day 2 Cleaned'!$M:$M,'Day 2 Cleaned'!$AI:$AI,"-")</f>
        <v>2</v>
      </c>
      <c r="L62" s="26">
        <f>_xlfn.XLOOKUP($A62,'Day 2 Cleaned'!$M:$M,'Day 2 Cleaned'!$AJ:$AJ,"-")</f>
        <v>8</v>
      </c>
      <c r="M62" s="26">
        <f>_xlfn.XLOOKUP($A62,'Day 3 Cleaned'!$L:$L,'Day 3 Cleaned'!$AH:$AH,"-")</f>
        <v>2</v>
      </c>
      <c r="N62" s="26">
        <f>_xlfn.XLOOKUP($A62,'Day 3 Cleaned'!$L:$L,'Day 3 Cleaned'!$AI:$AI,"-")</f>
        <v>6</v>
      </c>
      <c r="O62" s="26">
        <f>_xlfn.XLOOKUP($A62,'Day 4 Cleaned'!$L:$L,'Day 4 Cleaned'!$AH:$AH,"-")</f>
        <v>2</v>
      </c>
      <c r="P62" s="26">
        <f>_xlfn.XLOOKUP($A62,'Day 4 Cleaned'!$L:$L,'Day 4 Cleaned'!$AI:$AI,"-")</f>
        <v>6</v>
      </c>
      <c r="Q62" s="30">
        <f>SUM(K62:P62)/3</f>
        <v>8.6666666666666661</v>
      </c>
      <c r="R62" s="26">
        <f>_xlfn.XLOOKUP($A62,'Day 1 Cleaned'!$U:$U,'Day 1 Cleaned'!$CC:$CC,"-")</f>
        <v>16.29</v>
      </c>
      <c r="S62" s="26">
        <f>_xlfn.XLOOKUP($A62,'Day 2 Cleaned'!$M:$M,'Day 2 Cleaned'!$AM:$AM,"-")</f>
        <v>11.07</v>
      </c>
      <c r="T62" s="26">
        <f>_xlfn.XLOOKUP($A62,'Day 2 Cleaned'!$M:$M,'Day 2 Cleaned'!$AQ:$AQ,"-")</f>
        <v>0</v>
      </c>
      <c r="U62" s="14">
        <f>R62-S62</f>
        <v>5.2199999999999989</v>
      </c>
      <c r="V62" s="26">
        <f>_xlfn.XLOOKUP($A62,'Day 3 Cleaned'!$L:$L,'Day 3 Cleaned'!$AL:$AL,"-")</f>
        <v>3.294</v>
      </c>
      <c r="W62" s="26">
        <f>_xlfn.XLOOKUP($A62,'Day 3 Cleaned'!$L:$L,'Day 3 Cleaned'!$AP:$AP,"-")</f>
        <v>0</v>
      </c>
      <c r="X62" s="14">
        <f>(S62+T62)-V62</f>
        <v>7.7759999999999998</v>
      </c>
      <c r="Y62" s="26">
        <f>_xlfn.XLOOKUP($A62,'Day 4 Cleaned'!$L:$L,'Day 4 Cleaned'!$AL:$AL,"-")</f>
        <v>0.23799999999999999</v>
      </c>
      <c r="Z62" s="26">
        <f>_xlfn.XLOOKUP($A62,'Day 4 Cleaned'!$L:$L,'Day 4 Cleaned'!$AP:$AP,"-")</f>
        <v>6.8120000000000003</v>
      </c>
      <c r="AA62" s="14">
        <f>(V62+W62)-Y62</f>
        <v>3.056</v>
      </c>
      <c r="AB62" s="30">
        <f>AVERAGE(U62,X62,AA62)</f>
        <v>5.3506666666666662</v>
      </c>
      <c r="AC62" s="30">
        <f>IF(AND($AB$97&gt;AB62, AB62&gt;$AB$96),AB62,"-")</f>
        <v>5.3506666666666662</v>
      </c>
      <c r="AD62" s="26">
        <f>_xlfn.XLOOKUP($A62,'Day 1 Cleaned'!$U:$U,'Day 1 Cleaned'!CM:CM,"-")</f>
        <v>8.8049999999999997</v>
      </c>
      <c r="AE62" s="26">
        <f>_xlfn.XLOOKUP($A62,'Day 2 Cleaned'!$M:$M,'Day 2 Cleaned'!$AV:$AV,"-")</f>
        <v>5.4080000000000004</v>
      </c>
      <c r="AF62" s="26">
        <f>_xlfn.XLOOKUP($A62,'Day 2 Cleaned'!$M:$M,'Day 2 Cleaned'!$AZ:$AZ,"-")</f>
        <v>0</v>
      </c>
      <c r="AG62" s="14">
        <f t="shared" si="1"/>
        <v>3.3969999999999994</v>
      </c>
      <c r="AH62" s="26">
        <f>_xlfn.XLOOKUP($A62,'Day 3 Cleaned'!$L:$L,'Day 3 Cleaned'!$AU:$AU,"-")</f>
        <v>5.4080000000000004</v>
      </c>
      <c r="AI62" s="26">
        <f>_xlfn.XLOOKUP($A62,'Day 3 Cleaned'!$L:$L,'Day 3 Cleaned'!$AY:$AY,"-")</f>
        <v>0</v>
      </c>
      <c r="AJ62" s="14">
        <f t="shared" si="2"/>
        <v>0</v>
      </c>
      <c r="AK62" s="26">
        <f>_xlfn.XLOOKUP($A62,'Day 4 Cleaned'!$L:$L,'Day 4 Cleaned'!$AU:$AU,"-")</f>
        <v>3.09</v>
      </c>
      <c r="AL62" s="26">
        <f>_xlfn.XLOOKUP($A62,'Day 4 Cleaned'!$L:$L,'Day 4 Cleaned'!$AY:$AY,"-")</f>
        <v>0</v>
      </c>
      <c r="AM62" s="14">
        <f t="shared" si="3"/>
        <v>2.3180000000000005</v>
      </c>
      <c r="AN62" s="30">
        <f t="shared" si="4"/>
        <v>1.905</v>
      </c>
      <c r="AO62" s="31" t="str">
        <f t="shared" si="0"/>
        <v>-</v>
      </c>
      <c r="AP62" s="26">
        <f>_xlfn.XLOOKUP($A62,'Day 1 Cleaned'!$U:$U,'Day 1 Cleaned'!CT:CT,"-")</f>
        <v>0</v>
      </c>
      <c r="AQ62" s="26">
        <f>_xlfn.XLOOKUP($A62,'Day 1 Cleaned'!$U:$U,'Day 1 Cleaned'!DD:DD,"-")</f>
        <v>0</v>
      </c>
      <c r="AR62" s="26">
        <f>_xlfn.XLOOKUP($A62,'Day 1 Cleaned'!$U:$U,'Day 1 Cleaned'!DN:DN,"-")</f>
        <v>0</v>
      </c>
      <c r="AS62" s="26">
        <f>_xlfn.XLOOKUP($A62,'Day 1 Cleaned'!$U:$U,'Day 1 Cleaned'!DX:DX,"-")</f>
        <v>0</v>
      </c>
      <c r="AT62" s="26">
        <f>_xlfn.XLOOKUP($A62,'Day 1 Cleaned'!$U:$U,'Day 1 Cleaned'!EH:EH,"-")</f>
        <v>0</v>
      </c>
      <c r="AU62" s="26">
        <f>_xlfn.XLOOKUP($A62,'Day 1 Cleaned'!$U:$U,'Day 1 Cleaned'!ER:ER,"-")</f>
        <v>0</v>
      </c>
      <c r="AV62" s="26">
        <f>_xlfn.XLOOKUP($A62,'Day 1 Cleaned'!$U:$U,'Day 1 Cleaned'!FA:FA,"-")</f>
        <v>0</v>
      </c>
      <c r="AW62" s="26">
        <f>_xlfn.XLOOKUP($A62,'Day 1 Cleaned'!$U:$U,'Day 1 Cleaned'!FK:FK,"-")</f>
        <v>0</v>
      </c>
      <c r="AX62" s="26">
        <f>_xlfn.XLOOKUP($A62,'Day 1 Cleaned'!$U:$U,'Day 1 Cleaned'!FT:FT,"-")*_xlfn.XLOOKUP($A62,'Day 1 Cleaned'!$U:$U,'Day 1 Cleaned'!FU:FU,"-")</f>
        <v>0</v>
      </c>
      <c r="AY62" s="26">
        <f>_xlfn.XLOOKUP($A62,'Day 1 Cleaned'!$U:$U,'Day 1 Cleaned'!FV:FV,"-")</f>
        <v>0</v>
      </c>
      <c r="AZ62" s="26">
        <f>_xlfn.XLOOKUP($A62,'Day 1 Cleaned'!$U:$U,'Day 1 Cleaned'!GA:GA,"-")</f>
        <v>0</v>
      </c>
    </row>
    <row r="63" spans="1:52" x14ac:dyDescent="0.35">
      <c r="A63" s="26" t="str">
        <f>PROPER('Day 1 Cleaned'!U61)</f>
        <v>Munyagishari Amoni</v>
      </c>
      <c r="B63" s="26" t="str">
        <f>_xlfn.XLOOKUP($A63,'Day 1 Cleaned'!$U:$U,'Day 1 Cleaned'!Y:Y,"-")</f>
        <v>Nyamasheke</v>
      </c>
      <c r="C63" s="26" t="str">
        <f>_xlfn.XLOOKUP($A63,'Day 1 Cleaned'!$U:$U,'Day 1 Cleaned'!AA:AA,"-")</f>
        <v>Kagarama</v>
      </c>
      <c r="D63" s="26">
        <f>_xlfn.XLOOKUP($A63,'Day 1 Cleaned'!$U:$U,'Day 1 Cleaned'!AB:AB,"-")</f>
        <v>0</v>
      </c>
      <c r="E63" s="26" t="str">
        <f>_xlfn.XLOOKUP($A63,'Day 1 Cleaned'!$U:$U,'Day 1 Cleaned'!AI:AI,"-")</f>
        <v>Traditional 3 stone fire</v>
      </c>
      <c r="F63" s="26" t="str">
        <f>_xlfn.XLOOKUP($A63,'Day 1 Cleaned'!$U:$U,'Day 1 Cleaned'!BL:BL,"-")</f>
        <v>Wood</v>
      </c>
      <c r="G63" s="26" t="str">
        <f>_xlfn.XLOOKUP($A63,'Day 2 Cleaned'!$M:$M,'Day 2 Cleaned'!$U:$U,"-")</f>
        <v>Wood</v>
      </c>
      <c r="H63" s="26" t="str">
        <f>_xlfn.XLOOKUP($A63,'Day 3 Cleaned'!$L:$L,'Day 3 Cleaned'!$T:$T,"-")</f>
        <v>Wood</v>
      </c>
      <c r="I63" s="26" t="str">
        <f>_xlfn.XLOOKUP($A63,'Day 4 Cleaned'!$L:$L,'Day 4 Cleaned'!$T:$T,"-")</f>
        <v>Wood</v>
      </c>
      <c r="J63" s="26" t="b" cm="1">
        <f t="array" ref="J63">AND(EXACT(F63:I63,F63))</f>
        <v>1</v>
      </c>
      <c r="K63" s="26">
        <f>_xlfn.XLOOKUP($A63,'Day 2 Cleaned'!$M:$M,'Day 2 Cleaned'!$AI:$AI,"-")</f>
        <v>1</v>
      </c>
      <c r="L63" s="26">
        <f>_xlfn.XLOOKUP($A63,'Day 2 Cleaned'!$M:$M,'Day 2 Cleaned'!$AJ:$AJ,"-")</f>
        <v>4</v>
      </c>
      <c r="M63" s="26">
        <f>_xlfn.XLOOKUP($A63,'Day 3 Cleaned'!$L:$L,'Day 3 Cleaned'!$AH:$AH,"-")</f>
        <v>2</v>
      </c>
      <c r="N63" s="26">
        <f>_xlfn.XLOOKUP($A63,'Day 3 Cleaned'!$L:$L,'Day 3 Cleaned'!$AI:$AI,"-")</f>
        <v>4</v>
      </c>
      <c r="O63" s="26">
        <f>_xlfn.XLOOKUP($A63,'Day 4 Cleaned'!$L:$L,'Day 4 Cleaned'!$AH:$AH,"-")</f>
        <v>2</v>
      </c>
      <c r="P63" s="26">
        <f>_xlfn.XLOOKUP($A63,'Day 4 Cleaned'!$L:$L,'Day 4 Cleaned'!$AI:$AI,"-")</f>
        <v>5</v>
      </c>
      <c r="Q63" s="30">
        <f>SUM(K63:P63)/3</f>
        <v>6</v>
      </c>
      <c r="R63" s="26">
        <f>_xlfn.XLOOKUP($A63,'Day 1 Cleaned'!$U:$U,'Day 1 Cleaned'!$CC:$CC,"-")</f>
        <v>44.18</v>
      </c>
      <c r="S63" s="26">
        <f>_xlfn.XLOOKUP($A63,'Day 2 Cleaned'!$M:$M,'Day 2 Cleaned'!$AM:$AM,"-")</f>
        <v>31.283999999999999</v>
      </c>
      <c r="T63" s="26">
        <f>_xlfn.XLOOKUP($A63,'Day 2 Cleaned'!$M:$M,'Day 2 Cleaned'!$AQ:$AQ,"-")</f>
        <v>0</v>
      </c>
      <c r="U63" s="14">
        <f>R63-S63</f>
        <v>12.896000000000001</v>
      </c>
      <c r="V63" s="26">
        <f>_xlfn.XLOOKUP($A63,'Day 3 Cleaned'!$L:$L,'Day 3 Cleaned'!$AL:$AL,"-")</f>
        <v>24.73</v>
      </c>
      <c r="W63" s="26">
        <f>_xlfn.XLOOKUP($A63,'Day 3 Cleaned'!$L:$L,'Day 3 Cleaned'!$AP:$AP,"-")</f>
        <v>0</v>
      </c>
      <c r="X63" s="14">
        <f>(S63+T63)-V63</f>
        <v>6.5539999999999985</v>
      </c>
      <c r="Y63" s="26">
        <f>_xlfn.XLOOKUP($A63,'Day 4 Cleaned'!$L:$L,'Day 4 Cleaned'!$AL:$AL,"-")</f>
        <v>13.715</v>
      </c>
      <c r="Z63" s="26">
        <f>_xlfn.XLOOKUP($A63,'Day 4 Cleaned'!$L:$L,'Day 4 Cleaned'!$AP:$AP,"-")</f>
        <v>0</v>
      </c>
      <c r="AA63" s="14">
        <f>(V63+W63)-Y63</f>
        <v>11.015000000000001</v>
      </c>
      <c r="AB63" s="30">
        <f>AVERAGE(U63,X63,AA63)</f>
        <v>10.154999999999999</v>
      </c>
      <c r="AC63" s="30">
        <f>IF(AND($AB$97&gt;AB63, AB63&gt;$AB$96),AB63,"-")</f>
        <v>10.154999999999999</v>
      </c>
      <c r="AD63" s="26">
        <f>_xlfn.XLOOKUP($A63,'Day 1 Cleaned'!$U:$U,'Day 1 Cleaned'!CM:CM,"-")</f>
        <v>0</v>
      </c>
      <c r="AE63" s="26">
        <f>_xlfn.XLOOKUP($A63,'Day 2 Cleaned'!$M:$M,'Day 2 Cleaned'!$AV:$AV,"-")</f>
        <v>0</v>
      </c>
      <c r="AF63" s="26">
        <f>_xlfn.XLOOKUP($A63,'Day 2 Cleaned'!$M:$M,'Day 2 Cleaned'!$AZ:$AZ,"-")</f>
        <v>0</v>
      </c>
      <c r="AG63" s="14">
        <f t="shared" si="1"/>
        <v>0</v>
      </c>
      <c r="AH63" s="26">
        <f>_xlfn.XLOOKUP($A63,'Day 3 Cleaned'!$L:$L,'Day 3 Cleaned'!$AU:$AU,"-")</f>
        <v>0</v>
      </c>
      <c r="AI63" s="26">
        <f>_xlfn.XLOOKUP($A63,'Day 3 Cleaned'!$L:$L,'Day 3 Cleaned'!$AY:$AY,"-")</f>
        <v>0</v>
      </c>
      <c r="AJ63" s="14">
        <f t="shared" si="2"/>
        <v>0</v>
      </c>
      <c r="AK63" s="26">
        <f>_xlfn.XLOOKUP($A63,'Day 4 Cleaned'!$L:$L,'Day 4 Cleaned'!$AU:$AU,"-")</f>
        <v>0</v>
      </c>
      <c r="AL63" s="26">
        <f>_xlfn.XLOOKUP($A63,'Day 4 Cleaned'!$L:$L,'Day 4 Cleaned'!$AY:$AY,"-")</f>
        <v>0</v>
      </c>
      <c r="AM63" s="14">
        <f t="shared" si="3"/>
        <v>0</v>
      </c>
      <c r="AN63" s="30">
        <f t="shared" si="4"/>
        <v>0</v>
      </c>
      <c r="AO63" s="31" t="str">
        <f t="shared" si="0"/>
        <v>-</v>
      </c>
      <c r="AP63" s="26">
        <f>_xlfn.XLOOKUP($A63,'Day 1 Cleaned'!$U:$U,'Day 1 Cleaned'!CT:CT,"-")</f>
        <v>0</v>
      </c>
      <c r="AQ63" s="26">
        <f>_xlfn.XLOOKUP($A63,'Day 1 Cleaned'!$U:$U,'Day 1 Cleaned'!DD:DD,"-")</f>
        <v>0</v>
      </c>
      <c r="AR63" s="26">
        <f>_xlfn.XLOOKUP($A63,'Day 1 Cleaned'!$U:$U,'Day 1 Cleaned'!DN:DN,"-")</f>
        <v>0</v>
      </c>
      <c r="AS63" s="26">
        <f>_xlfn.XLOOKUP($A63,'Day 1 Cleaned'!$U:$U,'Day 1 Cleaned'!DX:DX,"-")</f>
        <v>0</v>
      </c>
      <c r="AT63" s="26">
        <f>_xlfn.XLOOKUP($A63,'Day 1 Cleaned'!$U:$U,'Day 1 Cleaned'!EH:EH,"-")</f>
        <v>0</v>
      </c>
      <c r="AU63" s="26">
        <f>_xlfn.XLOOKUP($A63,'Day 1 Cleaned'!$U:$U,'Day 1 Cleaned'!ER:ER,"-")</f>
        <v>0</v>
      </c>
      <c r="AV63" s="26">
        <f>_xlfn.XLOOKUP($A63,'Day 1 Cleaned'!$U:$U,'Day 1 Cleaned'!FA:FA,"-")</f>
        <v>0</v>
      </c>
      <c r="AW63" s="26">
        <f>_xlfn.XLOOKUP($A63,'Day 1 Cleaned'!$U:$U,'Day 1 Cleaned'!FK:FK,"-")</f>
        <v>0</v>
      </c>
      <c r="AX63" s="26">
        <f>_xlfn.XLOOKUP($A63,'Day 1 Cleaned'!$U:$U,'Day 1 Cleaned'!FT:FT,"-")*_xlfn.XLOOKUP($A63,'Day 1 Cleaned'!$U:$U,'Day 1 Cleaned'!FU:FU,"-")</f>
        <v>0</v>
      </c>
      <c r="AY63" s="26">
        <f>_xlfn.XLOOKUP($A63,'Day 1 Cleaned'!$U:$U,'Day 1 Cleaned'!FV:FV,"-")</f>
        <v>0</v>
      </c>
      <c r="AZ63" s="26">
        <f>_xlfn.XLOOKUP($A63,'Day 1 Cleaned'!$U:$U,'Day 1 Cleaned'!GA:GA,"-")</f>
        <v>0</v>
      </c>
    </row>
    <row r="64" spans="1:52" x14ac:dyDescent="0.35">
      <c r="A64" s="26" t="str">
        <f>PROPER('Day 1 Cleaned'!U62)</f>
        <v>Ndahimana Innocent</v>
      </c>
      <c r="B64" s="26" t="str">
        <f>_xlfn.XLOOKUP($A64,'Day 1 Cleaned'!$U:$U,'Day 1 Cleaned'!Y:Y,"-")</f>
        <v>Nyamasheke</v>
      </c>
      <c r="C64" s="26" t="str">
        <f>_xlfn.XLOOKUP($A64,'Day 1 Cleaned'!$U:$U,'Day 1 Cleaned'!AA:AA,"-")</f>
        <v>Kagarama</v>
      </c>
      <c r="D64" s="26">
        <f>_xlfn.XLOOKUP($A64,'Day 1 Cleaned'!$U:$U,'Day 1 Cleaned'!AB:AB,"-")</f>
        <v>0</v>
      </c>
      <c r="E64" s="26" t="str">
        <f>_xlfn.XLOOKUP($A64,'Day 1 Cleaned'!$U:$U,'Day 1 Cleaned'!AI:AI,"-")</f>
        <v>Traditional 3 stone fire</v>
      </c>
      <c r="F64" s="26" t="str">
        <f>_xlfn.XLOOKUP($A64,'Day 1 Cleaned'!$U:$U,'Day 1 Cleaned'!BL:BL,"-")</f>
        <v>Wood</v>
      </c>
      <c r="G64" s="26" t="str">
        <f>_xlfn.XLOOKUP($A64,'Day 2 Cleaned'!$M:$M,'Day 2 Cleaned'!$U:$U,"-")</f>
        <v>Wood</v>
      </c>
      <c r="H64" s="26" t="str">
        <f>_xlfn.XLOOKUP($A64,'Day 3 Cleaned'!$L:$L,'Day 3 Cleaned'!$T:$T,"-")</f>
        <v>Wood</v>
      </c>
      <c r="I64" s="26" t="str">
        <f>_xlfn.XLOOKUP($A64,'Day 4 Cleaned'!$L:$L,'Day 4 Cleaned'!$T:$T,"-")</f>
        <v>Wood</v>
      </c>
      <c r="J64" s="26" t="b" cm="1">
        <f t="array" ref="J64">AND(EXACT(F64:I64,F64))</f>
        <v>1</v>
      </c>
      <c r="K64" s="26">
        <f>_xlfn.XLOOKUP($A64,'Day 2 Cleaned'!$M:$M,'Day 2 Cleaned'!$AI:$AI,"-")</f>
        <v>2</v>
      </c>
      <c r="L64" s="26">
        <f>_xlfn.XLOOKUP($A64,'Day 2 Cleaned'!$M:$M,'Day 2 Cleaned'!$AJ:$AJ,"-")</f>
        <v>8</v>
      </c>
      <c r="M64" s="26">
        <f>_xlfn.XLOOKUP($A64,'Day 3 Cleaned'!$L:$L,'Day 3 Cleaned'!$AH:$AH,"-")</f>
        <v>2</v>
      </c>
      <c r="N64" s="26">
        <f>_xlfn.XLOOKUP($A64,'Day 3 Cleaned'!$L:$L,'Day 3 Cleaned'!$AI:$AI,"-")</f>
        <v>8</v>
      </c>
      <c r="O64" s="26">
        <f>_xlfn.XLOOKUP($A64,'Day 4 Cleaned'!$L:$L,'Day 4 Cleaned'!$AH:$AH,"-")</f>
        <v>2</v>
      </c>
      <c r="P64" s="26">
        <f>_xlfn.XLOOKUP($A64,'Day 4 Cleaned'!$L:$L,'Day 4 Cleaned'!$AI:$AI,"-")</f>
        <v>8</v>
      </c>
      <c r="Q64" s="30">
        <f>SUM(K64:P64)/3</f>
        <v>10</v>
      </c>
      <c r="R64" s="26">
        <f>_xlfn.XLOOKUP($A64,'Day 1 Cleaned'!$U:$U,'Day 1 Cleaned'!$CC:$CC,"-")</f>
        <v>37.729999999999997</v>
      </c>
      <c r="S64" s="26">
        <f>_xlfn.XLOOKUP($A64,'Day 2 Cleaned'!$M:$M,'Day 2 Cleaned'!$AM:$AM,"-")</f>
        <v>18.706</v>
      </c>
      <c r="T64" s="26">
        <f>_xlfn.XLOOKUP($A64,'Day 2 Cleaned'!$M:$M,'Day 2 Cleaned'!$AQ:$AQ,"-")</f>
        <v>35.29</v>
      </c>
      <c r="U64" s="14">
        <f>R64-S64</f>
        <v>19.023999999999997</v>
      </c>
      <c r="V64" s="26">
        <f>_xlfn.XLOOKUP($A64,'Day 3 Cleaned'!$L:$L,'Day 3 Cleaned'!$AL:$AL,"-")</f>
        <v>8.4670000000000005</v>
      </c>
      <c r="W64" s="26">
        <f>_xlfn.XLOOKUP($A64,'Day 3 Cleaned'!$L:$L,'Day 3 Cleaned'!$AP:$AP,"-")</f>
        <v>35.29</v>
      </c>
      <c r="X64" s="14">
        <f>(S64+T64)-V64</f>
        <v>45.528999999999996</v>
      </c>
      <c r="Y64" s="26">
        <f>_xlfn.XLOOKUP($A64,'Day 4 Cleaned'!$L:$L,'Day 4 Cleaned'!$AL:$AL,"-")</f>
        <v>4.391</v>
      </c>
      <c r="Z64" s="26">
        <f>_xlfn.XLOOKUP($A64,'Day 4 Cleaned'!$L:$L,'Day 4 Cleaned'!$AP:$AP,"-")</f>
        <v>26.117000000000001</v>
      </c>
      <c r="AA64" s="14">
        <f>(V64+W64)-Y64</f>
        <v>39.366</v>
      </c>
      <c r="AB64" s="30">
        <f>AVERAGE(U64,X64,AA64)</f>
        <v>34.639666666666663</v>
      </c>
      <c r="AC64" s="30" t="str">
        <f>IF(AND($AB$97&gt;AB64, AB64&gt;$AB$96),AB64,"-")</f>
        <v>-</v>
      </c>
      <c r="AD64" s="26">
        <f>_xlfn.XLOOKUP($A64,'Day 1 Cleaned'!$U:$U,'Day 1 Cleaned'!CM:CM,"-")</f>
        <v>0</v>
      </c>
      <c r="AE64" s="26">
        <f>_xlfn.XLOOKUP($A64,'Day 2 Cleaned'!$M:$M,'Day 2 Cleaned'!$AV:$AV,"-")</f>
        <v>0</v>
      </c>
      <c r="AF64" s="26">
        <f>_xlfn.XLOOKUP($A64,'Day 2 Cleaned'!$M:$M,'Day 2 Cleaned'!$AZ:$AZ,"-")</f>
        <v>0</v>
      </c>
      <c r="AG64" s="14">
        <f t="shared" si="1"/>
        <v>0</v>
      </c>
      <c r="AH64" s="26">
        <f>_xlfn.XLOOKUP($A64,'Day 3 Cleaned'!$L:$L,'Day 3 Cleaned'!$AU:$AU,"-")</f>
        <v>0</v>
      </c>
      <c r="AI64" s="26">
        <f>_xlfn.XLOOKUP($A64,'Day 3 Cleaned'!$L:$L,'Day 3 Cleaned'!$AY:$AY,"-")</f>
        <v>0</v>
      </c>
      <c r="AJ64" s="14">
        <f t="shared" si="2"/>
        <v>0</v>
      </c>
      <c r="AK64" s="26">
        <f>_xlfn.XLOOKUP($A64,'Day 4 Cleaned'!$L:$L,'Day 4 Cleaned'!$AU:$AU,"-")</f>
        <v>0</v>
      </c>
      <c r="AL64" s="26">
        <f>_xlfn.XLOOKUP($A64,'Day 4 Cleaned'!$L:$L,'Day 4 Cleaned'!$AY:$AY,"-")</f>
        <v>0</v>
      </c>
      <c r="AM64" s="14">
        <f t="shared" si="3"/>
        <v>0</v>
      </c>
      <c r="AN64" s="30">
        <f t="shared" si="4"/>
        <v>0</v>
      </c>
      <c r="AO64" s="31" t="str">
        <f t="shared" si="0"/>
        <v>-</v>
      </c>
      <c r="AP64" s="26">
        <f>_xlfn.XLOOKUP($A64,'Day 1 Cleaned'!$U:$U,'Day 1 Cleaned'!CT:CT,"-")</f>
        <v>0</v>
      </c>
      <c r="AQ64" s="26">
        <f>_xlfn.XLOOKUP($A64,'Day 1 Cleaned'!$U:$U,'Day 1 Cleaned'!DD:DD,"-")</f>
        <v>0</v>
      </c>
      <c r="AR64" s="26">
        <f>_xlfn.XLOOKUP($A64,'Day 1 Cleaned'!$U:$U,'Day 1 Cleaned'!DN:DN,"-")</f>
        <v>0</v>
      </c>
      <c r="AS64" s="26">
        <f>_xlfn.XLOOKUP($A64,'Day 1 Cleaned'!$U:$U,'Day 1 Cleaned'!DX:DX,"-")</f>
        <v>0</v>
      </c>
      <c r="AT64" s="26">
        <f>_xlfn.XLOOKUP($A64,'Day 1 Cleaned'!$U:$U,'Day 1 Cleaned'!EH:EH,"-")</f>
        <v>0</v>
      </c>
      <c r="AU64" s="26">
        <f>_xlfn.XLOOKUP($A64,'Day 1 Cleaned'!$U:$U,'Day 1 Cleaned'!ER:ER,"-")</f>
        <v>0</v>
      </c>
      <c r="AV64" s="26">
        <f>_xlfn.XLOOKUP($A64,'Day 1 Cleaned'!$U:$U,'Day 1 Cleaned'!FA:FA,"-")</f>
        <v>0</v>
      </c>
      <c r="AW64" s="26">
        <f>_xlfn.XLOOKUP($A64,'Day 1 Cleaned'!$U:$U,'Day 1 Cleaned'!FK:FK,"-")</f>
        <v>0</v>
      </c>
      <c r="AX64" s="26">
        <f>_xlfn.XLOOKUP($A64,'Day 1 Cleaned'!$U:$U,'Day 1 Cleaned'!FT:FT,"-")*_xlfn.XLOOKUP($A64,'Day 1 Cleaned'!$U:$U,'Day 1 Cleaned'!FU:FU,"-")</f>
        <v>0</v>
      </c>
      <c r="AY64" s="26">
        <f>_xlfn.XLOOKUP($A64,'Day 1 Cleaned'!$U:$U,'Day 1 Cleaned'!FV:FV,"-")</f>
        <v>0</v>
      </c>
      <c r="AZ64" s="26">
        <f>_xlfn.XLOOKUP($A64,'Day 1 Cleaned'!$U:$U,'Day 1 Cleaned'!GA:GA,"-")</f>
        <v>0</v>
      </c>
    </row>
    <row r="65" spans="1:52" x14ac:dyDescent="0.35">
      <c r="A65" s="26" t="str">
        <f>PROPER('Day 1 Cleaned'!U63)</f>
        <v>Ndayisabye Siel</v>
      </c>
      <c r="B65" s="26" t="str">
        <f>_xlfn.XLOOKUP($A65,'Day 1 Cleaned'!$U:$U,'Day 1 Cleaned'!Y:Y,"-")</f>
        <v>Nyamasheke</v>
      </c>
      <c r="C65" s="26" t="str">
        <f>_xlfn.XLOOKUP($A65,'Day 1 Cleaned'!$U:$U,'Day 1 Cleaned'!AA:AA,"-")</f>
        <v>Mugera</v>
      </c>
      <c r="D65" s="26" t="str">
        <f>_xlfn.XLOOKUP($A65,'Day 1 Cleaned'!$U:$U,'Day 1 Cleaned'!AB:AB,"-")</f>
        <v>Bweranyange</v>
      </c>
      <c r="E65" s="26" t="str">
        <f>_xlfn.XLOOKUP($A65,'Day 1 Cleaned'!$U:$U,'Day 1 Cleaned'!AI:AI,"-")</f>
        <v>Traditional 3 stone fire</v>
      </c>
      <c r="F65" s="26" t="str">
        <f>_xlfn.XLOOKUP($A65,'Day 1 Cleaned'!$U:$U,'Day 1 Cleaned'!BL:BL,"-")</f>
        <v>Wood</v>
      </c>
      <c r="G65" s="26" t="str">
        <f>_xlfn.XLOOKUP($A65,'Day 2 Cleaned'!$M:$M,'Day 2 Cleaned'!$U:$U,"-")</f>
        <v>Wood</v>
      </c>
      <c r="H65" s="26" t="str">
        <f>_xlfn.XLOOKUP($A65,'Day 3 Cleaned'!$L:$L,'Day 3 Cleaned'!$T:$T,"-")</f>
        <v>Wood</v>
      </c>
      <c r="I65" s="26" t="str">
        <f>_xlfn.XLOOKUP($A65,'Day 4 Cleaned'!$L:$L,'Day 4 Cleaned'!$T:$T,"-")</f>
        <v>Wood</v>
      </c>
      <c r="J65" s="26" t="b" cm="1">
        <f t="array" ref="J65">AND(EXACT(F65:I65,F65))</f>
        <v>1</v>
      </c>
      <c r="K65" s="26">
        <f>_xlfn.XLOOKUP($A65,'Day 2 Cleaned'!$M:$M,'Day 2 Cleaned'!$AI:$AI,"-")</f>
        <v>1</v>
      </c>
      <c r="L65" s="26">
        <f>_xlfn.XLOOKUP($A65,'Day 2 Cleaned'!$M:$M,'Day 2 Cleaned'!$AJ:$AJ,"-")</f>
        <v>10</v>
      </c>
      <c r="M65" s="26">
        <f>_xlfn.XLOOKUP($A65,'Day 3 Cleaned'!$L:$L,'Day 3 Cleaned'!$AH:$AH,"-")</f>
        <v>1</v>
      </c>
      <c r="N65" s="26">
        <f>_xlfn.XLOOKUP($A65,'Day 3 Cleaned'!$L:$L,'Day 3 Cleaned'!$AI:$AI,"-")</f>
        <v>10</v>
      </c>
      <c r="O65" s="26">
        <f>_xlfn.XLOOKUP($A65,'Day 4 Cleaned'!$L:$L,'Day 4 Cleaned'!$AH:$AH,"-")</f>
        <v>1</v>
      </c>
      <c r="P65" s="26">
        <f>_xlfn.XLOOKUP($A65,'Day 4 Cleaned'!$L:$L,'Day 4 Cleaned'!$AI:$AI,"-")</f>
        <v>10</v>
      </c>
      <c r="Q65" s="30">
        <f>SUM(K65:P65)/3</f>
        <v>11</v>
      </c>
      <c r="R65" s="26">
        <f>_xlfn.XLOOKUP($A65,'Day 1 Cleaned'!$U:$U,'Day 1 Cleaned'!$CC:$CC,"-")</f>
        <v>31.28</v>
      </c>
      <c r="S65" s="26">
        <f>_xlfn.XLOOKUP($A65,'Day 2 Cleaned'!$M:$M,'Day 2 Cleaned'!$AM:$AM,"-")</f>
        <v>4.2850000000000001</v>
      </c>
      <c r="T65" s="26">
        <f>_xlfn.XLOOKUP($A65,'Day 2 Cleaned'!$M:$M,'Day 2 Cleaned'!$AQ:$AQ,"-")</f>
        <v>10.29</v>
      </c>
      <c r="U65" s="14">
        <f>R65-S65</f>
        <v>26.995000000000001</v>
      </c>
      <c r="V65" s="26">
        <f>_xlfn.XLOOKUP($A65,'Day 3 Cleaned'!$L:$L,'Day 3 Cleaned'!$AL:$AL,"-")</f>
        <v>6.1050000000000004</v>
      </c>
      <c r="W65" s="26">
        <f>_xlfn.XLOOKUP($A65,'Day 3 Cleaned'!$L:$L,'Day 3 Cleaned'!$AP:$AP,"-")</f>
        <v>11.2</v>
      </c>
      <c r="X65" s="14">
        <f>(S65+T65)-V65</f>
        <v>8.4699999999999989</v>
      </c>
      <c r="Y65" s="26">
        <f>_xlfn.XLOOKUP($A65,'Day 4 Cleaned'!$L:$L,'Day 4 Cleaned'!$AL:$AL,"-")</f>
        <v>4.0949999999999998</v>
      </c>
      <c r="Z65" s="26">
        <f>_xlfn.XLOOKUP($A65,'Day 4 Cleaned'!$L:$L,'Day 4 Cleaned'!$AP:$AP,"-")</f>
        <v>10.58</v>
      </c>
      <c r="AA65" s="14">
        <f>(V65+W65)-Y65</f>
        <v>13.21</v>
      </c>
      <c r="AB65" s="30">
        <f>AVERAGE(U65,X65,AA65)</f>
        <v>16.225000000000001</v>
      </c>
      <c r="AC65" s="30">
        <f>IF(AND($AB$97&gt;AB65, AB65&gt;$AB$96),AB65,"-")</f>
        <v>16.225000000000001</v>
      </c>
      <c r="AD65" s="26">
        <f>_xlfn.XLOOKUP($A65,'Day 1 Cleaned'!$U:$U,'Day 1 Cleaned'!CM:CM,"-")</f>
        <v>0</v>
      </c>
      <c r="AE65" s="26">
        <f>_xlfn.XLOOKUP($A65,'Day 2 Cleaned'!$M:$M,'Day 2 Cleaned'!$AV:$AV,"-")</f>
        <v>0</v>
      </c>
      <c r="AF65" s="26">
        <f>_xlfn.XLOOKUP($A65,'Day 2 Cleaned'!$M:$M,'Day 2 Cleaned'!$AZ:$AZ,"-")</f>
        <v>0</v>
      </c>
      <c r="AG65" s="14">
        <f t="shared" si="1"/>
        <v>0</v>
      </c>
      <c r="AH65" s="26">
        <f>_xlfn.XLOOKUP($A65,'Day 3 Cleaned'!$L:$L,'Day 3 Cleaned'!$AU:$AU,"-")</f>
        <v>0</v>
      </c>
      <c r="AI65" s="26">
        <f>_xlfn.XLOOKUP($A65,'Day 3 Cleaned'!$L:$L,'Day 3 Cleaned'!$AY:$AY,"-")</f>
        <v>0</v>
      </c>
      <c r="AJ65" s="14">
        <f t="shared" si="2"/>
        <v>0</v>
      </c>
      <c r="AK65" s="26">
        <f>_xlfn.XLOOKUP($A65,'Day 4 Cleaned'!$L:$L,'Day 4 Cleaned'!$AU:$AU,"-")</f>
        <v>0</v>
      </c>
      <c r="AL65" s="26">
        <f>_xlfn.XLOOKUP($A65,'Day 4 Cleaned'!$L:$L,'Day 4 Cleaned'!$AY:$AY,"-")</f>
        <v>0</v>
      </c>
      <c r="AM65" s="14">
        <f t="shared" si="3"/>
        <v>0</v>
      </c>
      <c r="AN65" s="30">
        <f t="shared" si="4"/>
        <v>0</v>
      </c>
      <c r="AO65" s="31" t="str">
        <f t="shared" si="0"/>
        <v>-</v>
      </c>
      <c r="AP65" s="26">
        <f>_xlfn.XLOOKUP($A65,'Day 1 Cleaned'!$U:$U,'Day 1 Cleaned'!CT:CT,"-")</f>
        <v>0</v>
      </c>
      <c r="AQ65" s="26">
        <f>_xlfn.XLOOKUP($A65,'Day 1 Cleaned'!$U:$U,'Day 1 Cleaned'!DD:DD,"-")</f>
        <v>0</v>
      </c>
      <c r="AR65" s="26">
        <f>_xlfn.XLOOKUP($A65,'Day 1 Cleaned'!$U:$U,'Day 1 Cleaned'!DN:DN,"-")</f>
        <v>0</v>
      </c>
      <c r="AS65" s="26">
        <f>_xlfn.XLOOKUP($A65,'Day 1 Cleaned'!$U:$U,'Day 1 Cleaned'!DX:DX,"-")</f>
        <v>0</v>
      </c>
      <c r="AT65" s="26">
        <f>_xlfn.XLOOKUP($A65,'Day 1 Cleaned'!$U:$U,'Day 1 Cleaned'!EH:EH,"-")</f>
        <v>0</v>
      </c>
      <c r="AU65" s="26">
        <f>_xlfn.XLOOKUP($A65,'Day 1 Cleaned'!$U:$U,'Day 1 Cleaned'!ER:ER,"-")</f>
        <v>0</v>
      </c>
      <c r="AV65" s="26">
        <f>_xlfn.XLOOKUP($A65,'Day 1 Cleaned'!$U:$U,'Day 1 Cleaned'!FA:FA,"-")</f>
        <v>0</v>
      </c>
      <c r="AW65" s="26">
        <f>_xlfn.XLOOKUP($A65,'Day 1 Cleaned'!$U:$U,'Day 1 Cleaned'!FK:FK,"-")</f>
        <v>0</v>
      </c>
      <c r="AX65" s="26">
        <f>_xlfn.XLOOKUP($A65,'Day 1 Cleaned'!$U:$U,'Day 1 Cleaned'!FT:FT,"-")*_xlfn.XLOOKUP($A65,'Day 1 Cleaned'!$U:$U,'Day 1 Cleaned'!FU:FU,"-")</f>
        <v>0</v>
      </c>
      <c r="AY65" s="26">
        <f>_xlfn.XLOOKUP($A65,'Day 1 Cleaned'!$U:$U,'Day 1 Cleaned'!FV:FV,"-")</f>
        <v>0</v>
      </c>
      <c r="AZ65" s="26">
        <f>_xlfn.XLOOKUP($A65,'Day 1 Cleaned'!$U:$U,'Day 1 Cleaned'!GA:GA,"-")</f>
        <v>0</v>
      </c>
    </row>
    <row r="66" spans="1:52" x14ac:dyDescent="0.35">
      <c r="A66" s="26" t="str">
        <f>PROPER('Day 1 Cleaned'!U64)</f>
        <v>Ngendabanyika Emmanuel</v>
      </c>
      <c r="B66" s="26" t="str">
        <f>_xlfn.XLOOKUP($A66,'Day 1 Cleaned'!$U:$U,'Day 1 Cleaned'!Y:Y,"-")</f>
        <v>Nyamasheke</v>
      </c>
      <c r="C66" s="26" t="str">
        <f>_xlfn.XLOOKUP($A66,'Day 1 Cleaned'!$U:$U,'Day 1 Cleaned'!AA:AA,"-")</f>
        <v>Ngoma</v>
      </c>
      <c r="D66" s="26" t="str">
        <f>_xlfn.XLOOKUP($A66,'Day 1 Cleaned'!$U:$U,'Day 1 Cleaned'!AB:AB,"-")</f>
        <v>Buhembe</v>
      </c>
      <c r="E66" s="26" t="str">
        <f>_xlfn.XLOOKUP($A66,'Day 1 Cleaned'!$U:$U,'Day 1 Cleaned'!AI:AI,"-")</f>
        <v>Improved charcoal stove Improved wood stove</v>
      </c>
      <c r="F66" s="26" t="str">
        <f>_xlfn.XLOOKUP($A66,'Day 1 Cleaned'!$U:$U,'Day 1 Cleaned'!BL:BL,"-")</f>
        <v>Wood Charcoal</v>
      </c>
      <c r="G66" s="26" t="str">
        <f>_xlfn.XLOOKUP($A66,'Day 2 Cleaned'!$M:$M,'Day 2 Cleaned'!$U:$U,"-")</f>
        <v>Wood Charcoal</v>
      </c>
      <c r="H66" s="26" t="str">
        <f>_xlfn.XLOOKUP($A66,'Day 3 Cleaned'!$L:$L,'Day 3 Cleaned'!$T:$T,"-")</f>
        <v>Wood Charcoal</v>
      </c>
      <c r="I66" s="26" t="str">
        <f>_xlfn.XLOOKUP($A66,'Day 4 Cleaned'!$L:$L,'Day 4 Cleaned'!$T:$T,"-")</f>
        <v>Wood Charcoal</v>
      </c>
      <c r="J66" s="26" t="b" cm="1">
        <f t="array" ref="J66">AND(EXACT(F66:I66,F66))</f>
        <v>1</v>
      </c>
      <c r="K66" s="26">
        <f>_xlfn.XLOOKUP($A66,'Day 2 Cleaned'!$M:$M,'Day 2 Cleaned'!$AI:$AI,"-")</f>
        <v>1</v>
      </c>
      <c r="L66" s="26">
        <f>_xlfn.XLOOKUP($A66,'Day 2 Cleaned'!$M:$M,'Day 2 Cleaned'!$AJ:$AJ,"-")</f>
        <v>9</v>
      </c>
      <c r="M66" s="26">
        <f>_xlfn.XLOOKUP($A66,'Day 3 Cleaned'!$L:$L,'Day 3 Cleaned'!$AH:$AH,"-")</f>
        <v>2</v>
      </c>
      <c r="N66" s="26">
        <f>_xlfn.XLOOKUP($A66,'Day 3 Cleaned'!$L:$L,'Day 3 Cleaned'!$AI:$AI,"-")</f>
        <v>9</v>
      </c>
      <c r="O66" s="26">
        <f>_xlfn.XLOOKUP($A66,'Day 4 Cleaned'!$L:$L,'Day 4 Cleaned'!$AH:$AH,"-")</f>
        <v>2</v>
      </c>
      <c r="P66" s="26">
        <f>_xlfn.XLOOKUP($A66,'Day 4 Cleaned'!$L:$L,'Day 4 Cleaned'!$AI:$AI,"-")</f>
        <v>9</v>
      </c>
      <c r="Q66" s="30">
        <f>SUM(K66:P66)/3</f>
        <v>10.666666666666666</v>
      </c>
      <c r="R66" s="26">
        <f>_xlfn.XLOOKUP($A66,'Day 1 Cleaned'!$U:$U,'Day 1 Cleaned'!$CC:$CC,"-")</f>
        <v>19.754999999999999</v>
      </c>
      <c r="S66" s="26">
        <f>_xlfn.XLOOKUP($A66,'Day 2 Cleaned'!$M:$M,'Day 2 Cleaned'!$AM:$AM,"-")</f>
        <v>11.65</v>
      </c>
      <c r="T66" s="26">
        <f>_xlfn.XLOOKUP($A66,'Day 2 Cleaned'!$M:$M,'Day 2 Cleaned'!$AQ:$AQ,"-")</f>
        <v>0</v>
      </c>
      <c r="U66" s="14">
        <f>R66-S66</f>
        <v>8.1049999999999986</v>
      </c>
      <c r="V66" s="26">
        <f>_xlfn.XLOOKUP($A66,'Day 3 Cleaned'!$L:$L,'Day 3 Cleaned'!$AL:$AL,"-")</f>
        <v>1.57</v>
      </c>
      <c r="W66" s="26">
        <f>_xlfn.XLOOKUP($A66,'Day 3 Cleaned'!$L:$L,'Day 3 Cleaned'!$AP:$AP,"-")</f>
        <v>0</v>
      </c>
      <c r="X66" s="14">
        <f>(S66+T66)-V66</f>
        <v>10.08</v>
      </c>
      <c r="Y66" s="26">
        <f>_xlfn.XLOOKUP($A66,'Day 4 Cleaned'!$L:$L,'Day 4 Cleaned'!$AL:$AL,"-")</f>
        <v>1.57</v>
      </c>
      <c r="Z66" s="26">
        <f>_xlfn.XLOOKUP($A66,'Day 4 Cleaned'!$L:$L,'Day 4 Cleaned'!$AP:$AP,"-")</f>
        <v>0</v>
      </c>
      <c r="AA66" s="14">
        <f>(V66+W66)-Y66</f>
        <v>0</v>
      </c>
      <c r="AB66" s="30">
        <f>AVERAGE(U66,X66,AA66)</f>
        <v>6.0616666666666665</v>
      </c>
      <c r="AC66" s="30">
        <f>IF(AND($AB$97&gt;AB66, AB66&gt;$AB$96),AB66,"-")</f>
        <v>6.0616666666666665</v>
      </c>
      <c r="AD66" s="26">
        <f>_xlfn.XLOOKUP($A66,'Day 1 Cleaned'!$U:$U,'Day 1 Cleaned'!CM:CM,"-")</f>
        <v>20.86</v>
      </c>
      <c r="AE66" s="26">
        <f>_xlfn.XLOOKUP($A66,'Day 2 Cleaned'!$M:$M,'Day 2 Cleaned'!$AV:$AV,"-")</f>
        <v>18.78</v>
      </c>
      <c r="AF66" s="26">
        <f>_xlfn.XLOOKUP($A66,'Day 2 Cleaned'!$M:$M,'Day 2 Cleaned'!$AZ:$AZ,"-")</f>
        <v>0</v>
      </c>
      <c r="AG66" s="14">
        <f t="shared" si="1"/>
        <v>2.0799999999999983</v>
      </c>
      <c r="AH66" s="26">
        <f>_xlfn.XLOOKUP($A66,'Day 3 Cleaned'!$L:$L,'Day 3 Cleaned'!$AU:$AU,"-")</f>
        <v>17.68</v>
      </c>
      <c r="AI66" s="26">
        <f>_xlfn.XLOOKUP($A66,'Day 3 Cleaned'!$L:$L,'Day 3 Cleaned'!$AY:$AY,"-")</f>
        <v>0</v>
      </c>
      <c r="AJ66" s="14">
        <f t="shared" si="2"/>
        <v>1.1000000000000014</v>
      </c>
      <c r="AK66" s="26">
        <f>_xlfn.XLOOKUP($A66,'Day 4 Cleaned'!$L:$L,'Day 4 Cleaned'!$AU:$AU,"-")</f>
        <v>15.46</v>
      </c>
      <c r="AL66" s="26">
        <f>_xlfn.XLOOKUP($A66,'Day 4 Cleaned'!$L:$L,'Day 4 Cleaned'!$AY:$AY,"-")</f>
        <v>0</v>
      </c>
      <c r="AM66" s="14">
        <f t="shared" si="3"/>
        <v>2.2199999999999989</v>
      </c>
      <c r="AN66" s="30">
        <f t="shared" si="4"/>
        <v>1.7999999999999996</v>
      </c>
      <c r="AO66" s="31" t="str">
        <f t="shared" si="0"/>
        <v>-</v>
      </c>
      <c r="AP66" s="26">
        <f>_xlfn.XLOOKUP($A66,'Day 1 Cleaned'!$U:$U,'Day 1 Cleaned'!CT:CT,"-")</f>
        <v>0</v>
      </c>
      <c r="AQ66" s="26">
        <f>_xlfn.XLOOKUP($A66,'Day 1 Cleaned'!$U:$U,'Day 1 Cleaned'!DD:DD,"-")</f>
        <v>0</v>
      </c>
      <c r="AR66" s="26">
        <f>_xlfn.XLOOKUP($A66,'Day 1 Cleaned'!$U:$U,'Day 1 Cleaned'!DN:DN,"-")</f>
        <v>0</v>
      </c>
      <c r="AS66" s="26">
        <f>_xlfn.XLOOKUP($A66,'Day 1 Cleaned'!$U:$U,'Day 1 Cleaned'!DX:DX,"-")</f>
        <v>0</v>
      </c>
      <c r="AT66" s="26">
        <f>_xlfn.XLOOKUP($A66,'Day 1 Cleaned'!$U:$U,'Day 1 Cleaned'!EH:EH,"-")</f>
        <v>0</v>
      </c>
      <c r="AU66" s="26">
        <f>_xlfn.XLOOKUP($A66,'Day 1 Cleaned'!$U:$U,'Day 1 Cleaned'!ER:ER,"-")</f>
        <v>0</v>
      </c>
      <c r="AV66" s="26">
        <f>_xlfn.XLOOKUP($A66,'Day 1 Cleaned'!$U:$U,'Day 1 Cleaned'!FA:FA,"-")</f>
        <v>0</v>
      </c>
      <c r="AW66" s="26">
        <f>_xlfn.XLOOKUP($A66,'Day 1 Cleaned'!$U:$U,'Day 1 Cleaned'!FK:FK,"-")</f>
        <v>0</v>
      </c>
      <c r="AX66" s="26">
        <f>_xlfn.XLOOKUP($A66,'Day 1 Cleaned'!$U:$U,'Day 1 Cleaned'!FT:FT,"-")*_xlfn.XLOOKUP($A66,'Day 1 Cleaned'!$U:$U,'Day 1 Cleaned'!FU:FU,"-")</f>
        <v>0</v>
      </c>
      <c r="AY66" s="26">
        <f>_xlfn.XLOOKUP($A66,'Day 1 Cleaned'!$U:$U,'Day 1 Cleaned'!FV:FV,"-")</f>
        <v>0</v>
      </c>
      <c r="AZ66" s="26">
        <f>_xlfn.XLOOKUP($A66,'Day 1 Cleaned'!$U:$U,'Day 1 Cleaned'!GA:GA,"-")</f>
        <v>0</v>
      </c>
    </row>
    <row r="67" spans="1:52" x14ac:dyDescent="0.35">
      <c r="A67" s="26" t="str">
        <f>PROPER('Day 1 Cleaned'!U65)</f>
        <v>Ngendabanyuka Innocent</v>
      </c>
      <c r="B67" s="26" t="str">
        <f>_xlfn.XLOOKUP($A67,'Day 1 Cleaned'!$U:$U,'Day 1 Cleaned'!Y:Y,"-")</f>
        <v>Nyamasheke</v>
      </c>
      <c r="C67" s="26" t="str">
        <f>_xlfn.XLOOKUP($A67,'Day 1 Cleaned'!$U:$U,'Day 1 Cleaned'!AA:AA,"-")</f>
        <v>Wimana</v>
      </c>
      <c r="D67" s="26" t="str">
        <f>_xlfn.XLOOKUP($A67,'Day 1 Cleaned'!$U:$U,'Day 1 Cleaned'!AB:AB,"-")</f>
        <v>Gakomeye</v>
      </c>
      <c r="E67" s="26" t="str">
        <f>_xlfn.XLOOKUP($A67,'Day 1 Cleaned'!$U:$U,'Day 1 Cleaned'!AI:AI,"-")</f>
        <v>Traditional 3 stone fire</v>
      </c>
      <c r="F67" s="26" t="str">
        <f>_xlfn.XLOOKUP($A67,'Day 1 Cleaned'!$U:$U,'Day 1 Cleaned'!BL:BL,"-")</f>
        <v>Wood</v>
      </c>
      <c r="G67" s="26" t="str">
        <f>_xlfn.XLOOKUP($A67,'Day 2 Cleaned'!$M:$M,'Day 2 Cleaned'!$U:$U,"-")</f>
        <v>Wood</v>
      </c>
      <c r="H67" s="26" t="str">
        <f>_xlfn.XLOOKUP($A67,'Day 3 Cleaned'!$L:$L,'Day 3 Cleaned'!$T:$T,"-")</f>
        <v>Wood</v>
      </c>
      <c r="I67" s="26" t="str">
        <f>_xlfn.XLOOKUP($A67,'Day 4 Cleaned'!$L:$L,'Day 4 Cleaned'!$T:$T,"-")</f>
        <v>Wood</v>
      </c>
      <c r="J67" s="26" t="b" cm="1">
        <f t="array" ref="J67">AND(EXACT(F67:I67,F67))</f>
        <v>1</v>
      </c>
      <c r="K67" s="26">
        <f>_xlfn.XLOOKUP($A67,'Day 2 Cleaned'!$M:$M,'Day 2 Cleaned'!$AI:$AI,"-")</f>
        <v>2</v>
      </c>
      <c r="L67" s="26">
        <f>_xlfn.XLOOKUP($A67,'Day 2 Cleaned'!$M:$M,'Day 2 Cleaned'!$AJ:$AJ,"-")</f>
        <v>6</v>
      </c>
      <c r="M67" s="26">
        <f>_xlfn.XLOOKUP($A67,'Day 3 Cleaned'!$L:$L,'Day 3 Cleaned'!$AH:$AH,"-")</f>
        <v>3</v>
      </c>
      <c r="N67" s="26">
        <f>_xlfn.XLOOKUP($A67,'Day 3 Cleaned'!$L:$L,'Day 3 Cleaned'!$AI:$AI,"-")</f>
        <v>6</v>
      </c>
      <c r="O67" s="26">
        <f>_xlfn.XLOOKUP($A67,'Day 4 Cleaned'!$L:$L,'Day 4 Cleaned'!$AH:$AH,"-")</f>
        <v>2</v>
      </c>
      <c r="P67" s="26">
        <f>_xlfn.XLOOKUP($A67,'Day 4 Cleaned'!$L:$L,'Day 4 Cleaned'!$AI:$AI,"-")</f>
        <v>6</v>
      </c>
      <c r="Q67" s="30">
        <f>SUM(K67:P67)/3</f>
        <v>8.3333333333333339</v>
      </c>
      <c r="R67" s="26">
        <f>_xlfn.XLOOKUP($A67,'Day 1 Cleaned'!$U:$U,'Day 1 Cleaned'!$CC:$CC,"-")</f>
        <v>70.760000000000005</v>
      </c>
      <c r="S67" s="26">
        <f>_xlfn.XLOOKUP($A67,'Day 2 Cleaned'!$M:$M,'Day 2 Cleaned'!$AM:$AM,"-")</f>
        <v>54.92</v>
      </c>
      <c r="T67" s="26">
        <f>_xlfn.XLOOKUP($A67,'Day 2 Cleaned'!$M:$M,'Day 2 Cleaned'!$AQ:$AQ,"-")</f>
        <v>0</v>
      </c>
      <c r="U67" s="14">
        <f>R67-S67</f>
        <v>15.840000000000003</v>
      </c>
      <c r="V67" s="26">
        <f>_xlfn.XLOOKUP($A67,'Day 3 Cleaned'!$L:$L,'Day 3 Cleaned'!$AL:$AL,"-")</f>
        <v>29.4</v>
      </c>
      <c r="W67" s="26">
        <f>_xlfn.XLOOKUP($A67,'Day 3 Cleaned'!$L:$L,'Day 3 Cleaned'!$AP:$AP,"-")</f>
        <v>0</v>
      </c>
      <c r="X67" s="14">
        <f>(S67+T67)-V67</f>
        <v>25.520000000000003</v>
      </c>
      <c r="Y67" s="26">
        <f>_xlfn.XLOOKUP($A67,'Day 4 Cleaned'!$L:$L,'Day 4 Cleaned'!$AL:$AL,"-")</f>
        <v>21.87</v>
      </c>
      <c r="Z67" s="26">
        <f>_xlfn.XLOOKUP($A67,'Day 4 Cleaned'!$L:$L,'Day 4 Cleaned'!$AP:$AP,"-")</f>
        <v>0</v>
      </c>
      <c r="AA67" s="14">
        <f>(V67+W67)-Y67</f>
        <v>7.5299999999999976</v>
      </c>
      <c r="AB67" s="30">
        <f>AVERAGE(U67,X67,AA67)</f>
        <v>16.296666666666667</v>
      </c>
      <c r="AC67" s="30">
        <f>IF(AND($AB$97&gt;AB67, AB67&gt;$AB$96),AB67,"-")</f>
        <v>16.296666666666667</v>
      </c>
      <c r="AD67" s="26">
        <f>_xlfn.XLOOKUP($A67,'Day 1 Cleaned'!$U:$U,'Day 1 Cleaned'!CM:CM,"-")</f>
        <v>0</v>
      </c>
      <c r="AE67" s="26">
        <f>_xlfn.XLOOKUP($A67,'Day 2 Cleaned'!$M:$M,'Day 2 Cleaned'!$AV:$AV,"-")</f>
        <v>0</v>
      </c>
      <c r="AF67" s="26">
        <f>_xlfn.XLOOKUP($A67,'Day 2 Cleaned'!$M:$M,'Day 2 Cleaned'!$AZ:$AZ,"-")</f>
        <v>0</v>
      </c>
      <c r="AG67" s="14">
        <f t="shared" si="1"/>
        <v>0</v>
      </c>
      <c r="AH67" s="26">
        <f>_xlfn.XLOOKUP($A67,'Day 3 Cleaned'!$L:$L,'Day 3 Cleaned'!$AU:$AU,"-")</f>
        <v>0</v>
      </c>
      <c r="AI67" s="26">
        <f>_xlfn.XLOOKUP($A67,'Day 3 Cleaned'!$L:$L,'Day 3 Cleaned'!$AY:$AY,"-")</f>
        <v>0</v>
      </c>
      <c r="AJ67" s="14">
        <f t="shared" si="2"/>
        <v>0</v>
      </c>
      <c r="AK67" s="26">
        <f>_xlfn.XLOOKUP($A67,'Day 4 Cleaned'!$L:$L,'Day 4 Cleaned'!$AU:$AU,"-")</f>
        <v>0</v>
      </c>
      <c r="AL67" s="26">
        <f>_xlfn.XLOOKUP($A67,'Day 4 Cleaned'!$L:$L,'Day 4 Cleaned'!$AY:$AY,"-")</f>
        <v>0</v>
      </c>
      <c r="AM67" s="14">
        <f t="shared" si="3"/>
        <v>0</v>
      </c>
      <c r="AN67" s="30">
        <f t="shared" si="4"/>
        <v>0</v>
      </c>
      <c r="AO67" s="31" t="str">
        <f t="shared" si="0"/>
        <v>-</v>
      </c>
      <c r="AP67" s="26">
        <f>_xlfn.XLOOKUP($A67,'Day 1 Cleaned'!$U:$U,'Day 1 Cleaned'!CT:CT,"-")</f>
        <v>0</v>
      </c>
      <c r="AQ67" s="26">
        <f>_xlfn.XLOOKUP($A67,'Day 1 Cleaned'!$U:$U,'Day 1 Cleaned'!DD:DD,"-")</f>
        <v>0</v>
      </c>
      <c r="AR67" s="26">
        <f>_xlfn.XLOOKUP($A67,'Day 1 Cleaned'!$U:$U,'Day 1 Cleaned'!DN:DN,"-")</f>
        <v>0</v>
      </c>
      <c r="AS67" s="26">
        <f>_xlfn.XLOOKUP($A67,'Day 1 Cleaned'!$U:$U,'Day 1 Cleaned'!DX:DX,"-")</f>
        <v>0</v>
      </c>
      <c r="AT67" s="26">
        <f>_xlfn.XLOOKUP($A67,'Day 1 Cleaned'!$U:$U,'Day 1 Cleaned'!EH:EH,"-")</f>
        <v>0</v>
      </c>
      <c r="AU67" s="26">
        <f>_xlfn.XLOOKUP($A67,'Day 1 Cleaned'!$U:$U,'Day 1 Cleaned'!ER:ER,"-")</f>
        <v>0</v>
      </c>
      <c r="AV67" s="26">
        <f>_xlfn.XLOOKUP($A67,'Day 1 Cleaned'!$U:$U,'Day 1 Cleaned'!FA:FA,"-")</f>
        <v>0</v>
      </c>
      <c r="AW67" s="26">
        <f>_xlfn.XLOOKUP($A67,'Day 1 Cleaned'!$U:$U,'Day 1 Cleaned'!FK:FK,"-")</f>
        <v>0</v>
      </c>
      <c r="AX67" s="26">
        <f>_xlfn.XLOOKUP($A67,'Day 1 Cleaned'!$U:$U,'Day 1 Cleaned'!FT:FT,"-")*_xlfn.XLOOKUP($A67,'Day 1 Cleaned'!$U:$U,'Day 1 Cleaned'!FU:FU,"-")</f>
        <v>0</v>
      </c>
      <c r="AY67" s="26">
        <f>_xlfn.XLOOKUP($A67,'Day 1 Cleaned'!$U:$U,'Day 1 Cleaned'!FV:FV,"-")</f>
        <v>0</v>
      </c>
      <c r="AZ67" s="26">
        <f>_xlfn.XLOOKUP($A67,'Day 1 Cleaned'!$U:$U,'Day 1 Cleaned'!GA:GA,"-")</f>
        <v>0</v>
      </c>
    </row>
    <row r="68" spans="1:52" x14ac:dyDescent="0.35">
      <c r="A68" s="26" t="str">
        <f>PROPER('Day 1 Cleaned'!U66)</f>
        <v xml:space="preserve">Nisabwe Abiase </v>
      </c>
      <c r="B68" s="26" t="str">
        <f>_xlfn.XLOOKUP($A68,'Day 1 Cleaned'!$U:$U,'Day 1 Cleaned'!Y:Y,"-")</f>
        <v>Nyamasheke</v>
      </c>
      <c r="C68" s="26" t="str">
        <f>_xlfn.XLOOKUP($A68,'Day 1 Cleaned'!$U:$U,'Day 1 Cleaned'!AA:AA,"-")</f>
        <v>Muyange</v>
      </c>
      <c r="D68" s="26" t="str">
        <f>_xlfn.XLOOKUP($A68,'Day 1 Cleaned'!$U:$U,'Day 1 Cleaned'!AB:AB,"-")</f>
        <v>Bukiro</v>
      </c>
      <c r="E68" s="26" t="str">
        <f>_xlfn.XLOOKUP($A68,'Day 1 Cleaned'!$U:$U,'Day 1 Cleaned'!AI:AI,"-")</f>
        <v>Other</v>
      </c>
      <c r="F68" s="26" t="str">
        <f>_xlfn.XLOOKUP($A68,'Day 1 Cleaned'!$U:$U,'Day 1 Cleaned'!BL:BL,"-")</f>
        <v>Wood</v>
      </c>
      <c r="G68" s="26" t="str">
        <f>_xlfn.XLOOKUP($A68,'Day 2 Cleaned'!$M:$M,'Day 2 Cleaned'!$U:$U,"-")</f>
        <v>Wood</v>
      </c>
      <c r="H68" s="26" t="str">
        <f>_xlfn.XLOOKUP($A68,'Day 3 Cleaned'!$L:$L,'Day 3 Cleaned'!$T:$T,"-")</f>
        <v>Wood</v>
      </c>
      <c r="I68" s="26" t="str">
        <f>_xlfn.XLOOKUP($A68,'Day 4 Cleaned'!$L:$L,'Day 4 Cleaned'!$T:$T,"-")</f>
        <v>Wood</v>
      </c>
      <c r="J68" s="26" t="b" cm="1">
        <f t="array" ref="J68">AND(EXACT(F68:I68,F68))</f>
        <v>1</v>
      </c>
      <c r="K68" s="26">
        <f>_xlfn.XLOOKUP($A68,'Day 2 Cleaned'!$M:$M,'Day 2 Cleaned'!$AI:$AI,"-")</f>
        <v>2</v>
      </c>
      <c r="L68" s="26">
        <f>_xlfn.XLOOKUP($A68,'Day 2 Cleaned'!$M:$M,'Day 2 Cleaned'!$AJ:$AJ,"-")</f>
        <v>5</v>
      </c>
      <c r="M68" s="26">
        <f>_xlfn.XLOOKUP($A68,'Day 3 Cleaned'!$L:$L,'Day 3 Cleaned'!$AH:$AH,"-")</f>
        <v>1</v>
      </c>
      <c r="N68" s="26">
        <f>_xlfn.XLOOKUP($A68,'Day 3 Cleaned'!$L:$L,'Day 3 Cleaned'!$AI:$AI,"-")</f>
        <v>5</v>
      </c>
      <c r="O68" s="26">
        <f>_xlfn.XLOOKUP($A68,'Day 4 Cleaned'!$L:$L,'Day 4 Cleaned'!$AH:$AH,"-")</f>
        <v>2</v>
      </c>
      <c r="P68" s="26">
        <f>_xlfn.XLOOKUP($A68,'Day 4 Cleaned'!$L:$L,'Day 4 Cleaned'!$AI:$AI,"-")</f>
        <v>5</v>
      </c>
      <c r="Q68" s="30">
        <f>SUM(K68:P68)/3</f>
        <v>6.666666666666667</v>
      </c>
      <c r="R68" s="26">
        <f>_xlfn.XLOOKUP($A68,'Day 1 Cleaned'!$U:$U,'Day 1 Cleaned'!$CC:$CC,"-")</f>
        <v>31.141999999999999</v>
      </c>
      <c r="S68" s="26">
        <f>_xlfn.XLOOKUP($A68,'Day 2 Cleaned'!$M:$M,'Day 2 Cleaned'!$AM:$AM,"-")</f>
        <v>26.12</v>
      </c>
      <c r="T68" s="26">
        <f>_xlfn.XLOOKUP($A68,'Day 2 Cleaned'!$M:$M,'Day 2 Cleaned'!$AQ:$AQ,"-")</f>
        <v>0</v>
      </c>
      <c r="U68" s="14">
        <f>R68-S68</f>
        <v>5.0219999999999985</v>
      </c>
      <c r="V68" s="26">
        <f>_xlfn.XLOOKUP($A68,'Day 3 Cleaned'!$L:$L,'Day 3 Cleaned'!$AL:$AL,"-")</f>
        <v>17.61</v>
      </c>
      <c r="W68" s="26">
        <f>_xlfn.XLOOKUP($A68,'Day 3 Cleaned'!$L:$L,'Day 3 Cleaned'!$AP:$AP,"-")</f>
        <v>0</v>
      </c>
      <c r="X68" s="14">
        <f>(S68+T68)-V68</f>
        <v>8.5100000000000016</v>
      </c>
      <c r="Y68" s="26">
        <f>_xlfn.XLOOKUP($A68,'Day 4 Cleaned'!$L:$L,'Day 4 Cleaned'!$AL:$AL,"-")</f>
        <v>9.2750000000000004</v>
      </c>
      <c r="Z68" s="26">
        <f>_xlfn.XLOOKUP($A68,'Day 4 Cleaned'!$L:$L,'Day 4 Cleaned'!$AP:$AP,"-")</f>
        <v>0</v>
      </c>
      <c r="AA68" s="14">
        <f>(V68+W68)-Y68</f>
        <v>8.3349999999999991</v>
      </c>
      <c r="AB68" s="30">
        <f>AVERAGE(U68,X68,AA68)</f>
        <v>7.2889999999999988</v>
      </c>
      <c r="AC68" s="30">
        <f>IF(AND($AB$97&gt;AB68, AB68&gt;$AB$96),AB68,"-")</f>
        <v>7.2889999999999988</v>
      </c>
      <c r="AD68" s="26">
        <f>_xlfn.XLOOKUP($A68,'Day 1 Cleaned'!$U:$U,'Day 1 Cleaned'!CM:CM,"-")</f>
        <v>0</v>
      </c>
      <c r="AE68" s="26">
        <f>_xlfn.XLOOKUP($A68,'Day 2 Cleaned'!$M:$M,'Day 2 Cleaned'!$AV:$AV,"-")</f>
        <v>0</v>
      </c>
      <c r="AF68" s="26">
        <f>_xlfn.XLOOKUP($A68,'Day 2 Cleaned'!$M:$M,'Day 2 Cleaned'!$AZ:$AZ,"-")</f>
        <v>0</v>
      </c>
      <c r="AG68" s="14">
        <f t="shared" si="1"/>
        <v>0</v>
      </c>
      <c r="AH68" s="26">
        <f>_xlfn.XLOOKUP($A68,'Day 3 Cleaned'!$L:$L,'Day 3 Cleaned'!$AU:$AU,"-")</f>
        <v>0</v>
      </c>
      <c r="AI68" s="26">
        <f>_xlfn.XLOOKUP($A68,'Day 3 Cleaned'!$L:$L,'Day 3 Cleaned'!$AY:$AY,"-")</f>
        <v>0</v>
      </c>
      <c r="AJ68" s="14">
        <f t="shared" si="2"/>
        <v>0</v>
      </c>
      <c r="AK68" s="26">
        <f>_xlfn.XLOOKUP($A68,'Day 4 Cleaned'!$L:$L,'Day 4 Cleaned'!$AU:$AU,"-")</f>
        <v>0</v>
      </c>
      <c r="AL68" s="26">
        <f>_xlfn.XLOOKUP($A68,'Day 4 Cleaned'!$L:$L,'Day 4 Cleaned'!$AY:$AY,"-")</f>
        <v>0</v>
      </c>
      <c r="AM68" s="14">
        <f t="shared" si="3"/>
        <v>0</v>
      </c>
      <c r="AN68" s="30">
        <f t="shared" si="4"/>
        <v>0</v>
      </c>
      <c r="AO68" s="31" t="str">
        <f t="shared" ref="AO68:AO86" si="9">IF(AND($AN$97&gt;AN68, AN68&gt;$AN$96),AN68,"-")</f>
        <v>-</v>
      </c>
      <c r="AP68" s="26">
        <f>_xlfn.XLOOKUP($A68,'Day 1 Cleaned'!$U:$U,'Day 1 Cleaned'!CT:CT,"-")</f>
        <v>0</v>
      </c>
      <c r="AQ68" s="26">
        <f>_xlfn.XLOOKUP($A68,'Day 1 Cleaned'!$U:$U,'Day 1 Cleaned'!DD:DD,"-")</f>
        <v>0</v>
      </c>
      <c r="AR68" s="26">
        <f>_xlfn.XLOOKUP($A68,'Day 1 Cleaned'!$U:$U,'Day 1 Cleaned'!DN:DN,"-")</f>
        <v>0</v>
      </c>
      <c r="AS68" s="26">
        <f>_xlfn.XLOOKUP($A68,'Day 1 Cleaned'!$U:$U,'Day 1 Cleaned'!DX:DX,"-")</f>
        <v>0</v>
      </c>
      <c r="AT68" s="26">
        <f>_xlfn.XLOOKUP($A68,'Day 1 Cleaned'!$U:$U,'Day 1 Cleaned'!EH:EH,"-")</f>
        <v>0</v>
      </c>
      <c r="AU68" s="26">
        <f>_xlfn.XLOOKUP($A68,'Day 1 Cleaned'!$U:$U,'Day 1 Cleaned'!ER:ER,"-")</f>
        <v>0</v>
      </c>
      <c r="AV68" s="26">
        <f>_xlfn.XLOOKUP($A68,'Day 1 Cleaned'!$U:$U,'Day 1 Cleaned'!FA:FA,"-")</f>
        <v>0</v>
      </c>
      <c r="AW68" s="26">
        <f>_xlfn.XLOOKUP($A68,'Day 1 Cleaned'!$U:$U,'Day 1 Cleaned'!FK:FK,"-")</f>
        <v>0</v>
      </c>
      <c r="AX68" s="26">
        <f>_xlfn.XLOOKUP($A68,'Day 1 Cleaned'!$U:$U,'Day 1 Cleaned'!FT:FT,"-")*_xlfn.XLOOKUP($A68,'Day 1 Cleaned'!$U:$U,'Day 1 Cleaned'!FU:FU,"-")</f>
        <v>0</v>
      </c>
      <c r="AY68" s="26">
        <f>_xlfn.XLOOKUP($A68,'Day 1 Cleaned'!$U:$U,'Day 1 Cleaned'!FV:FV,"-")</f>
        <v>0</v>
      </c>
      <c r="AZ68" s="26">
        <f>_xlfn.XLOOKUP($A68,'Day 1 Cleaned'!$U:$U,'Day 1 Cleaned'!GA:GA,"-")</f>
        <v>0</v>
      </c>
    </row>
    <row r="69" spans="1:52" x14ac:dyDescent="0.35">
      <c r="A69" s="26" t="str">
        <f>PROPER('Day 1 Cleaned'!U67)</f>
        <v>Niyorembo Benjamin</v>
      </c>
      <c r="B69" s="26" t="str">
        <f>_xlfn.XLOOKUP($A69,'Day 1 Cleaned'!$U:$U,'Day 1 Cleaned'!Y:Y,"-")</f>
        <v>Nyamasheke</v>
      </c>
      <c r="C69" s="26" t="str">
        <f>_xlfn.XLOOKUP($A69,'Day 1 Cleaned'!$U:$U,'Day 1 Cleaned'!AA:AA,"-")</f>
        <v>Kibogora</v>
      </c>
      <c r="D69" s="26" t="str">
        <f>_xlfn.XLOOKUP($A69,'Day 1 Cleaned'!$U:$U,'Day 1 Cleaned'!AB:AB,"-")</f>
        <v>Bizenga</v>
      </c>
      <c r="E69" s="26" t="str">
        <f>_xlfn.XLOOKUP($A69,'Day 1 Cleaned'!$U:$U,'Day 1 Cleaned'!AI:AI,"-")</f>
        <v>Traditional 3 stone fire</v>
      </c>
      <c r="F69" s="26" t="str">
        <f>_xlfn.XLOOKUP($A69,'Day 1 Cleaned'!$U:$U,'Day 1 Cleaned'!BL:BL,"-")</f>
        <v>Wood</v>
      </c>
      <c r="G69" s="26" t="str">
        <f>_xlfn.XLOOKUP($A69,'Day 2 Cleaned'!$M:$M,'Day 2 Cleaned'!$U:$U,"-")</f>
        <v>Wood</v>
      </c>
      <c r="H69" s="26" t="str">
        <f>_xlfn.XLOOKUP($A69,'Day 3 Cleaned'!$L:$L,'Day 3 Cleaned'!$T:$T,"-")</f>
        <v>Wood</v>
      </c>
      <c r="I69" s="26" t="str">
        <f>_xlfn.XLOOKUP($A69,'Day 4 Cleaned'!$L:$L,'Day 4 Cleaned'!$T:$T,"-")</f>
        <v>Wood</v>
      </c>
      <c r="J69" s="26" t="b" cm="1">
        <f t="array" ref="J69">AND(EXACT(F69:I69,F69))</f>
        <v>1</v>
      </c>
      <c r="K69" s="26">
        <f>_xlfn.XLOOKUP($A69,'Day 2 Cleaned'!$M:$M,'Day 2 Cleaned'!$AI:$AI,"-")</f>
        <v>2</v>
      </c>
      <c r="L69" s="26">
        <f>_xlfn.XLOOKUP($A69,'Day 2 Cleaned'!$M:$M,'Day 2 Cleaned'!$AJ:$AJ,"-")</f>
        <v>5</v>
      </c>
      <c r="M69" s="26">
        <f>_xlfn.XLOOKUP($A69,'Day 3 Cleaned'!$L:$L,'Day 3 Cleaned'!$AH:$AH,"-")</f>
        <v>3</v>
      </c>
      <c r="N69" s="26">
        <f>_xlfn.XLOOKUP($A69,'Day 3 Cleaned'!$L:$L,'Day 3 Cleaned'!$AI:$AI,"-")</f>
        <v>5</v>
      </c>
      <c r="O69" s="26">
        <f>_xlfn.XLOOKUP($A69,'Day 4 Cleaned'!$L:$L,'Day 4 Cleaned'!$AH:$AH,"-")</f>
        <v>2</v>
      </c>
      <c r="P69" s="26">
        <f>_xlfn.XLOOKUP($A69,'Day 4 Cleaned'!$L:$L,'Day 4 Cleaned'!$AI:$AI,"-")</f>
        <v>5</v>
      </c>
      <c r="Q69" s="30">
        <f>SUM(K69:P69)/3</f>
        <v>7.333333333333333</v>
      </c>
      <c r="R69" s="26">
        <f>_xlfn.XLOOKUP($A69,'Day 1 Cleaned'!$U:$U,'Day 1 Cleaned'!$CC:$CC,"-")</f>
        <v>52.54</v>
      </c>
      <c r="S69" s="26">
        <f>_xlfn.XLOOKUP($A69,'Day 2 Cleaned'!$M:$M,'Day 2 Cleaned'!$AM:$AM,"-")</f>
        <v>45.63</v>
      </c>
      <c r="T69" s="26">
        <f>_xlfn.XLOOKUP($A69,'Day 2 Cleaned'!$M:$M,'Day 2 Cleaned'!$AQ:$AQ,"-")</f>
        <v>0</v>
      </c>
      <c r="U69" s="14">
        <f>R69-S69</f>
        <v>6.9099999999999966</v>
      </c>
      <c r="V69" s="26">
        <f>_xlfn.XLOOKUP($A69,'Day 3 Cleaned'!$L:$L,'Day 3 Cleaned'!$AL:$AL,"-")</f>
        <v>35.15</v>
      </c>
      <c r="W69" s="26">
        <f>_xlfn.XLOOKUP($A69,'Day 3 Cleaned'!$L:$L,'Day 3 Cleaned'!$AP:$AP,"-")</f>
        <v>0</v>
      </c>
      <c r="X69" s="14">
        <f>(S69+T69)-V69</f>
        <v>10.480000000000004</v>
      </c>
      <c r="Y69" s="26">
        <f>_xlfn.XLOOKUP($A69,'Day 4 Cleaned'!$L:$L,'Day 4 Cleaned'!$AL:$AL,"-")</f>
        <v>17.39</v>
      </c>
      <c r="Z69" s="26">
        <f>_xlfn.XLOOKUP($A69,'Day 4 Cleaned'!$L:$L,'Day 4 Cleaned'!$AP:$AP,"-")</f>
        <v>0</v>
      </c>
      <c r="AA69" s="14">
        <f>(V69+W69)-Y69</f>
        <v>17.759999999999998</v>
      </c>
      <c r="AB69" s="30">
        <f>AVERAGE(U69,X69,AA69)</f>
        <v>11.716666666666667</v>
      </c>
      <c r="AC69" s="30">
        <f>IF(AND($AB$97&gt;AB69, AB69&gt;$AB$96),AB69,"-")</f>
        <v>11.716666666666667</v>
      </c>
      <c r="AD69" s="26">
        <f>_xlfn.XLOOKUP($A69,'Day 1 Cleaned'!$U:$U,'Day 1 Cleaned'!CM:CM,"-")</f>
        <v>0</v>
      </c>
      <c r="AE69" s="26">
        <f>_xlfn.XLOOKUP($A69,'Day 2 Cleaned'!$M:$M,'Day 2 Cleaned'!$AV:$AV,"-")</f>
        <v>0</v>
      </c>
      <c r="AF69" s="26">
        <f>_xlfn.XLOOKUP($A69,'Day 2 Cleaned'!$M:$M,'Day 2 Cleaned'!$AZ:$AZ,"-")</f>
        <v>0</v>
      </c>
      <c r="AG69" s="14">
        <f t="shared" ref="AG69:AG87" si="10">AD69-AE69</f>
        <v>0</v>
      </c>
      <c r="AH69" s="26">
        <f>_xlfn.XLOOKUP($A69,'Day 3 Cleaned'!$L:$L,'Day 3 Cleaned'!$AU:$AU,"-")</f>
        <v>0</v>
      </c>
      <c r="AI69" s="26">
        <f>_xlfn.XLOOKUP($A69,'Day 3 Cleaned'!$L:$L,'Day 3 Cleaned'!$AY:$AY,"-")</f>
        <v>0</v>
      </c>
      <c r="AJ69" s="14">
        <f t="shared" ref="AJ69:AJ87" si="11">(AE69+AF69)-AH69</f>
        <v>0</v>
      </c>
      <c r="AK69" s="26">
        <f>_xlfn.XLOOKUP($A69,'Day 4 Cleaned'!$L:$L,'Day 4 Cleaned'!$AU:$AU,"-")</f>
        <v>0</v>
      </c>
      <c r="AL69" s="26">
        <f>_xlfn.XLOOKUP($A69,'Day 4 Cleaned'!$L:$L,'Day 4 Cleaned'!$AY:$AY,"-")</f>
        <v>0</v>
      </c>
      <c r="AM69" s="14">
        <f t="shared" ref="AM69:AM87" si="12">(AH69+AI69)-AK69</f>
        <v>0</v>
      </c>
      <c r="AN69" s="30">
        <f t="shared" ref="AN69:AN87" si="13">AVERAGE(AG69,AJ69,AM69)</f>
        <v>0</v>
      </c>
      <c r="AO69" s="31" t="str">
        <f t="shared" si="9"/>
        <v>-</v>
      </c>
      <c r="AP69" s="26">
        <f>_xlfn.XLOOKUP($A69,'Day 1 Cleaned'!$U:$U,'Day 1 Cleaned'!CT:CT,"-")</f>
        <v>0</v>
      </c>
      <c r="AQ69" s="26">
        <f>_xlfn.XLOOKUP($A69,'Day 1 Cleaned'!$U:$U,'Day 1 Cleaned'!DD:DD,"-")</f>
        <v>0</v>
      </c>
      <c r="AR69" s="26">
        <f>_xlfn.XLOOKUP($A69,'Day 1 Cleaned'!$U:$U,'Day 1 Cleaned'!DN:DN,"-")</f>
        <v>0</v>
      </c>
      <c r="AS69" s="26">
        <f>_xlfn.XLOOKUP($A69,'Day 1 Cleaned'!$U:$U,'Day 1 Cleaned'!DX:DX,"-")</f>
        <v>0</v>
      </c>
      <c r="AT69" s="26">
        <f>_xlfn.XLOOKUP($A69,'Day 1 Cleaned'!$U:$U,'Day 1 Cleaned'!EH:EH,"-")</f>
        <v>0</v>
      </c>
      <c r="AU69" s="26">
        <f>_xlfn.XLOOKUP($A69,'Day 1 Cleaned'!$U:$U,'Day 1 Cleaned'!ER:ER,"-")</f>
        <v>0</v>
      </c>
      <c r="AV69" s="26">
        <f>_xlfn.XLOOKUP($A69,'Day 1 Cleaned'!$U:$U,'Day 1 Cleaned'!FA:FA,"-")</f>
        <v>0</v>
      </c>
      <c r="AW69" s="26">
        <f>_xlfn.XLOOKUP($A69,'Day 1 Cleaned'!$U:$U,'Day 1 Cleaned'!FK:FK,"-")</f>
        <v>0</v>
      </c>
      <c r="AX69" s="26">
        <f>_xlfn.XLOOKUP($A69,'Day 1 Cleaned'!$U:$U,'Day 1 Cleaned'!FT:FT,"-")*_xlfn.XLOOKUP($A69,'Day 1 Cleaned'!$U:$U,'Day 1 Cleaned'!FU:FU,"-")</f>
        <v>0</v>
      </c>
      <c r="AY69" s="26">
        <f>_xlfn.XLOOKUP($A69,'Day 1 Cleaned'!$U:$U,'Day 1 Cleaned'!FV:FV,"-")</f>
        <v>0</v>
      </c>
      <c r="AZ69" s="26">
        <f>_xlfn.XLOOKUP($A69,'Day 1 Cleaned'!$U:$U,'Day 1 Cleaned'!GA:GA,"-")</f>
        <v>0</v>
      </c>
    </row>
    <row r="70" spans="1:52" x14ac:dyDescent="0.35">
      <c r="A70" s="26" t="str">
        <f>PROPER('Day 1 Cleaned'!U68)</f>
        <v>Ntakirutimana Ferederic</v>
      </c>
      <c r="B70" s="26" t="str">
        <f>_xlfn.XLOOKUP($A70,'Day 1 Cleaned'!$U:$U,'Day 1 Cleaned'!Y:Y,"-")</f>
        <v>Nyamasheke</v>
      </c>
      <c r="C70" s="26" t="str">
        <f>_xlfn.XLOOKUP($A70,'Day 1 Cleaned'!$U:$U,'Day 1 Cleaned'!AA:AA,"-")</f>
        <v>Kigabiro</v>
      </c>
      <c r="D70" s="26" t="str">
        <f>_xlfn.XLOOKUP($A70,'Day 1 Cleaned'!$U:$U,'Day 1 Cleaned'!AB:AB,"-")</f>
        <v>Bunyenga</v>
      </c>
      <c r="E70" s="26" t="str">
        <f>_xlfn.XLOOKUP($A70,'Day 1 Cleaned'!$U:$U,'Day 1 Cleaned'!AI:AI,"-")</f>
        <v>Traditional 3 stone fire</v>
      </c>
      <c r="F70" s="26" t="str">
        <f>_xlfn.XLOOKUP($A70,'Day 1 Cleaned'!$U:$U,'Day 1 Cleaned'!BL:BL,"-")</f>
        <v>Wood</v>
      </c>
      <c r="G70" s="26" t="str">
        <f>_xlfn.XLOOKUP($A70,'Day 2 Cleaned'!$M:$M,'Day 2 Cleaned'!$U:$U,"-")</f>
        <v>Wood</v>
      </c>
      <c r="H70" s="26" t="str">
        <f>_xlfn.XLOOKUP($A70,'Day 3 Cleaned'!$L:$L,'Day 3 Cleaned'!$T:$T,"-")</f>
        <v>Wood</v>
      </c>
      <c r="I70" s="26" t="str">
        <f>_xlfn.XLOOKUP($A70,'Day 4 Cleaned'!$L:$L,'Day 4 Cleaned'!$T:$T,"-")</f>
        <v>Wood</v>
      </c>
      <c r="J70" s="26" t="b" cm="1">
        <f t="array" ref="J70">AND(EXACT(F70:I70,F70))</f>
        <v>1</v>
      </c>
      <c r="K70" s="26">
        <f>_xlfn.XLOOKUP($A70,'Day 2 Cleaned'!$M:$M,'Day 2 Cleaned'!$AI:$AI,"-")</f>
        <v>2</v>
      </c>
      <c r="L70" s="26">
        <f>_xlfn.XLOOKUP($A70,'Day 2 Cleaned'!$M:$M,'Day 2 Cleaned'!$AJ:$AJ,"-")</f>
        <v>4</v>
      </c>
      <c r="M70" s="26">
        <f>_xlfn.XLOOKUP($A70,'Day 3 Cleaned'!$L:$L,'Day 3 Cleaned'!$AH:$AH,"-")</f>
        <v>2</v>
      </c>
      <c r="N70" s="26">
        <f>_xlfn.XLOOKUP($A70,'Day 3 Cleaned'!$L:$L,'Day 3 Cleaned'!$AI:$AI,"-")</f>
        <v>4</v>
      </c>
      <c r="O70" s="26">
        <f>_xlfn.XLOOKUP($A70,'Day 4 Cleaned'!$L:$L,'Day 4 Cleaned'!$AH:$AH,"-")</f>
        <v>2</v>
      </c>
      <c r="P70" s="26">
        <f>_xlfn.XLOOKUP($A70,'Day 4 Cleaned'!$L:$L,'Day 4 Cleaned'!$AI:$AI,"-")</f>
        <v>4</v>
      </c>
      <c r="Q70" s="30">
        <f>SUM(K70:P70)/3</f>
        <v>6</v>
      </c>
      <c r="R70" s="26">
        <f>_xlfn.XLOOKUP($A70,'Day 1 Cleaned'!$U:$U,'Day 1 Cleaned'!$CC:$CC,"-")</f>
        <v>36.950000000000003</v>
      </c>
      <c r="S70" s="26">
        <f>_xlfn.XLOOKUP($A70,'Day 2 Cleaned'!$M:$M,'Day 2 Cleaned'!$AM:$AM,"-")</f>
        <v>23.74</v>
      </c>
      <c r="T70" s="26">
        <f>_xlfn.XLOOKUP($A70,'Day 2 Cleaned'!$M:$M,'Day 2 Cleaned'!$AQ:$AQ,"-")</f>
        <v>0</v>
      </c>
      <c r="U70" s="14">
        <f>R70-S70</f>
        <v>13.210000000000004</v>
      </c>
      <c r="V70" s="26">
        <f>_xlfn.XLOOKUP($A70,'Day 3 Cleaned'!$L:$L,'Day 3 Cleaned'!$AL:$AL,"-")</f>
        <v>19.14</v>
      </c>
      <c r="W70" s="26">
        <f>_xlfn.XLOOKUP($A70,'Day 3 Cleaned'!$L:$L,'Day 3 Cleaned'!$AP:$AP,"-")</f>
        <v>0</v>
      </c>
      <c r="X70" s="14">
        <f>(S70+T70)-V70</f>
        <v>4.5999999999999979</v>
      </c>
      <c r="Y70" s="26">
        <f>_xlfn.XLOOKUP($A70,'Day 4 Cleaned'!$L:$L,'Day 4 Cleaned'!$AL:$AL,"-")</f>
        <v>7.085</v>
      </c>
      <c r="Z70" s="26">
        <f>_xlfn.XLOOKUP($A70,'Day 4 Cleaned'!$L:$L,'Day 4 Cleaned'!$AP:$AP,"-")</f>
        <v>0</v>
      </c>
      <c r="AA70" s="14">
        <f>(V70+W70)-Y70</f>
        <v>12.055</v>
      </c>
      <c r="AB70" s="30">
        <f>AVERAGE(U70,X70,AA70)</f>
        <v>9.9550000000000001</v>
      </c>
      <c r="AC70" s="30">
        <f>IF(AND($AB$97&gt;AB70, AB70&gt;$AB$96),AB70,"-")</f>
        <v>9.9550000000000001</v>
      </c>
      <c r="AD70" s="26">
        <f>_xlfn.XLOOKUP($A70,'Day 1 Cleaned'!$U:$U,'Day 1 Cleaned'!CM:CM,"-")</f>
        <v>0</v>
      </c>
      <c r="AE70" s="26">
        <f>_xlfn.XLOOKUP($A70,'Day 2 Cleaned'!$M:$M,'Day 2 Cleaned'!$AV:$AV,"-")</f>
        <v>0</v>
      </c>
      <c r="AF70" s="26">
        <f>_xlfn.XLOOKUP($A70,'Day 2 Cleaned'!$M:$M,'Day 2 Cleaned'!$AZ:$AZ,"-")</f>
        <v>0</v>
      </c>
      <c r="AG70" s="14">
        <f t="shared" si="10"/>
        <v>0</v>
      </c>
      <c r="AH70" s="26">
        <f>_xlfn.XLOOKUP($A70,'Day 3 Cleaned'!$L:$L,'Day 3 Cleaned'!$AU:$AU,"-")</f>
        <v>0</v>
      </c>
      <c r="AI70" s="26">
        <f>_xlfn.XLOOKUP($A70,'Day 3 Cleaned'!$L:$L,'Day 3 Cleaned'!$AY:$AY,"-")</f>
        <v>0</v>
      </c>
      <c r="AJ70" s="14">
        <f t="shared" si="11"/>
        <v>0</v>
      </c>
      <c r="AK70" s="26">
        <f>_xlfn.XLOOKUP($A70,'Day 4 Cleaned'!$L:$L,'Day 4 Cleaned'!$AU:$AU,"-")</f>
        <v>0</v>
      </c>
      <c r="AL70" s="26">
        <f>_xlfn.XLOOKUP($A70,'Day 4 Cleaned'!$L:$L,'Day 4 Cleaned'!$AY:$AY,"-")</f>
        <v>0</v>
      </c>
      <c r="AM70" s="14">
        <f t="shared" si="12"/>
        <v>0</v>
      </c>
      <c r="AN70" s="30">
        <f t="shared" si="13"/>
        <v>0</v>
      </c>
      <c r="AO70" s="31" t="str">
        <f t="shared" si="9"/>
        <v>-</v>
      </c>
      <c r="AP70" s="26">
        <f>_xlfn.XLOOKUP($A70,'Day 1 Cleaned'!$U:$U,'Day 1 Cleaned'!CT:CT,"-")</f>
        <v>0</v>
      </c>
      <c r="AQ70" s="26">
        <f>_xlfn.XLOOKUP($A70,'Day 1 Cleaned'!$U:$U,'Day 1 Cleaned'!DD:DD,"-")</f>
        <v>0</v>
      </c>
      <c r="AR70" s="26">
        <f>_xlfn.XLOOKUP($A70,'Day 1 Cleaned'!$U:$U,'Day 1 Cleaned'!DN:DN,"-")</f>
        <v>0</v>
      </c>
      <c r="AS70" s="26">
        <f>_xlfn.XLOOKUP($A70,'Day 1 Cleaned'!$U:$U,'Day 1 Cleaned'!DX:DX,"-")</f>
        <v>0</v>
      </c>
      <c r="AT70" s="26">
        <f>_xlfn.XLOOKUP($A70,'Day 1 Cleaned'!$U:$U,'Day 1 Cleaned'!EH:EH,"-")</f>
        <v>0</v>
      </c>
      <c r="AU70" s="26">
        <f>_xlfn.XLOOKUP($A70,'Day 1 Cleaned'!$U:$U,'Day 1 Cleaned'!ER:ER,"-")</f>
        <v>0</v>
      </c>
      <c r="AV70" s="26">
        <f>_xlfn.XLOOKUP($A70,'Day 1 Cleaned'!$U:$U,'Day 1 Cleaned'!FA:FA,"-")</f>
        <v>0</v>
      </c>
      <c r="AW70" s="26">
        <f>_xlfn.XLOOKUP($A70,'Day 1 Cleaned'!$U:$U,'Day 1 Cleaned'!FK:FK,"-")</f>
        <v>0</v>
      </c>
      <c r="AX70" s="26">
        <f>_xlfn.XLOOKUP($A70,'Day 1 Cleaned'!$U:$U,'Day 1 Cleaned'!FT:FT,"-")*_xlfn.XLOOKUP($A70,'Day 1 Cleaned'!$U:$U,'Day 1 Cleaned'!FU:FU,"-")</f>
        <v>0</v>
      </c>
      <c r="AY70" s="26">
        <f>_xlfn.XLOOKUP($A70,'Day 1 Cleaned'!$U:$U,'Day 1 Cleaned'!FV:FV,"-")</f>
        <v>0</v>
      </c>
      <c r="AZ70" s="26">
        <f>_xlfn.XLOOKUP($A70,'Day 1 Cleaned'!$U:$U,'Day 1 Cleaned'!GA:GA,"-")</f>
        <v>0</v>
      </c>
    </row>
    <row r="71" spans="1:52" x14ac:dyDescent="0.35">
      <c r="A71" s="26" t="str">
        <f>PROPER('Day 1 Cleaned'!U69)</f>
        <v xml:space="preserve">Ntamarerero Phenias </v>
      </c>
      <c r="B71" s="26" t="str">
        <f>_xlfn.XLOOKUP($A71,'Day 1 Cleaned'!$U:$U,'Day 1 Cleaned'!Y:Y,"-")</f>
        <v>Nyamasheke</v>
      </c>
      <c r="C71" s="26" t="str">
        <f>_xlfn.XLOOKUP($A71,'Day 1 Cleaned'!$U:$U,'Day 1 Cleaned'!AA:AA,"-")</f>
        <v>Muyange</v>
      </c>
      <c r="D71" s="26" t="str">
        <f>_xlfn.XLOOKUP($A71,'Day 1 Cleaned'!$U:$U,'Day 1 Cleaned'!AB:AB,"-")</f>
        <v>Bukiro</v>
      </c>
      <c r="E71" s="26" t="str">
        <f>_xlfn.XLOOKUP($A71,'Day 1 Cleaned'!$U:$U,'Day 1 Cleaned'!AI:AI,"-")</f>
        <v>Traditional 3 stone fire</v>
      </c>
      <c r="F71" s="26" t="str">
        <f>_xlfn.XLOOKUP($A71,'Day 1 Cleaned'!$U:$U,'Day 1 Cleaned'!BL:BL,"-")</f>
        <v>Wood</v>
      </c>
      <c r="G71" s="26" t="str">
        <f>_xlfn.XLOOKUP($A71,'Day 2 Cleaned'!$M:$M,'Day 2 Cleaned'!$U:$U,"-")</f>
        <v>Wood</v>
      </c>
      <c r="H71" s="26" t="str">
        <f>_xlfn.XLOOKUP($A71,'Day 3 Cleaned'!$L:$L,'Day 3 Cleaned'!$T:$T,"-")</f>
        <v>Wood</v>
      </c>
      <c r="I71" s="26" t="str">
        <f>_xlfn.XLOOKUP($A71,'Day 4 Cleaned'!$L:$L,'Day 4 Cleaned'!$T:$T,"-")</f>
        <v>Wood</v>
      </c>
      <c r="J71" s="26" t="b" cm="1">
        <f t="array" ref="J71">AND(EXACT(F71:I71,F71))</f>
        <v>1</v>
      </c>
      <c r="K71" s="26">
        <f>_xlfn.XLOOKUP($A71,'Day 2 Cleaned'!$M:$M,'Day 2 Cleaned'!$AI:$AI,"-")</f>
        <v>1</v>
      </c>
      <c r="L71" s="26">
        <f>_xlfn.XLOOKUP($A71,'Day 2 Cleaned'!$M:$M,'Day 2 Cleaned'!$AJ:$AJ,"-")</f>
        <v>5</v>
      </c>
      <c r="M71" s="26">
        <f>_xlfn.XLOOKUP($A71,'Day 3 Cleaned'!$L:$L,'Day 3 Cleaned'!$AH:$AH,"-")</f>
        <v>2</v>
      </c>
      <c r="N71" s="26">
        <f>_xlfn.XLOOKUP($A71,'Day 3 Cleaned'!$L:$L,'Day 3 Cleaned'!$AI:$AI,"-")</f>
        <v>5</v>
      </c>
      <c r="O71" s="26">
        <f>_xlfn.XLOOKUP($A71,'Day 4 Cleaned'!$L:$L,'Day 4 Cleaned'!$AH:$AH,"-")</f>
        <v>1</v>
      </c>
      <c r="P71" s="26">
        <f>_xlfn.XLOOKUP($A71,'Day 4 Cleaned'!$L:$L,'Day 4 Cleaned'!$AI:$AI,"-")</f>
        <v>5</v>
      </c>
      <c r="Q71" s="30">
        <f>SUM(K71:P71)/3</f>
        <v>6.333333333333333</v>
      </c>
      <c r="R71" s="26">
        <f>_xlfn.XLOOKUP($A71,'Day 1 Cleaned'!$U:$U,'Day 1 Cleaned'!$CC:$CC,"-")</f>
        <v>47.158000000000001</v>
      </c>
      <c r="S71" s="26">
        <f>_xlfn.XLOOKUP($A71,'Day 2 Cleaned'!$M:$M,'Day 2 Cleaned'!$AM:$AM,"-")</f>
        <v>30.902000000000001</v>
      </c>
      <c r="T71" s="26">
        <f>_xlfn.XLOOKUP($A71,'Day 2 Cleaned'!$M:$M,'Day 2 Cleaned'!$AQ:$AQ,"-")</f>
        <v>0</v>
      </c>
      <c r="U71" s="14">
        <f>R71-S71</f>
        <v>16.256</v>
      </c>
      <c r="V71" s="26">
        <f>_xlfn.XLOOKUP($A71,'Day 3 Cleaned'!$L:$L,'Day 3 Cleaned'!$AL:$AL,"-")</f>
        <v>23.84</v>
      </c>
      <c r="W71" s="26">
        <f>_xlfn.XLOOKUP($A71,'Day 3 Cleaned'!$L:$L,'Day 3 Cleaned'!$AP:$AP,"-")</f>
        <v>0</v>
      </c>
      <c r="X71" s="14">
        <f>(S71+T71)-V71</f>
        <v>7.0620000000000012</v>
      </c>
      <c r="Y71" s="26">
        <f>_xlfn.XLOOKUP($A71,'Day 4 Cleaned'!$L:$L,'Day 4 Cleaned'!$AL:$AL,"-")</f>
        <v>15.744999999999999</v>
      </c>
      <c r="Z71" s="26">
        <f>_xlfn.XLOOKUP($A71,'Day 4 Cleaned'!$L:$L,'Day 4 Cleaned'!$AP:$AP,"-")</f>
        <v>0</v>
      </c>
      <c r="AA71" s="14">
        <f>(V71+W71)-Y71</f>
        <v>8.0950000000000006</v>
      </c>
      <c r="AB71" s="30">
        <f>AVERAGE(U71,X71,AA71)</f>
        <v>10.471000000000002</v>
      </c>
      <c r="AC71" s="30">
        <f>IF(AND($AB$97&gt;AB71, AB71&gt;$AB$96),AB71,"-")</f>
        <v>10.471000000000002</v>
      </c>
      <c r="AD71" s="26">
        <f>_xlfn.XLOOKUP($A71,'Day 1 Cleaned'!$U:$U,'Day 1 Cleaned'!CM:CM,"-")</f>
        <v>0</v>
      </c>
      <c r="AE71" s="26">
        <f>_xlfn.XLOOKUP($A71,'Day 2 Cleaned'!$M:$M,'Day 2 Cleaned'!$AV:$AV,"-")</f>
        <v>0</v>
      </c>
      <c r="AF71" s="26">
        <f>_xlfn.XLOOKUP($A71,'Day 2 Cleaned'!$M:$M,'Day 2 Cleaned'!$AZ:$AZ,"-")</f>
        <v>0</v>
      </c>
      <c r="AG71" s="14">
        <f t="shared" si="10"/>
        <v>0</v>
      </c>
      <c r="AH71" s="26">
        <f>_xlfn.XLOOKUP($A71,'Day 3 Cleaned'!$L:$L,'Day 3 Cleaned'!$AU:$AU,"-")</f>
        <v>0</v>
      </c>
      <c r="AI71" s="26">
        <f>_xlfn.XLOOKUP($A71,'Day 3 Cleaned'!$L:$L,'Day 3 Cleaned'!$AY:$AY,"-")</f>
        <v>0</v>
      </c>
      <c r="AJ71" s="14">
        <f t="shared" si="11"/>
        <v>0</v>
      </c>
      <c r="AK71" s="26">
        <f>_xlfn.XLOOKUP($A71,'Day 4 Cleaned'!$L:$L,'Day 4 Cleaned'!$AU:$AU,"-")</f>
        <v>0</v>
      </c>
      <c r="AL71" s="26">
        <f>_xlfn.XLOOKUP($A71,'Day 4 Cleaned'!$L:$L,'Day 4 Cleaned'!$AY:$AY,"-")</f>
        <v>0</v>
      </c>
      <c r="AM71" s="14">
        <f t="shared" si="12"/>
        <v>0</v>
      </c>
      <c r="AN71" s="30">
        <f t="shared" si="13"/>
        <v>0</v>
      </c>
      <c r="AO71" s="31" t="str">
        <f t="shared" si="9"/>
        <v>-</v>
      </c>
      <c r="AP71" s="26">
        <f>_xlfn.XLOOKUP($A71,'Day 1 Cleaned'!$U:$U,'Day 1 Cleaned'!CT:CT,"-")</f>
        <v>0</v>
      </c>
      <c r="AQ71" s="26">
        <f>_xlfn.XLOOKUP($A71,'Day 1 Cleaned'!$U:$U,'Day 1 Cleaned'!DD:DD,"-")</f>
        <v>0</v>
      </c>
      <c r="AR71" s="26">
        <f>_xlfn.XLOOKUP($A71,'Day 1 Cleaned'!$U:$U,'Day 1 Cleaned'!DN:DN,"-")</f>
        <v>0</v>
      </c>
      <c r="AS71" s="26">
        <f>_xlfn.XLOOKUP($A71,'Day 1 Cleaned'!$U:$U,'Day 1 Cleaned'!DX:DX,"-")</f>
        <v>0</v>
      </c>
      <c r="AT71" s="26">
        <f>_xlfn.XLOOKUP($A71,'Day 1 Cleaned'!$U:$U,'Day 1 Cleaned'!EH:EH,"-")</f>
        <v>0</v>
      </c>
      <c r="AU71" s="26">
        <f>_xlfn.XLOOKUP($A71,'Day 1 Cleaned'!$U:$U,'Day 1 Cleaned'!ER:ER,"-")</f>
        <v>0</v>
      </c>
      <c r="AV71" s="26">
        <f>_xlfn.XLOOKUP($A71,'Day 1 Cleaned'!$U:$U,'Day 1 Cleaned'!FA:FA,"-")</f>
        <v>0</v>
      </c>
      <c r="AW71" s="26">
        <f>_xlfn.XLOOKUP($A71,'Day 1 Cleaned'!$U:$U,'Day 1 Cleaned'!FK:FK,"-")</f>
        <v>0</v>
      </c>
      <c r="AX71" s="26">
        <f>_xlfn.XLOOKUP($A71,'Day 1 Cleaned'!$U:$U,'Day 1 Cleaned'!FT:FT,"-")*_xlfn.XLOOKUP($A71,'Day 1 Cleaned'!$U:$U,'Day 1 Cleaned'!FU:FU,"-")</f>
        <v>0</v>
      </c>
      <c r="AY71" s="26">
        <f>_xlfn.XLOOKUP($A71,'Day 1 Cleaned'!$U:$U,'Day 1 Cleaned'!FV:FV,"-")</f>
        <v>0</v>
      </c>
      <c r="AZ71" s="26">
        <f>_xlfn.XLOOKUP($A71,'Day 1 Cleaned'!$U:$U,'Day 1 Cleaned'!GA:GA,"-")</f>
        <v>0</v>
      </c>
    </row>
    <row r="72" spans="1:52" x14ac:dyDescent="0.35">
      <c r="A72" s="26" t="str">
        <f>PROPER('Day 1 Cleaned'!U70)</f>
        <v>Ntawumenyumunsi Theophile</v>
      </c>
      <c r="B72" s="26" t="str">
        <f>_xlfn.XLOOKUP($A72,'Day 1 Cleaned'!$U:$U,'Day 1 Cleaned'!Y:Y,"-")</f>
        <v>Nyamasheke</v>
      </c>
      <c r="C72" s="26" t="str">
        <f>_xlfn.XLOOKUP($A72,'Day 1 Cleaned'!$U:$U,'Day 1 Cleaned'!AA:AA,"-")</f>
        <v>Kigabiro</v>
      </c>
      <c r="D72" s="26" t="str">
        <f>_xlfn.XLOOKUP($A72,'Day 1 Cleaned'!$U:$U,'Day 1 Cleaned'!AB:AB,"-")</f>
        <v>Bunyenga</v>
      </c>
      <c r="E72" s="26" t="str">
        <f>_xlfn.XLOOKUP($A72,'Day 1 Cleaned'!$U:$U,'Day 1 Cleaned'!AI:AI,"-")</f>
        <v>Traditional 3 stone fire</v>
      </c>
      <c r="F72" s="26" t="str">
        <f>_xlfn.XLOOKUP($A72,'Day 1 Cleaned'!$U:$U,'Day 1 Cleaned'!BL:BL,"-")</f>
        <v>Wood</v>
      </c>
      <c r="G72" s="26" t="str">
        <f>_xlfn.XLOOKUP($A72,'Day 2 Cleaned'!$M:$M,'Day 2 Cleaned'!$U:$U,"-")</f>
        <v>Wood</v>
      </c>
      <c r="H72" s="26" t="str">
        <f>_xlfn.XLOOKUP($A72,'Day 3 Cleaned'!$L:$L,'Day 3 Cleaned'!$T:$T,"-")</f>
        <v>Wood</v>
      </c>
      <c r="I72" s="26" t="str">
        <f>_xlfn.XLOOKUP($A72,'Day 4 Cleaned'!$L:$L,'Day 4 Cleaned'!$T:$T,"-")</f>
        <v>Wood</v>
      </c>
      <c r="J72" s="26" t="b" cm="1">
        <f t="array" ref="J72">AND(EXACT(F72:I72,F72))</f>
        <v>1</v>
      </c>
      <c r="K72" s="26">
        <f>_xlfn.XLOOKUP($A72,'Day 2 Cleaned'!$M:$M,'Day 2 Cleaned'!$AI:$AI,"-")</f>
        <v>2</v>
      </c>
      <c r="L72" s="26">
        <f>_xlfn.XLOOKUP($A72,'Day 2 Cleaned'!$M:$M,'Day 2 Cleaned'!$AJ:$AJ,"-")</f>
        <v>5</v>
      </c>
      <c r="M72" s="26">
        <f>_xlfn.XLOOKUP($A72,'Day 3 Cleaned'!$L:$L,'Day 3 Cleaned'!$AH:$AH,"-")</f>
        <v>2</v>
      </c>
      <c r="N72" s="26">
        <f>_xlfn.XLOOKUP($A72,'Day 3 Cleaned'!$L:$L,'Day 3 Cleaned'!$AI:$AI,"-")</f>
        <v>5</v>
      </c>
      <c r="O72" s="26">
        <f>_xlfn.XLOOKUP($A72,'Day 4 Cleaned'!$L:$L,'Day 4 Cleaned'!$AH:$AH,"-")</f>
        <v>2</v>
      </c>
      <c r="P72" s="26">
        <f>_xlfn.XLOOKUP($A72,'Day 4 Cleaned'!$L:$L,'Day 4 Cleaned'!$AI:$AI,"-")</f>
        <v>5</v>
      </c>
      <c r="Q72" s="30">
        <f>SUM(K72:P72)/3</f>
        <v>7</v>
      </c>
      <c r="R72" s="26">
        <f>_xlfn.XLOOKUP($A72,'Day 1 Cleaned'!$U:$U,'Day 1 Cleaned'!$CC:$CC,"-")</f>
        <v>40.14</v>
      </c>
      <c r="S72" s="26">
        <f>_xlfn.XLOOKUP($A72,'Day 2 Cleaned'!$M:$M,'Day 2 Cleaned'!$AM:$AM,"-")</f>
        <v>19.440000000000001</v>
      </c>
      <c r="T72" s="26">
        <f>_xlfn.XLOOKUP($A72,'Day 2 Cleaned'!$M:$M,'Day 2 Cleaned'!$AQ:$AQ,"-")</f>
        <v>12.5</v>
      </c>
      <c r="U72" s="14">
        <f>R72-S72</f>
        <v>20.7</v>
      </c>
      <c r="V72" s="26">
        <f>_xlfn.XLOOKUP($A72,'Day 3 Cleaned'!$L:$L,'Day 3 Cleaned'!$AL:$AL,"-")</f>
        <v>20.065000000000001</v>
      </c>
      <c r="W72" s="26">
        <f>_xlfn.XLOOKUP($A72,'Day 3 Cleaned'!$L:$L,'Day 3 Cleaned'!$AP:$AP,"-")</f>
        <v>0</v>
      </c>
      <c r="X72" s="14">
        <f>(S72+T72)-V72</f>
        <v>11.875</v>
      </c>
      <c r="Y72" s="26">
        <f>_xlfn.XLOOKUP($A72,'Day 4 Cleaned'!$L:$L,'Day 4 Cleaned'!$AL:$AL,"-")</f>
        <v>1.68</v>
      </c>
      <c r="Z72" s="26">
        <f>_xlfn.XLOOKUP($A72,'Day 4 Cleaned'!$L:$L,'Day 4 Cleaned'!$AP:$AP,"-")</f>
        <v>0</v>
      </c>
      <c r="AA72" s="14">
        <f>(V72+W72)-Y72</f>
        <v>18.385000000000002</v>
      </c>
      <c r="AB72" s="30">
        <f>AVERAGE(U72,X72,AA72)</f>
        <v>16.986666666666668</v>
      </c>
      <c r="AC72" s="30">
        <f>IF(AND($AB$97&gt;AB72, AB72&gt;$AB$96),AB72,"-")</f>
        <v>16.986666666666668</v>
      </c>
      <c r="AD72" s="26">
        <f>_xlfn.XLOOKUP($A72,'Day 1 Cleaned'!$U:$U,'Day 1 Cleaned'!CM:CM,"-")</f>
        <v>0</v>
      </c>
      <c r="AE72" s="26">
        <f>_xlfn.XLOOKUP($A72,'Day 2 Cleaned'!$M:$M,'Day 2 Cleaned'!$AV:$AV,"-")</f>
        <v>0</v>
      </c>
      <c r="AF72" s="26">
        <f>_xlfn.XLOOKUP($A72,'Day 2 Cleaned'!$M:$M,'Day 2 Cleaned'!$AZ:$AZ,"-")</f>
        <v>0</v>
      </c>
      <c r="AG72" s="14">
        <f t="shared" si="10"/>
        <v>0</v>
      </c>
      <c r="AH72" s="26">
        <f>_xlfn.XLOOKUP($A72,'Day 3 Cleaned'!$L:$L,'Day 3 Cleaned'!$AU:$AU,"-")</f>
        <v>0</v>
      </c>
      <c r="AI72" s="26">
        <f>_xlfn.XLOOKUP($A72,'Day 3 Cleaned'!$L:$L,'Day 3 Cleaned'!$AY:$AY,"-")</f>
        <v>0</v>
      </c>
      <c r="AJ72" s="14">
        <f t="shared" si="11"/>
        <v>0</v>
      </c>
      <c r="AK72" s="26">
        <f>_xlfn.XLOOKUP($A72,'Day 4 Cleaned'!$L:$L,'Day 4 Cleaned'!$AU:$AU,"-")</f>
        <v>0</v>
      </c>
      <c r="AL72" s="26">
        <f>_xlfn.XLOOKUP($A72,'Day 4 Cleaned'!$L:$L,'Day 4 Cleaned'!$AY:$AY,"-")</f>
        <v>0</v>
      </c>
      <c r="AM72" s="14">
        <f t="shared" si="12"/>
        <v>0</v>
      </c>
      <c r="AN72" s="30">
        <f t="shared" si="13"/>
        <v>0</v>
      </c>
      <c r="AO72" s="31" t="str">
        <f t="shared" si="9"/>
        <v>-</v>
      </c>
      <c r="AP72" s="26">
        <f>_xlfn.XLOOKUP($A72,'Day 1 Cleaned'!$U:$U,'Day 1 Cleaned'!CT:CT,"-")</f>
        <v>0</v>
      </c>
      <c r="AQ72" s="26">
        <f>_xlfn.XLOOKUP($A72,'Day 1 Cleaned'!$U:$U,'Day 1 Cleaned'!DD:DD,"-")</f>
        <v>0</v>
      </c>
      <c r="AR72" s="26">
        <f>_xlfn.XLOOKUP($A72,'Day 1 Cleaned'!$U:$U,'Day 1 Cleaned'!DN:DN,"-")</f>
        <v>0</v>
      </c>
      <c r="AS72" s="26">
        <f>_xlfn.XLOOKUP($A72,'Day 1 Cleaned'!$U:$U,'Day 1 Cleaned'!DX:DX,"-")</f>
        <v>0</v>
      </c>
      <c r="AT72" s="26">
        <f>_xlfn.XLOOKUP($A72,'Day 1 Cleaned'!$U:$U,'Day 1 Cleaned'!EH:EH,"-")</f>
        <v>0</v>
      </c>
      <c r="AU72" s="26">
        <f>_xlfn.XLOOKUP($A72,'Day 1 Cleaned'!$U:$U,'Day 1 Cleaned'!ER:ER,"-")</f>
        <v>0</v>
      </c>
      <c r="AV72" s="26">
        <f>_xlfn.XLOOKUP($A72,'Day 1 Cleaned'!$U:$U,'Day 1 Cleaned'!FA:FA,"-")</f>
        <v>0</v>
      </c>
      <c r="AW72" s="26">
        <f>_xlfn.XLOOKUP($A72,'Day 1 Cleaned'!$U:$U,'Day 1 Cleaned'!FK:FK,"-")</f>
        <v>0</v>
      </c>
      <c r="AX72" s="26">
        <f>_xlfn.XLOOKUP($A72,'Day 1 Cleaned'!$U:$U,'Day 1 Cleaned'!FT:FT,"-")*_xlfn.XLOOKUP($A72,'Day 1 Cleaned'!$U:$U,'Day 1 Cleaned'!FU:FU,"-")</f>
        <v>0</v>
      </c>
      <c r="AY72" s="26">
        <f>_xlfn.XLOOKUP($A72,'Day 1 Cleaned'!$U:$U,'Day 1 Cleaned'!FV:FV,"-")</f>
        <v>0</v>
      </c>
      <c r="AZ72" s="26">
        <f>_xlfn.XLOOKUP($A72,'Day 1 Cleaned'!$U:$U,'Day 1 Cleaned'!GA:GA,"-")</f>
        <v>0</v>
      </c>
    </row>
    <row r="73" spans="1:52" x14ac:dyDescent="0.35">
      <c r="A73" s="26" t="str">
        <f>PROPER('Day 1 Cleaned'!U71)</f>
        <v xml:space="preserve">Ntuyahaga Gerald </v>
      </c>
      <c r="B73" s="26" t="str">
        <f>_xlfn.XLOOKUP($A73,'Day 1 Cleaned'!$U:$U,'Day 1 Cleaned'!Y:Y,"-")</f>
        <v>Nyamasheke</v>
      </c>
      <c r="C73" s="26" t="str">
        <f>_xlfn.XLOOKUP($A73,'Day 1 Cleaned'!$U:$U,'Day 1 Cleaned'!AA:AA,"-")</f>
        <v>Muyange</v>
      </c>
      <c r="D73" s="26" t="str">
        <f>_xlfn.XLOOKUP($A73,'Day 1 Cleaned'!$U:$U,'Day 1 Cleaned'!AB:AB,"-")</f>
        <v>Bukiro</v>
      </c>
      <c r="E73" s="26" t="str">
        <f>_xlfn.XLOOKUP($A73,'Day 1 Cleaned'!$U:$U,'Day 1 Cleaned'!AI:AI,"-")</f>
        <v>Traditional 3 stone fire</v>
      </c>
      <c r="F73" s="26" t="str">
        <f>_xlfn.XLOOKUP($A73,'Day 1 Cleaned'!$U:$U,'Day 1 Cleaned'!BL:BL,"-")</f>
        <v>Wood</v>
      </c>
      <c r="G73" s="26" t="str">
        <f>_xlfn.XLOOKUP($A73,'Day 2 Cleaned'!$M:$M,'Day 2 Cleaned'!$U:$U,"-")</f>
        <v>Wood</v>
      </c>
      <c r="H73" s="26" t="str">
        <f>_xlfn.XLOOKUP($A73,'Day 3 Cleaned'!$L:$L,'Day 3 Cleaned'!$T:$T,"-")</f>
        <v>Wood</v>
      </c>
      <c r="I73" s="26" t="str">
        <f>_xlfn.XLOOKUP($A73,'Day 4 Cleaned'!$L:$L,'Day 4 Cleaned'!$T:$T,"-")</f>
        <v>Wood</v>
      </c>
      <c r="J73" s="26" t="b" cm="1">
        <f t="array" ref="J73">AND(EXACT(F73:I73,F73))</f>
        <v>1</v>
      </c>
      <c r="K73" s="26">
        <f>_xlfn.XLOOKUP($A73,'Day 2 Cleaned'!$M:$M,'Day 2 Cleaned'!$AI:$AI,"-")</f>
        <v>2</v>
      </c>
      <c r="L73" s="26">
        <f>_xlfn.XLOOKUP($A73,'Day 2 Cleaned'!$M:$M,'Day 2 Cleaned'!$AJ:$AJ,"-")</f>
        <v>5</v>
      </c>
      <c r="M73" s="26">
        <f>_xlfn.XLOOKUP($A73,'Day 3 Cleaned'!$L:$L,'Day 3 Cleaned'!$AH:$AH,"-")</f>
        <v>2</v>
      </c>
      <c r="N73" s="26">
        <f>_xlfn.XLOOKUP($A73,'Day 3 Cleaned'!$L:$L,'Day 3 Cleaned'!$AI:$AI,"-")</f>
        <v>5</v>
      </c>
      <c r="O73" s="26">
        <f>_xlfn.XLOOKUP($A73,'Day 4 Cleaned'!$L:$L,'Day 4 Cleaned'!$AH:$AH,"-")</f>
        <v>2</v>
      </c>
      <c r="P73" s="26">
        <f>_xlfn.XLOOKUP($A73,'Day 4 Cleaned'!$L:$L,'Day 4 Cleaned'!$AI:$AI,"-")</f>
        <v>5</v>
      </c>
      <c r="Q73" s="30">
        <f>SUM(K73:P73)/3</f>
        <v>7</v>
      </c>
      <c r="R73" s="26">
        <f>_xlfn.XLOOKUP($A73,'Day 1 Cleaned'!$U:$U,'Day 1 Cleaned'!$CC:$CC,"-")</f>
        <v>54.637</v>
      </c>
      <c r="S73" s="26">
        <f>_xlfn.XLOOKUP($A73,'Day 2 Cleaned'!$M:$M,'Day 2 Cleaned'!$AM:$AM,"-")</f>
        <v>46.134</v>
      </c>
      <c r="T73" s="26">
        <f>_xlfn.XLOOKUP($A73,'Day 2 Cleaned'!$M:$M,'Day 2 Cleaned'!$AQ:$AQ,"-")</f>
        <v>0</v>
      </c>
      <c r="U73" s="14">
        <f>R73-S73</f>
        <v>8.5030000000000001</v>
      </c>
      <c r="V73" s="26">
        <f>_xlfn.XLOOKUP($A73,'Day 3 Cleaned'!$L:$L,'Day 3 Cleaned'!$AL:$AL,"-")</f>
        <v>26.140999999999998</v>
      </c>
      <c r="W73" s="26">
        <f>_xlfn.XLOOKUP($A73,'Day 3 Cleaned'!$L:$L,'Day 3 Cleaned'!$AP:$AP,"-")</f>
        <v>0</v>
      </c>
      <c r="X73" s="14">
        <f>(S73+T73)-V73</f>
        <v>19.993000000000002</v>
      </c>
      <c r="Y73" s="26">
        <f>_xlfn.XLOOKUP($A73,'Day 4 Cleaned'!$L:$L,'Day 4 Cleaned'!$AL:$AL,"-")</f>
        <v>18.420000000000002</v>
      </c>
      <c r="Z73" s="26">
        <f>_xlfn.XLOOKUP($A73,'Day 4 Cleaned'!$L:$L,'Day 4 Cleaned'!$AP:$AP,"-")</f>
        <v>0</v>
      </c>
      <c r="AA73" s="14">
        <f>(V73+W73)-Y73</f>
        <v>7.7209999999999965</v>
      </c>
      <c r="AB73" s="30">
        <f>AVERAGE(U73,X73,AA73)</f>
        <v>12.072333333333333</v>
      </c>
      <c r="AC73" s="30">
        <f>IF(AND($AB$97&gt;AB73, AB73&gt;$AB$96),AB73,"-")</f>
        <v>12.072333333333333</v>
      </c>
      <c r="AD73" s="26">
        <f>_xlfn.XLOOKUP($A73,'Day 1 Cleaned'!$U:$U,'Day 1 Cleaned'!CM:CM,"-")</f>
        <v>0</v>
      </c>
      <c r="AE73" s="26">
        <f>_xlfn.XLOOKUP($A73,'Day 2 Cleaned'!$M:$M,'Day 2 Cleaned'!$AV:$AV,"-")</f>
        <v>0</v>
      </c>
      <c r="AF73" s="26">
        <f>_xlfn.XLOOKUP($A73,'Day 2 Cleaned'!$M:$M,'Day 2 Cleaned'!$AZ:$AZ,"-")</f>
        <v>0</v>
      </c>
      <c r="AG73" s="14">
        <f t="shared" si="10"/>
        <v>0</v>
      </c>
      <c r="AH73" s="26">
        <f>_xlfn.XLOOKUP($A73,'Day 3 Cleaned'!$L:$L,'Day 3 Cleaned'!$AU:$AU,"-")</f>
        <v>0</v>
      </c>
      <c r="AI73" s="26">
        <f>_xlfn.XLOOKUP($A73,'Day 3 Cleaned'!$L:$L,'Day 3 Cleaned'!$AY:$AY,"-")</f>
        <v>0</v>
      </c>
      <c r="AJ73" s="14">
        <f t="shared" si="11"/>
        <v>0</v>
      </c>
      <c r="AK73" s="26">
        <f>_xlfn.XLOOKUP($A73,'Day 4 Cleaned'!$L:$L,'Day 4 Cleaned'!$AU:$AU,"-")</f>
        <v>0</v>
      </c>
      <c r="AL73" s="26">
        <f>_xlfn.XLOOKUP($A73,'Day 4 Cleaned'!$L:$L,'Day 4 Cleaned'!$AY:$AY,"-")</f>
        <v>0</v>
      </c>
      <c r="AM73" s="14">
        <f t="shared" si="12"/>
        <v>0</v>
      </c>
      <c r="AN73" s="30">
        <f t="shared" si="13"/>
        <v>0</v>
      </c>
      <c r="AO73" s="31" t="str">
        <f t="shared" si="9"/>
        <v>-</v>
      </c>
      <c r="AP73" s="26">
        <f>_xlfn.XLOOKUP($A73,'Day 1 Cleaned'!$U:$U,'Day 1 Cleaned'!CT:CT,"-")</f>
        <v>0</v>
      </c>
      <c r="AQ73" s="26">
        <f>_xlfn.XLOOKUP($A73,'Day 1 Cleaned'!$U:$U,'Day 1 Cleaned'!DD:DD,"-")</f>
        <v>0</v>
      </c>
      <c r="AR73" s="26">
        <f>_xlfn.XLOOKUP($A73,'Day 1 Cleaned'!$U:$U,'Day 1 Cleaned'!DN:DN,"-")</f>
        <v>0</v>
      </c>
      <c r="AS73" s="26">
        <f>_xlfn.XLOOKUP($A73,'Day 1 Cleaned'!$U:$U,'Day 1 Cleaned'!DX:DX,"-")</f>
        <v>0</v>
      </c>
      <c r="AT73" s="26">
        <f>_xlfn.XLOOKUP($A73,'Day 1 Cleaned'!$U:$U,'Day 1 Cleaned'!EH:EH,"-")</f>
        <v>0</v>
      </c>
      <c r="AU73" s="26">
        <f>_xlfn.XLOOKUP($A73,'Day 1 Cleaned'!$U:$U,'Day 1 Cleaned'!ER:ER,"-")</f>
        <v>0</v>
      </c>
      <c r="AV73" s="26">
        <f>_xlfn.XLOOKUP($A73,'Day 1 Cleaned'!$U:$U,'Day 1 Cleaned'!FA:FA,"-")</f>
        <v>0</v>
      </c>
      <c r="AW73" s="26">
        <f>_xlfn.XLOOKUP($A73,'Day 1 Cleaned'!$U:$U,'Day 1 Cleaned'!FK:FK,"-")</f>
        <v>0</v>
      </c>
      <c r="AX73" s="26">
        <f>_xlfn.XLOOKUP($A73,'Day 1 Cleaned'!$U:$U,'Day 1 Cleaned'!FT:FT,"-")*_xlfn.XLOOKUP($A73,'Day 1 Cleaned'!$U:$U,'Day 1 Cleaned'!FU:FU,"-")</f>
        <v>0</v>
      </c>
      <c r="AY73" s="26">
        <f>_xlfn.XLOOKUP($A73,'Day 1 Cleaned'!$U:$U,'Day 1 Cleaned'!FV:FV,"-")</f>
        <v>0</v>
      </c>
      <c r="AZ73" s="26">
        <f>_xlfn.XLOOKUP($A73,'Day 1 Cleaned'!$U:$U,'Day 1 Cleaned'!GA:GA,"-")</f>
        <v>0</v>
      </c>
    </row>
    <row r="74" spans="1:52" x14ac:dyDescent="0.35">
      <c r="A74" s="26" t="str">
        <f>PROPER('Day 1 Cleaned'!U72)</f>
        <v xml:space="preserve">Ntuyemubanzi Damaceni </v>
      </c>
      <c r="B74" s="26" t="str">
        <f>_xlfn.XLOOKUP($A74,'Day 1 Cleaned'!$U:$U,'Day 1 Cleaned'!Y:Y,"-")</f>
        <v>Nyamasheke</v>
      </c>
      <c r="C74" s="26" t="str">
        <f>_xlfn.XLOOKUP($A74,'Day 1 Cleaned'!$U:$U,'Day 1 Cleaned'!AA:AA,"-")</f>
        <v>Wimana</v>
      </c>
      <c r="D74" s="26" t="str">
        <f>_xlfn.XLOOKUP($A74,'Day 1 Cleaned'!$U:$U,'Day 1 Cleaned'!AB:AB,"-")</f>
        <v>Gakomeye</v>
      </c>
      <c r="E74" s="26" t="str">
        <f>_xlfn.XLOOKUP($A74,'Day 1 Cleaned'!$U:$U,'Day 1 Cleaned'!AI:AI,"-")</f>
        <v>Traditional 3 stone fire</v>
      </c>
      <c r="F74" s="26" t="str">
        <f>_xlfn.XLOOKUP($A74,'Day 1 Cleaned'!$U:$U,'Day 1 Cleaned'!BL:BL,"-")</f>
        <v>Wood</v>
      </c>
      <c r="G74" s="26" t="str">
        <f>_xlfn.XLOOKUP($A74,'Day 2 Cleaned'!$M:$M,'Day 2 Cleaned'!$U:$U,"-")</f>
        <v>Wood</v>
      </c>
      <c r="H74" s="26" t="str">
        <f>_xlfn.XLOOKUP($A74,'Day 3 Cleaned'!$L:$L,'Day 3 Cleaned'!$T:$T,"-")</f>
        <v>Wood</v>
      </c>
      <c r="I74" s="26" t="str">
        <f>_xlfn.XLOOKUP($A74,'Day 4 Cleaned'!$L:$L,'Day 4 Cleaned'!$T:$T,"-")</f>
        <v>Wood</v>
      </c>
      <c r="J74" s="26" t="b" cm="1">
        <f t="array" ref="J74">AND(EXACT(F74:I74,F74))</f>
        <v>1</v>
      </c>
      <c r="K74" s="26">
        <f>_xlfn.XLOOKUP($A74,'Day 2 Cleaned'!$M:$M,'Day 2 Cleaned'!$AI:$AI,"-")</f>
        <v>2</v>
      </c>
      <c r="L74" s="26">
        <f>_xlfn.XLOOKUP($A74,'Day 2 Cleaned'!$M:$M,'Day 2 Cleaned'!$AJ:$AJ,"-")</f>
        <v>5</v>
      </c>
      <c r="M74" s="26">
        <f>_xlfn.XLOOKUP($A74,'Day 3 Cleaned'!$L:$L,'Day 3 Cleaned'!$AH:$AH,"-")</f>
        <v>4</v>
      </c>
      <c r="N74" s="26">
        <f>_xlfn.XLOOKUP($A74,'Day 3 Cleaned'!$L:$L,'Day 3 Cleaned'!$AI:$AI,"-")</f>
        <v>5</v>
      </c>
      <c r="O74" s="26">
        <f>_xlfn.XLOOKUP($A74,'Day 4 Cleaned'!$L:$L,'Day 4 Cleaned'!$AH:$AH,"-")</f>
        <v>5</v>
      </c>
      <c r="P74" s="26">
        <f>_xlfn.XLOOKUP($A74,'Day 4 Cleaned'!$L:$L,'Day 4 Cleaned'!$AI:$AI,"-")</f>
        <v>8</v>
      </c>
      <c r="Q74" s="30">
        <f>SUM(K74:P74)/3</f>
        <v>9.6666666666666661</v>
      </c>
      <c r="R74" s="26">
        <f>_xlfn.XLOOKUP($A74,'Day 1 Cleaned'!$U:$U,'Day 1 Cleaned'!$CC:$CC,"-")</f>
        <v>89.62</v>
      </c>
      <c r="S74" s="26">
        <f>_xlfn.XLOOKUP($A74,'Day 2 Cleaned'!$M:$M,'Day 2 Cleaned'!$AM:$AM,"-")</f>
        <v>75.41</v>
      </c>
      <c r="T74" s="26">
        <f>_xlfn.XLOOKUP($A74,'Day 2 Cleaned'!$M:$M,'Day 2 Cleaned'!$AQ:$AQ,"-")</f>
        <v>120.018</v>
      </c>
      <c r="U74" s="14">
        <f>R74-S74</f>
        <v>14.210000000000008</v>
      </c>
      <c r="V74" s="26">
        <f>_xlfn.XLOOKUP($A74,'Day 3 Cleaned'!$L:$L,'Day 3 Cleaned'!$AL:$AL,"-")</f>
        <v>180.398</v>
      </c>
      <c r="W74" s="26">
        <f>_xlfn.XLOOKUP($A74,'Day 3 Cleaned'!$L:$L,'Day 3 Cleaned'!$AP:$AP,"-")</f>
        <v>0</v>
      </c>
      <c r="X74" s="14">
        <f>(S74+T74)-V74</f>
        <v>15.030000000000001</v>
      </c>
      <c r="Y74" s="26">
        <f>_xlfn.XLOOKUP($A74,'Day 4 Cleaned'!$L:$L,'Day 4 Cleaned'!$AL:$AL,"-")</f>
        <v>156.09299999999999</v>
      </c>
      <c r="Z74" s="26">
        <f>_xlfn.XLOOKUP($A74,'Day 4 Cleaned'!$L:$L,'Day 4 Cleaned'!$AP:$AP,"-")</f>
        <v>0</v>
      </c>
      <c r="AA74" s="14">
        <f>(V74+W74)-Y74</f>
        <v>24.305000000000007</v>
      </c>
      <c r="AB74" s="30">
        <f>AVERAGE(U74,X74,AA74)</f>
        <v>17.84833333333334</v>
      </c>
      <c r="AC74" s="30">
        <f>IF(AND($AB$97&gt;AB74, AB74&gt;$AB$96),AB74,"-")</f>
        <v>17.84833333333334</v>
      </c>
      <c r="AD74" s="26">
        <f>_xlfn.XLOOKUP($A74,'Day 1 Cleaned'!$U:$U,'Day 1 Cleaned'!CM:CM,"-")</f>
        <v>0</v>
      </c>
      <c r="AE74" s="26">
        <f>_xlfn.XLOOKUP($A74,'Day 2 Cleaned'!$M:$M,'Day 2 Cleaned'!$AV:$AV,"-")</f>
        <v>0</v>
      </c>
      <c r="AF74" s="26">
        <f>_xlfn.XLOOKUP($A74,'Day 2 Cleaned'!$M:$M,'Day 2 Cleaned'!$AZ:$AZ,"-")</f>
        <v>0</v>
      </c>
      <c r="AG74" s="14">
        <f t="shared" si="10"/>
        <v>0</v>
      </c>
      <c r="AH74" s="26">
        <f>_xlfn.XLOOKUP($A74,'Day 3 Cleaned'!$L:$L,'Day 3 Cleaned'!$AU:$AU,"-")</f>
        <v>0</v>
      </c>
      <c r="AI74" s="26">
        <f>_xlfn.XLOOKUP($A74,'Day 3 Cleaned'!$L:$L,'Day 3 Cleaned'!$AY:$AY,"-")</f>
        <v>0</v>
      </c>
      <c r="AJ74" s="14">
        <f t="shared" si="11"/>
        <v>0</v>
      </c>
      <c r="AK74" s="26">
        <f>_xlfn.XLOOKUP($A74,'Day 4 Cleaned'!$L:$L,'Day 4 Cleaned'!$AU:$AU,"-")</f>
        <v>0</v>
      </c>
      <c r="AL74" s="26">
        <f>_xlfn.XLOOKUP($A74,'Day 4 Cleaned'!$L:$L,'Day 4 Cleaned'!$AY:$AY,"-")</f>
        <v>0</v>
      </c>
      <c r="AM74" s="14">
        <f t="shared" si="12"/>
        <v>0</v>
      </c>
      <c r="AN74" s="30">
        <f t="shared" si="13"/>
        <v>0</v>
      </c>
      <c r="AO74" s="31" t="str">
        <f t="shared" si="9"/>
        <v>-</v>
      </c>
      <c r="AP74" s="26">
        <f>_xlfn.XLOOKUP($A74,'Day 1 Cleaned'!$U:$U,'Day 1 Cleaned'!CT:CT,"-")</f>
        <v>0</v>
      </c>
      <c r="AQ74" s="26">
        <f>_xlfn.XLOOKUP($A74,'Day 1 Cleaned'!$U:$U,'Day 1 Cleaned'!DD:DD,"-")</f>
        <v>0</v>
      </c>
      <c r="AR74" s="26">
        <f>_xlfn.XLOOKUP($A74,'Day 1 Cleaned'!$U:$U,'Day 1 Cleaned'!DN:DN,"-")</f>
        <v>0</v>
      </c>
      <c r="AS74" s="26">
        <f>_xlfn.XLOOKUP($A74,'Day 1 Cleaned'!$U:$U,'Day 1 Cleaned'!DX:DX,"-")</f>
        <v>0</v>
      </c>
      <c r="AT74" s="26">
        <f>_xlfn.XLOOKUP($A74,'Day 1 Cleaned'!$U:$U,'Day 1 Cleaned'!EH:EH,"-")</f>
        <v>0</v>
      </c>
      <c r="AU74" s="26">
        <f>_xlfn.XLOOKUP($A74,'Day 1 Cleaned'!$U:$U,'Day 1 Cleaned'!ER:ER,"-")</f>
        <v>0</v>
      </c>
      <c r="AV74" s="26">
        <f>_xlfn.XLOOKUP($A74,'Day 1 Cleaned'!$U:$U,'Day 1 Cleaned'!FA:FA,"-")</f>
        <v>0</v>
      </c>
      <c r="AW74" s="26">
        <f>_xlfn.XLOOKUP($A74,'Day 1 Cleaned'!$U:$U,'Day 1 Cleaned'!FK:FK,"-")</f>
        <v>0</v>
      </c>
      <c r="AX74" s="26">
        <f>_xlfn.XLOOKUP($A74,'Day 1 Cleaned'!$U:$U,'Day 1 Cleaned'!FT:FT,"-")*_xlfn.XLOOKUP($A74,'Day 1 Cleaned'!$U:$U,'Day 1 Cleaned'!FU:FU,"-")</f>
        <v>0</v>
      </c>
      <c r="AY74" s="26">
        <f>_xlfn.XLOOKUP($A74,'Day 1 Cleaned'!$U:$U,'Day 1 Cleaned'!FV:FV,"-")</f>
        <v>0</v>
      </c>
      <c r="AZ74" s="26">
        <f>_xlfn.XLOOKUP($A74,'Day 1 Cleaned'!$U:$U,'Day 1 Cleaned'!GA:GA,"-")</f>
        <v>0</v>
      </c>
    </row>
    <row r="75" spans="1:52" x14ac:dyDescent="0.35">
      <c r="A75" s="26" t="str">
        <f>PROPER('Day 1 Cleaned'!U73)</f>
        <v>Nyihanze Amaso Asiel</v>
      </c>
      <c r="B75" s="26" t="str">
        <f>_xlfn.XLOOKUP($A75,'Day 1 Cleaned'!$U:$U,'Day 1 Cleaned'!Y:Y,"-")</f>
        <v>Nyamasheke</v>
      </c>
      <c r="C75" s="26" t="str">
        <f>_xlfn.XLOOKUP($A75,'Day 1 Cleaned'!$U:$U,'Day 1 Cleaned'!AA:AA,"-")</f>
        <v>Muyange</v>
      </c>
      <c r="D75" s="26" t="str">
        <f>_xlfn.XLOOKUP($A75,'Day 1 Cleaned'!$U:$U,'Day 1 Cleaned'!AB:AB,"-")</f>
        <v>Bukiro</v>
      </c>
      <c r="E75" s="26" t="str">
        <f>_xlfn.XLOOKUP($A75,'Day 1 Cleaned'!$U:$U,'Day 1 Cleaned'!AI:AI,"-")</f>
        <v>Traditional 3 stone fire</v>
      </c>
      <c r="F75" s="26" t="str">
        <f>_xlfn.XLOOKUP($A75,'Day 1 Cleaned'!$U:$U,'Day 1 Cleaned'!BL:BL,"-")</f>
        <v>Wood</v>
      </c>
      <c r="G75" s="26" t="str">
        <f>_xlfn.XLOOKUP($A75,'Day 2 Cleaned'!$M:$M,'Day 2 Cleaned'!$U:$U,"-")</f>
        <v>Wood</v>
      </c>
      <c r="H75" s="26" t="str">
        <f>_xlfn.XLOOKUP($A75,'Day 3 Cleaned'!$L:$L,'Day 3 Cleaned'!$T:$T,"-")</f>
        <v>Wood</v>
      </c>
      <c r="I75" s="26" t="str">
        <f>_xlfn.XLOOKUP($A75,'Day 4 Cleaned'!$L:$L,'Day 4 Cleaned'!$T:$T,"-")</f>
        <v>Wood</v>
      </c>
      <c r="J75" s="26" t="b" cm="1">
        <f t="array" ref="J75">AND(EXACT(F75:I75,F75))</f>
        <v>1</v>
      </c>
      <c r="K75" s="26">
        <f>_xlfn.XLOOKUP($A75,'Day 2 Cleaned'!$M:$M,'Day 2 Cleaned'!$AI:$AI,"-")</f>
        <v>2</v>
      </c>
      <c r="L75" s="26">
        <f>_xlfn.XLOOKUP($A75,'Day 2 Cleaned'!$M:$M,'Day 2 Cleaned'!$AJ:$AJ,"-")</f>
        <v>4</v>
      </c>
      <c r="M75" s="26">
        <f>_xlfn.XLOOKUP($A75,'Day 3 Cleaned'!$L:$L,'Day 3 Cleaned'!$AH:$AH,"-")</f>
        <v>2</v>
      </c>
      <c r="N75" s="26">
        <f>_xlfn.XLOOKUP($A75,'Day 3 Cleaned'!$L:$L,'Day 3 Cleaned'!$AI:$AI,"-")</f>
        <v>4</v>
      </c>
      <c r="O75" s="26">
        <f>_xlfn.XLOOKUP($A75,'Day 4 Cleaned'!$L:$L,'Day 4 Cleaned'!$AH:$AH,"-")</f>
        <v>2</v>
      </c>
      <c r="P75" s="26">
        <f>_xlfn.XLOOKUP($A75,'Day 4 Cleaned'!$L:$L,'Day 4 Cleaned'!$AI:$AI,"-")</f>
        <v>4</v>
      </c>
      <c r="Q75" s="30">
        <f>SUM(K75:P75)/3</f>
        <v>6</v>
      </c>
      <c r="R75" s="26">
        <f>_xlfn.XLOOKUP($A75,'Day 1 Cleaned'!$U:$U,'Day 1 Cleaned'!$CC:$CC,"-")</f>
        <v>58.156999999999996</v>
      </c>
      <c r="S75" s="26">
        <f>_xlfn.XLOOKUP($A75,'Day 2 Cleaned'!$M:$M,'Day 2 Cleaned'!$AM:$AM,"-")</f>
        <v>35.613</v>
      </c>
      <c r="T75" s="26">
        <f>_xlfn.XLOOKUP($A75,'Day 2 Cleaned'!$M:$M,'Day 2 Cleaned'!$AQ:$AQ,"-")</f>
        <v>0</v>
      </c>
      <c r="U75" s="14">
        <f>R75-S75</f>
        <v>22.543999999999997</v>
      </c>
      <c r="V75" s="26">
        <f>_xlfn.XLOOKUP($A75,'Day 3 Cleaned'!$L:$L,'Day 3 Cleaned'!$AL:$AL,"-")</f>
        <v>29.14</v>
      </c>
      <c r="W75" s="26">
        <f>_xlfn.XLOOKUP($A75,'Day 3 Cleaned'!$L:$L,'Day 3 Cleaned'!$AP:$AP,"-")</f>
        <v>0</v>
      </c>
      <c r="X75" s="14">
        <f>(S75+T75)-V75</f>
        <v>6.472999999999999</v>
      </c>
      <c r="Y75" s="26">
        <f>_xlfn.XLOOKUP($A75,'Day 4 Cleaned'!$L:$L,'Day 4 Cleaned'!$AL:$AL,"-")</f>
        <v>19.814</v>
      </c>
      <c r="Z75" s="26">
        <f>_xlfn.XLOOKUP($A75,'Day 4 Cleaned'!$L:$L,'Day 4 Cleaned'!$AP:$AP,"-")</f>
        <v>0</v>
      </c>
      <c r="AA75" s="14">
        <f>(V75+W75)-Y75</f>
        <v>9.3260000000000005</v>
      </c>
      <c r="AB75" s="30">
        <f>AVERAGE(U75,X75,AA75)</f>
        <v>12.780999999999999</v>
      </c>
      <c r="AC75" s="30">
        <f>IF(AND($AB$97&gt;AB75, AB75&gt;$AB$96),AB75,"-")</f>
        <v>12.780999999999999</v>
      </c>
      <c r="AD75" s="26">
        <f>_xlfn.XLOOKUP($A75,'Day 1 Cleaned'!$U:$U,'Day 1 Cleaned'!CM:CM,"-")</f>
        <v>0</v>
      </c>
      <c r="AE75" s="26">
        <f>_xlfn.XLOOKUP($A75,'Day 2 Cleaned'!$M:$M,'Day 2 Cleaned'!$AV:$AV,"-")</f>
        <v>0</v>
      </c>
      <c r="AF75" s="26">
        <f>_xlfn.XLOOKUP($A75,'Day 2 Cleaned'!$M:$M,'Day 2 Cleaned'!$AZ:$AZ,"-")</f>
        <v>0</v>
      </c>
      <c r="AG75" s="14">
        <f t="shared" si="10"/>
        <v>0</v>
      </c>
      <c r="AH75" s="26">
        <f>_xlfn.XLOOKUP($A75,'Day 3 Cleaned'!$L:$L,'Day 3 Cleaned'!$AU:$AU,"-")</f>
        <v>0</v>
      </c>
      <c r="AI75" s="26">
        <f>_xlfn.XLOOKUP($A75,'Day 3 Cleaned'!$L:$L,'Day 3 Cleaned'!$AY:$AY,"-")</f>
        <v>0</v>
      </c>
      <c r="AJ75" s="14">
        <f t="shared" si="11"/>
        <v>0</v>
      </c>
      <c r="AK75" s="26">
        <f>_xlfn.XLOOKUP($A75,'Day 4 Cleaned'!$L:$L,'Day 4 Cleaned'!$AU:$AU,"-")</f>
        <v>0</v>
      </c>
      <c r="AL75" s="26">
        <f>_xlfn.XLOOKUP($A75,'Day 4 Cleaned'!$L:$L,'Day 4 Cleaned'!$AY:$AY,"-")</f>
        <v>0</v>
      </c>
      <c r="AM75" s="14">
        <f t="shared" si="12"/>
        <v>0</v>
      </c>
      <c r="AN75" s="30">
        <f t="shared" si="13"/>
        <v>0</v>
      </c>
      <c r="AO75" s="31" t="str">
        <f t="shared" si="9"/>
        <v>-</v>
      </c>
      <c r="AP75" s="26">
        <f>_xlfn.XLOOKUP($A75,'Day 1 Cleaned'!$U:$U,'Day 1 Cleaned'!CT:CT,"-")</f>
        <v>0</v>
      </c>
      <c r="AQ75" s="26">
        <f>_xlfn.XLOOKUP($A75,'Day 1 Cleaned'!$U:$U,'Day 1 Cleaned'!DD:DD,"-")</f>
        <v>0</v>
      </c>
      <c r="AR75" s="26">
        <f>_xlfn.XLOOKUP($A75,'Day 1 Cleaned'!$U:$U,'Day 1 Cleaned'!DN:DN,"-")</f>
        <v>0</v>
      </c>
      <c r="AS75" s="26">
        <f>_xlfn.XLOOKUP($A75,'Day 1 Cleaned'!$U:$U,'Day 1 Cleaned'!DX:DX,"-")</f>
        <v>0</v>
      </c>
      <c r="AT75" s="26">
        <f>_xlfn.XLOOKUP($A75,'Day 1 Cleaned'!$U:$U,'Day 1 Cleaned'!EH:EH,"-")</f>
        <v>0</v>
      </c>
      <c r="AU75" s="26">
        <f>_xlfn.XLOOKUP($A75,'Day 1 Cleaned'!$U:$U,'Day 1 Cleaned'!ER:ER,"-")</f>
        <v>0</v>
      </c>
      <c r="AV75" s="26">
        <f>_xlfn.XLOOKUP($A75,'Day 1 Cleaned'!$U:$U,'Day 1 Cleaned'!FA:FA,"-")</f>
        <v>0</v>
      </c>
      <c r="AW75" s="26">
        <f>_xlfn.XLOOKUP($A75,'Day 1 Cleaned'!$U:$U,'Day 1 Cleaned'!FK:FK,"-")</f>
        <v>0</v>
      </c>
      <c r="AX75" s="26">
        <f>_xlfn.XLOOKUP($A75,'Day 1 Cleaned'!$U:$U,'Day 1 Cleaned'!FT:FT,"-")*_xlfn.XLOOKUP($A75,'Day 1 Cleaned'!$U:$U,'Day 1 Cleaned'!FU:FU,"-")</f>
        <v>0</v>
      </c>
      <c r="AY75" s="26">
        <f>_xlfn.XLOOKUP($A75,'Day 1 Cleaned'!$U:$U,'Day 1 Cleaned'!FV:FV,"-")</f>
        <v>0</v>
      </c>
      <c r="AZ75" s="26">
        <f>_xlfn.XLOOKUP($A75,'Day 1 Cleaned'!$U:$U,'Day 1 Cleaned'!GA:GA,"-")</f>
        <v>0</v>
      </c>
    </row>
    <row r="76" spans="1:52" x14ac:dyDescent="0.35">
      <c r="A76" s="26" t="str">
        <f>PROPER('Day 1 Cleaned'!U74)</f>
        <v>Nyiramuruta Elina</v>
      </c>
      <c r="B76" s="26" t="str">
        <f>_xlfn.XLOOKUP($A76,'Day 1 Cleaned'!$U:$U,'Day 1 Cleaned'!Y:Y,"-")</f>
        <v>Nyamasheke</v>
      </c>
      <c r="C76" s="26" t="str">
        <f>_xlfn.XLOOKUP($A76,'Day 1 Cleaned'!$U:$U,'Day 1 Cleaned'!AA:AA,"-")</f>
        <v>Kagarama</v>
      </c>
      <c r="D76" s="26" t="str">
        <f>_xlfn.XLOOKUP($A76,'Day 1 Cleaned'!$U:$U,'Day 1 Cleaned'!AB:AB,"-")</f>
        <v>Cyankuba</v>
      </c>
      <c r="E76" s="26" t="str">
        <f>_xlfn.XLOOKUP($A76,'Day 1 Cleaned'!$U:$U,'Day 1 Cleaned'!AI:AI,"-")</f>
        <v>Traditional 3 stone fire</v>
      </c>
      <c r="F76" s="26" t="str">
        <f>_xlfn.XLOOKUP($A76,'Day 1 Cleaned'!$U:$U,'Day 1 Cleaned'!BL:BL,"-")</f>
        <v>Wood</v>
      </c>
      <c r="G76" s="26" t="str">
        <f>_xlfn.XLOOKUP($A76,'Day 2 Cleaned'!$M:$M,'Day 2 Cleaned'!$U:$U,"-")</f>
        <v>Wood</v>
      </c>
      <c r="H76" s="26" t="str">
        <f>_xlfn.XLOOKUP($A76,'Day 3 Cleaned'!$L:$L,'Day 3 Cleaned'!$T:$T,"-")</f>
        <v>Wood</v>
      </c>
      <c r="I76" s="26" t="str">
        <f>_xlfn.XLOOKUP($A76,'Day 4 Cleaned'!$L:$L,'Day 4 Cleaned'!$T:$T,"-")</f>
        <v>Wood</v>
      </c>
      <c r="J76" s="26" t="b" cm="1">
        <f t="array" ref="J76">AND(EXACT(F76:I76,F76))</f>
        <v>1</v>
      </c>
      <c r="K76" s="26">
        <f>_xlfn.XLOOKUP($A76,'Day 2 Cleaned'!$M:$M,'Day 2 Cleaned'!$AI:$AI,"-")</f>
        <v>2</v>
      </c>
      <c r="L76" s="26">
        <f>_xlfn.XLOOKUP($A76,'Day 2 Cleaned'!$M:$M,'Day 2 Cleaned'!$AJ:$AJ,"-")</f>
        <v>5</v>
      </c>
      <c r="M76" s="26">
        <f>_xlfn.XLOOKUP($A76,'Day 3 Cleaned'!$L:$L,'Day 3 Cleaned'!$AH:$AH,"-")</f>
        <v>2</v>
      </c>
      <c r="N76" s="26">
        <f>_xlfn.XLOOKUP($A76,'Day 3 Cleaned'!$L:$L,'Day 3 Cleaned'!$AI:$AI,"-")</f>
        <v>6</v>
      </c>
      <c r="O76" s="26">
        <f>_xlfn.XLOOKUP($A76,'Day 4 Cleaned'!$L:$L,'Day 4 Cleaned'!$AH:$AH,"-")</f>
        <v>2</v>
      </c>
      <c r="P76" s="26">
        <f>_xlfn.XLOOKUP($A76,'Day 4 Cleaned'!$L:$L,'Day 4 Cleaned'!$AI:$AI,"-")</f>
        <v>5</v>
      </c>
      <c r="Q76" s="30">
        <f>SUM(K76:P76)/3</f>
        <v>7.333333333333333</v>
      </c>
      <c r="R76" s="26">
        <f>_xlfn.XLOOKUP($A76,'Day 1 Cleaned'!$U:$U,'Day 1 Cleaned'!$CC:$CC,"-")</f>
        <v>66.040000000000006</v>
      </c>
      <c r="S76" s="26">
        <f>_xlfn.XLOOKUP($A76,'Day 2 Cleaned'!$M:$M,'Day 2 Cleaned'!$AM:$AM,"-")</f>
        <v>48.91</v>
      </c>
      <c r="T76" s="26">
        <f>_xlfn.XLOOKUP($A76,'Day 2 Cleaned'!$M:$M,'Day 2 Cleaned'!$AQ:$AQ,"-")</f>
        <v>0</v>
      </c>
      <c r="U76" s="14">
        <f>R76-S76</f>
        <v>17.13000000000001</v>
      </c>
      <c r="V76" s="26">
        <f>_xlfn.XLOOKUP($A76,'Day 3 Cleaned'!$L:$L,'Day 3 Cleaned'!$AL:$AL,"-")</f>
        <v>27.690999999999999</v>
      </c>
      <c r="W76" s="26">
        <f>_xlfn.XLOOKUP($A76,'Day 3 Cleaned'!$L:$L,'Day 3 Cleaned'!$AP:$AP,"-")</f>
        <v>0</v>
      </c>
      <c r="X76" s="14">
        <f>(S76+T76)-V76</f>
        <v>21.218999999999998</v>
      </c>
      <c r="Y76" s="26">
        <f>_xlfn.XLOOKUP($A76,'Day 4 Cleaned'!$L:$L,'Day 4 Cleaned'!$AL:$AL,"-")</f>
        <v>19.04</v>
      </c>
      <c r="Z76" s="26">
        <f>_xlfn.XLOOKUP($A76,'Day 4 Cleaned'!$L:$L,'Day 4 Cleaned'!$AP:$AP,"-")</f>
        <v>0</v>
      </c>
      <c r="AA76" s="14">
        <f>(V76+W76)-Y76</f>
        <v>8.6509999999999998</v>
      </c>
      <c r="AB76" s="30">
        <f>AVERAGE(U76,X76,AA76)</f>
        <v>15.666666666666666</v>
      </c>
      <c r="AC76" s="30">
        <f>IF(AND($AB$97&gt;AB76, AB76&gt;$AB$96),AB76,"-")</f>
        <v>15.666666666666666</v>
      </c>
      <c r="AD76" s="26">
        <f>_xlfn.XLOOKUP($A76,'Day 1 Cleaned'!$U:$U,'Day 1 Cleaned'!CM:CM,"-")</f>
        <v>0</v>
      </c>
      <c r="AE76" s="26">
        <f>_xlfn.XLOOKUP($A76,'Day 2 Cleaned'!$M:$M,'Day 2 Cleaned'!$AV:$AV,"-")</f>
        <v>0</v>
      </c>
      <c r="AF76" s="26">
        <f>_xlfn.XLOOKUP($A76,'Day 2 Cleaned'!$M:$M,'Day 2 Cleaned'!$AZ:$AZ,"-")</f>
        <v>0</v>
      </c>
      <c r="AG76" s="14">
        <f t="shared" si="10"/>
        <v>0</v>
      </c>
      <c r="AH76" s="26">
        <f>_xlfn.XLOOKUP($A76,'Day 3 Cleaned'!$L:$L,'Day 3 Cleaned'!$AU:$AU,"-")</f>
        <v>0</v>
      </c>
      <c r="AI76" s="26">
        <f>_xlfn.XLOOKUP($A76,'Day 3 Cleaned'!$L:$L,'Day 3 Cleaned'!$AY:$AY,"-")</f>
        <v>0</v>
      </c>
      <c r="AJ76" s="14">
        <f t="shared" si="11"/>
        <v>0</v>
      </c>
      <c r="AK76" s="26">
        <f>_xlfn.XLOOKUP($A76,'Day 4 Cleaned'!$L:$L,'Day 4 Cleaned'!$AU:$AU,"-")</f>
        <v>0</v>
      </c>
      <c r="AL76" s="26">
        <f>_xlfn.XLOOKUP($A76,'Day 4 Cleaned'!$L:$L,'Day 4 Cleaned'!$AY:$AY,"-")</f>
        <v>0</v>
      </c>
      <c r="AM76" s="14">
        <f t="shared" si="12"/>
        <v>0</v>
      </c>
      <c r="AN76" s="30">
        <f t="shared" si="13"/>
        <v>0</v>
      </c>
      <c r="AO76" s="31" t="str">
        <f t="shared" si="9"/>
        <v>-</v>
      </c>
      <c r="AP76" s="26">
        <f>_xlfn.XLOOKUP($A76,'Day 1 Cleaned'!$U:$U,'Day 1 Cleaned'!CT:CT,"-")</f>
        <v>0</v>
      </c>
      <c r="AQ76" s="26">
        <f>_xlfn.XLOOKUP($A76,'Day 1 Cleaned'!$U:$U,'Day 1 Cleaned'!DD:DD,"-")</f>
        <v>0</v>
      </c>
      <c r="AR76" s="26">
        <f>_xlfn.XLOOKUP($A76,'Day 1 Cleaned'!$U:$U,'Day 1 Cleaned'!DN:DN,"-")</f>
        <v>0</v>
      </c>
      <c r="AS76" s="26">
        <f>_xlfn.XLOOKUP($A76,'Day 1 Cleaned'!$U:$U,'Day 1 Cleaned'!DX:DX,"-")</f>
        <v>0</v>
      </c>
      <c r="AT76" s="26">
        <f>_xlfn.XLOOKUP($A76,'Day 1 Cleaned'!$U:$U,'Day 1 Cleaned'!EH:EH,"-")</f>
        <v>0</v>
      </c>
      <c r="AU76" s="26">
        <f>_xlfn.XLOOKUP($A76,'Day 1 Cleaned'!$U:$U,'Day 1 Cleaned'!ER:ER,"-")</f>
        <v>0</v>
      </c>
      <c r="AV76" s="26">
        <f>_xlfn.XLOOKUP($A76,'Day 1 Cleaned'!$U:$U,'Day 1 Cleaned'!FA:FA,"-")</f>
        <v>0</v>
      </c>
      <c r="AW76" s="26">
        <f>_xlfn.XLOOKUP($A76,'Day 1 Cleaned'!$U:$U,'Day 1 Cleaned'!FK:FK,"-")</f>
        <v>0</v>
      </c>
      <c r="AX76" s="26">
        <f>_xlfn.XLOOKUP($A76,'Day 1 Cleaned'!$U:$U,'Day 1 Cleaned'!FT:FT,"-")*_xlfn.XLOOKUP($A76,'Day 1 Cleaned'!$U:$U,'Day 1 Cleaned'!FU:FU,"-")</f>
        <v>0</v>
      </c>
      <c r="AY76" s="26">
        <f>_xlfn.XLOOKUP($A76,'Day 1 Cleaned'!$U:$U,'Day 1 Cleaned'!FV:FV,"-")</f>
        <v>0</v>
      </c>
      <c r="AZ76" s="26">
        <f>_xlfn.XLOOKUP($A76,'Day 1 Cleaned'!$U:$U,'Day 1 Cleaned'!GA:GA,"-")</f>
        <v>0</v>
      </c>
    </row>
    <row r="77" spans="1:52" x14ac:dyDescent="0.35">
      <c r="A77" s="35" t="str">
        <f>PROPER('Day 1 Cleaned'!U75)</f>
        <v>Nyirandorimana Beretirida</v>
      </c>
      <c r="B77" s="35" t="str">
        <f>_xlfn.XLOOKUP($A77,'Day 1 Cleaned'!$U:$U,'Day 1 Cleaned'!Y:Y,"-")</f>
        <v>Nyamasheke</v>
      </c>
      <c r="C77" s="35" t="str">
        <f>_xlfn.XLOOKUP($A77,'Day 1 Cleaned'!$U:$U,'Day 1 Cleaned'!AA:AA,"-")</f>
        <v>Wimana</v>
      </c>
      <c r="D77" s="35" t="str">
        <f>_xlfn.XLOOKUP($A77,'Day 1 Cleaned'!$U:$U,'Day 1 Cleaned'!AB:AB,"-")</f>
        <v>Gakomeye</v>
      </c>
      <c r="E77" s="35" t="str">
        <f>_xlfn.XLOOKUP($A77,'Day 1 Cleaned'!$U:$U,'Day 1 Cleaned'!AI:AI,"-")</f>
        <v>Traditional 3 stone fire</v>
      </c>
      <c r="F77" s="35" t="str">
        <f>_xlfn.XLOOKUP($A77,'Day 1 Cleaned'!$U:$U,'Day 1 Cleaned'!BL:BL,"-")</f>
        <v>Wood</v>
      </c>
      <c r="G77" s="35" t="str">
        <f>_xlfn.XLOOKUP($A77,'Day 2 Cleaned'!$M:$M,'Day 2 Cleaned'!$U:$U,"-")</f>
        <v>Wood</v>
      </c>
      <c r="H77" s="35" t="str">
        <f>_xlfn.XLOOKUP($A77,'Day 3 Cleaned'!$L:$L,'Day 3 Cleaned'!$T:$T,"-")</f>
        <v>Wood</v>
      </c>
      <c r="I77" s="35" t="str">
        <f>_xlfn.XLOOKUP($A77,'Day 4 Cleaned'!$L:$L,'Day 4 Cleaned'!$T:$T,"-")</f>
        <v>Wood</v>
      </c>
      <c r="J77" s="35" t="b" cm="1">
        <f t="array" ref="J77">AND(EXACT(F77:I77,F77))</f>
        <v>1</v>
      </c>
      <c r="K77" s="35">
        <f>_xlfn.XLOOKUP($A77,'Day 2 Cleaned'!$M:$M,'Day 2 Cleaned'!$AI:$AI,"-")</f>
        <v>2</v>
      </c>
      <c r="L77" s="35">
        <f>_xlfn.XLOOKUP($A77,'Day 2 Cleaned'!$M:$M,'Day 2 Cleaned'!$AJ:$AJ,"-")</f>
        <v>3</v>
      </c>
      <c r="M77" s="35">
        <f>_xlfn.XLOOKUP($A77,'Day 3 Cleaned'!$L:$L,'Day 3 Cleaned'!$AH:$AH,"-")</f>
        <v>3</v>
      </c>
      <c r="N77" s="35">
        <f>_xlfn.XLOOKUP($A77,'Day 3 Cleaned'!$L:$L,'Day 3 Cleaned'!$AI:$AI,"-")</f>
        <v>3</v>
      </c>
      <c r="O77" s="35">
        <f>_xlfn.XLOOKUP($A77,'Day 4 Cleaned'!$L:$L,'Day 4 Cleaned'!$AH:$AH,"-")</f>
        <v>2</v>
      </c>
      <c r="P77" s="35">
        <f>_xlfn.XLOOKUP($A77,'Day 4 Cleaned'!$L:$L,'Day 4 Cleaned'!$AI:$AI,"-")</f>
        <v>3</v>
      </c>
      <c r="Q77" s="36">
        <f>SUM(K77:P77)/3</f>
        <v>5.333333333333333</v>
      </c>
      <c r="R77" s="35">
        <f>_xlfn.XLOOKUP($A77,'Day 1 Cleaned'!$U:$U,'Day 1 Cleaned'!$CC:$CC,"-")</f>
        <v>4.7300000000000004</v>
      </c>
      <c r="S77" s="35">
        <f>_xlfn.XLOOKUP($A77,'Day 2 Cleaned'!$M:$M,'Day 2 Cleaned'!$AM:$AM,"-")</f>
        <v>4.82</v>
      </c>
      <c r="T77" s="35">
        <f>_xlfn.XLOOKUP($A77,'Day 2 Cleaned'!$M:$M,'Day 2 Cleaned'!$AQ:$AQ,"-")</f>
        <v>0</v>
      </c>
      <c r="U77" s="35">
        <f>R77-S77</f>
        <v>-8.9999999999999858E-2</v>
      </c>
      <c r="V77" s="35">
        <f>_xlfn.XLOOKUP($A77,'Day 3 Cleaned'!$L:$L,'Day 3 Cleaned'!$AL:$AL,"-")</f>
        <v>17.73</v>
      </c>
      <c r="W77" s="35">
        <f>_xlfn.XLOOKUP($A77,'Day 3 Cleaned'!$L:$L,'Day 3 Cleaned'!$AP:$AP,"-")</f>
        <v>0</v>
      </c>
      <c r="X77" s="35">
        <f>(S77+T77)-V77</f>
        <v>-12.91</v>
      </c>
      <c r="Y77" s="35">
        <f>_xlfn.XLOOKUP($A77,'Day 4 Cleaned'!$L:$L,'Day 4 Cleaned'!$AL:$AL,"-")</f>
        <v>4.3250000000000002</v>
      </c>
      <c r="Z77" s="35">
        <f>_xlfn.XLOOKUP($A77,'Day 4 Cleaned'!$L:$L,'Day 4 Cleaned'!$AP:$AP,"-")</f>
        <v>7.27</v>
      </c>
      <c r="AA77" s="35">
        <f>(V77+W77)-Y77</f>
        <v>13.405000000000001</v>
      </c>
      <c r="AB77" s="36">
        <f>AVERAGE(U77,X77,AA77)</f>
        <v>0.13500000000000037</v>
      </c>
      <c r="AC77" s="36">
        <f>IF(AND($AB$97&gt;AB77, AB77&gt;$AB$96),AB77,"-")</f>
        <v>0.13500000000000037</v>
      </c>
      <c r="AD77" s="26">
        <f>_xlfn.XLOOKUP($A77,'Day 1 Cleaned'!$U:$U,'Day 1 Cleaned'!CM:CM,"-")</f>
        <v>0</v>
      </c>
      <c r="AE77" s="26">
        <f>_xlfn.XLOOKUP($A77,'Day 2 Cleaned'!$M:$M,'Day 2 Cleaned'!$AV:$AV,"-")</f>
        <v>0</v>
      </c>
      <c r="AF77" s="26">
        <f>_xlfn.XLOOKUP($A77,'Day 2 Cleaned'!$M:$M,'Day 2 Cleaned'!$AZ:$AZ,"-")</f>
        <v>0</v>
      </c>
      <c r="AG77" s="14">
        <f t="shared" ref="AG77" si="14">AD77-AE77</f>
        <v>0</v>
      </c>
      <c r="AH77" s="26">
        <f>_xlfn.XLOOKUP($A77,'Day 3 Cleaned'!$L:$L,'Day 3 Cleaned'!$AU:$AU,"-")</f>
        <v>0</v>
      </c>
      <c r="AI77" s="26">
        <f>_xlfn.XLOOKUP($A77,'Day 3 Cleaned'!$L:$L,'Day 3 Cleaned'!$AY:$AY,"-")</f>
        <v>0</v>
      </c>
      <c r="AJ77" s="14">
        <f t="shared" ref="AJ77" si="15">(AE77+AF77)-AH77</f>
        <v>0</v>
      </c>
      <c r="AK77" s="26">
        <f>_xlfn.XLOOKUP($A77,'Day 4 Cleaned'!$L:$L,'Day 4 Cleaned'!$AU:$AU,"-")</f>
        <v>0</v>
      </c>
      <c r="AL77" s="26">
        <f>_xlfn.XLOOKUP($A77,'Day 4 Cleaned'!$L:$L,'Day 4 Cleaned'!$AY:$AY,"-")</f>
        <v>0</v>
      </c>
      <c r="AM77" s="14">
        <f t="shared" ref="AM77" si="16">(AH77+AI77)-AK77</f>
        <v>0</v>
      </c>
      <c r="AN77" s="30">
        <f t="shared" ref="AN77" si="17">AVERAGE(AG77,AJ77,AM77)</f>
        <v>0</v>
      </c>
      <c r="AO77" s="31" t="str">
        <f t="shared" si="9"/>
        <v>-</v>
      </c>
      <c r="AP77" s="26">
        <f>_xlfn.XLOOKUP($A77,'Day 1 Cleaned'!$U:$U,'Day 1 Cleaned'!CT:CT,"-")</f>
        <v>0</v>
      </c>
      <c r="AQ77" s="26">
        <f>_xlfn.XLOOKUP($A77,'Day 1 Cleaned'!$U:$U,'Day 1 Cleaned'!DD:DD,"-")</f>
        <v>0</v>
      </c>
      <c r="AR77" s="26">
        <f>_xlfn.XLOOKUP($A77,'Day 1 Cleaned'!$U:$U,'Day 1 Cleaned'!DN:DN,"-")</f>
        <v>0</v>
      </c>
      <c r="AS77" s="26">
        <f>_xlfn.XLOOKUP($A77,'Day 1 Cleaned'!$U:$U,'Day 1 Cleaned'!DX:DX,"-")</f>
        <v>0</v>
      </c>
      <c r="AT77" s="26">
        <f>_xlfn.XLOOKUP($A77,'Day 1 Cleaned'!$U:$U,'Day 1 Cleaned'!EH:EH,"-")</f>
        <v>0</v>
      </c>
      <c r="AU77" s="26">
        <f>_xlfn.XLOOKUP($A77,'Day 1 Cleaned'!$U:$U,'Day 1 Cleaned'!ER:ER,"-")</f>
        <v>0</v>
      </c>
      <c r="AV77" s="26">
        <f>_xlfn.XLOOKUP($A77,'Day 1 Cleaned'!$U:$U,'Day 1 Cleaned'!FA:FA,"-")</f>
        <v>0</v>
      </c>
      <c r="AW77" s="26">
        <f>_xlfn.XLOOKUP($A77,'Day 1 Cleaned'!$U:$U,'Day 1 Cleaned'!FK:FK,"-")</f>
        <v>0</v>
      </c>
      <c r="AX77" s="26">
        <f>_xlfn.XLOOKUP($A77,'Day 1 Cleaned'!$U:$U,'Day 1 Cleaned'!FT:FT,"-")*_xlfn.XLOOKUP($A77,'Day 1 Cleaned'!$U:$U,'Day 1 Cleaned'!FU:FU,"-")</f>
        <v>0</v>
      </c>
      <c r="AY77" s="26">
        <f>_xlfn.XLOOKUP($A77,'Day 1 Cleaned'!$U:$U,'Day 1 Cleaned'!FV:FV,"-")</f>
        <v>0</v>
      </c>
      <c r="AZ77" s="26">
        <f>_xlfn.XLOOKUP($A77,'Day 1 Cleaned'!$U:$U,'Day 1 Cleaned'!GA:GA,"-")</f>
        <v>0</v>
      </c>
    </row>
    <row r="78" spans="1:52" x14ac:dyDescent="0.35">
      <c r="A78" s="26" t="str">
        <f>PROPER('Day 1 Cleaned'!U76)</f>
        <v>Nyirishema Augustin</v>
      </c>
      <c r="B78" s="26" t="str">
        <f>_xlfn.XLOOKUP($A78,'Day 1 Cleaned'!$U:$U,'Day 1 Cleaned'!Y:Y,"-")</f>
        <v>Nyamasheke</v>
      </c>
      <c r="C78" s="26" t="str">
        <f>_xlfn.XLOOKUP($A78,'Day 1 Cleaned'!$U:$U,'Day 1 Cleaned'!AA:AA,"-")</f>
        <v>Kibogora</v>
      </c>
      <c r="D78" s="26" t="str">
        <f>_xlfn.XLOOKUP($A78,'Day 1 Cleaned'!$U:$U,'Day 1 Cleaned'!AB:AB,"-")</f>
        <v>Bizenga</v>
      </c>
      <c r="E78" s="26" t="str">
        <f>_xlfn.XLOOKUP($A78,'Day 1 Cleaned'!$U:$U,'Day 1 Cleaned'!AI:AI,"-")</f>
        <v>Improved wood stove</v>
      </c>
      <c r="F78" s="26" t="str">
        <f>_xlfn.XLOOKUP($A78,'Day 1 Cleaned'!$U:$U,'Day 1 Cleaned'!BL:BL,"-")</f>
        <v>Wood</v>
      </c>
      <c r="G78" s="26" t="str">
        <f>_xlfn.XLOOKUP($A78,'Day 2 Cleaned'!$M:$M,'Day 2 Cleaned'!$U:$U,"-")</f>
        <v>Wood</v>
      </c>
      <c r="H78" s="26" t="str">
        <f>_xlfn.XLOOKUP($A78,'Day 3 Cleaned'!$L:$L,'Day 3 Cleaned'!$T:$T,"-")</f>
        <v>Wood</v>
      </c>
      <c r="I78" s="26" t="str">
        <f>_xlfn.XLOOKUP($A78,'Day 4 Cleaned'!$L:$L,'Day 4 Cleaned'!$T:$T,"-")</f>
        <v>Wood</v>
      </c>
      <c r="J78" s="26" t="b" cm="1">
        <f t="array" ref="J78">AND(EXACT(F78:I78,F78))</f>
        <v>1</v>
      </c>
      <c r="K78" s="26">
        <f>_xlfn.XLOOKUP($A78,'Day 2 Cleaned'!$M:$M,'Day 2 Cleaned'!$AI:$AI,"-")</f>
        <v>2</v>
      </c>
      <c r="L78" s="26">
        <f>_xlfn.XLOOKUP($A78,'Day 2 Cleaned'!$M:$M,'Day 2 Cleaned'!$AJ:$AJ,"-")</f>
        <v>6</v>
      </c>
      <c r="M78" s="26">
        <f>_xlfn.XLOOKUP($A78,'Day 3 Cleaned'!$L:$L,'Day 3 Cleaned'!$AH:$AH,"-")</f>
        <v>1</v>
      </c>
      <c r="N78" s="26">
        <f>_xlfn.XLOOKUP($A78,'Day 3 Cleaned'!$L:$L,'Day 3 Cleaned'!$AI:$AI,"-")</f>
        <v>6</v>
      </c>
      <c r="O78" s="26">
        <f>_xlfn.XLOOKUP($A78,'Day 4 Cleaned'!$L:$L,'Day 4 Cleaned'!$AH:$AH,"-")</f>
        <v>3</v>
      </c>
      <c r="P78" s="26">
        <f>_xlfn.XLOOKUP($A78,'Day 4 Cleaned'!$L:$L,'Day 4 Cleaned'!$AI:$AI,"-")</f>
        <v>7</v>
      </c>
      <c r="Q78" s="30">
        <f>SUM(K78:P78)/3</f>
        <v>8.3333333333333339</v>
      </c>
      <c r="R78" s="26">
        <f>_xlfn.XLOOKUP($A78,'Day 1 Cleaned'!$U:$U,'Day 1 Cleaned'!$CC:$CC,"-")</f>
        <v>17.55</v>
      </c>
      <c r="S78" s="26">
        <f>_xlfn.XLOOKUP($A78,'Day 2 Cleaned'!$M:$M,'Day 2 Cleaned'!$AM:$AM,"-")</f>
        <v>7.665</v>
      </c>
      <c r="T78" s="26">
        <f>_xlfn.XLOOKUP($A78,'Day 2 Cleaned'!$M:$M,'Day 2 Cleaned'!$AQ:$AQ,"-")</f>
        <v>0</v>
      </c>
      <c r="U78" s="14">
        <f>R78-S78</f>
        <v>9.8850000000000016</v>
      </c>
      <c r="V78" s="26">
        <f>_xlfn.XLOOKUP($A78,'Day 3 Cleaned'!$L:$L,'Day 3 Cleaned'!$AL:$AL,"-")</f>
        <v>0</v>
      </c>
      <c r="W78" s="26">
        <f>_xlfn.XLOOKUP($A78,'Day 3 Cleaned'!$L:$L,'Day 3 Cleaned'!$AP:$AP,"-")</f>
        <v>23.46</v>
      </c>
      <c r="X78" s="14">
        <f>(S78+T78)-V78</f>
        <v>7.665</v>
      </c>
      <c r="Y78" s="26">
        <f>_xlfn.XLOOKUP($A78,'Day 4 Cleaned'!$L:$L,'Day 4 Cleaned'!$AL:$AL,"-")</f>
        <v>9.1999999999999993</v>
      </c>
      <c r="Z78" s="26">
        <f>_xlfn.XLOOKUP($A78,'Day 4 Cleaned'!$L:$L,'Day 4 Cleaned'!$AP:$AP,"-")</f>
        <v>0</v>
      </c>
      <c r="AA78" s="14">
        <f>(V78+W78)-Y78</f>
        <v>14.260000000000002</v>
      </c>
      <c r="AB78" s="30">
        <f>AVERAGE(U78,X78,AA78)</f>
        <v>10.603333333333333</v>
      </c>
      <c r="AC78" s="30">
        <f>IF(AND($AB$97&gt;AB78, AB78&gt;$AB$96),AB78,"-")</f>
        <v>10.603333333333333</v>
      </c>
      <c r="AD78" s="26">
        <f>_xlfn.XLOOKUP($A78,'Day 1 Cleaned'!$U:$U,'Day 1 Cleaned'!CM:CM,"-")</f>
        <v>0</v>
      </c>
      <c r="AE78" s="26">
        <f>_xlfn.XLOOKUP($A78,'Day 2 Cleaned'!$M:$M,'Day 2 Cleaned'!$AV:$AV,"-")</f>
        <v>0</v>
      </c>
      <c r="AF78" s="26">
        <f>_xlfn.XLOOKUP($A78,'Day 2 Cleaned'!$M:$M,'Day 2 Cleaned'!$AZ:$AZ,"-")</f>
        <v>0</v>
      </c>
      <c r="AG78" s="14">
        <f t="shared" si="10"/>
        <v>0</v>
      </c>
      <c r="AH78" s="26">
        <f>_xlfn.XLOOKUP($A78,'Day 3 Cleaned'!$L:$L,'Day 3 Cleaned'!$AU:$AU,"-")</f>
        <v>0</v>
      </c>
      <c r="AI78" s="26">
        <f>_xlfn.XLOOKUP($A78,'Day 3 Cleaned'!$L:$L,'Day 3 Cleaned'!$AY:$AY,"-")</f>
        <v>0</v>
      </c>
      <c r="AJ78" s="14">
        <f t="shared" si="11"/>
        <v>0</v>
      </c>
      <c r="AK78" s="26">
        <f>_xlfn.XLOOKUP($A78,'Day 4 Cleaned'!$L:$L,'Day 4 Cleaned'!$AU:$AU,"-")</f>
        <v>0</v>
      </c>
      <c r="AL78" s="26">
        <f>_xlfn.XLOOKUP($A78,'Day 4 Cleaned'!$L:$L,'Day 4 Cleaned'!$AY:$AY,"-")</f>
        <v>0</v>
      </c>
      <c r="AM78" s="14">
        <f t="shared" si="12"/>
        <v>0</v>
      </c>
      <c r="AN78" s="30">
        <f t="shared" si="13"/>
        <v>0</v>
      </c>
      <c r="AO78" s="31" t="str">
        <f t="shared" si="9"/>
        <v>-</v>
      </c>
      <c r="AP78" s="26">
        <f>_xlfn.XLOOKUP($A78,'Day 1 Cleaned'!$U:$U,'Day 1 Cleaned'!CT:CT,"-")</f>
        <v>0</v>
      </c>
      <c r="AQ78" s="26">
        <f>_xlfn.XLOOKUP($A78,'Day 1 Cleaned'!$U:$U,'Day 1 Cleaned'!DD:DD,"-")</f>
        <v>0</v>
      </c>
      <c r="AR78" s="26">
        <f>_xlfn.XLOOKUP($A78,'Day 1 Cleaned'!$U:$U,'Day 1 Cleaned'!DN:DN,"-")</f>
        <v>0</v>
      </c>
      <c r="AS78" s="26">
        <f>_xlfn.XLOOKUP($A78,'Day 1 Cleaned'!$U:$U,'Day 1 Cleaned'!DX:DX,"-")</f>
        <v>0</v>
      </c>
      <c r="AT78" s="26">
        <f>_xlfn.XLOOKUP($A78,'Day 1 Cleaned'!$U:$U,'Day 1 Cleaned'!EH:EH,"-")</f>
        <v>0</v>
      </c>
      <c r="AU78" s="26">
        <f>_xlfn.XLOOKUP($A78,'Day 1 Cleaned'!$U:$U,'Day 1 Cleaned'!ER:ER,"-")</f>
        <v>0</v>
      </c>
      <c r="AV78" s="26">
        <f>_xlfn.XLOOKUP($A78,'Day 1 Cleaned'!$U:$U,'Day 1 Cleaned'!FA:FA,"-")</f>
        <v>0</v>
      </c>
      <c r="AW78" s="26">
        <f>_xlfn.XLOOKUP($A78,'Day 1 Cleaned'!$U:$U,'Day 1 Cleaned'!FK:FK,"-")</f>
        <v>0</v>
      </c>
      <c r="AX78" s="26">
        <f>_xlfn.XLOOKUP($A78,'Day 1 Cleaned'!$U:$U,'Day 1 Cleaned'!FT:FT,"-")*_xlfn.XLOOKUP($A78,'Day 1 Cleaned'!$U:$U,'Day 1 Cleaned'!FU:FU,"-")</f>
        <v>0</v>
      </c>
      <c r="AY78" s="26">
        <f>_xlfn.XLOOKUP($A78,'Day 1 Cleaned'!$U:$U,'Day 1 Cleaned'!FV:FV,"-")</f>
        <v>0</v>
      </c>
      <c r="AZ78" s="26">
        <f>_xlfn.XLOOKUP($A78,'Day 1 Cleaned'!$U:$U,'Day 1 Cleaned'!GA:GA,"-")</f>
        <v>0</v>
      </c>
    </row>
    <row r="79" spans="1:52" x14ac:dyDescent="0.35">
      <c r="A79" s="26" t="str">
        <f>PROPER('Day 1 Cleaned'!U77)</f>
        <v xml:space="preserve">Nzamurambaho Vincent </v>
      </c>
      <c r="B79" s="26" t="str">
        <f>_xlfn.XLOOKUP($A79,'Day 1 Cleaned'!$U:$U,'Day 1 Cleaned'!Y:Y,"-")</f>
        <v>Nyamasheke</v>
      </c>
      <c r="C79" s="26" t="str">
        <f>_xlfn.XLOOKUP($A79,'Day 1 Cleaned'!$U:$U,'Day 1 Cleaned'!AA:AA,"-")</f>
        <v>Mugera</v>
      </c>
      <c r="D79" s="26" t="str">
        <f>_xlfn.XLOOKUP($A79,'Day 1 Cleaned'!$U:$U,'Day 1 Cleaned'!AB:AB,"-")</f>
        <v>Bweranyange</v>
      </c>
      <c r="E79" s="26" t="str">
        <f>_xlfn.XLOOKUP($A79,'Day 1 Cleaned'!$U:$U,'Day 1 Cleaned'!AI:AI,"-")</f>
        <v>Traditional 3 stone fire</v>
      </c>
      <c r="F79" s="26" t="str">
        <f>_xlfn.XLOOKUP($A79,'Day 1 Cleaned'!$U:$U,'Day 1 Cleaned'!BL:BL,"-")</f>
        <v>Wood</v>
      </c>
      <c r="G79" s="26" t="str">
        <f>_xlfn.XLOOKUP($A79,'Day 2 Cleaned'!$M:$M,'Day 2 Cleaned'!$U:$U,"-")</f>
        <v>Wood</v>
      </c>
      <c r="H79" s="26" t="str">
        <f>_xlfn.XLOOKUP($A79,'Day 3 Cleaned'!$L:$L,'Day 3 Cleaned'!$T:$T,"-")</f>
        <v>Wood</v>
      </c>
      <c r="I79" s="26" t="str">
        <f>_xlfn.XLOOKUP($A79,'Day 4 Cleaned'!$L:$L,'Day 4 Cleaned'!$T:$T,"-")</f>
        <v>Wood</v>
      </c>
      <c r="J79" s="26" t="b" cm="1">
        <f t="array" ref="J79">AND(EXACT(F79:I79,F79))</f>
        <v>1</v>
      </c>
      <c r="K79" s="26">
        <f>_xlfn.XLOOKUP($A79,'Day 2 Cleaned'!$M:$M,'Day 2 Cleaned'!$AI:$AI,"-")</f>
        <v>2</v>
      </c>
      <c r="L79" s="26">
        <f>_xlfn.XLOOKUP($A79,'Day 2 Cleaned'!$M:$M,'Day 2 Cleaned'!$AJ:$AJ,"-")</f>
        <v>5</v>
      </c>
      <c r="M79" s="26">
        <f>_xlfn.XLOOKUP($A79,'Day 3 Cleaned'!$L:$L,'Day 3 Cleaned'!$AH:$AH,"-")</f>
        <v>2</v>
      </c>
      <c r="N79" s="26">
        <f>_xlfn.XLOOKUP($A79,'Day 3 Cleaned'!$L:$L,'Day 3 Cleaned'!$AI:$AI,"-")</f>
        <v>5</v>
      </c>
      <c r="O79" s="26">
        <f>_xlfn.XLOOKUP($A79,'Day 4 Cleaned'!$L:$L,'Day 4 Cleaned'!$AH:$AH,"-")</f>
        <v>2</v>
      </c>
      <c r="P79" s="26">
        <f>_xlfn.XLOOKUP($A79,'Day 4 Cleaned'!$L:$L,'Day 4 Cleaned'!$AI:$AI,"-")</f>
        <v>5</v>
      </c>
      <c r="Q79" s="30">
        <f>SUM(K79:P79)/3</f>
        <v>7</v>
      </c>
      <c r="R79" s="26">
        <f>_xlfn.XLOOKUP($A79,'Day 1 Cleaned'!$U:$U,'Day 1 Cleaned'!$CC:$CC,"-")</f>
        <v>19.260000000000002</v>
      </c>
      <c r="S79" s="26">
        <f>_xlfn.XLOOKUP($A79,'Day 2 Cleaned'!$M:$M,'Day 2 Cleaned'!$AM:$AM,"-")</f>
        <v>9.4550000000000001</v>
      </c>
      <c r="T79" s="26">
        <f>_xlfn.XLOOKUP($A79,'Day 2 Cleaned'!$M:$M,'Day 2 Cleaned'!$AQ:$AQ,"-")</f>
        <v>11.26</v>
      </c>
      <c r="U79" s="14">
        <f>R79-S79</f>
        <v>9.8050000000000015</v>
      </c>
      <c r="V79" s="26">
        <f>_xlfn.XLOOKUP($A79,'Day 3 Cleaned'!$L:$L,'Day 3 Cleaned'!$AL:$AL,"-")</f>
        <v>4.21</v>
      </c>
      <c r="W79" s="26">
        <f>_xlfn.XLOOKUP($A79,'Day 3 Cleaned'!$L:$L,'Day 3 Cleaned'!$AP:$AP,"-")</f>
        <v>8.7349999999999994</v>
      </c>
      <c r="X79" s="14">
        <f>(S79+T79)-V79</f>
        <v>16.504999999999999</v>
      </c>
      <c r="Y79" s="26">
        <f>_xlfn.XLOOKUP($A79,'Day 4 Cleaned'!$L:$L,'Day 4 Cleaned'!$AL:$AL,"-")</f>
        <v>3.4049999999999998</v>
      </c>
      <c r="Z79" s="26">
        <f>_xlfn.XLOOKUP($A79,'Day 4 Cleaned'!$L:$L,'Day 4 Cleaned'!$AP:$AP,"-")</f>
        <v>13</v>
      </c>
      <c r="AA79" s="14">
        <f>(V79+W79)-Y79</f>
        <v>9.5400000000000009</v>
      </c>
      <c r="AB79" s="30">
        <f>AVERAGE(U79,X79,AA79)</f>
        <v>11.950000000000001</v>
      </c>
      <c r="AC79" s="30">
        <f>IF(AND($AB$97&gt;AB79, AB79&gt;$AB$96),AB79,"-")</f>
        <v>11.950000000000001</v>
      </c>
      <c r="AD79" s="26">
        <f>_xlfn.XLOOKUP($A79,'Day 1 Cleaned'!$U:$U,'Day 1 Cleaned'!CM:CM,"-")</f>
        <v>0</v>
      </c>
      <c r="AE79" s="26">
        <f>_xlfn.XLOOKUP($A79,'Day 2 Cleaned'!$M:$M,'Day 2 Cleaned'!$AV:$AV,"-")</f>
        <v>0</v>
      </c>
      <c r="AF79" s="26">
        <f>_xlfn.XLOOKUP($A79,'Day 2 Cleaned'!$M:$M,'Day 2 Cleaned'!$AZ:$AZ,"-")</f>
        <v>0</v>
      </c>
      <c r="AG79" s="14">
        <f t="shared" si="10"/>
        <v>0</v>
      </c>
      <c r="AH79" s="26">
        <f>_xlfn.XLOOKUP($A79,'Day 3 Cleaned'!$L:$L,'Day 3 Cleaned'!$AU:$AU,"-")</f>
        <v>0</v>
      </c>
      <c r="AI79" s="26">
        <f>_xlfn.XLOOKUP($A79,'Day 3 Cleaned'!$L:$L,'Day 3 Cleaned'!$AY:$AY,"-")</f>
        <v>0</v>
      </c>
      <c r="AJ79" s="14">
        <f t="shared" si="11"/>
        <v>0</v>
      </c>
      <c r="AK79" s="26">
        <f>_xlfn.XLOOKUP($A79,'Day 4 Cleaned'!$L:$L,'Day 4 Cleaned'!$AU:$AU,"-")</f>
        <v>0</v>
      </c>
      <c r="AL79" s="26">
        <f>_xlfn.XLOOKUP($A79,'Day 4 Cleaned'!$L:$L,'Day 4 Cleaned'!$AY:$AY,"-")</f>
        <v>0</v>
      </c>
      <c r="AM79" s="14">
        <f t="shared" si="12"/>
        <v>0</v>
      </c>
      <c r="AN79" s="30">
        <f t="shared" si="13"/>
        <v>0</v>
      </c>
      <c r="AO79" s="31" t="str">
        <f t="shared" si="9"/>
        <v>-</v>
      </c>
      <c r="AP79" s="26">
        <f>_xlfn.XLOOKUP($A79,'Day 1 Cleaned'!$U:$U,'Day 1 Cleaned'!CT:CT,"-")</f>
        <v>0</v>
      </c>
      <c r="AQ79" s="26">
        <f>_xlfn.XLOOKUP($A79,'Day 1 Cleaned'!$U:$U,'Day 1 Cleaned'!DD:DD,"-")</f>
        <v>0</v>
      </c>
      <c r="AR79" s="26">
        <f>_xlfn.XLOOKUP($A79,'Day 1 Cleaned'!$U:$U,'Day 1 Cleaned'!DN:DN,"-")</f>
        <v>0</v>
      </c>
      <c r="AS79" s="26">
        <f>_xlfn.XLOOKUP($A79,'Day 1 Cleaned'!$U:$U,'Day 1 Cleaned'!DX:DX,"-")</f>
        <v>0</v>
      </c>
      <c r="AT79" s="26">
        <f>_xlfn.XLOOKUP($A79,'Day 1 Cleaned'!$U:$U,'Day 1 Cleaned'!EH:EH,"-")</f>
        <v>0</v>
      </c>
      <c r="AU79" s="26">
        <f>_xlfn.XLOOKUP($A79,'Day 1 Cleaned'!$U:$U,'Day 1 Cleaned'!ER:ER,"-")</f>
        <v>0</v>
      </c>
      <c r="AV79" s="26">
        <f>_xlfn.XLOOKUP($A79,'Day 1 Cleaned'!$U:$U,'Day 1 Cleaned'!FA:FA,"-")</f>
        <v>0</v>
      </c>
      <c r="AW79" s="26">
        <f>_xlfn.XLOOKUP($A79,'Day 1 Cleaned'!$U:$U,'Day 1 Cleaned'!FK:FK,"-")</f>
        <v>0</v>
      </c>
      <c r="AX79" s="26">
        <f>_xlfn.XLOOKUP($A79,'Day 1 Cleaned'!$U:$U,'Day 1 Cleaned'!FT:FT,"-")*_xlfn.XLOOKUP($A79,'Day 1 Cleaned'!$U:$U,'Day 1 Cleaned'!FU:FU,"-")</f>
        <v>0</v>
      </c>
      <c r="AY79" s="26">
        <f>_xlfn.XLOOKUP($A79,'Day 1 Cleaned'!$U:$U,'Day 1 Cleaned'!FV:FV,"-")</f>
        <v>0</v>
      </c>
      <c r="AZ79" s="26">
        <f>_xlfn.XLOOKUP($A79,'Day 1 Cleaned'!$U:$U,'Day 1 Cleaned'!GA:GA,"-")</f>
        <v>0</v>
      </c>
    </row>
    <row r="80" spans="1:52" x14ac:dyDescent="0.35">
      <c r="A80" s="26" t="str">
        <f>PROPER('Day 1 Cleaned'!U78)</f>
        <v>Ruberizesa Dinatien</v>
      </c>
      <c r="B80" s="26" t="str">
        <f>_xlfn.XLOOKUP($A80,'Day 1 Cleaned'!$U:$U,'Day 1 Cleaned'!Y:Y,"-")</f>
        <v>Nyamasheke</v>
      </c>
      <c r="C80" s="26" t="str">
        <f>_xlfn.XLOOKUP($A80,'Day 1 Cleaned'!$U:$U,'Day 1 Cleaned'!AA:AA,"-")</f>
        <v>Kibogora</v>
      </c>
      <c r="D80" s="26" t="str">
        <f>_xlfn.XLOOKUP($A80,'Day 1 Cleaned'!$U:$U,'Day 1 Cleaned'!AB:AB,"-")</f>
        <v>Bizenga</v>
      </c>
      <c r="E80" s="26" t="str">
        <f>_xlfn.XLOOKUP($A80,'Day 1 Cleaned'!$U:$U,'Day 1 Cleaned'!AI:AI,"-")</f>
        <v>Improved charcoal stove</v>
      </c>
      <c r="F80" s="26" t="str">
        <f>_xlfn.XLOOKUP($A80,'Day 1 Cleaned'!$U:$U,'Day 1 Cleaned'!BL:BL,"-")</f>
        <v>Charcoal</v>
      </c>
      <c r="G80" s="26" t="str">
        <f>_xlfn.XLOOKUP($A80,'Day 2 Cleaned'!$M:$M,'Day 2 Cleaned'!$U:$U,"-")</f>
        <v>Charcoal</v>
      </c>
      <c r="H80" s="26" t="str">
        <f>_xlfn.XLOOKUP($A80,'Day 3 Cleaned'!$L:$L,'Day 3 Cleaned'!$T:$T,"-")</f>
        <v>Charcoal</v>
      </c>
      <c r="I80" s="26" t="str">
        <f>_xlfn.XLOOKUP($A80,'Day 4 Cleaned'!$L:$L,'Day 4 Cleaned'!$T:$T,"-")</f>
        <v>Charcoal</v>
      </c>
      <c r="J80" s="26" t="b" cm="1">
        <f t="array" ref="J80">AND(EXACT(F80:I80,F80))</f>
        <v>1</v>
      </c>
      <c r="K80" s="26">
        <f>_xlfn.XLOOKUP($A80,'Day 2 Cleaned'!$M:$M,'Day 2 Cleaned'!$AI:$AI,"-")</f>
        <v>1</v>
      </c>
      <c r="L80" s="26">
        <f>_xlfn.XLOOKUP($A80,'Day 2 Cleaned'!$M:$M,'Day 2 Cleaned'!$AJ:$AJ,"-")</f>
        <v>9</v>
      </c>
      <c r="M80" s="26">
        <f>_xlfn.XLOOKUP($A80,'Day 3 Cleaned'!$L:$L,'Day 3 Cleaned'!$AH:$AH,"-")</f>
        <v>2</v>
      </c>
      <c r="N80" s="26">
        <f>_xlfn.XLOOKUP($A80,'Day 3 Cleaned'!$L:$L,'Day 3 Cleaned'!$AI:$AI,"-")</f>
        <v>9</v>
      </c>
      <c r="O80" s="26">
        <f>_xlfn.XLOOKUP($A80,'Day 4 Cleaned'!$L:$L,'Day 4 Cleaned'!$AH:$AH,"-")</f>
        <v>2</v>
      </c>
      <c r="P80" s="26">
        <f>_xlfn.XLOOKUP($A80,'Day 4 Cleaned'!$L:$L,'Day 4 Cleaned'!$AI:$AI,"-")</f>
        <v>9</v>
      </c>
      <c r="Q80" s="30">
        <f>SUM(K80:P80)/3</f>
        <v>10.666666666666666</v>
      </c>
      <c r="R80" s="26">
        <f>_xlfn.XLOOKUP($A80,'Day 1 Cleaned'!$U:$U,'Day 1 Cleaned'!$CC:$CC,"-")</f>
        <v>0</v>
      </c>
      <c r="S80" s="26">
        <f>_xlfn.XLOOKUP($A80,'Day 2 Cleaned'!$M:$M,'Day 2 Cleaned'!$AM:$AM,"-")</f>
        <v>0</v>
      </c>
      <c r="T80" s="26">
        <f>_xlfn.XLOOKUP($A80,'Day 2 Cleaned'!$M:$M,'Day 2 Cleaned'!$AQ:$AQ,"-")</f>
        <v>0</v>
      </c>
      <c r="U80" s="14">
        <f>R80-S80</f>
        <v>0</v>
      </c>
      <c r="V80" s="26">
        <f>_xlfn.XLOOKUP($A80,'Day 3 Cleaned'!$L:$L,'Day 3 Cleaned'!$AL:$AL,"-")</f>
        <v>0</v>
      </c>
      <c r="W80" s="26">
        <f>_xlfn.XLOOKUP($A80,'Day 3 Cleaned'!$L:$L,'Day 3 Cleaned'!$AP:$AP,"-")</f>
        <v>0</v>
      </c>
      <c r="X80" s="14">
        <f>(S80+T80)-V80</f>
        <v>0</v>
      </c>
      <c r="Y80" s="26">
        <f>_xlfn.XLOOKUP($A80,'Day 4 Cleaned'!$L:$L,'Day 4 Cleaned'!$AL:$AL,"-")</f>
        <v>0</v>
      </c>
      <c r="Z80" s="26">
        <f>_xlfn.XLOOKUP($A80,'Day 4 Cleaned'!$L:$L,'Day 4 Cleaned'!$AP:$AP,"-")</f>
        <v>0</v>
      </c>
      <c r="AA80" s="14">
        <f>(V80+W80)-Y80</f>
        <v>0</v>
      </c>
      <c r="AB80" s="30">
        <f>AVERAGE(U80,X80,AA80)</f>
        <v>0</v>
      </c>
      <c r="AC80" s="30">
        <f>IF(AND($AB$97&gt;AB80, AB80&gt;$AB$96),AB80,"-")</f>
        <v>0</v>
      </c>
      <c r="AD80" s="26">
        <f>_xlfn.XLOOKUP($A80,'Day 1 Cleaned'!$U:$U,'Day 1 Cleaned'!CM:CM,"-")</f>
        <v>50.29</v>
      </c>
      <c r="AE80" s="26">
        <f>_xlfn.XLOOKUP($A80,'Day 2 Cleaned'!$M:$M,'Day 2 Cleaned'!$AV:$AV,"-")</f>
        <v>48.48</v>
      </c>
      <c r="AF80" s="26">
        <f>_xlfn.XLOOKUP($A80,'Day 2 Cleaned'!$M:$M,'Day 2 Cleaned'!$AZ:$AZ,"-")</f>
        <v>0</v>
      </c>
      <c r="AG80" s="14">
        <f t="shared" si="10"/>
        <v>1.8100000000000023</v>
      </c>
      <c r="AH80" s="26">
        <f>_xlfn.XLOOKUP($A80,'Day 3 Cleaned'!$L:$L,'Day 3 Cleaned'!$AU:$AU,"-")</f>
        <v>47</v>
      </c>
      <c r="AI80" s="26">
        <f>_xlfn.XLOOKUP($A80,'Day 3 Cleaned'!$L:$L,'Day 3 Cleaned'!$AY:$AY,"-")</f>
        <v>0</v>
      </c>
      <c r="AJ80" s="14">
        <f t="shared" si="11"/>
        <v>1.4799999999999969</v>
      </c>
      <c r="AK80" s="26">
        <f>_xlfn.XLOOKUP($A80,'Day 4 Cleaned'!$L:$L,'Day 4 Cleaned'!$AU:$AU,"-")</f>
        <v>43.59</v>
      </c>
      <c r="AL80" s="26">
        <f>_xlfn.XLOOKUP($A80,'Day 4 Cleaned'!$L:$L,'Day 4 Cleaned'!$AY:$AY,"-")</f>
        <v>0</v>
      </c>
      <c r="AM80" s="14">
        <f t="shared" si="12"/>
        <v>3.4099999999999966</v>
      </c>
      <c r="AN80" s="30">
        <f t="shared" si="13"/>
        <v>2.2333333333333321</v>
      </c>
      <c r="AO80" s="31" t="str">
        <f t="shared" si="9"/>
        <v>-</v>
      </c>
      <c r="AP80" s="26">
        <f>_xlfn.XLOOKUP($A80,'Day 1 Cleaned'!$U:$U,'Day 1 Cleaned'!CT:CT,"-")</f>
        <v>0</v>
      </c>
      <c r="AQ80" s="26">
        <f>_xlfn.XLOOKUP($A80,'Day 1 Cleaned'!$U:$U,'Day 1 Cleaned'!DD:DD,"-")</f>
        <v>0</v>
      </c>
      <c r="AR80" s="26">
        <f>_xlfn.XLOOKUP($A80,'Day 1 Cleaned'!$U:$U,'Day 1 Cleaned'!DN:DN,"-")</f>
        <v>0</v>
      </c>
      <c r="AS80" s="26">
        <f>_xlfn.XLOOKUP($A80,'Day 1 Cleaned'!$U:$U,'Day 1 Cleaned'!DX:DX,"-")</f>
        <v>0</v>
      </c>
      <c r="AT80" s="26">
        <f>_xlfn.XLOOKUP($A80,'Day 1 Cleaned'!$U:$U,'Day 1 Cleaned'!EH:EH,"-")</f>
        <v>0</v>
      </c>
      <c r="AU80" s="26">
        <f>_xlfn.XLOOKUP($A80,'Day 1 Cleaned'!$U:$U,'Day 1 Cleaned'!ER:ER,"-")</f>
        <v>0</v>
      </c>
      <c r="AV80" s="26">
        <f>_xlfn.XLOOKUP($A80,'Day 1 Cleaned'!$U:$U,'Day 1 Cleaned'!FA:FA,"-")</f>
        <v>0</v>
      </c>
      <c r="AW80" s="26">
        <f>_xlfn.XLOOKUP($A80,'Day 1 Cleaned'!$U:$U,'Day 1 Cleaned'!FK:FK,"-")</f>
        <v>0</v>
      </c>
      <c r="AX80" s="26">
        <f>_xlfn.XLOOKUP($A80,'Day 1 Cleaned'!$U:$U,'Day 1 Cleaned'!FT:FT,"-")*_xlfn.XLOOKUP($A80,'Day 1 Cleaned'!$U:$U,'Day 1 Cleaned'!FU:FU,"-")</f>
        <v>0</v>
      </c>
      <c r="AY80" s="26">
        <f>_xlfn.XLOOKUP($A80,'Day 1 Cleaned'!$U:$U,'Day 1 Cleaned'!FV:FV,"-")</f>
        <v>0</v>
      </c>
      <c r="AZ80" s="26">
        <f>_xlfn.XLOOKUP($A80,'Day 1 Cleaned'!$U:$U,'Day 1 Cleaned'!GA:GA,"-")</f>
        <v>0</v>
      </c>
    </row>
    <row r="81" spans="1:52" x14ac:dyDescent="0.35">
      <c r="A81" s="26" t="str">
        <f>PROPER('Day 1 Cleaned'!U79)</f>
        <v>Shikama Aloys</v>
      </c>
      <c r="B81" s="26" t="str">
        <f>_xlfn.XLOOKUP($A81,'Day 1 Cleaned'!$U:$U,'Day 1 Cleaned'!Y:Y,"-")</f>
        <v>Nyamasheke</v>
      </c>
      <c r="C81" s="26" t="str">
        <f>_xlfn.XLOOKUP($A81,'Day 1 Cleaned'!$U:$U,'Day 1 Cleaned'!AA:AA,"-")</f>
        <v>Muyange</v>
      </c>
      <c r="D81" s="26" t="str">
        <f>_xlfn.XLOOKUP($A81,'Day 1 Cleaned'!$U:$U,'Day 1 Cleaned'!AB:AB,"-")</f>
        <v>Bukiro</v>
      </c>
      <c r="E81" s="26" t="str">
        <f>_xlfn.XLOOKUP($A81,'Day 1 Cleaned'!$U:$U,'Day 1 Cleaned'!AI:AI,"-")</f>
        <v>Traditional 3 stone fire</v>
      </c>
      <c r="F81" s="26" t="str">
        <f>_xlfn.XLOOKUP($A81,'Day 1 Cleaned'!$U:$U,'Day 1 Cleaned'!BL:BL,"-")</f>
        <v>Wood</v>
      </c>
      <c r="G81" s="26" t="str">
        <f>_xlfn.XLOOKUP($A81,'Day 2 Cleaned'!$M:$M,'Day 2 Cleaned'!$U:$U,"-")</f>
        <v>Wood</v>
      </c>
      <c r="H81" s="26" t="str">
        <f>_xlfn.XLOOKUP($A81,'Day 3 Cleaned'!$L:$L,'Day 3 Cleaned'!$T:$T,"-")</f>
        <v>Wood</v>
      </c>
      <c r="I81" s="26" t="str">
        <f>_xlfn.XLOOKUP($A81,'Day 4 Cleaned'!$L:$L,'Day 4 Cleaned'!$T:$T,"-")</f>
        <v>Wood</v>
      </c>
      <c r="J81" s="26" t="b" cm="1">
        <f t="array" ref="J81">AND(EXACT(F81:I81,F81))</f>
        <v>1</v>
      </c>
      <c r="K81" s="26">
        <f>_xlfn.XLOOKUP($A81,'Day 2 Cleaned'!$M:$M,'Day 2 Cleaned'!$AI:$AI,"-")</f>
        <v>2</v>
      </c>
      <c r="L81" s="26">
        <f>_xlfn.XLOOKUP($A81,'Day 2 Cleaned'!$M:$M,'Day 2 Cleaned'!$AJ:$AJ,"-")</f>
        <v>5</v>
      </c>
      <c r="M81" s="26">
        <f>_xlfn.XLOOKUP($A81,'Day 3 Cleaned'!$L:$L,'Day 3 Cleaned'!$AH:$AH,"-")</f>
        <v>2</v>
      </c>
      <c r="N81" s="26">
        <f>_xlfn.XLOOKUP($A81,'Day 3 Cleaned'!$L:$L,'Day 3 Cleaned'!$AI:$AI,"-")</f>
        <v>3</v>
      </c>
      <c r="O81" s="26">
        <f>_xlfn.XLOOKUP($A81,'Day 4 Cleaned'!$L:$L,'Day 4 Cleaned'!$AH:$AH,"-")</f>
        <v>2</v>
      </c>
      <c r="P81" s="26">
        <f>_xlfn.XLOOKUP($A81,'Day 4 Cleaned'!$L:$L,'Day 4 Cleaned'!$AI:$AI,"-")</f>
        <v>5</v>
      </c>
      <c r="Q81" s="30">
        <f>SUM(K81:P81)/3</f>
        <v>6.333333333333333</v>
      </c>
      <c r="R81" s="26">
        <f>_xlfn.XLOOKUP($A81,'Day 1 Cleaned'!$U:$U,'Day 1 Cleaned'!$CC:$CC,"-")</f>
        <v>59.125999999999998</v>
      </c>
      <c r="S81" s="26">
        <f>_xlfn.XLOOKUP($A81,'Day 2 Cleaned'!$M:$M,'Day 2 Cleaned'!$AM:$AM,"-")</f>
        <v>43.616999999999997</v>
      </c>
      <c r="T81" s="26">
        <f>_xlfn.XLOOKUP($A81,'Day 2 Cleaned'!$M:$M,'Day 2 Cleaned'!$AQ:$AQ,"-")</f>
        <v>0</v>
      </c>
      <c r="U81" s="14">
        <f>R81-S81</f>
        <v>15.509</v>
      </c>
      <c r="V81" s="26">
        <f>_xlfn.XLOOKUP($A81,'Day 3 Cleaned'!$L:$L,'Day 3 Cleaned'!$AL:$AL,"-")</f>
        <v>23.699000000000002</v>
      </c>
      <c r="W81" s="26">
        <f>_xlfn.XLOOKUP($A81,'Day 3 Cleaned'!$L:$L,'Day 3 Cleaned'!$AP:$AP,"-")</f>
        <v>0</v>
      </c>
      <c r="X81" s="14">
        <f>(S81+T81)-V81</f>
        <v>19.917999999999996</v>
      </c>
      <c r="Y81" s="26">
        <f>_xlfn.XLOOKUP($A81,'Day 4 Cleaned'!$L:$L,'Day 4 Cleaned'!$AL:$AL,"-")</f>
        <v>20.85</v>
      </c>
      <c r="Z81" s="26">
        <f>_xlfn.XLOOKUP($A81,'Day 4 Cleaned'!$L:$L,'Day 4 Cleaned'!$AP:$AP,"-")</f>
        <v>0</v>
      </c>
      <c r="AA81" s="14">
        <f>(V81+W81)-Y81</f>
        <v>2.8490000000000002</v>
      </c>
      <c r="AB81" s="30">
        <f>AVERAGE(U81,X81,AA81)</f>
        <v>12.758666666666665</v>
      </c>
      <c r="AC81" s="30">
        <f>IF(AND($AB$97&gt;AB81, AB81&gt;$AB$96),AB81,"-")</f>
        <v>12.758666666666665</v>
      </c>
      <c r="AD81" s="26">
        <f>_xlfn.XLOOKUP($A81,'Day 1 Cleaned'!$U:$U,'Day 1 Cleaned'!CM:CM,"-")</f>
        <v>0</v>
      </c>
      <c r="AE81" s="26">
        <f>_xlfn.XLOOKUP($A81,'Day 2 Cleaned'!$M:$M,'Day 2 Cleaned'!$AV:$AV,"-")</f>
        <v>0</v>
      </c>
      <c r="AF81" s="26">
        <f>_xlfn.XLOOKUP($A81,'Day 2 Cleaned'!$M:$M,'Day 2 Cleaned'!$AZ:$AZ,"-")</f>
        <v>0</v>
      </c>
      <c r="AG81" s="14">
        <f t="shared" si="10"/>
        <v>0</v>
      </c>
      <c r="AH81" s="26">
        <f>_xlfn.XLOOKUP($A81,'Day 3 Cleaned'!$L:$L,'Day 3 Cleaned'!$AU:$AU,"-")</f>
        <v>0</v>
      </c>
      <c r="AI81" s="26">
        <f>_xlfn.XLOOKUP($A81,'Day 3 Cleaned'!$L:$L,'Day 3 Cleaned'!$AY:$AY,"-")</f>
        <v>0</v>
      </c>
      <c r="AJ81" s="14">
        <f t="shared" si="11"/>
        <v>0</v>
      </c>
      <c r="AK81" s="26">
        <f>_xlfn.XLOOKUP($A81,'Day 4 Cleaned'!$L:$L,'Day 4 Cleaned'!$AU:$AU,"-")</f>
        <v>0</v>
      </c>
      <c r="AL81" s="26">
        <f>_xlfn.XLOOKUP($A81,'Day 4 Cleaned'!$L:$L,'Day 4 Cleaned'!$AY:$AY,"-")</f>
        <v>0</v>
      </c>
      <c r="AM81" s="14">
        <f t="shared" si="12"/>
        <v>0</v>
      </c>
      <c r="AN81" s="30">
        <f t="shared" si="13"/>
        <v>0</v>
      </c>
      <c r="AO81" s="31" t="str">
        <f t="shared" si="9"/>
        <v>-</v>
      </c>
      <c r="AP81" s="26">
        <f>_xlfn.XLOOKUP($A81,'Day 1 Cleaned'!$U:$U,'Day 1 Cleaned'!CT:CT,"-")</f>
        <v>0</v>
      </c>
      <c r="AQ81" s="26">
        <f>_xlfn.XLOOKUP($A81,'Day 1 Cleaned'!$U:$U,'Day 1 Cleaned'!DD:DD,"-")</f>
        <v>0</v>
      </c>
      <c r="AR81" s="26">
        <f>_xlfn.XLOOKUP($A81,'Day 1 Cleaned'!$U:$U,'Day 1 Cleaned'!DN:DN,"-")</f>
        <v>0</v>
      </c>
      <c r="AS81" s="26">
        <f>_xlfn.XLOOKUP($A81,'Day 1 Cleaned'!$U:$U,'Day 1 Cleaned'!DX:DX,"-")</f>
        <v>0</v>
      </c>
      <c r="AT81" s="26">
        <f>_xlfn.XLOOKUP($A81,'Day 1 Cleaned'!$U:$U,'Day 1 Cleaned'!EH:EH,"-")</f>
        <v>0</v>
      </c>
      <c r="AU81" s="26">
        <f>_xlfn.XLOOKUP($A81,'Day 1 Cleaned'!$U:$U,'Day 1 Cleaned'!ER:ER,"-")</f>
        <v>0</v>
      </c>
      <c r="AV81" s="26">
        <f>_xlfn.XLOOKUP($A81,'Day 1 Cleaned'!$U:$U,'Day 1 Cleaned'!FA:FA,"-")</f>
        <v>0</v>
      </c>
      <c r="AW81" s="26">
        <f>_xlfn.XLOOKUP($A81,'Day 1 Cleaned'!$U:$U,'Day 1 Cleaned'!FK:FK,"-")</f>
        <v>0</v>
      </c>
      <c r="AX81" s="26">
        <f>_xlfn.XLOOKUP($A81,'Day 1 Cleaned'!$U:$U,'Day 1 Cleaned'!FT:FT,"-")*_xlfn.XLOOKUP($A81,'Day 1 Cleaned'!$U:$U,'Day 1 Cleaned'!FU:FU,"-")</f>
        <v>0</v>
      </c>
      <c r="AY81" s="26">
        <f>_xlfn.XLOOKUP($A81,'Day 1 Cleaned'!$U:$U,'Day 1 Cleaned'!FV:FV,"-")</f>
        <v>0</v>
      </c>
      <c r="AZ81" s="26">
        <f>_xlfn.XLOOKUP($A81,'Day 1 Cleaned'!$U:$U,'Day 1 Cleaned'!GA:GA,"-")</f>
        <v>0</v>
      </c>
    </row>
    <row r="82" spans="1:52" x14ac:dyDescent="0.35">
      <c r="A82" s="26" t="str">
        <f>PROPER('Day 1 Cleaned'!U80)</f>
        <v xml:space="preserve">Simpunga Feleciane </v>
      </c>
      <c r="B82" s="26" t="str">
        <f>_xlfn.XLOOKUP($A82,'Day 1 Cleaned'!$U:$U,'Day 1 Cleaned'!Y:Y,"-")</f>
        <v>Nyamasheke</v>
      </c>
      <c r="C82" s="26" t="str">
        <f>_xlfn.XLOOKUP($A82,'Day 1 Cleaned'!$U:$U,'Day 1 Cleaned'!AA:AA,"-")</f>
        <v>Muyange</v>
      </c>
      <c r="D82" s="26" t="str">
        <f>_xlfn.XLOOKUP($A82,'Day 1 Cleaned'!$U:$U,'Day 1 Cleaned'!AB:AB,"-")</f>
        <v>Bukiro</v>
      </c>
      <c r="E82" s="26" t="str">
        <f>_xlfn.XLOOKUP($A82,'Day 1 Cleaned'!$U:$U,'Day 1 Cleaned'!AI:AI,"-")</f>
        <v>Traditional 3 stone fire</v>
      </c>
      <c r="F82" s="26" t="str">
        <f>_xlfn.XLOOKUP($A82,'Day 1 Cleaned'!$U:$U,'Day 1 Cleaned'!BL:BL,"-")</f>
        <v>Wood</v>
      </c>
      <c r="G82" s="26" t="str">
        <f>_xlfn.XLOOKUP($A82,'Day 2 Cleaned'!$M:$M,'Day 2 Cleaned'!$U:$U,"-")</f>
        <v>Wood</v>
      </c>
      <c r="H82" s="26" t="str">
        <f>_xlfn.XLOOKUP($A82,'Day 3 Cleaned'!$L:$L,'Day 3 Cleaned'!$T:$T,"-")</f>
        <v>Wood</v>
      </c>
      <c r="I82" s="26" t="str">
        <f>_xlfn.XLOOKUP($A82,'Day 4 Cleaned'!$L:$L,'Day 4 Cleaned'!$T:$T,"-")</f>
        <v>Wood</v>
      </c>
      <c r="J82" s="26" t="b" cm="1">
        <f t="array" ref="J82">AND(EXACT(F82:I82,F82))</f>
        <v>1</v>
      </c>
      <c r="K82" s="26">
        <f>_xlfn.XLOOKUP($A82,'Day 2 Cleaned'!$M:$M,'Day 2 Cleaned'!$AI:$AI,"-")</f>
        <v>2</v>
      </c>
      <c r="L82" s="26">
        <f>_xlfn.XLOOKUP($A82,'Day 2 Cleaned'!$M:$M,'Day 2 Cleaned'!$AJ:$AJ,"-")</f>
        <v>9</v>
      </c>
      <c r="M82" s="26">
        <f>_xlfn.XLOOKUP($A82,'Day 3 Cleaned'!$L:$L,'Day 3 Cleaned'!$AH:$AH,"-")</f>
        <v>2</v>
      </c>
      <c r="N82" s="26">
        <f>_xlfn.XLOOKUP($A82,'Day 3 Cleaned'!$L:$L,'Day 3 Cleaned'!$AI:$AI,"-")</f>
        <v>9</v>
      </c>
      <c r="O82" s="26">
        <f>_xlfn.XLOOKUP($A82,'Day 4 Cleaned'!$L:$L,'Day 4 Cleaned'!$AH:$AH,"-")</f>
        <v>1</v>
      </c>
      <c r="P82" s="26">
        <f>_xlfn.XLOOKUP($A82,'Day 4 Cleaned'!$L:$L,'Day 4 Cleaned'!$AI:$AI,"-")</f>
        <v>9</v>
      </c>
      <c r="Q82" s="30">
        <f>SUM(K82:P82)/3</f>
        <v>10.666666666666666</v>
      </c>
      <c r="R82" s="26">
        <f>_xlfn.XLOOKUP($A82,'Day 1 Cleaned'!$U:$U,'Day 1 Cleaned'!$CC:$CC,"-")</f>
        <v>62.212000000000003</v>
      </c>
      <c r="S82" s="26">
        <f>_xlfn.XLOOKUP($A82,'Day 2 Cleaned'!$M:$M,'Day 2 Cleaned'!$AM:$AM,"-")</f>
        <v>50.186999999999998</v>
      </c>
      <c r="T82" s="26">
        <f>_xlfn.XLOOKUP($A82,'Day 2 Cleaned'!$M:$M,'Day 2 Cleaned'!$AQ:$AQ,"-")</f>
        <v>0</v>
      </c>
      <c r="U82" s="14">
        <f>R82-S82</f>
        <v>12.025000000000006</v>
      </c>
      <c r="V82" s="26">
        <f>_xlfn.XLOOKUP($A82,'Day 3 Cleaned'!$L:$L,'Day 3 Cleaned'!$AL:$AL,"-")</f>
        <v>39.286999999999999</v>
      </c>
      <c r="W82" s="26">
        <f>_xlfn.XLOOKUP($A82,'Day 3 Cleaned'!$L:$L,'Day 3 Cleaned'!$AP:$AP,"-")</f>
        <v>0</v>
      </c>
      <c r="X82" s="14">
        <f>(S82+T82)-V82</f>
        <v>10.899999999999999</v>
      </c>
      <c r="Y82" s="26">
        <f>_xlfn.XLOOKUP($A82,'Day 4 Cleaned'!$L:$L,'Day 4 Cleaned'!$AL:$AL,"-")</f>
        <v>23.28</v>
      </c>
      <c r="Z82" s="26">
        <f>_xlfn.XLOOKUP($A82,'Day 4 Cleaned'!$L:$L,'Day 4 Cleaned'!$AP:$AP,"-")</f>
        <v>0</v>
      </c>
      <c r="AA82" s="14">
        <f>(V82+W82)-Y82</f>
        <v>16.006999999999998</v>
      </c>
      <c r="AB82" s="30">
        <f>AVERAGE(U82,X82,AA82)</f>
        <v>12.977333333333334</v>
      </c>
      <c r="AC82" s="30">
        <f>IF(AND($AB$97&gt;AB82, AB82&gt;$AB$96),AB82,"-")</f>
        <v>12.977333333333334</v>
      </c>
      <c r="AD82" s="26">
        <f>_xlfn.XLOOKUP($A82,'Day 1 Cleaned'!$U:$U,'Day 1 Cleaned'!CM:CM,"-")</f>
        <v>0</v>
      </c>
      <c r="AE82" s="26">
        <f>_xlfn.XLOOKUP($A82,'Day 2 Cleaned'!$M:$M,'Day 2 Cleaned'!$AV:$AV,"-")</f>
        <v>0</v>
      </c>
      <c r="AF82" s="26">
        <f>_xlfn.XLOOKUP($A82,'Day 2 Cleaned'!$M:$M,'Day 2 Cleaned'!$AZ:$AZ,"-")</f>
        <v>0</v>
      </c>
      <c r="AG82" s="14">
        <f t="shared" si="10"/>
        <v>0</v>
      </c>
      <c r="AH82" s="26">
        <f>_xlfn.XLOOKUP($A82,'Day 3 Cleaned'!$L:$L,'Day 3 Cleaned'!$AU:$AU,"-")</f>
        <v>0</v>
      </c>
      <c r="AI82" s="26">
        <f>_xlfn.XLOOKUP($A82,'Day 3 Cleaned'!$L:$L,'Day 3 Cleaned'!$AY:$AY,"-")</f>
        <v>0</v>
      </c>
      <c r="AJ82" s="14">
        <f t="shared" si="11"/>
        <v>0</v>
      </c>
      <c r="AK82" s="26">
        <f>_xlfn.XLOOKUP($A82,'Day 4 Cleaned'!$L:$L,'Day 4 Cleaned'!$AU:$AU,"-")</f>
        <v>0</v>
      </c>
      <c r="AL82" s="26">
        <f>_xlfn.XLOOKUP($A82,'Day 4 Cleaned'!$L:$L,'Day 4 Cleaned'!$AY:$AY,"-")</f>
        <v>0</v>
      </c>
      <c r="AM82" s="14">
        <f t="shared" si="12"/>
        <v>0</v>
      </c>
      <c r="AN82" s="30">
        <f t="shared" si="13"/>
        <v>0</v>
      </c>
      <c r="AO82" s="31" t="str">
        <f t="shared" si="9"/>
        <v>-</v>
      </c>
      <c r="AP82" s="26">
        <f>_xlfn.XLOOKUP($A82,'Day 1 Cleaned'!$U:$U,'Day 1 Cleaned'!CT:CT,"-")</f>
        <v>0</v>
      </c>
      <c r="AQ82" s="26">
        <f>_xlfn.XLOOKUP($A82,'Day 1 Cleaned'!$U:$U,'Day 1 Cleaned'!DD:DD,"-")</f>
        <v>0</v>
      </c>
      <c r="AR82" s="26">
        <f>_xlfn.XLOOKUP($A82,'Day 1 Cleaned'!$U:$U,'Day 1 Cleaned'!DN:DN,"-")</f>
        <v>0</v>
      </c>
      <c r="AS82" s="26">
        <f>_xlfn.XLOOKUP($A82,'Day 1 Cleaned'!$U:$U,'Day 1 Cleaned'!DX:DX,"-")</f>
        <v>0</v>
      </c>
      <c r="AT82" s="26">
        <f>_xlfn.XLOOKUP($A82,'Day 1 Cleaned'!$U:$U,'Day 1 Cleaned'!EH:EH,"-")</f>
        <v>0</v>
      </c>
      <c r="AU82" s="26">
        <f>_xlfn.XLOOKUP($A82,'Day 1 Cleaned'!$U:$U,'Day 1 Cleaned'!ER:ER,"-")</f>
        <v>0</v>
      </c>
      <c r="AV82" s="26">
        <f>_xlfn.XLOOKUP($A82,'Day 1 Cleaned'!$U:$U,'Day 1 Cleaned'!FA:FA,"-")</f>
        <v>0</v>
      </c>
      <c r="AW82" s="26">
        <f>_xlfn.XLOOKUP($A82,'Day 1 Cleaned'!$U:$U,'Day 1 Cleaned'!FK:FK,"-")</f>
        <v>0</v>
      </c>
      <c r="AX82" s="26">
        <f>_xlfn.XLOOKUP($A82,'Day 1 Cleaned'!$U:$U,'Day 1 Cleaned'!FT:FT,"-")*_xlfn.XLOOKUP($A82,'Day 1 Cleaned'!$U:$U,'Day 1 Cleaned'!FU:FU,"-")</f>
        <v>0</v>
      </c>
      <c r="AY82" s="26">
        <f>_xlfn.XLOOKUP($A82,'Day 1 Cleaned'!$U:$U,'Day 1 Cleaned'!FV:FV,"-")</f>
        <v>0</v>
      </c>
      <c r="AZ82" s="26">
        <f>_xlfn.XLOOKUP($A82,'Day 1 Cleaned'!$U:$U,'Day 1 Cleaned'!GA:GA,"-")</f>
        <v>0</v>
      </c>
    </row>
    <row r="83" spans="1:52" x14ac:dyDescent="0.35">
      <c r="A83" s="26" t="str">
        <f>PROPER('Day 1 Cleaned'!U81)</f>
        <v>Sobugingo Alphonse</v>
      </c>
      <c r="B83" s="26" t="str">
        <f>_xlfn.XLOOKUP($A83,'Day 1 Cleaned'!$U:$U,'Day 1 Cleaned'!Y:Y,"-")</f>
        <v>Nyamasheke</v>
      </c>
      <c r="C83" s="26" t="str">
        <f>_xlfn.XLOOKUP($A83,'Day 1 Cleaned'!$U:$U,'Day 1 Cleaned'!AA:AA,"-")</f>
        <v>Ngoma</v>
      </c>
      <c r="D83" s="26" t="str">
        <f>_xlfn.XLOOKUP($A83,'Day 1 Cleaned'!$U:$U,'Day 1 Cleaned'!AB:AB,"-")</f>
        <v>Buhembe</v>
      </c>
      <c r="E83" s="26" t="str">
        <f>_xlfn.XLOOKUP($A83,'Day 1 Cleaned'!$U:$U,'Day 1 Cleaned'!AI:AI,"-")</f>
        <v>Improved wood stove</v>
      </c>
      <c r="F83" s="26" t="str">
        <f>_xlfn.XLOOKUP($A83,'Day 1 Cleaned'!$U:$U,'Day 1 Cleaned'!BL:BL,"-")</f>
        <v>Wood</v>
      </c>
      <c r="G83" s="26" t="str">
        <f>_xlfn.XLOOKUP($A83,'Day 2 Cleaned'!$M:$M,'Day 2 Cleaned'!$U:$U,"-")</f>
        <v>Wood</v>
      </c>
      <c r="H83" s="26" t="str">
        <f>_xlfn.XLOOKUP($A83,'Day 3 Cleaned'!$L:$L,'Day 3 Cleaned'!$T:$T,"-")</f>
        <v>Wood</v>
      </c>
      <c r="I83" s="26" t="str">
        <f>_xlfn.XLOOKUP($A83,'Day 4 Cleaned'!$L:$L,'Day 4 Cleaned'!$T:$T,"-")</f>
        <v>Wood</v>
      </c>
      <c r="J83" s="26" t="b" cm="1">
        <f t="array" ref="J83">AND(EXACT(F83:I83,F83))</f>
        <v>1</v>
      </c>
      <c r="K83" s="26">
        <f>_xlfn.XLOOKUP($A83,'Day 2 Cleaned'!$M:$M,'Day 2 Cleaned'!$AI:$AI,"-")</f>
        <v>2</v>
      </c>
      <c r="L83" s="26">
        <f>_xlfn.XLOOKUP($A83,'Day 2 Cleaned'!$M:$M,'Day 2 Cleaned'!$AJ:$AJ,"-")</f>
        <v>7</v>
      </c>
      <c r="M83" s="26">
        <f>_xlfn.XLOOKUP($A83,'Day 3 Cleaned'!$L:$L,'Day 3 Cleaned'!$AH:$AH,"-")</f>
        <v>2</v>
      </c>
      <c r="N83" s="26">
        <f>_xlfn.XLOOKUP($A83,'Day 3 Cleaned'!$L:$L,'Day 3 Cleaned'!$AI:$AI,"-")</f>
        <v>6</v>
      </c>
      <c r="O83" s="26">
        <f>_xlfn.XLOOKUP($A83,'Day 4 Cleaned'!$L:$L,'Day 4 Cleaned'!$AH:$AH,"-")</f>
        <v>2</v>
      </c>
      <c r="P83" s="26">
        <f>_xlfn.XLOOKUP($A83,'Day 4 Cleaned'!$L:$L,'Day 4 Cleaned'!$AI:$AI,"-")</f>
        <v>6</v>
      </c>
      <c r="Q83" s="30">
        <f>SUM(K83:P83)/3</f>
        <v>8.3333333333333339</v>
      </c>
      <c r="R83" s="26">
        <f>_xlfn.XLOOKUP($A83,'Day 1 Cleaned'!$U:$U,'Day 1 Cleaned'!$CC:$CC,"-")</f>
        <v>16.96</v>
      </c>
      <c r="S83" s="26">
        <f>_xlfn.XLOOKUP($A83,'Day 2 Cleaned'!$M:$M,'Day 2 Cleaned'!$AM:$AM,"-")</f>
        <v>11.68</v>
      </c>
      <c r="T83" s="26">
        <f>_xlfn.XLOOKUP($A83,'Day 2 Cleaned'!$M:$M,'Day 2 Cleaned'!$AQ:$AQ,"-")</f>
        <v>7.03</v>
      </c>
      <c r="U83" s="14">
        <f>R83-S83</f>
        <v>5.2800000000000011</v>
      </c>
      <c r="V83" s="26">
        <f>_xlfn.XLOOKUP($A83,'Day 3 Cleaned'!$L:$L,'Day 3 Cleaned'!$AL:$AL,"-")</f>
        <v>8.56</v>
      </c>
      <c r="W83" s="26">
        <f>_xlfn.XLOOKUP($A83,'Day 3 Cleaned'!$L:$L,'Day 3 Cleaned'!$AP:$AP,"-")</f>
        <v>7.35</v>
      </c>
      <c r="X83" s="14">
        <f>(S83+T83)-V83</f>
        <v>10.15</v>
      </c>
      <c r="Y83" s="26">
        <f>_xlfn.XLOOKUP($A83,'Day 4 Cleaned'!$L:$L,'Day 4 Cleaned'!$AL:$AL,"-")</f>
        <v>0.14000000000000001</v>
      </c>
      <c r="Z83" s="26">
        <f>_xlfn.XLOOKUP($A83,'Day 4 Cleaned'!$L:$L,'Day 4 Cleaned'!$AP:$AP,"-")</f>
        <v>9.5</v>
      </c>
      <c r="AA83" s="14">
        <f>(V83+W83)-Y83</f>
        <v>15.77</v>
      </c>
      <c r="AB83" s="30">
        <f>AVERAGE(U83,X83,AA83)</f>
        <v>10.4</v>
      </c>
      <c r="AC83" s="30">
        <f>IF(AND($AB$97&gt;AB83, AB83&gt;$AB$96),AB83,"-")</f>
        <v>10.4</v>
      </c>
      <c r="AD83" s="26">
        <f>_xlfn.XLOOKUP($A83,'Day 1 Cleaned'!$U:$U,'Day 1 Cleaned'!CM:CM,"-")</f>
        <v>0</v>
      </c>
      <c r="AE83" s="26">
        <f>_xlfn.XLOOKUP($A83,'Day 2 Cleaned'!$M:$M,'Day 2 Cleaned'!$AV:$AV,"-")</f>
        <v>0</v>
      </c>
      <c r="AF83" s="26">
        <f>_xlfn.XLOOKUP($A83,'Day 2 Cleaned'!$M:$M,'Day 2 Cleaned'!$AZ:$AZ,"-")</f>
        <v>0</v>
      </c>
      <c r="AG83" s="14">
        <f t="shared" si="10"/>
        <v>0</v>
      </c>
      <c r="AH83" s="26">
        <f>_xlfn.XLOOKUP($A83,'Day 3 Cleaned'!$L:$L,'Day 3 Cleaned'!$AU:$AU,"-")</f>
        <v>0</v>
      </c>
      <c r="AI83" s="26">
        <f>_xlfn.XLOOKUP($A83,'Day 3 Cleaned'!$L:$L,'Day 3 Cleaned'!$AY:$AY,"-")</f>
        <v>0</v>
      </c>
      <c r="AJ83" s="14">
        <f t="shared" si="11"/>
        <v>0</v>
      </c>
      <c r="AK83" s="26">
        <f>_xlfn.XLOOKUP($A83,'Day 4 Cleaned'!$L:$L,'Day 4 Cleaned'!$AU:$AU,"-")</f>
        <v>0</v>
      </c>
      <c r="AL83" s="26">
        <f>_xlfn.XLOOKUP($A83,'Day 4 Cleaned'!$L:$L,'Day 4 Cleaned'!$AY:$AY,"-")</f>
        <v>0</v>
      </c>
      <c r="AM83" s="14">
        <f t="shared" si="12"/>
        <v>0</v>
      </c>
      <c r="AN83" s="30">
        <f t="shared" si="13"/>
        <v>0</v>
      </c>
      <c r="AO83" s="31" t="str">
        <f t="shared" si="9"/>
        <v>-</v>
      </c>
      <c r="AP83" s="26">
        <f>_xlfn.XLOOKUP($A83,'Day 1 Cleaned'!$U:$U,'Day 1 Cleaned'!CT:CT,"-")</f>
        <v>0</v>
      </c>
      <c r="AQ83" s="26">
        <f>_xlfn.XLOOKUP($A83,'Day 1 Cleaned'!$U:$U,'Day 1 Cleaned'!DD:DD,"-")</f>
        <v>0</v>
      </c>
      <c r="AR83" s="26">
        <f>_xlfn.XLOOKUP($A83,'Day 1 Cleaned'!$U:$U,'Day 1 Cleaned'!DN:DN,"-")</f>
        <v>0</v>
      </c>
      <c r="AS83" s="26">
        <f>_xlfn.XLOOKUP($A83,'Day 1 Cleaned'!$U:$U,'Day 1 Cleaned'!DX:DX,"-")</f>
        <v>0</v>
      </c>
      <c r="AT83" s="26">
        <f>_xlfn.XLOOKUP($A83,'Day 1 Cleaned'!$U:$U,'Day 1 Cleaned'!EH:EH,"-")</f>
        <v>0</v>
      </c>
      <c r="AU83" s="26">
        <f>_xlfn.XLOOKUP($A83,'Day 1 Cleaned'!$U:$U,'Day 1 Cleaned'!ER:ER,"-")</f>
        <v>0</v>
      </c>
      <c r="AV83" s="26">
        <f>_xlfn.XLOOKUP($A83,'Day 1 Cleaned'!$U:$U,'Day 1 Cleaned'!FA:FA,"-")</f>
        <v>0</v>
      </c>
      <c r="AW83" s="26">
        <f>_xlfn.XLOOKUP($A83,'Day 1 Cleaned'!$U:$U,'Day 1 Cleaned'!FK:FK,"-")</f>
        <v>0</v>
      </c>
      <c r="AX83" s="26">
        <f>_xlfn.XLOOKUP($A83,'Day 1 Cleaned'!$U:$U,'Day 1 Cleaned'!FT:FT,"-")*_xlfn.XLOOKUP($A83,'Day 1 Cleaned'!$U:$U,'Day 1 Cleaned'!FU:FU,"-")</f>
        <v>0</v>
      </c>
      <c r="AY83" s="26">
        <f>_xlfn.XLOOKUP($A83,'Day 1 Cleaned'!$U:$U,'Day 1 Cleaned'!FV:FV,"-")</f>
        <v>0</v>
      </c>
      <c r="AZ83" s="26">
        <f>_xlfn.XLOOKUP($A83,'Day 1 Cleaned'!$U:$U,'Day 1 Cleaned'!GA:GA,"-")</f>
        <v>0</v>
      </c>
    </row>
    <row r="84" spans="1:52" x14ac:dyDescent="0.35">
      <c r="A84" s="26" t="str">
        <f>PROPER('Day 1 Cleaned'!U82)</f>
        <v>Ukwimanishatse Raban</v>
      </c>
      <c r="B84" s="26" t="str">
        <f>_xlfn.XLOOKUP($A84,'Day 1 Cleaned'!$U:$U,'Day 1 Cleaned'!Y:Y,"-")</f>
        <v>Nyamasheke</v>
      </c>
      <c r="C84" s="26" t="str">
        <f>_xlfn.XLOOKUP($A84,'Day 1 Cleaned'!$U:$U,'Day 1 Cleaned'!AA:AA,"-")</f>
        <v>Kigabiro</v>
      </c>
      <c r="D84" s="26" t="str">
        <f>_xlfn.XLOOKUP($A84,'Day 1 Cleaned'!$U:$U,'Day 1 Cleaned'!AB:AB,"-")</f>
        <v>Bunyenga</v>
      </c>
      <c r="E84" s="26" t="str">
        <f>_xlfn.XLOOKUP($A84,'Day 1 Cleaned'!$U:$U,'Day 1 Cleaned'!AI:AI,"-")</f>
        <v>Traditional 3 stone fire</v>
      </c>
      <c r="F84" s="26" t="str">
        <f>_xlfn.XLOOKUP($A84,'Day 1 Cleaned'!$U:$U,'Day 1 Cleaned'!BL:BL,"-")</f>
        <v>Wood</v>
      </c>
      <c r="G84" s="26" t="str">
        <f>_xlfn.XLOOKUP($A84,'Day 2 Cleaned'!$M:$M,'Day 2 Cleaned'!$U:$U,"-")</f>
        <v>Wood</v>
      </c>
      <c r="H84" s="26" t="str">
        <f>_xlfn.XLOOKUP($A84,'Day 3 Cleaned'!$L:$L,'Day 3 Cleaned'!$T:$T,"-")</f>
        <v>Wood</v>
      </c>
      <c r="I84" s="26" t="str">
        <f>_xlfn.XLOOKUP($A84,'Day 4 Cleaned'!$L:$L,'Day 4 Cleaned'!$T:$T,"-")</f>
        <v>Wood</v>
      </c>
      <c r="J84" s="26" t="b" cm="1">
        <f t="array" ref="J84">AND(EXACT(F84:I84,F84))</f>
        <v>1</v>
      </c>
      <c r="K84" s="26">
        <f>_xlfn.XLOOKUP($A84,'Day 2 Cleaned'!$M:$M,'Day 2 Cleaned'!$AI:$AI,"-")</f>
        <v>2</v>
      </c>
      <c r="L84" s="26">
        <f>_xlfn.XLOOKUP($A84,'Day 2 Cleaned'!$M:$M,'Day 2 Cleaned'!$AJ:$AJ,"-")</f>
        <v>4</v>
      </c>
      <c r="M84" s="26">
        <f>_xlfn.XLOOKUP($A84,'Day 3 Cleaned'!$L:$L,'Day 3 Cleaned'!$AH:$AH,"-")</f>
        <v>2</v>
      </c>
      <c r="N84" s="26">
        <f>_xlfn.XLOOKUP($A84,'Day 3 Cleaned'!$L:$L,'Day 3 Cleaned'!$AI:$AI,"-")</f>
        <v>4</v>
      </c>
      <c r="O84" s="26">
        <f>_xlfn.XLOOKUP($A84,'Day 4 Cleaned'!$L:$L,'Day 4 Cleaned'!$AH:$AH,"-")</f>
        <v>2</v>
      </c>
      <c r="P84" s="26">
        <f>_xlfn.XLOOKUP($A84,'Day 4 Cleaned'!$L:$L,'Day 4 Cleaned'!$AI:$AI,"-")</f>
        <v>4</v>
      </c>
      <c r="Q84" s="30">
        <f>SUM(K84:P84)/3</f>
        <v>6</v>
      </c>
      <c r="R84" s="26">
        <f>_xlfn.XLOOKUP($A84,'Day 1 Cleaned'!$U:$U,'Day 1 Cleaned'!$CC:$CC,"-")</f>
        <v>37.380000000000003</v>
      </c>
      <c r="S84" s="26">
        <f>_xlfn.XLOOKUP($A84,'Day 2 Cleaned'!$M:$M,'Day 2 Cleaned'!$AM:$AM,"-")</f>
        <v>29</v>
      </c>
      <c r="T84" s="26">
        <f>_xlfn.XLOOKUP($A84,'Day 2 Cleaned'!$M:$M,'Day 2 Cleaned'!$AQ:$AQ,"-")</f>
        <v>0</v>
      </c>
      <c r="U84" s="14">
        <f>R84-S84</f>
        <v>8.3800000000000026</v>
      </c>
      <c r="V84" s="26">
        <f>_xlfn.XLOOKUP($A84,'Day 3 Cleaned'!$L:$L,'Day 3 Cleaned'!$AL:$AL,"-")</f>
        <v>21.65</v>
      </c>
      <c r="W84" s="26">
        <f>_xlfn.XLOOKUP($A84,'Day 3 Cleaned'!$L:$L,'Day 3 Cleaned'!$AP:$AP,"-")</f>
        <v>0</v>
      </c>
      <c r="X84" s="14">
        <f>(S84+T84)-V84</f>
        <v>7.3500000000000014</v>
      </c>
      <c r="Y84" s="26">
        <f>_xlfn.XLOOKUP($A84,'Day 4 Cleaned'!$L:$L,'Day 4 Cleaned'!$AL:$AL,"-")</f>
        <v>7.5</v>
      </c>
      <c r="Z84" s="26">
        <f>_xlfn.XLOOKUP($A84,'Day 4 Cleaned'!$L:$L,'Day 4 Cleaned'!$AP:$AP,"-")</f>
        <v>0</v>
      </c>
      <c r="AA84" s="14">
        <f>(V84+W84)-Y84</f>
        <v>14.149999999999999</v>
      </c>
      <c r="AB84" s="30">
        <f>AVERAGE(U84,X84,AA84)</f>
        <v>9.9600000000000009</v>
      </c>
      <c r="AC84" s="30">
        <f>IF(AND($AB$97&gt;AB84, AB84&gt;$AB$96),AB84,"-")</f>
        <v>9.9600000000000009</v>
      </c>
      <c r="AD84" s="26">
        <f>_xlfn.XLOOKUP($A84,'Day 1 Cleaned'!$U:$U,'Day 1 Cleaned'!CM:CM,"-")</f>
        <v>0</v>
      </c>
      <c r="AE84" s="26">
        <f>_xlfn.XLOOKUP($A84,'Day 2 Cleaned'!$M:$M,'Day 2 Cleaned'!$AV:$AV,"-")</f>
        <v>0</v>
      </c>
      <c r="AF84" s="26">
        <f>_xlfn.XLOOKUP($A84,'Day 2 Cleaned'!$M:$M,'Day 2 Cleaned'!$AZ:$AZ,"-")</f>
        <v>0</v>
      </c>
      <c r="AG84" s="14">
        <f t="shared" si="10"/>
        <v>0</v>
      </c>
      <c r="AH84" s="26">
        <f>_xlfn.XLOOKUP($A84,'Day 3 Cleaned'!$L:$L,'Day 3 Cleaned'!$AU:$AU,"-")</f>
        <v>0</v>
      </c>
      <c r="AI84" s="26">
        <f>_xlfn.XLOOKUP($A84,'Day 3 Cleaned'!$L:$L,'Day 3 Cleaned'!$AY:$AY,"-")</f>
        <v>0</v>
      </c>
      <c r="AJ84" s="14">
        <f t="shared" si="11"/>
        <v>0</v>
      </c>
      <c r="AK84" s="26">
        <f>_xlfn.XLOOKUP($A84,'Day 4 Cleaned'!$L:$L,'Day 4 Cleaned'!$AU:$AU,"-")</f>
        <v>0</v>
      </c>
      <c r="AL84" s="26">
        <f>_xlfn.XLOOKUP($A84,'Day 4 Cleaned'!$L:$L,'Day 4 Cleaned'!$AY:$AY,"-")</f>
        <v>0</v>
      </c>
      <c r="AM84" s="14">
        <f t="shared" si="12"/>
        <v>0</v>
      </c>
      <c r="AN84" s="30">
        <f t="shared" si="13"/>
        <v>0</v>
      </c>
      <c r="AO84" s="31" t="str">
        <f t="shared" si="9"/>
        <v>-</v>
      </c>
      <c r="AP84" s="26">
        <f>_xlfn.XLOOKUP($A84,'Day 1 Cleaned'!$U:$U,'Day 1 Cleaned'!CT:CT,"-")</f>
        <v>0</v>
      </c>
      <c r="AQ84" s="26">
        <f>_xlfn.XLOOKUP($A84,'Day 1 Cleaned'!$U:$U,'Day 1 Cleaned'!DD:DD,"-")</f>
        <v>0</v>
      </c>
      <c r="AR84" s="26">
        <f>_xlfn.XLOOKUP($A84,'Day 1 Cleaned'!$U:$U,'Day 1 Cleaned'!DN:DN,"-")</f>
        <v>0</v>
      </c>
      <c r="AS84" s="26">
        <f>_xlfn.XLOOKUP($A84,'Day 1 Cleaned'!$U:$U,'Day 1 Cleaned'!DX:DX,"-")</f>
        <v>0</v>
      </c>
      <c r="AT84" s="26">
        <f>_xlfn.XLOOKUP($A84,'Day 1 Cleaned'!$U:$U,'Day 1 Cleaned'!EH:EH,"-")</f>
        <v>0</v>
      </c>
      <c r="AU84" s="26">
        <f>_xlfn.XLOOKUP($A84,'Day 1 Cleaned'!$U:$U,'Day 1 Cleaned'!ER:ER,"-")</f>
        <v>0</v>
      </c>
      <c r="AV84" s="26">
        <f>_xlfn.XLOOKUP($A84,'Day 1 Cleaned'!$U:$U,'Day 1 Cleaned'!FA:FA,"-")</f>
        <v>0</v>
      </c>
      <c r="AW84" s="26">
        <f>_xlfn.XLOOKUP($A84,'Day 1 Cleaned'!$U:$U,'Day 1 Cleaned'!FK:FK,"-")</f>
        <v>0</v>
      </c>
      <c r="AX84" s="26">
        <f>_xlfn.XLOOKUP($A84,'Day 1 Cleaned'!$U:$U,'Day 1 Cleaned'!FT:FT,"-")*_xlfn.XLOOKUP($A84,'Day 1 Cleaned'!$U:$U,'Day 1 Cleaned'!FU:FU,"-")</f>
        <v>0</v>
      </c>
      <c r="AY84" s="26">
        <f>_xlfn.XLOOKUP($A84,'Day 1 Cleaned'!$U:$U,'Day 1 Cleaned'!FV:FV,"-")</f>
        <v>0</v>
      </c>
      <c r="AZ84" s="26">
        <f>_xlfn.XLOOKUP($A84,'Day 1 Cleaned'!$U:$U,'Day 1 Cleaned'!GA:GA,"-")</f>
        <v>0</v>
      </c>
    </row>
    <row r="85" spans="1:52" x14ac:dyDescent="0.35">
      <c r="A85" s="26" t="str">
        <f>PROPER('Day 1 Cleaned'!U83)</f>
        <v>Usabamungu Yohana</v>
      </c>
      <c r="B85" s="26" t="str">
        <f>_xlfn.XLOOKUP($A85,'Day 1 Cleaned'!$U:$U,'Day 1 Cleaned'!Y:Y,"-")</f>
        <v>Nyamasheke</v>
      </c>
      <c r="C85" s="26" t="str">
        <f>_xlfn.XLOOKUP($A85,'Day 1 Cleaned'!$U:$U,'Day 1 Cleaned'!AA:AA,"-")</f>
        <v>Ngoma</v>
      </c>
      <c r="D85" s="26" t="str">
        <f>_xlfn.XLOOKUP($A85,'Day 1 Cleaned'!$U:$U,'Day 1 Cleaned'!AB:AB,"-")</f>
        <v>Buhembe</v>
      </c>
      <c r="E85" s="26" t="str">
        <f>_xlfn.XLOOKUP($A85,'Day 1 Cleaned'!$U:$U,'Day 1 Cleaned'!AI:AI,"-")</f>
        <v>Traditional 3 stone fire</v>
      </c>
      <c r="F85" s="26" t="str">
        <f>_xlfn.XLOOKUP($A85,'Day 1 Cleaned'!$U:$U,'Day 1 Cleaned'!BL:BL,"-")</f>
        <v>Wood</v>
      </c>
      <c r="G85" s="26" t="str">
        <f>_xlfn.XLOOKUP($A85,'Day 2 Cleaned'!$M:$M,'Day 2 Cleaned'!$U:$U,"-")</f>
        <v>Wood</v>
      </c>
      <c r="H85" s="26" t="str">
        <f>_xlfn.XLOOKUP($A85,'Day 3 Cleaned'!$L:$L,'Day 3 Cleaned'!$T:$T,"-")</f>
        <v>Wood</v>
      </c>
      <c r="I85" s="26" t="str">
        <f>_xlfn.XLOOKUP($A85,'Day 4 Cleaned'!$L:$L,'Day 4 Cleaned'!$T:$T,"-")</f>
        <v>Wood</v>
      </c>
      <c r="J85" s="26" t="b" cm="1">
        <f t="array" ref="J85">AND(EXACT(F85:I85,F85))</f>
        <v>1</v>
      </c>
      <c r="K85" s="26">
        <f>_xlfn.XLOOKUP($A85,'Day 2 Cleaned'!$M:$M,'Day 2 Cleaned'!$AI:$AI,"-")</f>
        <v>1</v>
      </c>
      <c r="L85" s="26">
        <f>_xlfn.XLOOKUP($A85,'Day 2 Cleaned'!$M:$M,'Day 2 Cleaned'!$AJ:$AJ,"-")</f>
        <v>7</v>
      </c>
      <c r="M85" s="26">
        <f>_xlfn.XLOOKUP($A85,'Day 3 Cleaned'!$L:$L,'Day 3 Cleaned'!$AH:$AH,"-")</f>
        <v>1</v>
      </c>
      <c r="N85" s="26">
        <f>_xlfn.XLOOKUP($A85,'Day 3 Cleaned'!$L:$L,'Day 3 Cleaned'!$AI:$AI,"-")</f>
        <v>7</v>
      </c>
      <c r="O85" s="26">
        <f>_xlfn.XLOOKUP($A85,'Day 4 Cleaned'!$L:$L,'Day 4 Cleaned'!$AH:$AH,"-")</f>
        <v>1</v>
      </c>
      <c r="P85" s="26">
        <f>_xlfn.XLOOKUP($A85,'Day 4 Cleaned'!$L:$L,'Day 4 Cleaned'!$AI:$AI,"-")</f>
        <v>7</v>
      </c>
      <c r="Q85" s="30">
        <f>SUM(K85:P85)/3</f>
        <v>8</v>
      </c>
      <c r="R85" s="26">
        <f>_xlfn.XLOOKUP($A85,'Day 1 Cleaned'!$U:$U,'Day 1 Cleaned'!$CC:$CC,"-")</f>
        <v>8.31</v>
      </c>
      <c r="S85" s="26">
        <f>_xlfn.XLOOKUP($A85,'Day 2 Cleaned'!$M:$M,'Day 2 Cleaned'!$AM:$AM,"-")</f>
        <v>1.5</v>
      </c>
      <c r="T85" s="26">
        <f>_xlfn.XLOOKUP($A85,'Day 2 Cleaned'!$M:$M,'Day 2 Cleaned'!$AQ:$AQ,"-")</f>
        <v>25.37</v>
      </c>
      <c r="U85" s="14">
        <f>R85-S85</f>
        <v>6.8100000000000005</v>
      </c>
      <c r="V85" s="26">
        <f>_xlfn.XLOOKUP($A85,'Day 3 Cleaned'!$L:$L,'Day 3 Cleaned'!$AL:$AL,"-")</f>
        <v>18.23</v>
      </c>
      <c r="W85" s="26">
        <f>_xlfn.XLOOKUP($A85,'Day 3 Cleaned'!$L:$L,'Day 3 Cleaned'!$AP:$AP,"-")</f>
        <v>0</v>
      </c>
      <c r="X85" s="14">
        <f>(S85+T85)-V85</f>
        <v>8.64</v>
      </c>
      <c r="Y85" s="26">
        <f>_xlfn.XLOOKUP($A85,'Day 4 Cleaned'!$L:$L,'Day 4 Cleaned'!$AL:$AL,"-")</f>
        <v>10.8</v>
      </c>
      <c r="Z85" s="26">
        <f>_xlfn.XLOOKUP($A85,'Day 4 Cleaned'!$L:$L,'Day 4 Cleaned'!$AP:$AP,"-")</f>
        <v>8.09</v>
      </c>
      <c r="AA85" s="14">
        <f>(V85+W85)-Y85</f>
        <v>7.43</v>
      </c>
      <c r="AB85" s="30">
        <f>AVERAGE(U85,X85,AA85)</f>
        <v>7.6266666666666678</v>
      </c>
      <c r="AC85" s="30">
        <f>IF(AND($AB$97&gt;AB85, AB85&gt;$AB$96),AB85,"-")</f>
        <v>7.6266666666666678</v>
      </c>
      <c r="AD85" s="26">
        <f>_xlfn.XLOOKUP($A85,'Day 1 Cleaned'!$U:$U,'Day 1 Cleaned'!CM:CM,"-")</f>
        <v>0</v>
      </c>
      <c r="AE85" s="26">
        <f>_xlfn.XLOOKUP($A85,'Day 2 Cleaned'!$M:$M,'Day 2 Cleaned'!$AV:$AV,"-")</f>
        <v>0</v>
      </c>
      <c r="AF85" s="26">
        <f>_xlfn.XLOOKUP($A85,'Day 2 Cleaned'!$M:$M,'Day 2 Cleaned'!$AZ:$AZ,"-")</f>
        <v>0</v>
      </c>
      <c r="AG85" s="14">
        <f t="shared" si="10"/>
        <v>0</v>
      </c>
      <c r="AH85" s="26">
        <f>_xlfn.XLOOKUP($A85,'Day 3 Cleaned'!$L:$L,'Day 3 Cleaned'!$AU:$AU,"-")</f>
        <v>0</v>
      </c>
      <c r="AI85" s="26">
        <f>_xlfn.XLOOKUP($A85,'Day 3 Cleaned'!$L:$L,'Day 3 Cleaned'!$AY:$AY,"-")</f>
        <v>0</v>
      </c>
      <c r="AJ85" s="14">
        <f t="shared" si="11"/>
        <v>0</v>
      </c>
      <c r="AK85" s="26">
        <f>_xlfn.XLOOKUP($A85,'Day 4 Cleaned'!$L:$L,'Day 4 Cleaned'!$AU:$AU,"-")</f>
        <v>0</v>
      </c>
      <c r="AL85" s="26">
        <f>_xlfn.XLOOKUP($A85,'Day 4 Cleaned'!$L:$L,'Day 4 Cleaned'!$AY:$AY,"-")</f>
        <v>0</v>
      </c>
      <c r="AM85" s="14">
        <f t="shared" si="12"/>
        <v>0</v>
      </c>
      <c r="AN85" s="30">
        <f t="shared" si="13"/>
        <v>0</v>
      </c>
      <c r="AO85" s="31" t="str">
        <f t="shared" si="9"/>
        <v>-</v>
      </c>
      <c r="AP85" s="26">
        <f>_xlfn.XLOOKUP($A85,'Day 1 Cleaned'!$U:$U,'Day 1 Cleaned'!CT:CT,"-")</f>
        <v>0</v>
      </c>
      <c r="AQ85" s="26">
        <f>_xlfn.XLOOKUP($A85,'Day 1 Cleaned'!$U:$U,'Day 1 Cleaned'!DD:DD,"-")</f>
        <v>0</v>
      </c>
      <c r="AR85" s="26">
        <f>_xlfn.XLOOKUP($A85,'Day 1 Cleaned'!$U:$U,'Day 1 Cleaned'!DN:DN,"-")</f>
        <v>0</v>
      </c>
      <c r="AS85" s="26">
        <f>_xlfn.XLOOKUP($A85,'Day 1 Cleaned'!$U:$U,'Day 1 Cleaned'!DX:DX,"-")</f>
        <v>0</v>
      </c>
      <c r="AT85" s="26">
        <f>_xlfn.XLOOKUP($A85,'Day 1 Cleaned'!$U:$U,'Day 1 Cleaned'!EH:EH,"-")</f>
        <v>0</v>
      </c>
      <c r="AU85" s="26">
        <f>_xlfn.XLOOKUP($A85,'Day 1 Cleaned'!$U:$U,'Day 1 Cleaned'!ER:ER,"-")</f>
        <v>0</v>
      </c>
      <c r="AV85" s="26">
        <f>_xlfn.XLOOKUP($A85,'Day 1 Cleaned'!$U:$U,'Day 1 Cleaned'!FA:FA,"-")</f>
        <v>0</v>
      </c>
      <c r="AW85" s="26">
        <f>_xlfn.XLOOKUP($A85,'Day 1 Cleaned'!$U:$U,'Day 1 Cleaned'!FK:FK,"-")</f>
        <v>0</v>
      </c>
      <c r="AX85" s="26">
        <f>_xlfn.XLOOKUP($A85,'Day 1 Cleaned'!$U:$U,'Day 1 Cleaned'!FT:FT,"-")*_xlfn.XLOOKUP($A85,'Day 1 Cleaned'!$U:$U,'Day 1 Cleaned'!FU:FU,"-")</f>
        <v>0</v>
      </c>
      <c r="AY85" s="26">
        <f>_xlfn.XLOOKUP($A85,'Day 1 Cleaned'!$U:$U,'Day 1 Cleaned'!FV:FV,"-")</f>
        <v>0</v>
      </c>
      <c r="AZ85" s="26">
        <f>_xlfn.XLOOKUP($A85,'Day 1 Cleaned'!$U:$U,'Day 1 Cleaned'!GA:GA,"-")</f>
        <v>0</v>
      </c>
    </row>
    <row r="86" spans="1:52" x14ac:dyDescent="0.35">
      <c r="A86" s="26" t="str">
        <f>PROPER('Day 1 Cleaned'!U84)</f>
        <v>Uwihoreye Ferederic</v>
      </c>
      <c r="B86" s="26" t="str">
        <f>_xlfn.XLOOKUP($A86,'Day 1 Cleaned'!$U:$U,'Day 1 Cleaned'!Y:Y,"-")</f>
        <v>Nyamasheke</v>
      </c>
      <c r="C86" s="26" t="str">
        <f>_xlfn.XLOOKUP($A86,'Day 1 Cleaned'!$U:$U,'Day 1 Cleaned'!AA:AA,"-")</f>
        <v>Kigabiro</v>
      </c>
      <c r="D86" s="26" t="str">
        <f>_xlfn.XLOOKUP($A86,'Day 1 Cleaned'!$U:$U,'Day 1 Cleaned'!AB:AB,"-")</f>
        <v>Bunyenga</v>
      </c>
      <c r="E86" s="26" t="str">
        <f>_xlfn.XLOOKUP($A86,'Day 1 Cleaned'!$U:$U,'Day 1 Cleaned'!AI:AI,"-")</f>
        <v>Traditional 3 stone fire</v>
      </c>
      <c r="F86" s="26" t="str">
        <f>_xlfn.XLOOKUP($A86,'Day 1 Cleaned'!$U:$U,'Day 1 Cleaned'!BL:BL,"-")</f>
        <v>Wood</v>
      </c>
      <c r="G86" s="26" t="str">
        <f>_xlfn.XLOOKUP($A86,'Day 2 Cleaned'!$M:$M,'Day 2 Cleaned'!$U:$U,"-")</f>
        <v>Wood</v>
      </c>
      <c r="H86" s="26" t="str">
        <f>_xlfn.XLOOKUP($A86,'Day 3 Cleaned'!$L:$L,'Day 3 Cleaned'!$T:$T,"-")</f>
        <v>Wood</v>
      </c>
      <c r="I86" s="26" t="str">
        <f>_xlfn.XLOOKUP($A86,'Day 4 Cleaned'!$L:$L,'Day 4 Cleaned'!$T:$T,"-")</f>
        <v>Wood</v>
      </c>
      <c r="J86" s="26" t="b" cm="1">
        <f t="array" ref="J86">AND(EXACT(F86:I86,F86))</f>
        <v>1</v>
      </c>
      <c r="K86" s="26">
        <f>_xlfn.XLOOKUP($A86,'Day 2 Cleaned'!$M:$M,'Day 2 Cleaned'!$AI:$AI,"-")</f>
        <v>2</v>
      </c>
      <c r="L86" s="26">
        <f>_xlfn.XLOOKUP($A86,'Day 2 Cleaned'!$M:$M,'Day 2 Cleaned'!$AJ:$AJ,"-")</f>
        <v>9</v>
      </c>
      <c r="M86" s="26">
        <f>_xlfn.XLOOKUP($A86,'Day 3 Cleaned'!$L:$L,'Day 3 Cleaned'!$AH:$AH,"-")</f>
        <v>2</v>
      </c>
      <c r="N86" s="26">
        <f>_xlfn.XLOOKUP($A86,'Day 3 Cleaned'!$L:$L,'Day 3 Cleaned'!$AI:$AI,"-")</f>
        <v>9</v>
      </c>
      <c r="O86" s="26">
        <f>_xlfn.XLOOKUP($A86,'Day 4 Cleaned'!$L:$L,'Day 4 Cleaned'!$AH:$AH,"-")</f>
        <v>2</v>
      </c>
      <c r="P86" s="26">
        <f>_xlfn.XLOOKUP($A86,'Day 4 Cleaned'!$L:$L,'Day 4 Cleaned'!$AI:$AI,"-")</f>
        <v>9</v>
      </c>
      <c r="Q86" s="30">
        <f>SUM(K86:P86)/3</f>
        <v>11</v>
      </c>
      <c r="R86" s="26">
        <f>_xlfn.XLOOKUP($A86,'Day 1 Cleaned'!$U:$U,'Day 1 Cleaned'!$CC:$CC,"-")</f>
        <v>53.12</v>
      </c>
      <c r="S86" s="26">
        <f>_xlfn.XLOOKUP($A86,'Day 2 Cleaned'!$M:$M,'Day 2 Cleaned'!$AM:$AM,"-")</f>
        <v>33</v>
      </c>
      <c r="T86" s="26">
        <f>_xlfn.XLOOKUP($A86,'Day 2 Cleaned'!$M:$M,'Day 2 Cleaned'!$AQ:$AQ,"-")</f>
        <v>0</v>
      </c>
      <c r="U86" s="14">
        <f>R86-S86</f>
        <v>20.119999999999997</v>
      </c>
      <c r="V86" s="26">
        <f>_xlfn.XLOOKUP($A86,'Day 3 Cleaned'!$L:$L,'Day 3 Cleaned'!$AL:$AL,"-")</f>
        <v>18.77</v>
      </c>
      <c r="W86" s="26">
        <f>_xlfn.XLOOKUP($A86,'Day 3 Cleaned'!$L:$L,'Day 3 Cleaned'!$AP:$AP,"-")</f>
        <v>0</v>
      </c>
      <c r="X86" s="14">
        <f>(S86+T86)-V86</f>
        <v>14.23</v>
      </c>
      <c r="Y86" s="26">
        <f>_xlfn.XLOOKUP($A86,'Day 4 Cleaned'!$L:$L,'Day 4 Cleaned'!$AL:$AL,"-")</f>
        <v>12.4</v>
      </c>
      <c r="Z86" s="26">
        <f>_xlfn.XLOOKUP($A86,'Day 4 Cleaned'!$L:$L,'Day 4 Cleaned'!$AP:$AP,"-")</f>
        <v>0</v>
      </c>
      <c r="AA86" s="14">
        <f>(V86+W86)-Y86</f>
        <v>6.3699999999999992</v>
      </c>
      <c r="AB86" s="30">
        <f>AVERAGE(U86,X86,AA86)</f>
        <v>13.573333333333331</v>
      </c>
      <c r="AC86" s="30">
        <f>IF(AND($AB$97&gt;AB86, AB86&gt;$AB$96),AB86,"-")</f>
        <v>13.573333333333331</v>
      </c>
      <c r="AD86" s="26">
        <f>_xlfn.XLOOKUP($A86,'Day 1 Cleaned'!$U:$U,'Day 1 Cleaned'!CM:CM,"-")</f>
        <v>0</v>
      </c>
      <c r="AE86" s="26">
        <f>_xlfn.XLOOKUP($A86,'Day 2 Cleaned'!$M:$M,'Day 2 Cleaned'!$AV:$AV,"-")</f>
        <v>0</v>
      </c>
      <c r="AF86" s="26">
        <f>_xlfn.XLOOKUP($A86,'Day 2 Cleaned'!$M:$M,'Day 2 Cleaned'!$AZ:$AZ,"-")</f>
        <v>0</v>
      </c>
      <c r="AG86" s="14">
        <f t="shared" si="10"/>
        <v>0</v>
      </c>
      <c r="AH86" s="26">
        <f>_xlfn.XLOOKUP($A86,'Day 3 Cleaned'!$L:$L,'Day 3 Cleaned'!$AU:$AU,"-")</f>
        <v>0</v>
      </c>
      <c r="AI86" s="26">
        <f>_xlfn.XLOOKUP($A86,'Day 3 Cleaned'!$L:$L,'Day 3 Cleaned'!$AY:$AY,"-")</f>
        <v>0</v>
      </c>
      <c r="AJ86" s="14">
        <f t="shared" si="11"/>
        <v>0</v>
      </c>
      <c r="AK86" s="26">
        <f>_xlfn.XLOOKUP($A86,'Day 4 Cleaned'!$L:$L,'Day 4 Cleaned'!$AU:$AU,"-")</f>
        <v>0</v>
      </c>
      <c r="AL86" s="26">
        <f>_xlfn.XLOOKUP($A86,'Day 4 Cleaned'!$L:$L,'Day 4 Cleaned'!$AY:$AY,"-")</f>
        <v>0</v>
      </c>
      <c r="AM86" s="14">
        <f t="shared" si="12"/>
        <v>0</v>
      </c>
      <c r="AN86" s="30">
        <f t="shared" si="13"/>
        <v>0</v>
      </c>
      <c r="AO86" s="31" t="str">
        <f t="shared" si="9"/>
        <v>-</v>
      </c>
      <c r="AP86" s="26">
        <f>_xlfn.XLOOKUP($A86,'Day 1 Cleaned'!$U:$U,'Day 1 Cleaned'!CT:CT,"-")</f>
        <v>0</v>
      </c>
      <c r="AQ86" s="26">
        <f>_xlfn.XLOOKUP($A86,'Day 1 Cleaned'!$U:$U,'Day 1 Cleaned'!DD:DD,"-")</f>
        <v>0</v>
      </c>
      <c r="AR86" s="26">
        <f>_xlfn.XLOOKUP($A86,'Day 1 Cleaned'!$U:$U,'Day 1 Cleaned'!DN:DN,"-")</f>
        <v>0</v>
      </c>
      <c r="AS86" s="26">
        <f>_xlfn.XLOOKUP($A86,'Day 1 Cleaned'!$U:$U,'Day 1 Cleaned'!DX:DX,"-")</f>
        <v>0</v>
      </c>
      <c r="AT86" s="26">
        <f>_xlfn.XLOOKUP($A86,'Day 1 Cleaned'!$U:$U,'Day 1 Cleaned'!EH:EH,"-")</f>
        <v>0</v>
      </c>
      <c r="AU86" s="26">
        <f>_xlfn.XLOOKUP($A86,'Day 1 Cleaned'!$U:$U,'Day 1 Cleaned'!ER:ER,"-")</f>
        <v>0</v>
      </c>
      <c r="AV86" s="26">
        <f>_xlfn.XLOOKUP($A86,'Day 1 Cleaned'!$U:$U,'Day 1 Cleaned'!FA:FA,"-")</f>
        <v>0</v>
      </c>
      <c r="AW86" s="26">
        <f>_xlfn.XLOOKUP($A86,'Day 1 Cleaned'!$U:$U,'Day 1 Cleaned'!FK:FK,"-")</f>
        <v>0</v>
      </c>
      <c r="AX86" s="26">
        <f>_xlfn.XLOOKUP($A86,'Day 1 Cleaned'!$U:$U,'Day 1 Cleaned'!FT:FT,"-")*_xlfn.XLOOKUP($A86,'Day 1 Cleaned'!$U:$U,'Day 1 Cleaned'!FU:FU,"-")</f>
        <v>0</v>
      </c>
      <c r="AY86" s="26">
        <f>_xlfn.XLOOKUP($A86,'Day 1 Cleaned'!$U:$U,'Day 1 Cleaned'!FV:FV,"-")</f>
        <v>0</v>
      </c>
      <c r="AZ86" s="26">
        <f>_xlfn.XLOOKUP($A86,'Day 1 Cleaned'!$U:$U,'Day 1 Cleaned'!GA:GA,"-")</f>
        <v>0</v>
      </c>
    </row>
    <row r="87" spans="1:52" x14ac:dyDescent="0.35">
      <c r="A87" s="26" t="str">
        <f>PROPER('Day 1 Cleaned'!U85)</f>
        <v xml:space="preserve">Uwimana Jonathan </v>
      </c>
      <c r="B87" s="26" t="str">
        <f>_xlfn.XLOOKUP($A87,'Day 1 Cleaned'!$U:$U,'Day 1 Cleaned'!Y:Y,"-")</f>
        <v>Nyamasheke</v>
      </c>
      <c r="C87" s="26" t="str">
        <f>_xlfn.XLOOKUP($A87,'Day 1 Cleaned'!$U:$U,'Day 1 Cleaned'!AA:AA,"-")</f>
        <v>Mugera</v>
      </c>
      <c r="D87" s="26" t="str">
        <f>_xlfn.XLOOKUP($A87,'Day 1 Cleaned'!$U:$U,'Day 1 Cleaned'!AB:AB,"-")</f>
        <v>Bweranyange</v>
      </c>
      <c r="E87" s="26" t="str">
        <f>_xlfn.XLOOKUP($A87,'Day 1 Cleaned'!$U:$U,'Day 1 Cleaned'!AI:AI,"-")</f>
        <v>Traditional 3 stone fire</v>
      </c>
      <c r="F87" s="26" t="str">
        <f>_xlfn.XLOOKUP($A87,'Day 1 Cleaned'!$U:$U,'Day 1 Cleaned'!BL:BL,"-")</f>
        <v>Wood</v>
      </c>
      <c r="G87" s="26" t="str">
        <f>_xlfn.XLOOKUP($A87,'Day 2 Cleaned'!$M:$M,'Day 2 Cleaned'!$U:$U,"-")</f>
        <v>Wood</v>
      </c>
      <c r="H87" s="26" t="str">
        <f>_xlfn.XLOOKUP($A87,'Day 3 Cleaned'!$L:$L,'Day 3 Cleaned'!$T:$T,"-")</f>
        <v>Wood</v>
      </c>
      <c r="I87" s="26" t="str">
        <f>_xlfn.XLOOKUP($A87,'Day 4 Cleaned'!$L:$L,'Day 4 Cleaned'!$T:$T,"-")</f>
        <v>Wood</v>
      </c>
      <c r="J87" s="26" t="b" cm="1">
        <f t="array" ref="J87">AND(EXACT(F87:I87,F87))</f>
        <v>1</v>
      </c>
      <c r="K87" s="26">
        <f>_xlfn.XLOOKUP($A87,'Day 2 Cleaned'!$M:$M,'Day 2 Cleaned'!$AI:$AI,"-")</f>
        <v>2</v>
      </c>
      <c r="L87" s="26">
        <f>_xlfn.XLOOKUP($A87,'Day 2 Cleaned'!$M:$M,'Day 2 Cleaned'!$AJ:$AJ,"-")</f>
        <v>8</v>
      </c>
      <c r="M87" s="26">
        <f>_xlfn.XLOOKUP($A87,'Day 3 Cleaned'!$L:$L,'Day 3 Cleaned'!$AH:$AH,"-")</f>
        <v>2</v>
      </c>
      <c r="N87" s="26">
        <f>_xlfn.XLOOKUP($A87,'Day 3 Cleaned'!$L:$L,'Day 3 Cleaned'!$AI:$AI,"-")</f>
        <v>9</v>
      </c>
      <c r="O87" s="26">
        <f>_xlfn.XLOOKUP($A87,'Day 4 Cleaned'!$L:$L,'Day 4 Cleaned'!$AH:$AH,"-")</f>
        <v>2</v>
      </c>
      <c r="P87" s="26">
        <f>_xlfn.XLOOKUP($A87,'Day 4 Cleaned'!$L:$L,'Day 4 Cleaned'!$AI:$AI,"-")</f>
        <v>8</v>
      </c>
      <c r="Q87" s="30">
        <f>SUM(K87:P87)/3</f>
        <v>10.333333333333334</v>
      </c>
      <c r="R87" s="26">
        <f>_xlfn.XLOOKUP($A87,'Day 1 Cleaned'!$U:$U,'Day 1 Cleaned'!$CC:$CC,"-")</f>
        <v>20.64</v>
      </c>
      <c r="S87" s="26">
        <f>_xlfn.XLOOKUP($A87,'Day 2 Cleaned'!$M:$M,'Day 2 Cleaned'!$AM:$AM,"-")</f>
        <v>2.8149999999999999</v>
      </c>
      <c r="T87" s="26">
        <f>_xlfn.XLOOKUP($A87,'Day 2 Cleaned'!$M:$M,'Day 2 Cleaned'!$AQ:$AQ,"-")</f>
        <v>16.66</v>
      </c>
      <c r="U87" s="14">
        <f>R87-S87</f>
        <v>17.824999999999999</v>
      </c>
      <c r="V87" s="26">
        <f>_xlfn.XLOOKUP($A87,'Day 3 Cleaned'!$L:$L,'Day 3 Cleaned'!$AL:$AL,"-")</f>
        <v>2.7549999999999999</v>
      </c>
      <c r="W87" s="26">
        <f>_xlfn.XLOOKUP($A87,'Day 3 Cleaned'!$L:$L,'Day 3 Cleaned'!$AP:$AP,"-")</f>
        <v>13.78</v>
      </c>
      <c r="X87" s="14">
        <f>(S87+T87)-V87</f>
        <v>16.720000000000002</v>
      </c>
      <c r="Y87" s="26">
        <f>_xlfn.XLOOKUP($A87,'Day 4 Cleaned'!$L:$L,'Day 4 Cleaned'!$AL:$AL,"-")</f>
        <v>1.84</v>
      </c>
      <c r="Z87" s="26">
        <f>_xlfn.XLOOKUP($A87,'Day 4 Cleaned'!$L:$L,'Day 4 Cleaned'!$AP:$AP,"-")</f>
        <v>15.35</v>
      </c>
      <c r="AA87" s="14">
        <f>(V87+W87)-Y87</f>
        <v>14.695</v>
      </c>
      <c r="AB87" s="30">
        <f>AVERAGE(U87,X87,AA87)</f>
        <v>16.413333333333334</v>
      </c>
      <c r="AC87" s="30">
        <f>IF(AND($AB$97&gt;AB87, AB87&gt;$AB$96),AB87,"-")</f>
        <v>16.413333333333334</v>
      </c>
      <c r="AD87" s="26">
        <f>_xlfn.XLOOKUP($A87,'Day 1 Cleaned'!$U:$U,'Day 1 Cleaned'!CM:CM,"-")</f>
        <v>0</v>
      </c>
      <c r="AE87" s="26">
        <f>_xlfn.XLOOKUP($A87,'Day 2 Cleaned'!$M:$M,'Day 2 Cleaned'!$AV:$AV,"-")</f>
        <v>0</v>
      </c>
      <c r="AF87" s="26">
        <f>_xlfn.XLOOKUP($A87,'Day 2 Cleaned'!$M:$M,'Day 2 Cleaned'!$AZ:$AZ,"-")</f>
        <v>0</v>
      </c>
      <c r="AG87" s="14">
        <f t="shared" si="10"/>
        <v>0</v>
      </c>
      <c r="AH87" s="26">
        <f>_xlfn.XLOOKUP($A87,'Day 3 Cleaned'!$L:$L,'Day 3 Cleaned'!$AU:$AU,"-")</f>
        <v>0</v>
      </c>
      <c r="AI87" s="26">
        <f>_xlfn.XLOOKUP($A87,'Day 3 Cleaned'!$L:$L,'Day 3 Cleaned'!$AY:$AY,"-")</f>
        <v>0</v>
      </c>
      <c r="AJ87" s="14">
        <f t="shared" si="11"/>
        <v>0</v>
      </c>
      <c r="AK87" s="26">
        <f>_xlfn.XLOOKUP($A87,'Day 4 Cleaned'!$L:$L,'Day 4 Cleaned'!$AU:$AU,"-")</f>
        <v>0</v>
      </c>
      <c r="AL87" s="26">
        <f>_xlfn.XLOOKUP($A87,'Day 4 Cleaned'!$L:$L,'Day 4 Cleaned'!$AY:$AY,"-")</f>
        <v>0</v>
      </c>
      <c r="AM87" s="14">
        <f t="shared" si="12"/>
        <v>0</v>
      </c>
      <c r="AN87" s="30">
        <f t="shared" si="13"/>
        <v>0</v>
      </c>
      <c r="AO87" s="31" t="str">
        <f>IF(AND($AN$97&gt;AN87, AN87&gt;$AN$96),AN87,"-")</f>
        <v>-</v>
      </c>
      <c r="AP87" s="26">
        <f>_xlfn.XLOOKUP($A87,'Day 1 Cleaned'!$U:$U,'Day 1 Cleaned'!CT:CT,"-")</f>
        <v>0</v>
      </c>
      <c r="AQ87" s="26">
        <f>_xlfn.XLOOKUP($A87,'Day 1 Cleaned'!$U:$U,'Day 1 Cleaned'!DD:DD,"-")</f>
        <v>0</v>
      </c>
      <c r="AR87" s="26">
        <f>_xlfn.XLOOKUP($A87,'Day 1 Cleaned'!$U:$U,'Day 1 Cleaned'!DN:DN,"-")</f>
        <v>0</v>
      </c>
      <c r="AS87" s="26">
        <f>_xlfn.XLOOKUP($A87,'Day 1 Cleaned'!$U:$U,'Day 1 Cleaned'!DX:DX,"-")</f>
        <v>0</v>
      </c>
      <c r="AT87" s="26">
        <f>_xlfn.XLOOKUP($A87,'Day 1 Cleaned'!$U:$U,'Day 1 Cleaned'!EH:EH,"-")</f>
        <v>0</v>
      </c>
      <c r="AU87" s="26">
        <f>_xlfn.XLOOKUP($A87,'Day 1 Cleaned'!$U:$U,'Day 1 Cleaned'!ER:ER,"-")</f>
        <v>0</v>
      </c>
      <c r="AV87" s="26">
        <f>_xlfn.XLOOKUP($A87,'Day 1 Cleaned'!$U:$U,'Day 1 Cleaned'!FA:FA,"-")</f>
        <v>0</v>
      </c>
      <c r="AW87" s="26">
        <f>_xlfn.XLOOKUP($A87,'Day 1 Cleaned'!$U:$U,'Day 1 Cleaned'!FK:FK,"-")</f>
        <v>0</v>
      </c>
      <c r="AX87" s="26">
        <f>_xlfn.XLOOKUP($A87,'Day 1 Cleaned'!$U:$U,'Day 1 Cleaned'!FT:FT,"-")*_xlfn.XLOOKUP($A87,'Day 1 Cleaned'!$U:$U,'Day 1 Cleaned'!FU:FU,"-")</f>
        <v>0</v>
      </c>
      <c r="AY87" s="26">
        <f>_xlfn.XLOOKUP($A87,'Day 1 Cleaned'!$U:$U,'Day 1 Cleaned'!FV:FV,"-")</f>
        <v>0</v>
      </c>
      <c r="AZ87" s="26">
        <f>_xlfn.XLOOKUP($A87,'Day 1 Cleaned'!$U:$U,'Day 1 Cleaned'!GA:GA,"-")</f>
        <v>0</v>
      </c>
    </row>
    <row r="90" spans="1:52" x14ac:dyDescent="0.35">
      <c r="AA90" s="18" t="s">
        <v>3580</v>
      </c>
      <c r="AB90" s="37">
        <f>AVERAGE(AB4:AB88)</f>
        <v>11.953436507936512</v>
      </c>
      <c r="AC90" s="38">
        <f>AVERAGE(AC4:AC88)</f>
        <v>10.101213675213675</v>
      </c>
      <c r="AD90" s="27">
        <f>AVERAGE($Q$4:$Q$87)</f>
        <v>7.821428571428573</v>
      </c>
      <c r="AM90" s="18" t="s">
        <v>3580</v>
      </c>
      <c r="AN90" s="37">
        <f>AVERAGE(AN4:AN88)</f>
        <v>0.17097222222222219</v>
      </c>
      <c r="AO90" s="38" t="e">
        <f>AVERAGE(AO4:AO88)</f>
        <v>#DIV/0!</v>
      </c>
    </row>
    <row r="91" spans="1:52" x14ac:dyDescent="0.35">
      <c r="AA91" s="18" t="s">
        <v>3581</v>
      </c>
      <c r="AB91" s="37">
        <f>COUNTIF(AB4:AB87,"&gt;0")</f>
        <v>81</v>
      </c>
      <c r="AC91" s="37">
        <f>COUNTIF(AC4:AC87,"&gt;0")</f>
        <v>75</v>
      </c>
      <c r="AD91" s="18">
        <f>COUNTIF($Q$4:$Q$87,"&gt;0")</f>
        <v>84</v>
      </c>
      <c r="AM91" s="18" t="s">
        <v>3581</v>
      </c>
      <c r="AN91" s="37">
        <f>COUNTIF(AN4:AN88,"&gt;0")</f>
        <v>5</v>
      </c>
      <c r="AO91" s="37">
        <f>COUNTIF(AO4:AO88,"&gt;0")</f>
        <v>0</v>
      </c>
    </row>
    <row r="92" spans="1:52" x14ac:dyDescent="0.35">
      <c r="AA92" s="18" t="s">
        <v>3582</v>
      </c>
      <c r="AB92" s="37">
        <f>STDEV(AB4:AB88)</f>
        <v>8.7353844882696201</v>
      </c>
      <c r="AC92" s="37">
        <f>STDEV(AC4:AC88)</f>
        <v>5.4629665716782299</v>
      </c>
      <c r="AD92" s="28"/>
      <c r="AM92" s="18" t="s">
        <v>3582</v>
      </c>
      <c r="AN92" s="37">
        <f>STDEV(AN4:AN88)</f>
        <v>0.83917399817862481</v>
      </c>
      <c r="AO92" s="37" t="e">
        <f>STDEV(AO4:AO88)</f>
        <v>#DIV/0!</v>
      </c>
    </row>
    <row r="93" spans="1:52" x14ac:dyDescent="0.35">
      <c r="AA93" s="18" t="s">
        <v>3583</v>
      </c>
      <c r="AB93" s="37">
        <f>QUARTILE(AB4:AB88,1)</f>
        <v>6.8083333333333336</v>
      </c>
      <c r="AC93" s="37">
        <f>QUARTILE(AC4:AC88,1)</f>
        <v>6.4383333333333326</v>
      </c>
      <c r="AD93" s="28"/>
      <c r="AM93" s="18" t="s">
        <v>3583</v>
      </c>
      <c r="AN93" s="37">
        <f>QUARTILE(AN4:AN88,1)</f>
        <v>0</v>
      </c>
      <c r="AO93" s="37" t="e">
        <f>QUARTILE(AO4:AO88,1)</f>
        <v>#NUM!</v>
      </c>
    </row>
    <row r="94" spans="1:52" x14ac:dyDescent="0.35">
      <c r="AA94" s="18" t="s">
        <v>3584</v>
      </c>
      <c r="AB94" s="37">
        <f>QUARTILE(AB4:AB88,3)</f>
        <v>15.209166666666667</v>
      </c>
      <c r="AC94" s="37">
        <f>QUARTILE(AC4:AC88,3)</f>
        <v>13.578333333333333</v>
      </c>
      <c r="AD94" s="28"/>
      <c r="AM94" s="18" t="s">
        <v>3584</v>
      </c>
      <c r="AN94" s="37">
        <f>QUARTILE(AN4:AN88,3)</f>
        <v>0</v>
      </c>
      <c r="AO94" s="37" t="e">
        <f>QUARTILE(AO4:AO88,3)</f>
        <v>#NUM!</v>
      </c>
    </row>
    <row r="95" spans="1:52" x14ac:dyDescent="0.35">
      <c r="AA95" s="18" t="s">
        <v>3585</v>
      </c>
      <c r="AB95" s="37">
        <f>AB94-AB93</f>
        <v>8.4008333333333329</v>
      </c>
      <c r="AC95" s="37">
        <f>AC94-AC93</f>
        <v>7.1400000000000006</v>
      </c>
      <c r="AD95" s="28"/>
      <c r="AM95" s="18" t="s">
        <v>3585</v>
      </c>
      <c r="AN95" s="37">
        <f>AN94-AN93</f>
        <v>0</v>
      </c>
      <c r="AO95" s="37" t="e">
        <f>AO94-AO93</f>
        <v>#NUM!</v>
      </c>
    </row>
    <row r="96" spans="1:52" x14ac:dyDescent="0.35">
      <c r="AA96" s="18" t="s">
        <v>3586</v>
      </c>
      <c r="AB96" s="37">
        <f>AB90-(1.5*AB95)</f>
        <v>-0.64781349206348793</v>
      </c>
      <c r="AC96" s="37">
        <f>AC90-(1.5*AC95)</f>
        <v>-0.60878632478632611</v>
      </c>
      <c r="AD96" s="28"/>
      <c r="AM96" s="18" t="s">
        <v>3586</v>
      </c>
      <c r="AN96" s="37">
        <f>AN90-(1.5*AN95)</f>
        <v>0.17097222222222219</v>
      </c>
      <c r="AO96" s="37" t="e">
        <f>AO90-(1.5*AO95)</f>
        <v>#DIV/0!</v>
      </c>
    </row>
    <row r="97" spans="27:41" x14ac:dyDescent="0.35">
      <c r="AA97" s="18" t="s">
        <v>3587</v>
      </c>
      <c r="AB97" s="37">
        <f>AB90+(1.5*AB95)</f>
        <v>24.554686507936513</v>
      </c>
      <c r="AC97" s="37">
        <f>AC90+(1.5*AC95)</f>
        <v>20.811213675213676</v>
      </c>
      <c r="AD97" s="28"/>
      <c r="AM97" s="18" t="s">
        <v>3587</v>
      </c>
      <c r="AN97" s="37">
        <f>AN90+(1.5*AN95)</f>
        <v>0.17097222222222219</v>
      </c>
      <c r="AO97" s="37" t="e">
        <f>AO90+(1.5*AO95)</f>
        <v>#DIV/0!</v>
      </c>
    </row>
    <row r="98" spans="27:41" x14ac:dyDescent="0.35">
      <c r="AA98" s="19" t="s">
        <v>3588</v>
      </c>
      <c r="AB98" s="37">
        <f>CONFIDENCE(0.1,AB92,AB91)</f>
        <v>1.5964920953717676</v>
      </c>
      <c r="AC98" s="37">
        <f>CONFIDENCE(0.1,AC92,AC91)</f>
        <v>1.037588544178113</v>
      </c>
      <c r="AD98" s="28"/>
      <c r="AM98" s="19" t="s">
        <v>3588</v>
      </c>
      <c r="AN98" s="37">
        <f>CONFIDENCE(0.1,AN92,AN91)</f>
        <v>0.61729715216030734</v>
      </c>
      <c r="AO98" s="37" t="e">
        <f>CONFIDENCE(0.1,AO92,AO91)</f>
        <v>#DIV/0!</v>
      </c>
    </row>
    <row r="99" spans="27:41" x14ac:dyDescent="0.35">
      <c r="AA99" s="19">
        <v>0.1</v>
      </c>
      <c r="AB99" s="37">
        <f>AB90*0.1</f>
        <v>1.1953436507936512</v>
      </c>
      <c r="AC99" s="37">
        <f>AC90*0.1</f>
        <v>1.0101213675213676</v>
      </c>
      <c r="AD99" s="28"/>
      <c r="AM99" s="19">
        <v>0.1</v>
      </c>
      <c r="AN99" s="37">
        <f>AN90*0.1</f>
        <v>1.7097222222222219E-2</v>
      </c>
      <c r="AO99" s="37" t="e">
        <f>AO90*0.1</f>
        <v>#DIV/0!</v>
      </c>
    </row>
    <row r="100" spans="27:41" x14ac:dyDescent="0.35">
      <c r="AB100" s="20" t="str">
        <f>IF(AB98&lt;AB99, "VALID", "INVALID")</f>
        <v>INVALID</v>
      </c>
      <c r="AC100" s="20" t="str">
        <f>IF(AC98&lt;AC99, "VALID", "INVALID")</f>
        <v>INVALID</v>
      </c>
      <c r="AD100" s="29"/>
      <c r="AN100" s="20" t="str">
        <f>IF(AN98&lt;AN99, "VALID", "INVALID")</f>
        <v>INVALID</v>
      </c>
      <c r="AO100" s="20" t="e">
        <f>IF(AO98&lt;AO99, "VALID", "INVALID")</f>
        <v>#DIV/0!</v>
      </c>
    </row>
    <row r="101" spans="27:41" x14ac:dyDescent="0.35">
      <c r="AB101" s="42"/>
      <c r="AC101" s="42"/>
      <c r="AD101" s="29"/>
      <c r="AN101" s="42"/>
      <c r="AO101" s="42"/>
    </row>
    <row r="102" spans="27:41" x14ac:dyDescent="0.35">
      <c r="AB102" s="17" t="s">
        <v>856</v>
      </c>
    </row>
    <row r="103" spans="27:41" x14ac:dyDescent="0.35">
      <c r="AA103" s="18" t="s">
        <v>3580</v>
      </c>
      <c r="AB103" s="37">
        <f>AVERAGE($AB$4:$AB$45)</f>
        <v>10.812825396825399</v>
      </c>
      <c r="AC103" s="38">
        <f>AVERAGE($AC$4:$AC$45)</f>
        <v>9.1406495726495738</v>
      </c>
      <c r="AD103" s="27">
        <f>AVERAGE($Q$4:$Q$45)</f>
        <v>7.9523809523809526</v>
      </c>
    </row>
    <row r="104" spans="27:41" x14ac:dyDescent="0.35">
      <c r="AA104" s="18" t="s">
        <v>3581</v>
      </c>
      <c r="AB104" s="37">
        <f>COUNTIF($AB$4:$AB$45,"&gt;0")</f>
        <v>42</v>
      </c>
      <c r="AC104" s="37">
        <f>COUNTIF($AC$4:$AC$45,"&gt;0")</f>
        <v>39</v>
      </c>
      <c r="AD104" s="18">
        <f>COUNTIF($Q$4:$Q$45,"&gt;0")</f>
        <v>42</v>
      </c>
    </row>
    <row r="105" spans="27:41" x14ac:dyDescent="0.35">
      <c r="AA105" s="18" t="s">
        <v>3582</v>
      </c>
      <c r="AB105" s="37">
        <f>STDEV($AB$4:$AB$45)</f>
        <v>8.2081976226619062</v>
      </c>
      <c r="AC105" s="37">
        <f>STDEV($AC$4:$AC$45)</f>
        <v>5.3772749353826264</v>
      </c>
      <c r="AD105" s="28"/>
    </row>
    <row r="106" spans="27:41" x14ac:dyDescent="0.35">
      <c r="AA106" s="18" t="s">
        <v>3583</v>
      </c>
      <c r="AB106" s="37">
        <f>QUARTILE($AB$4:$AB$45,1)</f>
        <v>5.3854166666666661</v>
      </c>
      <c r="AC106" s="37">
        <f>QUARTILE($AC$4:$AC$45,1)</f>
        <v>5.2033333333333331</v>
      </c>
      <c r="AD106" s="28"/>
    </row>
    <row r="107" spans="27:41" x14ac:dyDescent="0.35">
      <c r="AA107" s="18" t="s">
        <v>3584</v>
      </c>
      <c r="AB107" s="37">
        <f>QUARTILE($AB$4:$AB$45,3)</f>
        <v>13.804999999999998</v>
      </c>
      <c r="AC107" s="37">
        <f>QUARTILE($AC$4:$AC$45,3)</f>
        <v>11.663333333333334</v>
      </c>
      <c r="AD107" s="28"/>
    </row>
    <row r="108" spans="27:41" x14ac:dyDescent="0.35">
      <c r="AA108" s="18" t="s">
        <v>3585</v>
      </c>
      <c r="AB108" s="37">
        <f>AB107-AB106</f>
        <v>8.4195833333333319</v>
      </c>
      <c r="AC108" s="37">
        <f>AC107-AC106</f>
        <v>6.4600000000000009</v>
      </c>
      <c r="AD108" s="28"/>
    </row>
    <row r="109" spans="27:41" x14ac:dyDescent="0.35">
      <c r="AA109" s="18" t="s">
        <v>3586</v>
      </c>
      <c r="AB109" s="37">
        <f>AB103-(1.5*AB108)</f>
        <v>-1.8165496031745985</v>
      </c>
      <c r="AC109" s="37">
        <f>AC103-(1.5*AC108)</f>
        <v>-0.54935042735042749</v>
      </c>
      <c r="AD109" s="28"/>
    </row>
    <row r="110" spans="27:41" x14ac:dyDescent="0.35">
      <c r="AA110" s="18" t="s">
        <v>3587</v>
      </c>
      <c r="AB110" s="37">
        <f>AB103+(1.5*AB108)</f>
        <v>23.442200396825399</v>
      </c>
      <c r="AC110" s="37">
        <f>AC103+(1.5*AC108)</f>
        <v>18.830649572649577</v>
      </c>
      <c r="AD110" s="28"/>
    </row>
    <row r="111" spans="27:41" x14ac:dyDescent="0.35">
      <c r="AA111" s="19" t="s">
        <v>3588</v>
      </c>
      <c r="AB111" s="37">
        <f>CONFIDENCE(0.1,AB105,AB104)</f>
        <v>2.0832932929544268</v>
      </c>
      <c r="AC111" s="37">
        <f>CONFIDENCE(0.1,AC105,AC104)</f>
        <v>1.4163063275356873</v>
      </c>
      <c r="AD111" s="28"/>
    </row>
    <row r="112" spans="27:41" x14ac:dyDescent="0.35">
      <c r="AA112" s="19">
        <v>0.1</v>
      </c>
      <c r="AB112" s="37">
        <f>AB103*0.1</f>
        <v>1.0812825396825401</v>
      </c>
      <c r="AC112" s="37">
        <f>AC103*0.1</f>
        <v>0.9140649572649574</v>
      </c>
      <c r="AD112" s="28"/>
    </row>
    <row r="113" spans="28:30" x14ac:dyDescent="0.35">
      <c r="AB113" s="20" t="str">
        <f>IF(AB111&lt;AB112, "VALID", "INVALID")</f>
        <v>INVALID</v>
      </c>
      <c r="AC113" s="20" t="str">
        <f>IF(AC111&lt;AC112, "VALID", "INVALID")</f>
        <v>INVALID</v>
      </c>
      <c r="AD113" s="29"/>
    </row>
    <row r="115" spans="28:30" x14ac:dyDescent="0.35">
      <c r="AB115" s="17" t="s">
        <v>202</v>
      </c>
    </row>
    <row r="116" spans="28:30" x14ac:dyDescent="0.35">
      <c r="AB116" s="37">
        <f>AVERAGE($AB$46:$AB$87)</f>
        <v>13.09404761904762</v>
      </c>
      <c r="AC116" s="38">
        <f>AVERAGE($AC$46:$AC$87)</f>
        <v>11.061777777777777</v>
      </c>
      <c r="AD116" s="27">
        <f>AVERAGE($Q$46:$Q$87)</f>
        <v>7.6904761904761907</v>
      </c>
    </row>
    <row r="117" spans="28:30" x14ac:dyDescent="0.35">
      <c r="AB117" s="37">
        <f>COUNTIF($AB$46:$AB$87,"&gt;0")</f>
        <v>39</v>
      </c>
      <c r="AC117" s="37">
        <f>COUNTIF($AC$46:$AC$87,"&gt;0")</f>
        <v>36</v>
      </c>
      <c r="AD117" s="18">
        <f>COUNTIF($Q$46:$Q$87,"&gt;0")</f>
        <v>42</v>
      </c>
    </row>
    <row r="118" spans="28:30" x14ac:dyDescent="0.35">
      <c r="AB118" s="37">
        <f>STDEV($AB$46:$AB$87)</f>
        <v>9.188855778201237</v>
      </c>
      <c r="AC118" s="37">
        <f>STDEV($AC$46:$AC$87)</f>
        <v>5.4464999074373788</v>
      </c>
      <c r="AD118" s="28"/>
    </row>
    <row r="119" spans="28:30" x14ac:dyDescent="0.35">
      <c r="AB119" s="37">
        <f>QUARTILE($AB$46:$AB$87,1)</f>
        <v>8.1749999999999989</v>
      </c>
      <c r="AC119" s="37">
        <f>QUARTILE($AC$46:$AC$87,1)</f>
        <v>7.8449999999999989</v>
      </c>
      <c r="AD119" s="28"/>
    </row>
    <row r="120" spans="28:30" x14ac:dyDescent="0.35">
      <c r="AB120" s="37">
        <f>QUARTILE($AB$46:$AB$87,3)</f>
        <v>16.278750000000002</v>
      </c>
      <c r="AC120" s="37">
        <f>QUARTILE($AC$46:$AC$87,3)</f>
        <v>14.739999999999998</v>
      </c>
      <c r="AD120" s="28"/>
    </row>
    <row r="121" spans="28:30" x14ac:dyDescent="0.35">
      <c r="AB121" s="37">
        <f>AB120-AB119</f>
        <v>8.1037500000000033</v>
      </c>
      <c r="AC121" s="37">
        <f>AC120-AC119</f>
        <v>6.8949999999999996</v>
      </c>
      <c r="AD121" s="28"/>
    </row>
    <row r="122" spans="28:30" x14ac:dyDescent="0.35">
      <c r="AB122" s="37">
        <f>AB116-(1.5*AB121)</f>
        <v>0.93842261904761592</v>
      </c>
      <c r="AC122" s="37">
        <f>AC116-(1.5*AC121)</f>
        <v>0.71927777777777813</v>
      </c>
      <c r="AD122" s="28"/>
    </row>
    <row r="123" spans="28:30" x14ac:dyDescent="0.35">
      <c r="AB123" s="37">
        <f>AB116+(1.5*AB121)</f>
        <v>25.249672619047622</v>
      </c>
      <c r="AC123" s="37">
        <f>AC116+(1.5*AC121)</f>
        <v>21.404277777777779</v>
      </c>
      <c r="AD123" s="28"/>
    </row>
    <row r="124" spans="28:30" x14ac:dyDescent="0.35">
      <c r="AB124" s="37">
        <f>CONFIDENCE(0.1,AB118,AB117)</f>
        <v>2.4202285986616059</v>
      </c>
      <c r="AC124" s="37">
        <f>CONFIDENCE(0.1,AC118,AC117)</f>
        <v>1.4931158544898711</v>
      </c>
      <c r="AD124" s="28"/>
    </row>
    <row r="125" spans="28:30" x14ac:dyDescent="0.35">
      <c r="AB125" s="37">
        <f>AB116*0.1</f>
        <v>1.3094047619047622</v>
      </c>
      <c r="AC125" s="37">
        <f>AC116*0.1</f>
        <v>1.1061777777777777</v>
      </c>
      <c r="AD125" s="28"/>
    </row>
    <row r="126" spans="28:30" x14ac:dyDescent="0.35">
      <c r="AB126" s="20" t="str">
        <f>IF(AB124&lt;AB125, "VALID", "INVALID")</f>
        <v>INVALID</v>
      </c>
      <c r="AC126" s="20" t="str">
        <f>IF(AC124&lt;AC125, "VALID", "INVALID")</f>
        <v>INVALID</v>
      </c>
      <c r="AD126" s="29"/>
    </row>
  </sheetData>
  <mergeCells count="20">
    <mergeCell ref="M2:N2"/>
    <mergeCell ref="S2:U2"/>
    <mergeCell ref="O2:P2"/>
    <mergeCell ref="V2:X2"/>
    <mergeCell ref="Y2:AA2"/>
    <mergeCell ref="K1:Q1"/>
    <mergeCell ref="F1:J2"/>
    <mergeCell ref="A1:E2"/>
    <mergeCell ref="AP1:AZ1"/>
    <mergeCell ref="AB2:AB3"/>
    <mergeCell ref="AC2:AC3"/>
    <mergeCell ref="Q2:Q3"/>
    <mergeCell ref="K2:L2"/>
    <mergeCell ref="AE2:AG2"/>
    <mergeCell ref="AH2:AJ2"/>
    <mergeCell ref="AK2:AM2"/>
    <mergeCell ref="AD1:AO1"/>
    <mergeCell ref="AN2:AN3"/>
    <mergeCell ref="AO2:AO3"/>
    <mergeCell ref="R1:AC1"/>
  </mergeCells>
  <phoneticPr fontId="4" type="noConversion"/>
  <conditionalFormatting sqref="AB100:AC101">
    <cfRule type="cellIs" dxfId="21" priority="7" stopIfTrue="1" operator="equal">
      <formula>"INVALID"</formula>
    </cfRule>
    <cfRule type="cellIs" dxfId="20" priority="8" stopIfTrue="1" operator="equal">
      <formula>"VALID"</formula>
    </cfRule>
  </conditionalFormatting>
  <conditionalFormatting sqref="AN100:AO101">
    <cfRule type="cellIs" dxfId="19" priority="5" stopIfTrue="1" operator="equal">
      <formula>"INVALID"</formula>
    </cfRule>
    <cfRule type="cellIs" dxfId="18" priority="6" stopIfTrue="1" operator="equal">
      <formula>"VALID"</formula>
    </cfRule>
  </conditionalFormatting>
  <conditionalFormatting sqref="AB113:AC113">
    <cfRule type="cellIs" dxfId="17" priority="3" stopIfTrue="1" operator="equal">
      <formula>"INVALID"</formula>
    </cfRule>
    <cfRule type="cellIs" dxfId="16" priority="4" stopIfTrue="1" operator="equal">
      <formula>"VALID"</formula>
    </cfRule>
  </conditionalFormatting>
  <conditionalFormatting sqref="AB126:AC126">
    <cfRule type="cellIs" dxfId="15" priority="1" stopIfTrue="1" operator="equal">
      <formula>"INVALID"</formula>
    </cfRule>
    <cfRule type="cellIs" dxfId="14" priority="2" stopIfTrue="1" operator="equal">
      <formula>"VALID"</formula>
    </cfRule>
  </conditionalFormatting>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B94B1B-97F0-4BC7-9D75-F3D58AD54B07}">
  <dimension ref="A1:T325"/>
  <sheetViews>
    <sheetView topLeftCell="E275" zoomScale="110" zoomScaleNormal="110" workbookViewId="0">
      <selection activeCell="L314" sqref="L314"/>
    </sheetView>
  </sheetViews>
  <sheetFormatPr defaultRowHeight="14.5" x14ac:dyDescent="0.35"/>
  <cols>
    <col min="1" max="1" width="24.1796875" style="59" customWidth="1"/>
    <col min="2" max="2" width="41.54296875" customWidth="1"/>
    <col min="3" max="3" width="12.81640625" customWidth="1"/>
    <col min="4" max="4" width="15.1796875" customWidth="1"/>
    <col min="5" max="5" width="12.453125" customWidth="1"/>
    <col min="6" max="6" width="10.81640625" customWidth="1"/>
    <col min="7" max="7" width="11.81640625" style="13" bestFit="1" customWidth="1"/>
    <col min="8" max="8" width="15.453125" style="13" bestFit="1" customWidth="1"/>
    <col min="9" max="9" width="16.54296875" customWidth="1"/>
    <col min="10" max="10" width="17.54296875" customWidth="1"/>
    <col min="11" max="11" width="11.453125" bestFit="1" customWidth="1"/>
    <col min="12" max="13" width="11.453125" style="13" customWidth="1"/>
    <col min="14" max="14" width="12.54296875" style="13" customWidth="1"/>
    <col min="15" max="15" width="25.1796875" style="50" customWidth="1"/>
    <col min="16" max="16" width="11.1796875" customWidth="1"/>
  </cols>
  <sheetData>
    <row r="1" spans="1:17" x14ac:dyDescent="0.35">
      <c r="A1" s="48" t="s">
        <v>3611</v>
      </c>
      <c r="B1" t="s">
        <v>3612</v>
      </c>
      <c r="C1" s="49"/>
      <c r="D1" s="49"/>
    </row>
    <row r="2" spans="1:17" x14ac:dyDescent="0.35">
      <c r="A2" s="48" t="s">
        <v>3613</v>
      </c>
      <c r="B2" t="s">
        <v>3614</v>
      </c>
      <c r="C2" s="51"/>
      <c r="D2" s="50"/>
      <c r="G2"/>
      <c r="H2"/>
      <c r="L2"/>
      <c r="M2"/>
      <c r="N2"/>
    </row>
    <row r="3" spans="1:17" x14ac:dyDescent="0.35">
      <c r="A3" s="48" t="s">
        <v>3615</v>
      </c>
      <c r="B3" t="s">
        <v>3616</v>
      </c>
      <c r="C3" s="52"/>
      <c r="D3" s="49"/>
      <c r="E3" s="53"/>
      <c r="F3" s="54"/>
      <c r="G3"/>
      <c r="H3"/>
      <c r="L3"/>
      <c r="M3"/>
      <c r="N3"/>
    </row>
    <row r="4" spans="1:17" x14ac:dyDescent="0.35">
      <c r="A4" s="48" t="s">
        <v>3617</v>
      </c>
      <c r="B4" t="s">
        <v>3618</v>
      </c>
      <c r="C4" s="51"/>
      <c r="D4" s="50"/>
      <c r="F4" s="13"/>
      <c r="G4"/>
      <c r="H4"/>
      <c r="L4"/>
      <c r="M4"/>
      <c r="N4"/>
    </row>
    <row r="5" spans="1:17" x14ac:dyDescent="0.35">
      <c r="A5" s="48" t="s">
        <v>3619</v>
      </c>
      <c r="B5" t="s">
        <v>3620</v>
      </c>
      <c r="C5" s="51"/>
      <c r="D5" s="50"/>
      <c r="G5"/>
      <c r="H5"/>
      <c r="L5"/>
      <c r="M5"/>
      <c r="N5"/>
    </row>
    <row r="7" spans="1:17" x14ac:dyDescent="0.35">
      <c r="A7" s="55" t="s">
        <v>3621</v>
      </c>
      <c r="B7" s="56"/>
      <c r="C7" s="56" t="s">
        <v>3622</v>
      </c>
      <c r="D7" s="56" t="s">
        <v>3623</v>
      </c>
      <c r="E7" s="56" t="s">
        <v>3624</v>
      </c>
      <c r="F7" s="56" t="s">
        <v>3625</v>
      </c>
      <c r="G7" s="56" t="s">
        <v>3416</v>
      </c>
      <c r="H7" s="56" t="s">
        <v>3626</v>
      </c>
      <c r="I7" s="56" t="s">
        <v>3627</v>
      </c>
      <c r="J7" s="56" t="s">
        <v>3628</v>
      </c>
      <c r="K7" s="57" t="s">
        <v>3629</v>
      </c>
      <c r="L7" s="56" t="s">
        <v>3630</v>
      </c>
      <c r="M7" s="58" t="s">
        <v>3631</v>
      </c>
      <c r="N7" s="56" t="s">
        <v>3604</v>
      </c>
    </row>
    <row r="8" spans="1:17" x14ac:dyDescent="0.35">
      <c r="A8" s="59" t="s">
        <v>3632</v>
      </c>
      <c r="B8" t="s">
        <v>3633</v>
      </c>
      <c r="C8" s="13">
        <v>1</v>
      </c>
      <c r="D8" s="60" t="s">
        <v>3634</v>
      </c>
      <c r="E8" s="60" t="s">
        <v>3635</v>
      </c>
      <c r="F8" s="61" t="s">
        <v>3636</v>
      </c>
      <c r="G8" s="13">
        <v>15.3</v>
      </c>
      <c r="H8" s="62"/>
      <c r="I8" s="62"/>
      <c r="J8" s="62"/>
      <c r="K8" s="62"/>
      <c r="L8" s="62"/>
      <c r="M8" s="62"/>
      <c r="N8" s="62"/>
    </row>
    <row r="9" spans="1:17" x14ac:dyDescent="0.35">
      <c r="A9" s="59" t="s">
        <v>3637</v>
      </c>
      <c r="B9" s="13" t="s">
        <v>3638</v>
      </c>
      <c r="C9" s="13">
        <v>2</v>
      </c>
      <c r="D9" s="60" t="s">
        <v>3639</v>
      </c>
      <c r="E9" s="60" t="s">
        <v>3640</v>
      </c>
      <c r="F9" s="61" t="s">
        <v>3636</v>
      </c>
      <c r="G9" s="13">
        <v>1.1499999999999999</v>
      </c>
      <c r="H9" s="63">
        <v>12.57</v>
      </c>
      <c r="I9" s="13">
        <v>2</v>
      </c>
      <c r="J9" s="13">
        <v>5</v>
      </c>
      <c r="K9" s="63">
        <f>(G8+H8)-G9</f>
        <v>14.15</v>
      </c>
      <c r="L9" s="63"/>
      <c r="M9" s="63"/>
      <c r="Q9" s="64"/>
    </row>
    <row r="10" spans="1:17" x14ac:dyDescent="0.35">
      <c r="A10" s="59" t="s">
        <v>3641</v>
      </c>
      <c r="B10" s="13" t="s">
        <v>3642</v>
      </c>
      <c r="C10" s="13">
        <v>3</v>
      </c>
      <c r="D10" s="60" t="s">
        <v>3643</v>
      </c>
      <c r="E10" s="60" t="s">
        <v>3644</v>
      </c>
      <c r="F10" s="61" t="s">
        <v>3636</v>
      </c>
      <c r="G10" s="13">
        <v>2.3199999999999998</v>
      </c>
      <c r="H10" s="63">
        <v>15.15</v>
      </c>
      <c r="I10" s="13">
        <v>2</v>
      </c>
      <c r="J10" s="13">
        <v>5</v>
      </c>
      <c r="K10" s="63">
        <f>(G9+H9)-G10</f>
        <v>11.4</v>
      </c>
      <c r="L10" s="63"/>
      <c r="M10" s="63"/>
      <c r="N10" s="63"/>
      <c r="Q10" s="64"/>
    </row>
    <row r="11" spans="1:17" x14ac:dyDescent="0.35">
      <c r="B11" s="13"/>
      <c r="C11" s="13">
        <v>4</v>
      </c>
      <c r="D11" s="60" t="s">
        <v>3645</v>
      </c>
      <c r="E11" s="60" t="s">
        <v>3646</v>
      </c>
      <c r="F11" s="61" t="s">
        <v>3636</v>
      </c>
      <c r="G11" s="13">
        <v>11.15</v>
      </c>
      <c r="H11" s="63">
        <v>18.202999999999999</v>
      </c>
      <c r="I11" s="13">
        <v>2</v>
      </c>
      <c r="J11" s="13">
        <v>5</v>
      </c>
      <c r="K11" s="63">
        <f>(G10+H10)-G11</f>
        <v>6.3199999999999985</v>
      </c>
      <c r="L11" s="63">
        <f>AVERAGE(K9:K11)</f>
        <v>10.623333333333333</v>
      </c>
      <c r="M11" s="63">
        <f>IF(AND($L$321&gt;L11, L11&gt;$L$320),L11,"-")</f>
        <v>10.623333333333333</v>
      </c>
      <c r="N11" s="63">
        <f>SUMPRODUCT(I9:I11,J9:J11)/3</f>
        <v>10</v>
      </c>
      <c r="Q11" s="64"/>
    </row>
    <row r="12" spans="1:17" x14ac:dyDescent="0.35">
      <c r="A12" s="55"/>
      <c r="B12" s="56"/>
      <c r="C12" s="56" t="s">
        <v>3622</v>
      </c>
      <c r="D12" s="56"/>
      <c r="E12" s="56"/>
      <c r="F12" s="56"/>
      <c r="G12" s="56"/>
      <c r="H12" s="56"/>
      <c r="I12" s="56"/>
      <c r="J12" s="56"/>
      <c r="K12" s="57" t="s">
        <v>3629</v>
      </c>
      <c r="L12" s="56"/>
      <c r="M12" s="58"/>
      <c r="N12" s="56"/>
      <c r="Q12" s="64"/>
    </row>
    <row r="13" spans="1:17" x14ac:dyDescent="0.35">
      <c r="A13" s="59" t="s">
        <v>3647</v>
      </c>
      <c r="B13" s="13" t="s">
        <v>3648</v>
      </c>
      <c r="C13" s="13">
        <v>1</v>
      </c>
      <c r="D13" s="60" t="s">
        <v>3634</v>
      </c>
      <c r="E13" s="60" t="s">
        <v>3649</v>
      </c>
      <c r="F13" s="61" t="s">
        <v>3636</v>
      </c>
      <c r="G13" s="13">
        <v>17.72</v>
      </c>
      <c r="H13" s="62"/>
      <c r="I13" s="62"/>
      <c r="J13" s="62"/>
      <c r="K13" s="62"/>
      <c r="L13" s="62"/>
      <c r="M13" s="62"/>
      <c r="N13" s="62"/>
      <c r="Q13" s="64"/>
    </row>
    <row r="14" spans="1:17" x14ac:dyDescent="0.35">
      <c r="A14" s="59" t="s">
        <v>3637</v>
      </c>
      <c r="B14" s="13" t="s">
        <v>3650</v>
      </c>
      <c r="C14" s="13">
        <v>2</v>
      </c>
      <c r="D14" s="60" t="s">
        <v>3639</v>
      </c>
      <c r="E14" s="60" t="s">
        <v>3649</v>
      </c>
      <c r="F14" s="61" t="s">
        <v>3636</v>
      </c>
      <c r="G14" s="13">
        <v>2.15</v>
      </c>
      <c r="H14" s="63">
        <v>20.242999999999999</v>
      </c>
      <c r="I14" s="13">
        <v>2</v>
      </c>
      <c r="J14" s="13">
        <v>8</v>
      </c>
      <c r="K14" s="63">
        <f>(G13+H13)-G14</f>
        <v>15.569999999999999</v>
      </c>
      <c r="L14" s="63"/>
      <c r="M14" s="63"/>
      <c r="N14" s="63"/>
      <c r="Q14" s="64"/>
    </row>
    <row r="15" spans="1:17" x14ac:dyDescent="0.35">
      <c r="A15" s="59" t="s">
        <v>3641</v>
      </c>
      <c r="B15" s="13" t="s">
        <v>3642</v>
      </c>
      <c r="C15" s="13">
        <v>3</v>
      </c>
      <c r="D15" s="60" t="s">
        <v>3643</v>
      </c>
      <c r="E15" s="60" t="s">
        <v>3651</v>
      </c>
      <c r="F15" s="61" t="s">
        <v>3636</v>
      </c>
      <c r="G15" s="13">
        <v>14.3</v>
      </c>
      <c r="H15" s="63">
        <v>23.19</v>
      </c>
      <c r="I15" s="13">
        <v>2</v>
      </c>
      <c r="J15" s="13">
        <v>8</v>
      </c>
      <c r="K15" s="63">
        <f>(G14+H14)-G15</f>
        <v>8.0929999999999964</v>
      </c>
      <c r="L15" s="63"/>
      <c r="M15" s="63"/>
      <c r="N15" s="63"/>
      <c r="Q15" s="64"/>
    </row>
    <row r="16" spans="1:17" x14ac:dyDescent="0.35">
      <c r="B16" s="13"/>
      <c r="C16" s="13">
        <v>4</v>
      </c>
      <c r="D16" s="60" t="s">
        <v>3645</v>
      </c>
      <c r="E16" s="60" t="s">
        <v>3652</v>
      </c>
      <c r="F16" s="61" t="s">
        <v>3636</v>
      </c>
      <c r="G16" s="13">
        <v>21.15</v>
      </c>
      <c r="H16" s="63">
        <v>18.22</v>
      </c>
      <c r="I16" s="13">
        <v>2</v>
      </c>
      <c r="J16" s="13">
        <v>8</v>
      </c>
      <c r="K16" s="63">
        <f>(G15+H15)-G16</f>
        <v>16.340000000000003</v>
      </c>
      <c r="L16" s="63">
        <f>AVERAGE(K14:K16)</f>
        <v>13.334333333333333</v>
      </c>
      <c r="M16" s="63">
        <f>IF(AND($L$321&gt;L16, L16&gt;$L$320),L16,"-")</f>
        <v>13.334333333333333</v>
      </c>
      <c r="N16" s="63">
        <f>SUMPRODUCT(I14:I16,J14:J16)/3</f>
        <v>16</v>
      </c>
      <c r="Q16" s="64"/>
    </row>
    <row r="17" spans="1:20" x14ac:dyDescent="0.35">
      <c r="A17" s="55"/>
      <c r="B17" s="56"/>
      <c r="C17" s="56" t="s">
        <v>3622</v>
      </c>
      <c r="D17" s="56"/>
      <c r="E17" s="56"/>
      <c r="F17" s="56"/>
      <c r="G17" s="56"/>
      <c r="H17" s="56"/>
      <c r="I17" s="56"/>
      <c r="J17" s="56"/>
      <c r="K17" s="57" t="s">
        <v>3629</v>
      </c>
      <c r="L17" s="56"/>
      <c r="M17" s="58"/>
      <c r="N17" s="56"/>
      <c r="Q17" s="64"/>
    </row>
    <row r="18" spans="1:20" x14ac:dyDescent="0.35">
      <c r="A18" s="59" t="s">
        <v>3653</v>
      </c>
      <c r="B18" s="13" t="s">
        <v>3654</v>
      </c>
      <c r="C18" s="13">
        <v>1</v>
      </c>
      <c r="D18" s="60" t="s">
        <v>3634</v>
      </c>
      <c r="E18" s="60" t="s">
        <v>3655</v>
      </c>
      <c r="F18" s="61" t="s">
        <v>3636</v>
      </c>
      <c r="G18" s="13">
        <v>20.010000000000002</v>
      </c>
      <c r="H18" s="62"/>
      <c r="I18" s="62"/>
      <c r="J18" s="62"/>
      <c r="K18" s="62"/>
      <c r="L18" s="62"/>
      <c r="M18" s="62"/>
      <c r="N18" s="62"/>
      <c r="P18" s="65"/>
      <c r="Q18" s="64"/>
    </row>
    <row r="19" spans="1:20" x14ac:dyDescent="0.35">
      <c r="A19" s="59" t="s">
        <v>3637</v>
      </c>
      <c r="B19" s="13" t="s">
        <v>3656</v>
      </c>
      <c r="C19" s="13">
        <v>2</v>
      </c>
      <c r="D19" s="60" t="s">
        <v>3639</v>
      </c>
      <c r="E19" s="60" t="s">
        <v>3657</v>
      </c>
      <c r="F19" s="61" t="s">
        <v>3636</v>
      </c>
      <c r="G19" s="13">
        <v>4.0250000000000004</v>
      </c>
      <c r="H19" s="63">
        <v>30.68</v>
      </c>
      <c r="I19" s="13">
        <v>2</v>
      </c>
      <c r="J19" s="13">
        <v>9</v>
      </c>
      <c r="K19" s="63">
        <f>(G18+H18)-G19</f>
        <v>15.985000000000001</v>
      </c>
      <c r="L19" s="63"/>
      <c r="M19" s="63"/>
      <c r="N19" s="63"/>
      <c r="Q19" s="64"/>
    </row>
    <row r="20" spans="1:20" x14ac:dyDescent="0.35">
      <c r="A20" s="59" t="s">
        <v>3641</v>
      </c>
      <c r="B20" s="13" t="s">
        <v>3642</v>
      </c>
      <c r="C20" s="13">
        <v>3</v>
      </c>
      <c r="D20" s="60" t="s">
        <v>3643</v>
      </c>
      <c r="E20" s="60" t="s">
        <v>3658</v>
      </c>
      <c r="F20" s="61" t="s">
        <v>3636</v>
      </c>
      <c r="G20" s="13">
        <v>23.25</v>
      </c>
      <c r="H20" s="63">
        <v>21.16</v>
      </c>
      <c r="I20" s="13">
        <v>2</v>
      </c>
      <c r="J20" s="13">
        <v>9</v>
      </c>
      <c r="K20" s="63">
        <f>(G19+H19)-G20</f>
        <v>11.454999999999998</v>
      </c>
      <c r="L20" s="63"/>
      <c r="M20" s="63"/>
      <c r="N20" s="63"/>
      <c r="Q20" s="64"/>
    </row>
    <row r="21" spans="1:20" x14ac:dyDescent="0.35">
      <c r="B21" s="13"/>
      <c r="C21" s="13">
        <v>4</v>
      </c>
      <c r="D21" s="60" t="s">
        <v>3645</v>
      </c>
      <c r="E21" s="60" t="s">
        <v>3659</v>
      </c>
      <c r="F21" s="61" t="s">
        <v>3636</v>
      </c>
      <c r="G21" s="66">
        <v>33.633000000000003</v>
      </c>
      <c r="H21" s="63">
        <v>29.15</v>
      </c>
      <c r="I21" s="13">
        <v>2</v>
      </c>
      <c r="J21" s="13">
        <v>9</v>
      </c>
      <c r="K21" s="63">
        <f>(G20+H20)-G21</f>
        <v>10.776999999999994</v>
      </c>
      <c r="L21" s="63">
        <f>AVERAGE(K19:K21)</f>
        <v>12.738999999999997</v>
      </c>
      <c r="M21" s="63">
        <f>IF(AND($L$321&gt;L21, L21&gt;$L$320),L21,"-")</f>
        <v>12.738999999999997</v>
      </c>
      <c r="N21" s="63">
        <f>SUMPRODUCT(I19:I21,J19:J21)/3</f>
        <v>18</v>
      </c>
      <c r="Q21" s="64"/>
    </row>
    <row r="22" spans="1:20" x14ac:dyDescent="0.35">
      <c r="A22" s="55"/>
      <c r="B22" s="56"/>
      <c r="C22" s="56" t="s">
        <v>3622</v>
      </c>
      <c r="D22" s="56"/>
      <c r="E22" s="56"/>
      <c r="F22" s="56"/>
      <c r="G22" s="56"/>
      <c r="H22" s="56"/>
      <c r="I22" s="56"/>
      <c r="J22" s="56"/>
      <c r="K22" s="57" t="s">
        <v>3629</v>
      </c>
      <c r="L22" s="56"/>
      <c r="M22" s="58"/>
      <c r="N22" s="56"/>
      <c r="Q22" s="64"/>
      <c r="T22" s="67"/>
    </row>
    <row r="23" spans="1:20" x14ac:dyDescent="0.35">
      <c r="A23" s="59" t="s">
        <v>3660</v>
      </c>
      <c r="B23" s="13" t="s">
        <v>3661</v>
      </c>
      <c r="C23" s="13">
        <v>1</v>
      </c>
      <c r="D23" s="60" t="s">
        <v>3634</v>
      </c>
      <c r="E23" s="60" t="s">
        <v>3662</v>
      </c>
      <c r="F23" s="61" t="s">
        <v>3636</v>
      </c>
      <c r="G23" s="66">
        <v>19.202999999999999</v>
      </c>
      <c r="H23" s="62"/>
      <c r="I23" s="62"/>
      <c r="J23" s="62"/>
      <c r="K23" s="62"/>
      <c r="L23" s="62"/>
      <c r="M23" s="62"/>
      <c r="N23" s="62"/>
      <c r="Q23" s="64"/>
    </row>
    <row r="24" spans="1:20" x14ac:dyDescent="0.35">
      <c r="A24" s="59" t="s">
        <v>3637</v>
      </c>
      <c r="B24" s="13" t="s">
        <v>3663</v>
      </c>
      <c r="C24" s="13">
        <v>2</v>
      </c>
      <c r="D24" s="60" t="s">
        <v>3639</v>
      </c>
      <c r="E24" s="60" t="s">
        <v>3664</v>
      </c>
      <c r="F24" s="61" t="s">
        <v>3636</v>
      </c>
      <c r="G24" s="66">
        <v>4.3319999999999999</v>
      </c>
      <c r="H24" s="63">
        <v>12.15</v>
      </c>
      <c r="I24" s="13">
        <v>2</v>
      </c>
      <c r="J24" s="13">
        <v>5</v>
      </c>
      <c r="K24" s="63">
        <f>(G23+H23)-G24</f>
        <v>14.870999999999999</v>
      </c>
      <c r="L24" s="63"/>
      <c r="M24" s="63"/>
      <c r="N24" s="63"/>
      <c r="Q24" s="64"/>
    </row>
    <row r="25" spans="1:20" x14ac:dyDescent="0.35">
      <c r="A25" s="59" t="s">
        <v>3641</v>
      </c>
      <c r="B25" s="13" t="s">
        <v>3642</v>
      </c>
      <c r="C25" s="13">
        <v>3</v>
      </c>
      <c r="D25" s="60" t="s">
        <v>3643</v>
      </c>
      <c r="E25" s="60" t="s">
        <v>3665</v>
      </c>
      <c r="F25" s="61" t="s">
        <v>3636</v>
      </c>
      <c r="G25" s="66">
        <v>11.452</v>
      </c>
      <c r="H25" s="63">
        <v>15.25</v>
      </c>
      <c r="I25" s="13">
        <v>2</v>
      </c>
      <c r="J25" s="13">
        <v>5</v>
      </c>
      <c r="K25" s="63">
        <f>(G24+H24)-G25</f>
        <v>5.0299999999999994</v>
      </c>
      <c r="L25" s="63"/>
      <c r="M25" s="63"/>
      <c r="N25" s="63"/>
      <c r="Q25" s="64"/>
    </row>
    <row r="26" spans="1:20" x14ac:dyDescent="0.35">
      <c r="B26" s="13"/>
      <c r="C26" s="13">
        <v>4</v>
      </c>
      <c r="D26" s="60" t="s">
        <v>3645</v>
      </c>
      <c r="E26" s="60" t="s">
        <v>3666</v>
      </c>
      <c r="F26" s="61" t="s">
        <v>3636</v>
      </c>
      <c r="G26" s="66">
        <v>2.02</v>
      </c>
      <c r="H26" s="63">
        <v>19.306000000000001</v>
      </c>
      <c r="I26" s="13">
        <v>2</v>
      </c>
      <c r="J26" s="13">
        <v>5</v>
      </c>
      <c r="K26" s="63">
        <f>(G25+H25)-G26</f>
        <v>24.681999999999999</v>
      </c>
      <c r="L26" s="63">
        <f>AVERAGE(K24:K26)</f>
        <v>14.860999999999999</v>
      </c>
      <c r="M26" s="63">
        <f>IF(AND($L$321&gt;L26, L26&gt;$L$320),L26,"-")</f>
        <v>14.860999999999999</v>
      </c>
      <c r="N26" s="63">
        <f>SUMPRODUCT(I24:I26,J24:J26)/3</f>
        <v>10</v>
      </c>
      <c r="Q26" s="64"/>
    </row>
    <row r="27" spans="1:20" x14ac:dyDescent="0.35">
      <c r="A27" s="55"/>
      <c r="B27" s="56"/>
      <c r="C27" s="56" t="s">
        <v>3622</v>
      </c>
      <c r="D27" s="56"/>
      <c r="E27" s="56"/>
      <c r="F27" s="56"/>
      <c r="G27" s="56"/>
      <c r="H27" s="56"/>
      <c r="I27" s="56"/>
      <c r="J27" s="56"/>
      <c r="K27" s="57" t="s">
        <v>3629</v>
      </c>
      <c r="L27" s="56"/>
      <c r="M27" s="58"/>
      <c r="N27" s="56"/>
      <c r="Q27" s="64"/>
    </row>
    <row r="28" spans="1:20" x14ac:dyDescent="0.35">
      <c r="A28" s="59" t="s">
        <v>3667</v>
      </c>
      <c r="B28" s="13" t="s">
        <v>3668</v>
      </c>
      <c r="C28" s="13">
        <v>1</v>
      </c>
      <c r="D28" s="60" t="s">
        <v>3634</v>
      </c>
      <c r="E28" s="60" t="s">
        <v>3669</v>
      </c>
      <c r="F28" s="61" t="s">
        <v>3636</v>
      </c>
      <c r="G28" s="13">
        <v>15.34</v>
      </c>
      <c r="H28" s="62"/>
      <c r="I28" s="62"/>
      <c r="J28" s="62"/>
      <c r="K28" s="62"/>
      <c r="L28" s="62"/>
      <c r="M28" s="62"/>
      <c r="N28" s="62"/>
      <c r="Q28" s="64"/>
    </row>
    <row r="29" spans="1:20" x14ac:dyDescent="0.35">
      <c r="A29" s="59" t="s">
        <v>3637</v>
      </c>
      <c r="B29" s="13" t="s">
        <v>3670</v>
      </c>
      <c r="C29" s="13">
        <v>2</v>
      </c>
      <c r="D29" s="60" t="s">
        <v>3639</v>
      </c>
      <c r="E29" s="60" t="s">
        <v>3671</v>
      </c>
      <c r="F29" s="61" t="s">
        <v>3636</v>
      </c>
      <c r="G29" s="13">
        <v>6.48</v>
      </c>
      <c r="H29" s="63">
        <v>2.35</v>
      </c>
      <c r="I29" s="13">
        <v>2</v>
      </c>
      <c r="J29" s="13">
        <v>5</v>
      </c>
      <c r="K29" s="63">
        <f>(G28+H28)-G29</f>
        <v>8.86</v>
      </c>
      <c r="L29" s="63"/>
      <c r="M29" s="63"/>
      <c r="N29" s="63"/>
      <c r="Q29" s="64"/>
    </row>
    <row r="30" spans="1:20" x14ac:dyDescent="0.35">
      <c r="A30" s="59" t="s">
        <v>3641</v>
      </c>
      <c r="B30" s="13" t="s">
        <v>3642</v>
      </c>
      <c r="C30" s="13">
        <v>3</v>
      </c>
      <c r="D30" s="60" t="s">
        <v>3643</v>
      </c>
      <c r="E30" s="60" t="s">
        <v>3672</v>
      </c>
      <c r="F30" s="61" t="s">
        <v>3636</v>
      </c>
      <c r="G30" s="13">
        <v>5.01</v>
      </c>
      <c r="H30" s="63">
        <v>12.51</v>
      </c>
      <c r="I30" s="13">
        <v>2</v>
      </c>
      <c r="J30" s="13">
        <v>5</v>
      </c>
      <c r="K30" s="63">
        <f>(G29+H29)-G30</f>
        <v>3.8200000000000003</v>
      </c>
      <c r="L30" s="63"/>
      <c r="M30" s="63"/>
      <c r="N30" s="63"/>
      <c r="Q30" s="64"/>
    </row>
    <row r="31" spans="1:20" x14ac:dyDescent="0.35">
      <c r="B31" s="13"/>
      <c r="C31" s="13">
        <v>4</v>
      </c>
      <c r="D31" s="60" t="s">
        <v>3645</v>
      </c>
      <c r="E31" s="60" t="s">
        <v>3673</v>
      </c>
      <c r="F31" s="61" t="s">
        <v>3636</v>
      </c>
      <c r="G31" s="13">
        <v>4.1900000000000004</v>
      </c>
      <c r="H31" s="63">
        <v>14.42</v>
      </c>
      <c r="I31" s="13">
        <v>2</v>
      </c>
      <c r="J31" s="13">
        <v>5</v>
      </c>
      <c r="K31" s="63">
        <f>(G30+H30)-G31</f>
        <v>13.329999999999998</v>
      </c>
      <c r="L31" s="63">
        <f>AVERAGE(K29:K31)</f>
        <v>8.67</v>
      </c>
      <c r="M31" s="63">
        <f>IF(AND($L$321&gt;L31, L31&gt;$L$320),L31,"-")</f>
        <v>8.67</v>
      </c>
      <c r="N31" s="63">
        <f>SUMPRODUCT(I29:I31,J29:J31)/3</f>
        <v>10</v>
      </c>
      <c r="Q31" s="64"/>
    </row>
    <row r="32" spans="1:20" x14ac:dyDescent="0.35">
      <c r="A32" s="55"/>
      <c r="B32" s="56"/>
      <c r="C32" s="56" t="s">
        <v>3622</v>
      </c>
      <c r="D32" s="56"/>
      <c r="E32" s="56"/>
      <c r="F32" s="56"/>
      <c r="G32" s="56"/>
      <c r="H32" s="56"/>
      <c r="I32" s="56"/>
      <c r="J32" s="56"/>
      <c r="K32" s="57" t="s">
        <v>3629</v>
      </c>
      <c r="L32" s="56"/>
      <c r="M32" s="58"/>
      <c r="N32" s="56"/>
      <c r="Q32" s="64"/>
    </row>
    <row r="33" spans="1:17" x14ac:dyDescent="0.35">
      <c r="A33" s="59" t="s">
        <v>3674</v>
      </c>
      <c r="B33" s="13" t="s">
        <v>3675</v>
      </c>
      <c r="C33" s="13">
        <v>1</v>
      </c>
      <c r="D33" s="60" t="s">
        <v>3634</v>
      </c>
      <c r="E33" s="60" t="s">
        <v>3676</v>
      </c>
      <c r="F33" s="61" t="s">
        <v>3636</v>
      </c>
      <c r="G33" s="13">
        <v>19.649999999999999</v>
      </c>
      <c r="H33" s="62"/>
      <c r="I33" s="62"/>
      <c r="J33" s="62"/>
      <c r="K33" s="62"/>
      <c r="L33" s="62"/>
      <c r="M33" s="62"/>
      <c r="N33" s="62"/>
      <c r="Q33" s="64"/>
    </row>
    <row r="34" spans="1:17" x14ac:dyDescent="0.35">
      <c r="A34" s="59" t="s">
        <v>3637</v>
      </c>
      <c r="B34" s="13" t="s">
        <v>3677</v>
      </c>
      <c r="C34" s="13">
        <v>2</v>
      </c>
      <c r="D34" s="60" t="s">
        <v>3639</v>
      </c>
      <c r="E34" s="60" t="s">
        <v>3678</v>
      </c>
      <c r="F34" s="61" t="s">
        <v>3636</v>
      </c>
      <c r="G34" s="13">
        <v>12.78</v>
      </c>
      <c r="H34" s="63">
        <v>3.63</v>
      </c>
      <c r="I34" s="13">
        <v>2</v>
      </c>
      <c r="J34" s="13">
        <v>2</v>
      </c>
      <c r="K34" s="63">
        <f>(G33+H33)-G34</f>
        <v>6.8699999999999992</v>
      </c>
      <c r="L34" s="63"/>
      <c r="M34" s="63"/>
      <c r="N34" s="63"/>
      <c r="Q34" s="64"/>
    </row>
    <row r="35" spans="1:17" x14ac:dyDescent="0.35">
      <c r="A35" s="59" t="s">
        <v>3641</v>
      </c>
      <c r="B35" s="13" t="s">
        <v>3642</v>
      </c>
      <c r="C35" s="13">
        <v>3</v>
      </c>
      <c r="D35" s="60" t="s">
        <v>3643</v>
      </c>
      <c r="E35" s="60" t="s">
        <v>3679</v>
      </c>
      <c r="F35" s="61" t="s">
        <v>3636</v>
      </c>
      <c r="G35" s="13">
        <v>10.47</v>
      </c>
      <c r="H35" s="63">
        <v>3.99</v>
      </c>
      <c r="I35" s="13">
        <v>2</v>
      </c>
      <c r="J35" s="13">
        <v>2</v>
      </c>
      <c r="K35" s="63">
        <f>(G34+H34)-G35</f>
        <v>5.9399999999999995</v>
      </c>
      <c r="L35" s="63"/>
      <c r="M35" s="63"/>
      <c r="N35" s="63"/>
      <c r="Q35" s="64"/>
    </row>
    <row r="36" spans="1:17" x14ac:dyDescent="0.35">
      <c r="B36" s="13"/>
      <c r="C36" s="13">
        <v>4</v>
      </c>
      <c r="D36" s="60" t="s">
        <v>3645</v>
      </c>
      <c r="E36" s="60" t="s">
        <v>3680</v>
      </c>
      <c r="F36" s="61" t="s">
        <v>3636</v>
      </c>
      <c r="G36" s="13">
        <v>9.7899999999999991</v>
      </c>
      <c r="H36" s="63">
        <v>12.11</v>
      </c>
      <c r="I36" s="13">
        <v>2</v>
      </c>
      <c r="J36" s="13">
        <v>2</v>
      </c>
      <c r="K36" s="63">
        <f>(G35+H35)-G36</f>
        <v>4.6700000000000017</v>
      </c>
      <c r="L36" s="63">
        <f>AVERAGE(K34:K36)</f>
        <v>5.8266666666666671</v>
      </c>
      <c r="M36" s="63" t="str">
        <f>IF(AND($L$321&gt;L36, L36&gt;$L$320),L36,"-")</f>
        <v>-</v>
      </c>
      <c r="N36" s="63">
        <f>SUMPRODUCT(I34:I36,J34:J36)/3</f>
        <v>4</v>
      </c>
      <c r="Q36" s="64"/>
    </row>
    <row r="37" spans="1:17" x14ac:dyDescent="0.35">
      <c r="A37" s="55"/>
      <c r="B37" s="56"/>
      <c r="C37" s="56" t="s">
        <v>3622</v>
      </c>
      <c r="D37" s="56"/>
      <c r="E37" s="56"/>
      <c r="F37" s="56"/>
      <c r="G37" s="56"/>
      <c r="H37" s="56"/>
      <c r="I37" s="56"/>
      <c r="J37" s="56"/>
      <c r="K37" s="57" t="s">
        <v>3629</v>
      </c>
      <c r="L37" s="56"/>
      <c r="M37" s="58"/>
      <c r="N37" s="56"/>
      <c r="Q37" s="64"/>
    </row>
    <row r="38" spans="1:17" x14ac:dyDescent="0.35">
      <c r="A38" s="59" t="s">
        <v>3681</v>
      </c>
      <c r="B38" s="13" t="s">
        <v>3682</v>
      </c>
      <c r="C38" s="13">
        <v>1</v>
      </c>
      <c r="D38" s="60" t="s">
        <v>3634</v>
      </c>
      <c r="E38" s="60" t="s">
        <v>3683</v>
      </c>
      <c r="F38" s="61" t="s">
        <v>3636</v>
      </c>
      <c r="G38" s="13">
        <v>15.38</v>
      </c>
      <c r="H38" s="62"/>
      <c r="I38" s="62"/>
      <c r="J38" s="62"/>
      <c r="K38" s="62"/>
      <c r="L38" s="62"/>
      <c r="M38" s="62"/>
      <c r="N38" s="62"/>
      <c r="Q38" s="64"/>
    </row>
    <row r="39" spans="1:17" x14ac:dyDescent="0.35">
      <c r="A39" s="59" t="s">
        <v>3637</v>
      </c>
      <c r="B39" s="13" t="s">
        <v>3684</v>
      </c>
      <c r="C39" s="13">
        <v>2</v>
      </c>
      <c r="D39" s="60" t="s">
        <v>3639</v>
      </c>
      <c r="E39" s="60" t="s">
        <v>3685</v>
      </c>
      <c r="F39" s="61" t="s">
        <v>3636</v>
      </c>
      <c r="G39" s="13">
        <v>5.16</v>
      </c>
      <c r="H39" s="63">
        <v>18.25</v>
      </c>
      <c r="I39" s="13">
        <v>2</v>
      </c>
      <c r="J39" s="13">
        <v>3</v>
      </c>
      <c r="K39" s="63">
        <f>(G38+H38)-G39</f>
        <v>10.220000000000001</v>
      </c>
      <c r="L39" s="63"/>
      <c r="M39" s="63"/>
      <c r="N39" s="63"/>
      <c r="Q39" s="64"/>
    </row>
    <row r="40" spans="1:17" x14ac:dyDescent="0.35">
      <c r="A40" s="59" t="s">
        <v>3641</v>
      </c>
      <c r="B40" s="13" t="s">
        <v>3642</v>
      </c>
      <c r="C40" s="13">
        <v>3</v>
      </c>
      <c r="D40" s="60" t="s">
        <v>3643</v>
      </c>
      <c r="E40" s="60" t="s">
        <v>3686</v>
      </c>
      <c r="F40" s="61" t="s">
        <v>3636</v>
      </c>
      <c r="G40" s="13">
        <v>6.06</v>
      </c>
      <c r="H40" s="63">
        <v>15.07</v>
      </c>
      <c r="I40" s="13">
        <v>2</v>
      </c>
      <c r="J40" s="13">
        <v>3</v>
      </c>
      <c r="K40" s="63">
        <f>(G39+H39)-G40</f>
        <v>17.350000000000001</v>
      </c>
      <c r="L40" s="63"/>
      <c r="M40" s="63"/>
      <c r="N40" s="63"/>
      <c r="Q40" s="64"/>
    </row>
    <row r="41" spans="1:17" x14ac:dyDescent="0.35">
      <c r="B41" s="13"/>
      <c r="C41" s="13">
        <v>4</v>
      </c>
      <c r="D41" s="60" t="s">
        <v>3645</v>
      </c>
      <c r="E41" s="60" t="s">
        <v>3687</v>
      </c>
      <c r="F41" s="61" t="s">
        <v>3636</v>
      </c>
      <c r="G41" s="13">
        <v>17.38</v>
      </c>
      <c r="H41" s="63">
        <v>10.09</v>
      </c>
      <c r="I41" s="13">
        <v>2</v>
      </c>
      <c r="J41" s="13">
        <v>3</v>
      </c>
      <c r="K41" s="63">
        <f>(G40+H40)-G41</f>
        <v>3.75</v>
      </c>
      <c r="L41" s="63">
        <f>AVERAGE(K39:K41)</f>
        <v>10.44</v>
      </c>
      <c r="M41" s="63">
        <f>IF(AND($L$321&gt;L41, L41&gt;$L$320),L41,"-")</f>
        <v>10.44</v>
      </c>
      <c r="N41" s="63">
        <f>SUMPRODUCT(I39:I41,J39:J41)/3</f>
        <v>6</v>
      </c>
      <c r="Q41" s="64"/>
    </row>
    <row r="42" spans="1:17" x14ac:dyDescent="0.35">
      <c r="A42" s="55"/>
      <c r="B42" s="56"/>
      <c r="C42" s="56" t="s">
        <v>3622</v>
      </c>
      <c r="D42" s="56"/>
      <c r="E42" s="56"/>
      <c r="F42" s="56"/>
      <c r="G42" s="56"/>
      <c r="H42" s="56"/>
      <c r="I42" s="56"/>
      <c r="J42" s="56"/>
      <c r="K42" s="57" t="s">
        <v>3629</v>
      </c>
      <c r="L42" s="56"/>
      <c r="M42" s="58"/>
      <c r="N42" s="56"/>
      <c r="Q42" s="64"/>
    </row>
    <row r="43" spans="1:17" x14ac:dyDescent="0.35">
      <c r="A43" s="59" t="s">
        <v>3688</v>
      </c>
      <c r="B43" s="13" t="s">
        <v>3689</v>
      </c>
      <c r="C43" s="13">
        <v>1</v>
      </c>
      <c r="D43" s="60" t="s">
        <v>3634</v>
      </c>
      <c r="E43" s="60" t="s">
        <v>3666</v>
      </c>
      <c r="F43" s="61" t="s">
        <v>3636</v>
      </c>
      <c r="G43" s="13">
        <v>19.72</v>
      </c>
      <c r="H43" s="62"/>
      <c r="I43" s="62"/>
      <c r="J43" s="62"/>
      <c r="K43" s="62"/>
      <c r="L43" s="62"/>
      <c r="M43" s="62"/>
      <c r="N43" s="62"/>
      <c r="Q43" s="64"/>
    </row>
    <row r="44" spans="1:17" x14ac:dyDescent="0.35">
      <c r="A44" s="59" t="s">
        <v>3637</v>
      </c>
      <c r="B44" s="13" t="s">
        <v>3690</v>
      </c>
      <c r="C44" s="13">
        <v>2</v>
      </c>
      <c r="D44" s="60" t="s">
        <v>3639</v>
      </c>
      <c r="E44" s="60" t="s">
        <v>3691</v>
      </c>
      <c r="F44" s="61" t="s">
        <v>3636</v>
      </c>
      <c r="G44" s="13">
        <v>7.92</v>
      </c>
      <c r="H44" s="63">
        <v>19.77</v>
      </c>
      <c r="I44" s="13">
        <v>2</v>
      </c>
      <c r="J44" s="13">
        <v>4</v>
      </c>
      <c r="K44" s="63">
        <f>(G43+H43)-G44</f>
        <v>11.799999999999999</v>
      </c>
      <c r="L44" s="63"/>
      <c r="M44" s="63"/>
      <c r="N44" s="63"/>
      <c r="Q44" s="64"/>
    </row>
    <row r="45" spans="1:17" x14ac:dyDescent="0.35">
      <c r="A45" s="59" t="s">
        <v>3641</v>
      </c>
      <c r="B45" s="13" t="s">
        <v>3642</v>
      </c>
      <c r="C45" s="13">
        <v>3</v>
      </c>
      <c r="D45" s="60" t="s">
        <v>3643</v>
      </c>
      <c r="E45" s="60" t="s">
        <v>3692</v>
      </c>
      <c r="F45" s="61" t="s">
        <v>3636</v>
      </c>
      <c r="G45" s="13">
        <v>7.88</v>
      </c>
      <c r="H45" s="63">
        <v>12.35</v>
      </c>
      <c r="I45" s="13">
        <v>2</v>
      </c>
      <c r="J45" s="13">
        <v>4</v>
      </c>
      <c r="K45" s="63">
        <f>(G44+H44)-G45</f>
        <v>19.809999999999999</v>
      </c>
      <c r="L45" s="63"/>
      <c r="M45" s="63"/>
      <c r="N45" s="63"/>
      <c r="Q45" s="64"/>
    </row>
    <row r="46" spans="1:17" x14ac:dyDescent="0.35">
      <c r="B46" s="13"/>
      <c r="C46" s="13">
        <v>4</v>
      </c>
      <c r="D46" s="60" t="s">
        <v>3645</v>
      </c>
      <c r="E46" s="60" t="s">
        <v>3693</v>
      </c>
      <c r="F46" s="61" t="s">
        <v>3636</v>
      </c>
      <c r="G46" s="13">
        <v>11.52</v>
      </c>
      <c r="H46" s="63">
        <v>18.41</v>
      </c>
      <c r="I46" s="13">
        <v>2</v>
      </c>
      <c r="J46" s="13">
        <v>4</v>
      </c>
      <c r="K46" s="63">
        <f>(G45+H45)-G46</f>
        <v>8.7100000000000009</v>
      </c>
      <c r="L46" s="63">
        <f>AVERAGE(K44:K46)</f>
        <v>13.44</v>
      </c>
      <c r="M46" s="63">
        <f>IF(AND($L$321&gt;L46, L46&gt;$L$320),L46,"-")</f>
        <v>13.44</v>
      </c>
      <c r="N46" s="63">
        <f>SUMPRODUCT(I44:I46,J44:J46)/3</f>
        <v>8</v>
      </c>
      <c r="Q46" s="64"/>
    </row>
    <row r="47" spans="1:17" x14ac:dyDescent="0.35">
      <c r="A47" s="55"/>
      <c r="B47" s="56"/>
      <c r="C47" s="56" t="s">
        <v>3622</v>
      </c>
      <c r="D47" s="56"/>
      <c r="E47" s="56"/>
      <c r="F47" s="56"/>
      <c r="G47" s="56"/>
      <c r="H47" s="56"/>
      <c r="I47" s="56"/>
      <c r="J47" s="56"/>
      <c r="K47" s="57" t="s">
        <v>3629</v>
      </c>
      <c r="L47" s="56"/>
      <c r="M47" s="58"/>
      <c r="N47" s="56"/>
      <c r="Q47" s="64"/>
    </row>
    <row r="48" spans="1:17" x14ac:dyDescent="0.35">
      <c r="A48" s="59" t="s">
        <v>3694</v>
      </c>
      <c r="B48" s="13" t="s">
        <v>3695</v>
      </c>
      <c r="C48" s="13">
        <v>1</v>
      </c>
      <c r="D48" s="60" t="s">
        <v>3634</v>
      </c>
      <c r="E48" s="60" t="s">
        <v>3651</v>
      </c>
      <c r="F48" s="61" t="s">
        <v>3636</v>
      </c>
      <c r="G48" s="13">
        <v>21.76</v>
      </c>
      <c r="H48" s="62"/>
      <c r="I48" s="62"/>
      <c r="J48" s="62"/>
      <c r="K48" s="62"/>
      <c r="L48" s="62"/>
      <c r="M48" s="62"/>
      <c r="N48" s="62"/>
      <c r="Q48" s="64"/>
    </row>
    <row r="49" spans="1:17" x14ac:dyDescent="0.35">
      <c r="A49" s="59" t="s">
        <v>3637</v>
      </c>
      <c r="B49" s="13" t="s">
        <v>3696</v>
      </c>
      <c r="C49" s="13">
        <v>2</v>
      </c>
      <c r="D49" s="60" t="s">
        <v>3639</v>
      </c>
      <c r="E49" s="60" t="s">
        <v>3697</v>
      </c>
      <c r="F49" s="61" t="s">
        <v>3636</v>
      </c>
      <c r="G49" s="13">
        <v>10.35</v>
      </c>
      <c r="H49" s="63">
        <v>18.760000000000002</v>
      </c>
      <c r="I49" s="13">
        <v>2</v>
      </c>
      <c r="J49" s="13">
        <v>4</v>
      </c>
      <c r="K49" s="63">
        <f>(G48+H48)-G49</f>
        <v>11.410000000000002</v>
      </c>
      <c r="L49" s="63"/>
      <c r="M49" s="63"/>
      <c r="N49" s="63"/>
      <c r="Q49" s="64"/>
    </row>
    <row r="50" spans="1:17" x14ac:dyDescent="0.35">
      <c r="A50" s="59" t="s">
        <v>3641</v>
      </c>
      <c r="B50" s="13" t="s">
        <v>3698</v>
      </c>
      <c r="C50" s="13">
        <v>3</v>
      </c>
      <c r="D50" s="60" t="s">
        <v>3643</v>
      </c>
      <c r="E50" s="60" t="s">
        <v>3699</v>
      </c>
      <c r="F50" s="61" t="s">
        <v>3636</v>
      </c>
      <c r="G50" s="13">
        <v>15.98</v>
      </c>
      <c r="H50" s="63">
        <v>10.09</v>
      </c>
      <c r="I50" s="13">
        <v>2</v>
      </c>
      <c r="J50" s="13">
        <v>4</v>
      </c>
      <c r="K50" s="63">
        <f>(G49+H49)-G50</f>
        <v>13.129999999999999</v>
      </c>
      <c r="L50" s="63"/>
      <c r="M50" s="63"/>
      <c r="N50" s="63"/>
      <c r="Q50" s="64"/>
    </row>
    <row r="51" spans="1:17" x14ac:dyDescent="0.35">
      <c r="B51" s="13"/>
      <c r="C51" s="13">
        <v>4</v>
      </c>
      <c r="D51" s="60" t="s">
        <v>3645</v>
      </c>
      <c r="E51" s="60" t="s">
        <v>3635</v>
      </c>
      <c r="F51" s="61" t="s">
        <v>3636</v>
      </c>
      <c r="G51" s="13">
        <v>13.44</v>
      </c>
      <c r="H51" s="63">
        <v>16.059999999999999</v>
      </c>
      <c r="I51" s="13">
        <v>2</v>
      </c>
      <c r="J51" s="13">
        <v>4</v>
      </c>
      <c r="K51" s="63">
        <f>(G50+H50)-G51</f>
        <v>12.63</v>
      </c>
      <c r="L51" s="63">
        <f>AVERAGE(K49:K51)</f>
        <v>12.39</v>
      </c>
      <c r="M51" s="63">
        <f>IF(AND($L$321&gt;L51, L51&gt;$L$320),L51,"-")</f>
        <v>12.39</v>
      </c>
      <c r="N51" s="63">
        <f>SUMPRODUCT(I49:I51,J49:J51)/3</f>
        <v>8</v>
      </c>
      <c r="Q51" s="64"/>
    </row>
    <row r="52" spans="1:17" x14ac:dyDescent="0.35">
      <c r="A52" s="55"/>
      <c r="B52" s="56"/>
      <c r="C52" s="56" t="s">
        <v>3622</v>
      </c>
      <c r="D52" s="56"/>
      <c r="E52" s="56"/>
      <c r="F52" s="56"/>
      <c r="G52" s="56"/>
      <c r="H52" s="56"/>
      <c r="I52" s="56"/>
      <c r="J52" s="56"/>
      <c r="K52" s="57" t="s">
        <v>3629</v>
      </c>
      <c r="L52" s="56"/>
      <c r="M52" s="58"/>
      <c r="N52" s="56"/>
      <c r="Q52" s="64"/>
    </row>
    <row r="53" spans="1:17" x14ac:dyDescent="0.35">
      <c r="A53" s="59" t="s">
        <v>3700</v>
      </c>
      <c r="B53" s="13" t="s">
        <v>3701</v>
      </c>
      <c r="C53" s="13">
        <v>1</v>
      </c>
      <c r="D53" s="60" t="s">
        <v>3634</v>
      </c>
      <c r="E53" s="60" t="s">
        <v>3702</v>
      </c>
      <c r="F53" s="61" t="s">
        <v>3636</v>
      </c>
      <c r="G53" s="66">
        <v>15.62</v>
      </c>
      <c r="H53" s="62"/>
      <c r="I53" s="62"/>
      <c r="J53" s="68"/>
      <c r="K53" s="62"/>
      <c r="L53" s="62"/>
      <c r="M53" s="62"/>
      <c r="N53" s="62"/>
      <c r="Q53" s="64"/>
    </row>
    <row r="54" spans="1:17" x14ac:dyDescent="0.35">
      <c r="A54" s="59" t="s">
        <v>3637</v>
      </c>
      <c r="B54" s="13" t="s">
        <v>3703</v>
      </c>
      <c r="C54" s="13">
        <v>2</v>
      </c>
      <c r="D54" s="60" t="s">
        <v>3639</v>
      </c>
      <c r="E54" s="60" t="s">
        <v>3704</v>
      </c>
      <c r="F54" s="61" t="s">
        <v>3636</v>
      </c>
      <c r="G54" s="66">
        <v>6.5250000000000004</v>
      </c>
      <c r="H54" s="63">
        <v>20.36</v>
      </c>
      <c r="I54" s="13">
        <v>2</v>
      </c>
      <c r="J54" s="13">
        <v>4</v>
      </c>
      <c r="K54" s="63">
        <f>(G53+H53)-G54</f>
        <v>9.0949999999999989</v>
      </c>
      <c r="L54" s="63"/>
      <c r="M54" s="63"/>
      <c r="N54" s="63"/>
      <c r="Q54" s="64"/>
    </row>
    <row r="55" spans="1:17" x14ac:dyDescent="0.35">
      <c r="A55" s="59" t="s">
        <v>3641</v>
      </c>
      <c r="B55" s="13" t="s">
        <v>3698</v>
      </c>
      <c r="C55" s="13">
        <v>3</v>
      </c>
      <c r="D55" s="60" t="s">
        <v>3643</v>
      </c>
      <c r="E55" s="60" t="s">
        <v>3705</v>
      </c>
      <c r="F55" s="61" t="s">
        <v>3636</v>
      </c>
      <c r="G55" s="66">
        <v>15.315</v>
      </c>
      <c r="H55" s="63">
        <v>17.41</v>
      </c>
      <c r="I55" s="13">
        <v>2</v>
      </c>
      <c r="J55" s="13">
        <v>4</v>
      </c>
      <c r="K55" s="63">
        <f>(G54+H54)-G55</f>
        <v>11.569999999999999</v>
      </c>
      <c r="L55" s="63"/>
      <c r="M55" s="63"/>
      <c r="N55" s="63"/>
      <c r="Q55" s="64"/>
    </row>
    <row r="56" spans="1:17" x14ac:dyDescent="0.35">
      <c r="B56" s="13"/>
      <c r="C56" s="13">
        <v>4</v>
      </c>
      <c r="D56" s="60" t="s">
        <v>3645</v>
      </c>
      <c r="E56" s="60" t="s">
        <v>3706</v>
      </c>
      <c r="F56" s="61" t="s">
        <v>3636</v>
      </c>
      <c r="G56" s="66">
        <v>16.989999999999998</v>
      </c>
      <c r="H56" s="63">
        <v>19.97</v>
      </c>
      <c r="I56" s="13">
        <v>2</v>
      </c>
      <c r="J56" s="13">
        <v>4</v>
      </c>
      <c r="K56" s="63">
        <f>(G55+H55)-G56</f>
        <v>15.735000000000003</v>
      </c>
      <c r="L56" s="63">
        <f>AVERAGE(K54:K56)</f>
        <v>12.133333333333335</v>
      </c>
      <c r="M56" s="63">
        <f>IF(AND($L$321&gt;L56, L56&gt;$L$320),L56,"-")</f>
        <v>12.133333333333335</v>
      </c>
      <c r="N56" s="63">
        <f>SUMPRODUCT(I54:I56,J54:J56)/3</f>
        <v>8</v>
      </c>
      <c r="Q56" s="64"/>
    </row>
    <row r="57" spans="1:17" x14ac:dyDescent="0.35">
      <c r="A57" s="55"/>
      <c r="B57" s="56"/>
      <c r="C57" s="56" t="s">
        <v>3622</v>
      </c>
      <c r="D57" s="56"/>
      <c r="E57" s="56"/>
      <c r="F57" s="56"/>
      <c r="G57" s="56"/>
      <c r="H57" s="56"/>
      <c r="I57" s="56"/>
      <c r="J57" s="56"/>
      <c r="K57" s="57" t="s">
        <v>3629</v>
      </c>
      <c r="L57" s="56"/>
      <c r="M57" s="58"/>
      <c r="N57" s="56"/>
      <c r="Q57" s="64"/>
    </row>
    <row r="58" spans="1:17" x14ac:dyDescent="0.35">
      <c r="A58" s="59" t="s">
        <v>3707</v>
      </c>
      <c r="B58" s="13" t="s">
        <v>3708</v>
      </c>
      <c r="C58" s="13">
        <v>1</v>
      </c>
      <c r="D58" s="60" t="s">
        <v>3634</v>
      </c>
      <c r="E58" s="60" t="s">
        <v>3709</v>
      </c>
      <c r="F58" s="61" t="s">
        <v>3636</v>
      </c>
      <c r="G58" s="13">
        <v>19.43</v>
      </c>
      <c r="H58" s="62"/>
      <c r="I58" s="62"/>
      <c r="J58" s="62"/>
      <c r="K58" s="62"/>
      <c r="L58" s="62"/>
      <c r="M58" s="62"/>
      <c r="N58" s="62"/>
      <c r="Q58" s="64"/>
    </row>
    <row r="59" spans="1:17" x14ac:dyDescent="0.35">
      <c r="A59" s="59" t="s">
        <v>3637</v>
      </c>
      <c r="B59" s="13" t="s">
        <v>3710</v>
      </c>
      <c r="C59" s="13">
        <v>2</v>
      </c>
      <c r="D59" s="60" t="s">
        <v>3639</v>
      </c>
      <c r="E59" s="60" t="s">
        <v>3711</v>
      </c>
      <c r="F59" s="61" t="s">
        <v>3636</v>
      </c>
      <c r="G59" s="13">
        <v>7.88</v>
      </c>
      <c r="H59" s="63">
        <v>13.37</v>
      </c>
      <c r="I59" s="13">
        <v>2</v>
      </c>
      <c r="J59" s="13">
        <v>4</v>
      </c>
      <c r="K59" s="63">
        <f>(G58+H58)-G59</f>
        <v>11.55</v>
      </c>
      <c r="L59" s="63"/>
      <c r="M59" s="63"/>
      <c r="N59" s="63"/>
      <c r="Q59" s="64"/>
    </row>
    <row r="60" spans="1:17" x14ac:dyDescent="0.35">
      <c r="A60" s="59" t="s">
        <v>3641</v>
      </c>
      <c r="B60" s="13" t="s">
        <v>3698</v>
      </c>
      <c r="C60" s="13">
        <v>3</v>
      </c>
      <c r="D60" s="60" t="s">
        <v>3643</v>
      </c>
      <c r="E60" s="60" t="s">
        <v>3692</v>
      </c>
      <c r="F60" s="61" t="s">
        <v>3636</v>
      </c>
      <c r="G60" s="13">
        <v>6.2</v>
      </c>
      <c r="H60" s="63">
        <v>16.3</v>
      </c>
      <c r="I60" s="13">
        <v>2</v>
      </c>
      <c r="J60" s="13">
        <v>4</v>
      </c>
      <c r="K60" s="63">
        <f>(G59+H59)-G60</f>
        <v>15.05</v>
      </c>
      <c r="L60" s="63"/>
      <c r="M60" s="63"/>
      <c r="N60" s="63"/>
      <c r="Q60" s="64"/>
    </row>
    <row r="61" spans="1:17" x14ac:dyDescent="0.35">
      <c r="B61" s="13"/>
      <c r="C61" s="13">
        <v>4</v>
      </c>
      <c r="D61" s="60" t="s">
        <v>3645</v>
      </c>
      <c r="E61" s="60" t="s">
        <v>3712</v>
      </c>
      <c r="F61" s="61" t="s">
        <v>3636</v>
      </c>
      <c r="G61" s="13">
        <v>7.46</v>
      </c>
      <c r="H61" s="63">
        <v>11.85</v>
      </c>
      <c r="I61" s="13">
        <v>2</v>
      </c>
      <c r="J61" s="13">
        <v>4</v>
      </c>
      <c r="K61" s="63">
        <f>(G60+H60)-G61</f>
        <v>15.04</v>
      </c>
      <c r="L61" s="63">
        <f>AVERAGE(K59:K61)</f>
        <v>13.88</v>
      </c>
      <c r="M61" s="63">
        <f>IF(AND($L$321&gt;L61, L61&gt;$L$320),L61,"-")</f>
        <v>13.88</v>
      </c>
      <c r="N61" s="63">
        <f>SUMPRODUCT(I59:I61,J59:J61)/3</f>
        <v>8</v>
      </c>
      <c r="Q61" s="64"/>
    </row>
    <row r="62" spans="1:17" x14ac:dyDescent="0.35">
      <c r="A62" s="55"/>
      <c r="B62" s="56"/>
      <c r="C62" s="56" t="s">
        <v>3622</v>
      </c>
      <c r="D62" s="56"/>
      <c r="E62" s="56"/>
      <c r="F62" s="56"/>
      <c r="G62" s="56"/>
      <c r="H62" s="56"/>
      <c r="I62" s="56"/>
      <c r="J62" s="56"/>
      <c r="K62" s="57" t="s">
        <v>3629</v>
      </c>
      <c r="L62" s="56"/>
      <c r="M62" s="58"/>
      <c r="N62" s="56"/>
      <c r="Q62" s="64"/>
    </row>
    <row r="63" spans="1:17" x14ac:dyDescent="0.35">
      <c r="A63" s="59" t="s">
        <v>3713</v>
      </c>
      <c r="B63" s="13" t="s">
        <v>3714</v>
      </c>
      <c r="C63" s="13">
        <v>1</v>
      </c>
      <c r="D63" s="60" t="s">
        <v>3634</v>
      </c>
      <c r="E63" s="60" t="s">
        <v>3715</v>
      </c>
      <c r="F63" s="61" t="s">
        <v>3636</v>
      </c>
      <c r="G63" s="13">
        <v>16.73</v>
      </c>
      <c r="H63" s="62"/>
      <c r="I63" s="62"/>
      <c r="J63" s="62"/>
      <c r="K63" s="62"/>
      <c r="L63" s="62"/>
      <c r="M63" s="62"/>
      <c r="N63" s="62"/>
      <c r="Q63" s="64"/>
    </row>
    <row r="64" spans="1:17" x14ac:dyDescent="0.35">
      <c r="A64" s="59" t="s">
        <v>3637</v>
      </c>
      <c r="B64" s="13" t="s">
        <v>3716</v>
      </c>
      <c r="C64" s="13">
        <v>2</v>
      </c>
      <c r="D64" s="60" t="s">
        <v>3639</v>
      </c>
      <c r="E64" s="60" t="s">
        <v>3717</v>
      </c>
      <c r="F64" s="61" t="s">
        <v>3636</v>
      </c>
      <c r="G64" s="13">
        <v>7.99</v>
      </c>
      <c r="H64" s="63">
        <v>20.85</v>
      </c>
      <c r="I64" s="13">
        <v>2</v>
      </c>
      <c r="J64" s="13">
        <v>5</v>
      </c>
      <c r="K64" s="63">
        <f>(G63+H63)-G64</f>
        <v>8.74</v>
      </c>
      <c r="L64" s="63"/>
      <c r="M64" s="63"/>
      <c r="N64" s="63"/>
      <c r="Q64" s="64"/>
    </row>
    <row r="65" spans="1:17" x14ac:dyDescent="0.35">
      <c r="A65" s="59" t="s">
        <v>3641</v>
      </c>
      <c r="B65" s="13" t="s">
        <v>3698</v>
      </c>
      <c r="C65" s="13">
        <v>3</v>
      </c>
      <c r="D65" s="60" t="s">
        <v>3643</v>
      </c>
      <c r="E65" s="60" t="s">
        <v>3718</v>
      </c>
      <c r="F65" s="61" t="s">
        <v>3636</v>
      </c>
      <c r="G65" s="13">
        <v>8.27</v>
      </c>
      <c r="H65" s="63">
        <v>16.760000000000002</v>
      </c>
      <c r="I65" s="13">
        <v>2</v>
      </c>
      <c r="J65" s="13">
        <v>5</v>
      </c>
      <c r="K65" s="63">
        <f>(G64+H64)-G65</f>
        <v>20.570000000000004</v>
      </c>
      <c r="L65" s="63"/>
      <c r="M65" s="63"/>
      <c r="N65" s="63"/>
      <c r="Q65" s="64"/>
    </row>
    <row r="66" spans="1:17" x14ac:dyDescent="0.35">
      <c r="B66" s="13"/>
      <c r="C66" s="13">
        <v>4</v>
      </c>
      <c r="D66" s="60" t="s">
        <v>3645</v>
      </c>
      <c r="E66" s="60" t="s">
        <v>3719</v>
      </c>
      <c r="F66" s="61" t="s">
        <v>3636</v>
      </c>
      <c r="G66" s="13">
        <v>14.09</v>
      </c>
      <c r="H66" s="63">
        <v>12.77</v>
      </c>
      <c r="I66" s="13">
        <v>2</v>
      </c>
      <c r="J66" s="13">
        <v>4</v>
      </c>
      <c r="K66" s="63">
        <f>(G65+H65)-G66</f>
        <v>10.940000000000001</v>
      </c>
      <c r="L66" s="63">
        <f>AVERAGE(K64:K66)</f>
        <v>13.416666666666666</v>
      </c>
      <c r="M66" s="63">
        <f>IF(AND($L$321&gt;L66, L66&gt;$L$320),L66,"-")</f>
        <v>13.416666666666666</v>
      </c>
      <c r="N66" s="63">
        <f>SUMPRODUCT(I64:I66,J64:J66)/3</f>
        <v>9.3333333333333339</v>
      </c>
      <c r="Q66" s="64"/>
    </row>
    <row r="67" spans="1:17" x14ac:dyDescent="0.35">
      <c r="A67" s="55"/>
      <c r="B67" s="56"/>
      <c r="C67" s="56" t="s">
        <v>3622</v>
      </c>
      <c r="D67" s="56"/>
      <c r="E67" s="56"/>
      <c r="F67" s="56"/>
      <c r="G67" s="56"/>
      <c r="H67" s="56"/>
      <c r="I67" s="56"/>
      <c r="J67" s="56"/>
      <c r="K67" s="57" t="s">
        <v>3629</v>
      </c>
      <c r="L67" s="56"/>
      <c r="M67" s="58"/>
      <c r="N67" s="56"/>
      <c r="Q67" s="64"/>
    </row>
    <row r="68" spans="1:17" x14ac:dyDescent="0.35">
      <c r="A68" s="59" t="s">
        <v>3720</v>
      </c>
      <c r="B68" s="13" t="s">
        <v>3721</v>
      </c>
      <c r="C68" s="13">
        <v>1</v>
      </c>
      <c r="D68" s="60" t="s">
        <v>3634</v>
      </c>
      <c r="E68" s="60" t="s">
        <v>3722</v>
      </c>
      <c r="F68" s="61" t="s">
        <v>3636</v>
      </c>
      <c r="G68" s="13">
        <v>10.23</v>
      </c>
      <c r="H68" s="62"/>
      <c r="I68" s="62"/>
      <c r="J68" s="62"/>
      <c r="K68" s="62"/>
      <c r="L68" s="62"/>
      <c r="M68" s="62"/>
      <c r="N68" s="62"/>
      <c r="Q68" s="64"/>
    </row>
    <row r="69" spans="1:17" x14ac:dyDescent="0.35">
      <c r="A69" s="59" t="s">
        <v>3637</v>
      </c>
      <c r="B69" s="13" t="s">
        <v>3723</v>
      </c>
      <c r="C69" s="13">
        <v>2</v>
      </c>
      <c r="D69" s="60" t="s">
        <v>3639</v>
      </c>
      <c r="E69" s="60" t="s">
        <v>3702</v>
      </c>
      <c r="F69" s="61" t="s">
        <v>3636</v>
      </c>
      <c r="G69" s="13">
        <v>2.12</v>
      </c>
      <c r="H69" s="63">
        <v>12.76</v>
      </c>
      <c r="I69" s="13">
        <v>2</v>
      </c>
      <c r="J69" s="13">
        <v>9</v>
      </c>
      <c r="K69" s="63">
        <f>(G68+H68)-G69</f>
        <v>8.11</v>
      </c>
      <c r="L69" s="63"/>
      <c r="M69" s="63"/>
      <c r="N69" s="63"/>
      <c r="Q69" s="64"/>
    </row>
    <row r="70" spans="1:17" x14ac:dyDescent="0.35">
      <c r="A70" s="59" t="s">
        <v>3641</v>
      </c>
      <c r="B70" s="13" t="s">
        <v>3724</v>
      </c>
      <c r="C70" s="13">
        <v>3</v>
      </c>
      <c r="D70" s="60" t="s">
        <v>3643</v>
      </c>
      <c r="E70" s="60" t="s">
        <v>3725</v>
      </c>
      <c r="F70" s="61" t="s">
        <v>3636</v>
      </c>
      <c r="G70" s="13">
        <v>1.08</v>
      </c>
      <c r="H70" s="63">
        <v>15.8</v>
      </c>
      <c r="I70" s="13">
        <v>2</v>
      </c>
      <c r="J70" s="13">
        <v>9</v>
      </c>
      <c r="K70" s="63">
        <f>(G69+H69)-G70</f>
        <v>13.799999999999999</v>
      </c>
      <c r="L70" s="63"/>
      <c r="M70" s="63"/>
      <c r="N70" s="63"/>
      <c r="Q70" s="64"/>
    </row>
    <row r="71" spans="1:17" x14ac:dyDescent="0.35">
      <c r="B71" s="13"/>
      <c r="C71" s="13">
        <v>4</v>
      </c>
      <c r="D71" s="60" t="s">
        <v>3645</v>
      </c>
      <c r="E71" s="60" t="s">
        <v>3666</v>
      </c>
      <c r="F71" s="61" t="s">
        <v>3636</v>
      </c>
      <c r="G71" s="13">
        <v>3.8</v>
      </c>
      <c r="H71" s="63">
        <v>17.45</v>
      </c>
      <c r="I71" s="13">
        <v>2</v>
      </c>
      <c r="J71" s="13">
        <v>9</v>
      </c>
      <c r="K71" s="63">
        <f>(G70+H70)-G71</f>
        <v>13.080000000000002</v>
      </c>
      <c r="L71" s="63">
        <f>AVERAGE(K69:K71)</f>
        <v>11.663333333333332</v>
      </c>
      <c r="M71" s="63">
        <f>IF(AND($L$321&gt;L71, L71&gt;$L$320),L71,"-")</f>
        <v>11.663333333333332</v>
      </c>
      <c r="N71" s="63">
        <f>SUMPRODUCT(I69:I71,J69:J71)/3</f>
        <v>18</v>
      </c>
      <c r="Q71" s="64"/>
    </row>
    <row r="72" spans="1:17" x14ac:dyDescent="0.35">
      <c r="A72" s="55"/>
      <c r="B72" s="56"/>
      <c r="C72" s="56" t="s">
        <v>3622</v>
      </c>
      <c r="D72" s="56"/>
      <c r="E72" s="56"/>
      <c r="F72" s="56"/>
      <c r="G72" s="56"/>
      <c r="H72" s="56"/>
      <c r="I72" s="56"/>
      <c r="J72" s="56"/>
      <c r="K72" s="57" t="s">
        <v>3629</v>
      </c>
      <c r="L72" s="56"/>
      <c r="M72" s="58"/>
      <c r="N72" s="56"/>
      <c r="Q72" s="64"/>
    </row>
    <row r="73" spans="1:17" x14ac:dyDescent="0.35">
      <c r="A73" s="59" t="s">
        <v>3726</v>
      </c>
      <c r="B73" s="13" t="s">
        <v>3727</v>
      </c>
      <c r="C73" s="13">
        <v>1</v>
      </c>
      <c r="D73" s="60" t="s">
        <v>3634</v>
      </c>
      <c r="E73" s="60" t="s">
        <v>3728</v>
      </c>
      <c r="F73" s="61" t="s">
        <v>3636</v>
      </c>
      <c r="G73" s="13">
        <v>22.99</v>
      </c>
      <c r="H73" s="62"/>
      <c r="I73" s="62"/>
      <c r="J73" s="68"/>
      <c r="K73" s="62"/>
      <c r="L73" s="62"/>
      <c r="M73" s="62"/>
      <c r="N73" s="62"/>
      <c r="Q73" s="64"/>
    </row>
    <row r="74" spans="1:17" x14ac:dyDescent="0.35">
      <c r="A74" s="59" t="s">
        <v>3637</v>
      </c>
      <c r="B74" s="13" t="s">
        <v>3729</v>
      </c>
      <c r="C74" s="13">
        <v>2</v>
      </c>
      <c r="D74" s="60" t="s">
        <v>3639</v>
      </c>
      <c r="E74" s="60" t="s">
        <v>3730</v>
      </c>
      <c r="F74" s="61" t="s">
        <v>3636</v>
      </c>
      <c r="G74" s="13">
        <v>4.91</v>
      </c>
      <c r="H74" s="63">
        <v>15.88</v>
      </c>
      <c r="I74" s="13">
        <v>2</v>
      </c>
      <c r="J74" s="13">
        <v>5</v>
      </c>
      <c r="K74" s="63">
        <f>(G73+H73)-G74</f>
        <v>18.079999999999998</v>
      </c>
      <c r="L74" s="63"/>
      <c r="M74" s="63"/>
      <c r="N74" s="63"/>
      <c r="Q74" s="64"/>
    </row>
    <row r="75" spans="1:17" x14ac:dyDescent="0.35">
      <c r="A75" s="59" t="s">
        <v>3641</v>
      </c>
      <c r="B75" s="13" t="s">
        <v>3724</v>
      </c>
      <c r="C75" s="13">
        <v>3</v>
      </c>
      <c r="D75" s="60" t="s">
        <v>3643</v>
      </c>
      <c r="E75" s="60" t="s">
        <v>3644</v>
      </c>
      <c r="F75" s="61" t="s">
        <v>3636</v>
      </c>
      <c r="G75" s="13">
        <v>7.78</v>
      </c>
      <c r="H75" s="63">
        <v>21.47</v>
      </c>
      <c r="I75" s="13">
        <v>2</v>
      </c>
      <c r="J75" s="13">
        <v>5</v>
      </c>
      <c r="K75" s="63">
        <f>(G74+H74)-G75</f>
        <v>13.009999999999998</v>
      </c>
      <c r="L75" s="63"/>
      <c r="M75" s="63"/>
      <c r="N75" s="63"/>
      <c r="Q75" s="64"/>
    </row>
    <row r="76" spans="1:17" x14ac:dyDescent="0.35">
      <c r="B76" s="13"/>
      <c r="C76" s="13">
        <v>4</v>
      </c>
      <c r="D76" s="60" t="s">
        <v>3645</v>
      </c>
      <c r="E76" s="60" t="s">
        <v>3649</v>
      </c>
      <c r="F76" s="61" t="s">
        <v>3636</v>
      </c>
      <c r="G76" s="66">
        <v>16.600000000000001</v>
      </c>
      <c r="H76" s="63">
        <v>19.399999999999999</v>
      </c>
      <c r="I76" s="13">
        <v>2</v>
      </c>
      <c r="J76" s="13">
        <v>5</v>
      </c>
      <c r="K76" s="63">
        <f>(G75+H75)-G76</f>
        <v>12.649999999999999</v>
      </c>
      <c r="L76" s="63">
        <f>AVERAGE(K74:K76)</f>
        <v>14.579999999999998</v>
      </c>
      <c r="M76" s="63">
        <f>IF(AND($L$321&gt;L76, L76&gt;$L$320),L76,"-")</f>
        <v>14.579999999999998</v>
      </c>
      <c r="N76" s="63">
        <f>SUMPRODUCT(I74:I76,J74:J76)/3</f>
        <v>10</v>
      </c>
      <c r="Q76" s="64"/>
    </row>
    <row r="77" spans="1:17" x14ac:dyDescent="0.35">
      <c r="A77" s="55"/>
      <c r="B77" s="56"/>
      <c r="C77" s="56" t="s">
        <v>3622</v>
      </c>
      <c r="D77" s="56"/>
      <c r="E77" s="56"/>
      <c r="F77" s="56"/>
      <c r="G77" s="56"/>
      <c r="H77" s="56"/>
      <c r="I77" s="56"/>
      <c r="J77" s="56"/>
      <c r="K77" s="57" t="s">
        <v>3629</v>
      </c>
      <c r="L77" s="56"/>
      <c r="M77" s="58"/>
      <c r="N77" s="56"/>
      <c r="Q77" s="64"/>
    </row>
    <row r="78" spans="1:17" x14ac:dyDescent="0.35">
      <c r="A78" s="59" t="s">
        <v>3731</v>
      </c>
      <c r="B78" s="13" t="s">
        <v>3732</v>
      </c>
      <c r="C78" s="13">
        <v>1</v>
      </c>
      <c r="D78" s="60" t="s">
        <v>3634</v>
      </c>
      <c r="E78" s="60" t="s">
        <v>3733</v>
      </c>
      <c r="F78" s="61" t="s">
        <v>3636</v>
      </c>
      <c r="G78" s="13">
        <v>25.7</v>
      </c>
      <c r="H78" s="62"/>
      <c r="I78" s="62"/>
      <c r="J78" s="62"/>
      <c r="K78" s="62"/>
      <c r="L78" s="62"/>
      <c r="M78" s="62"/>
      <c r="N78" s="62"/>
      <c r="Q78" s="64"/>
    </row>
    <row r="79" spans="1:17" x14ac:dyDescent="0.35">
      <c r="A79" s="59" t="s">
        <v>3637</v>
      </c>
      <c r="B79" s="13" t="s">
        <v>3734</v>
      </c>
      <c r="C79" s="13">
        <v>2</v>
      </c>
      <c r="D79" s="60" t="s">
        <v>3639</v>
      </c>
      <c r="E79" s="60" t="s">
        <v>3735</v>
      </c>
      <c r="F79" s="61" t="s">
        <v>3636</v>
      </c>
      <c r="G79" s="13">
        <v>15.45</v>
      </c>
      <c r="H79" s="63">
        <v>20.85</v>
      </c>
      <c r="I79" s="13">
        <v>2</v>
      </c>
      <c r="J79" s="13">
        <v>4</v>
      </c>
      <c r="K79" s="63">
        <f>(G78+H78)-G79</f>
        <v>10.25</v>
      </c>
      <c r="L79" s="63"/>
      <c r="M79" s="63"/>
      <c r="N79" s="63"/>
      <c r="Q79" s="64"/>
    </row>
    <row r="80" spans="1:17" x14ac:dyDescent="0.35">
      <c r="A80" s="59" t="s">
        <v>3641</v>
      </c>
      <c r="B80" s="13" t="s">
        <v>3724</v>
      </c>
      <c r="C80" s="13">
        <v>3</v>
      </c>
      <c r="D80" s="60" t="s">
        <v>3643</v>
      </c>
      <c r="E80" s="60" t="s">
        <v>3736</v>
      </c>
      <c r="F80" s="61" t="s">
        <v>3636</v>
      </c>
      <c r="G80" s="13">
        <v>27.3</v>
      </c>
      <c r="H80" s="63">
        <v>21.08</v>
      </c>
      <c r="I80" s="13">
        <v>2</v>
      </c>
      <c r="J80" s="13">
        <v>4</v>
      </c>
      <c r="K80" s="63">
        <f>(G79+H79)-G80</f>
        <v>8.9999999999999964</v>
      </c>
      <c r="L80" s="63"/>
      <c r="M80" s="63"/>
      <c r="N80" s="63"/>
      <c r="Q80" s="64"/>
    </row>
    <row r="81" spans="1:17" x14ac:dyDescent="0.35">
      <c r="B81" s="13"/>
      <c r="C81" s="13">
        <v>4</v>
      </c>
      <c r="D81" s="60" t="s">
        <v>3645</v>
      </c>
      <c r="E81" s="60" t="s">
        <v>3737</v>
      </c>
      <c r="F81" s="61" t="s">
        <v>3636</v>
      </c>
      <c r="G81" s="13">
        <v>36.299999999999997</v>
      </c>
      <c r="H81" s="63">
        <v>20.7</v>
      </c>
      <c r="I81" s="13">
        <v>2</v>
      </c>
      <c r="J81" s="13">
        <v>4</v>
      </c>
      <c r="K81" s="63">
        <f>(G80+H80)-G81</f>
        <v>12.079999999999998</v>
      </c>
      <c r="L81" s="63">
        <f>AVERAGE(K79:K81)</f>
        <v>10.443333333333332</v>
      </c>
      <c r="M81" s="63">
        <f>IF(AND($L$321&gt;L81, L81&gt;$L$320),L81,"-")</f>
        <v>10.443333333333332</v>
      </c>
      <c r="N81" s="63">
        <f>SUMPRODUCT(I79:I81,J79:J81)/3</f>
        <v>8</v>
      </c>
      <c r="Q81" s="64"/>
    </row>
    <row r="82" spans="1:17" x14ac:dyDescent="0.35">
      <c r="A82" s="55"/>
      <c r="B82" s="56"/>
      <c r="C82" s="56" t="s">
        <v>3622</v>
      </c>
      <c r="D82" s="56"/>
      <c r="E82" s="56"/>
      <c r="F82" s="56"/>
      <c r="G82" s="56"/>
      <c r="H82" s="56"/>
      <c r="I82" s="56"/>
      <c r="J82" s="56"/>
      <c r="K82" s="57" t="s">
        <v>3629</v>
      </c>
      <c r="L82" s="56"/>
      <c r="M82" s="58"/>
      <c r="N82" s="56"/>
      <c r="Q82" s="64"/>
    </row>
    <row r="83" spans="1:17" x14ac:dyDescent="0.35">
      <c r="A83" s="59" t="s">
        <v>3738</v>
      </c>
      <c r="B83" s="13" t="s">
        <v>3739</v>
      </c>
      <c r="C83" s="13">
        <v>1</v>
      </c>
      <c r="D83" s="60" t="s">
        <v>3634</v>
      </c>
      <c r="E83" s="60" t="s">
        <v>3665</v>
      </c>
      <c r="F83" s="61" t="s">
        <v>3636</v>
      </c>
      <c r="G83" s="13">
        <v>24.82</v>
      </c>
      <c r="H83" s="62"/>
      <c r="I83" s="62"/>
      <c r="J83" s="62"/>
      <c r="K83" s="62"/>
      <c r="L83" s="62"/>
      <c r="M83" s="62"/>
      <c r="N83" s="62"/>
      <c r="Q83" s="64"/>
    </row>
    <row r="84" spans="1:17" x14ac:dyDescent="0.35">
      <c r="A84" s="59" t="s">
        <v>3637</v>
      </c>
      <c r="B84" s="13" t="s">
        <v>3740</v>
      </c>
      <c r="C84" s="13">
        <v>2</v>
      </c>
      <c r="D84" s="60" t="s">
        <v>3639</v>
      </c>
      <c r="E84" s="60" t="s">
        <v>3741</v>
      </c>
      <c r="F84" s="61" t="s">
        <v>3636</v>
      </c>
      <c r="G84" s="13">
        <v>11.5</v>
      </c>
      <c r="H84" s="63">
        <v>9.0150000000000006</v>
      </c>
      <c r="I84" s="13">
        <v>2</v>
      </c>
      <c r="J84" s="13">
        <v>3</v>
      </c>
      <c r="K84" s="63">
        <f>(G83+H83)-G84</f>
        <v>13.32</v>
      </c>
      <c r="L84" s="63"/>
      <c r="M84" s="63"/>
      <c r="N84" s="63"/>
      <c r="Q84" s="64"/>
    </row>
    <row r="85" spans="1:17" x14ac:dyDescent="0.35">
      <c r="A85" s="59" t="s">
        <v>3641</v>
      </c>
      <c r="B85" s="13" t="s">
        <v>3724</v>
      </c>
      <c r="C85" s="13">
        <v>3</v>
      </c>
      <c r="D85" s="60" t="s">
        <v>3643</v>
      </c>
      <c r="E85" s="60" t="s">
        <v>3646</v>
      </c>
      <c r="F85" s="61" t="s">
        <v>3636</v>
      </c>
      <c r="G85" s="13">
        <v>8.15</v>
      </c>
      <c r="H85" s="63">
        <v>21.6</v>
      </c>
      <c r="I85" s="13">
        <v>2</v>
      </c>
      <c r="J85" s="13">
        <v>3</v>
      </c>
      <c r="K85" s="63">
        <f>(G84+H84)-G85</f>
        <v>12.365</v>
      </c>
      <c r="L85" s="63"/>
      <c r="M85" s="63"/>
      <c r="N85" s="63"/>
      <c r="Q85" s="64"/>
    </row>
    <row r="86" spans="1:17" x14ac:dyDescent="0.35">
      <c r="B86" s="13"/>
      <c r="C86" s="13">
        <v>4</v>
      </c>
      <c r="D86" s="60" t="s">
        <v>3645</v>
      </c>
      <c r="E86" s="60" t="s">
        <v>3644</v>
      </c>
      <c r="F86" s="61" t="s">
        <v>3636</v>
      </c>
      <c r="G86" s="13">
        <v>19.05</v>
      </c>
      <c r="H86" s="63">
        <v>21.7</v>
      </c>
      <c r="I86" s="13">
        <v>2</v>
      </c>
      <c r="J86" s="13">
        <v>3</v>
      </c>
      <c r="K86" s="63">
        <f>(G85+H85)-G86</f>
        <v>10.7</v>
      </c>
      <c r="L86" s="63">
        <f>AVERAGE(K84:K86)</f>
        <v>12.128333333333336</v>
      </c>
      <c r="M86" s="63">
        <f>IF(AND($L$321&gt;L86, L86&gt;$L$320),L86,"-")</f>
        <v>12.128333333333336</v>
      </c>
      <c r="N86" s="63">
        <f>SUMPRODUCT(I84:I86,J84:J86)/3</f>
        <v>6</v>
      </c>
      <c r="Q86" s="64"/>
    </row>
    <row r="87" spans="1:17" x14ac:dyDescent="0.35">
      <c r="A87" s="55"/>
      <c r="B87" s="56"/>
      <c r="C87" s="56" t="s">
        <v>3622</v>
      </c>
      <c r="D87" s="56"/>
      <c r="E87" s="56"/>
      <c r="F87" s="56"/>
      <c r="G87" s="56"/>
      <c r="H87" s="56"/>
      <c r="I87" s="56"/>
      <c r="J87" s="56"/>
      <c r="K87" s="57" t="s">
        <v>3629</v>
      </c>
      <c r="L87" s="56"/>
      <c r="M87" s="58"/>
      <c r="N87" s="56"/>
      <c r="Q87" s="64"/>
    </row>
    <row r="88" spans="1:17" x14ac:dyDescent="0.35">
      <c r="A88" s="59" t="s">
        <v>3742</v>
      </c>
      <c r="B88" s="13" t="s">
        <v>3743</v>
      </c>
      <c r="C88" s="13">
        <v>1</v>
      </c>
      <c r="D88" s="60" t="s">
        <v>3634</v>
      </c>
      <c r="E88" s="60" t="s">
        <v>3679</v>
      </c>
      <c r="F88" s="61" t="s">
        <v>3636</v>
      </c>
      <c r="G88" s="13">
        <v>11.46</v>
      </c>
      <c r="H88" s="62"/>
      <c r="I88" s="62"/>
      <c r="J88" s="62"/>
      <c r="K88" s="62"/>
      <c r="L88" s="62"/>
      <c r="M88" s="62"/>
      <c r="N88" s="62"/>
      <c r="Q88" s="64"/>
    </row>
    <row r="89" spans="1:17" x14ac:dyDescent="0.35">
      <c r="A89" s="59" t="s">
        <v>3637</v>
      </c>
      <c r="B89" s="13" t="s">
        <v>3744</v>
      </c>
      <c r="C89" s="13">
        <v>2</v>
      </c>
      <c r="D89" s="60" t="s">
        <v>3639</v>
      </c>
      <c r="E89" s="60" t="s">
        <v>3745</v>
      </c>
      <c r="F89" s="61" t="s">
        <v>3636</v>
      </c>
      <c r="G89" s="13">
        <v>4.7</v>
      </c>
      <c r="H89" s="63">
        <v>15.15</v>
      </c>
      <c r="I89" s="13">
        <v>2</v>
      </c>
      <c r="J89" s="13">
        <v>2</v>
      </c>
      <c r="K89" s="63">
        <f>(G88+H88)-G89</f>
        <v>6.7600000000000007</v>
      </c>
      <c r="L89" s="63"/>
      <c r="M89" s="63"/>
      <c r="N89" s="63"/>
      <c r="Q89" s="64"/>
    </row>
    <row r="90" spans="1:17" x14ac:dyDescent="0.35">
      <c r="A90" s="59" t="s">
        <v>3641</v>
      </c>
      <c r="B90" s="13" t="s">
        <v>3724</v>
      </c>
      <c r="C90" s="13">
        <v>3</v>
      </c>
      <c r="D90" s="60" t="s">
        <v>3643</v>
      </c>
      <c r="E90" s="60" t="s">
        <v>3746</v>
      </c>
      <c r="F90" s="61" t="s">
        <v>3636</v>
      </c>
      <c r="G90" s="13">
        <v>5.52</v>
      </c>
      <c r="H90" s="63">
        <v>16.399999999999999</v>
      </c>
      <c r="I90" s="13">
        <v>2</v>
      </c>
      <c r="J90" s="13">
        <v>2</v>
      </c>
      <c r="K90" s="63">
        <f>(G89+H89)-G90</f>
        <v>14.330000000000002</v>
      </c>
      <c r="L90" s="63"/>
      <c r="M90" s="63"/>
      <c r="N90" s="63"/>
      <c r="Q90" s="64"/>
    </row>
    <row r="91" spans="1:17" x14ac:dyDescent="0.35">
      <c r="B91" s="13"/>
      <c r="C91" s="13">
        <v>4</v>
      </c>
      <c r="D91" s="60" t="s">
        <v>3645</v>
      </c>
      <c r="E91" s="60" t="s">
        <v>3646</v>
      </c>
      <c r="F91" s="61" t="s">
        <v>3636</v>
      </c>
      <c r="G91" s="13">
        <v>17.86</v>
      </c>
      <c r="H91" s="63">
        <v>18.25</v>
      </c>
      <c r="I91" s="13">
        <v>2</v>
      </c>
      <c r="J91" s="13">
        <v>2</v>
      </c>
      <c r="K91" s="63">
        <f>(G90+H90)-G91</f>
        <v>4.0599999999999987</v>
      </c>
      <c r="L91" s="63">
        <f>AVERAGE(K89:K91)</f>
        <v>8.3833333333333346</v>
      </c>
      <c r="M91" s="63">
        <f>IF(AND($L$321&gt;L91, L91&gt;$L$320),L91,"-")</f>
        <v>8.3833333333333346</v>
      </c>
      <c r="N91" s="63">
        <f>SUMPRODUCT(I89:I91,J89:J91)/3</f>
        <v>4</v>
      </c>
      <c r="Q91" s="64"/>
    </row>
    <row r="92" spans="1:17" x14ac:dyDescent="0.35">
      <c r="A92" s="55"/>
      <c r="B92" s="56"/>
      <c r="C92" s="56" t="s">
        <v>3622</v>
      </c>
      <c r="D92" s="56"/>
      <c r="E92" s="56"/>
      <c r="F92" s="56"/>
      <c r="G92" s="56"/>
      <c r="H92" s="56"/>
      <c r="I92" s="56"/>
      <c r="J92" s="56"/>
      <c r="K92" s="57" t="s">
        <v>3629</v>
      </c>
      <c r="L92" s="56"/>
      <c r="M92" s="58"/>
      <c r="N92" s="56"/>
      <c r="Q92" s="64"/>
    </row>
    <row r="93" spans="1:17" x14ac:dyDescent="0.35">
      <c r="A93" s="59" t="s">
        <v>3747</v>
      </c>
      <c r="B93" s="13" t="s">
        <v>3748</v>
      </c>
      <c r="C93" s="13">
        <v>1</v>
      </c>
      <c r="D93" s="60" t="s">
        <v>3634</v>
      </c>
      <c r="E93" s="60" t="s">
        <v>3733</v>
      </c>
      <c r="F93" s="61" t="s">
        <v>3636</v>
      </c>
      <c r="G93" s="13">
        <v>13.38</v>
      </c>
      <c r="H93" s="62"/>
      <c r="I93" s="62"/>
      <c r="J93" s="68"/>
      <c r="K93" s="62"/>
      <c r="L93" s="62"/>
      <c r="M93" s="62"/>
      <c r="N93" s="62"/>
      <c r="Q93" s="64"/>
    </row>
    <row r="94" spans="1:17" x14ac:dyDescent="0.35">
      <c r="A94" s="59" t="s">
        <v>3637</v>
      </c>
      <c r="B94" s="13" t="s">
        <v>3749</v>
      </c>
      <c r="C94" s="13">
        <v>2</v>
      </c>
      <c r="D94" s="60" t="s">
        <v>3639</v>
      </c>
      <c r="E94" s="60" t="s">
        <v>3750</v>
      </c>
      <c r="F94" s="61" t="s">
        <v>3636</v>
      </c>
      <c r="G94" s="13">
        <v>8.02</v>
      </c>
      <c r="H94" s="63">
        <v>16.690000000000001</v>
      </c>
      <c r="I94" s="13">
        <v>2</v>
      </c>
      <c r="J94" s="13">
        <v>5</v>
      </c>
      <c r="K94" s="63">
        <f>(G93+H93)-G94</f>
        <v>5.3600000000000012</v>
      </c>
      <c r="L94" s="63"/>
      <c r="M94" s="63"/>
      <c r="N94" s="63"/>
      <c r="Q94" s="64"/>
    </row>
    <row r="95" spans="1:17" x14ac:dyDescent="0.35">
      <c r="A95" s="59" t="s">
        <v>3641</v>
      </c>
      <c r="B95" s="13" t="s">
        <v>3724</v>
      </c>
      <c r="C95" s="13">
        <v>3</v>
      </c>
      <c r="D95" s="60" t="s">
        <v>3643</v>
      </c>
      <c r="E95" s="60" t="s">
        <v>3735</v>
      </c>
      <c r="F95" s="61" t="s">
        <v>3636</v>
      </c>
      <c r="G95" s="13">
        <v>7.25</v>
      </c>
      <c r="H95" s="63">
        <v>15.33</v>
      </c>
      <c r="I95" s="13">
        <v>2</v>
      </c>
      <c r="J95" s="13">
        <v>5</v>
      </c>
      <c r="K95" s="63">
        <f>(G94+H94)-G95</f>
        <v>17.46</v>
      </c>
      <c r="L95" s="63"/>
      <c r="M95" s="63"/>
      <c r="N95" s="63"/>
      <c r="Q95" s="64"/>
    </row>
    <row r="96" spans="1:17" x14ac:dyDescent="0.35">
      <c r="B96" s="13"/>
      <c r="C96" s="13">
        <v>4</v>
      </c>
      <c r="D96" s="60" t="s">
        <v>3645</v>
      </c>
      <c r="E96" s="60" t="s">
        <v>3673</v>
      </c>
      <c r="F96" s="61" t="s">
        <v>3636</v>
      </c>
      <c r="G96" s="13">
        <v>9.6199999999999992</v>
      </c>
      <c r="H96" s="63">
        <v>17.2</v>
      </c>
      <c r="I96" s="13">
        <v>2</v>
      </c>
      <c r="J96" s="13">
        <v>5</v>
      </c>
      <c r="K96" s="63">
        <f>(G95+H95)-G96</f>
        <v>12.959999999999999</v>
      </c>
      <c r="L96" s="63">
        <f>AVERAGE(K94:K96)</f>
        <v>11.926666666666668</v>
      </c>
      <c r="M96" s="63">
        <f>IF(AND($L$321&gt;L96, L96&gt;$L$320),L96,"-")</f>
        <v>11.926666666666668</v>
      </c>
      <c r="N96" s="63">
        <f>SUMPRODUCT(I94:I96,J94:J96)/3</f>
        <v>10</v>
      </c>
      <c r="Q96" s="64"/>
    </row>
    <row r="97" spans="1:17" x14ac:dyDescent="0.35">
      <c r="A97" s="55"/>
      <c r="B97" s="56"/>
      <c r="C97" s="56" t="s">
        <v>3622</v>
      </c>
      <c r="D97" s="56"/>
      <c r="E97" s="56"/>
      <c r="F97" s="56"/>
      <c r="G97" s="56"/>
      <c r="H97" s="56"/>
      <c r="I97" s="56"/>
      <c r="J97" s="56"/>
      <c r="K97" s="57" t="s">
        <v>3629</v>
      </c>
      <c r="L97" s="56"/>
      <c r="M97" s="58"/>
      <c r="N97" s="56"/>
      <c r="Q97" s="64"/>
    </row>
    <row r="98" spans="1:17" x14ac:dyDescent="0.35">
      <c r="A98" s="59" t="s">
        <v>3751</v>
      </c>
      <c r="B98" s="13" t="s">
        <v>3752</v>
      </c>
      <c r="C98" s="13">
        <v>1</v>
      </c>
      <c r="D98" s="60" t="s">
        <v>3634</v>
      </c>
      <c r="E98" s="60" t="s">
        <v>3737</v>
      </c>
      <c r="F98" s="61" t="s">
        <v>3636</v>
      </c>
      <c r="G98" s="13">
        <v>15.24</v>
      </c>
      <c r="H98" s="62"/>
      <c r="I98" s="62"/>
      <c r="J98" s="62"/>
      <c r="K98" s="62"/>
      <c r="L98" s="62"/>
      <c r="M98" s="62"/>
      <c r="N98" s="62"/>
      <c r="Q98" s="64"/>
    </row>
    <row r="99" spans="1:17" x14ac:dyDescent="0.35">
      <c r="A99" s="59" t="s">
        <v>3637</v>
      </c>
      <c r="B99" s="13" t="s">
        <v>3753</v>
      </c>
      <c r="C99" s="13">
        <v>2</v>
      </c>
      <c r="D99" s="60" t="s">
        <v>3639</v>
      </c>
      <c r="E99" s="60" t="s">
        <v>3754</v>
      </c>
      <c r="F99" s="61" t="s">
        <v>3636</v>
      </c>
      <c r="G99" s="13">
        <v>2.2400000000000002</v>
      </c>
      <c r="H99" s="63">
        <v>10.25</v>
      </c>
      <c r="I99" s="13">
        <v>2</v>
      </c>
      <c r="J99" s="13">
        <v>4</v>
      </c>
      <c r="K99" s="63">
        <f>(G98+H98)-G99</f>
        <v>13</v>
      </c>
      <c r="L99" s="63"/>
      <c r="M99" s="63"/>
      <c r="N99" s="63"/>
      <c r="Q99" s="64"/>
    </row>
    <row r="100" spans="1:17" x14ac:dyDescent="0.35">
      <c r="A100" s="59" t="s">
        <v>3641</v>
      </c>
      <c r="B100" s="13" t="s">
        <v>3724</v>
      </c>
      <c r="C100" s="13">
        <v>3</v>
      </c>
      <c r="D100" s="60" t="s">
        <v>3643</v>
      </c>
      <c r="E100" s="60" t="s">
        <v>3737</v>
      </c>
      <c r="F100" s="61" t="s">
        <v>3636</v>
      </c>
      <c r="G100" s="13">
        <v>4.6500000000000004</v>
      </c>
      <c r="H100" s="63">
        <v>15.7</v>
      </c>
      <c r="I100" s="13">
        <v>2</v>
      </c>
      <c r="J100" s="13">
        <v>4</v>
      </c>
      <c r="K100" s="63">
        <f>(G99+H99)-G100</f>
        <v>7.84</v>
      </c>
      <c r="L100" s="63"/>
      <c r="M100" s="63"/>
      <c r="N100" s="63"/>
      <c r="Q100" s="64"/>
    </row>
    <row r="101" spans="1:17" x14ac:dyDescent="0.35">
      <c r="B101" s="13"/>
      <c r="C101" s="13">
        <v>4</v>
      </c>
      <c r="D101" s="60" t="s">
        <v>3645</v>
      </c>
      <c r="E101" s="60" t="s">
        <v>3735</v>
      </c>
      <c r="F101" s="61" t="s">
        <v>3636</v>
      </c>
      <c r="G101" s="13">
        <v>8.9700000000000006</v>
      </c>
      <c r="H101" s="63">
        <v>17.88</v>
      </c>
      <c r="I101" s="13">
        <v>2</v>
      </c>
      <c r="J101" s="13">
        <v>4</v>
      </c>
      <c r="K101" s="63">
        <f>(G100+H100)-G101</f>
        <v>11.38</v>
      </c>
      <c r="L101" s="63">
        <f>AVERAGE(K99:K101)</f>
        <v>10.74</v>
      </c>
      <c r="M101" s="63">
        <f>IF(AND($L$321&gt;L101, L101&gt;$L$320),L101,"-")</f>
        <v>10.74</v>
      </c>
      <c r="N101" s="63">
        <f>SUMPRODUCT(I99:I101,J99:J101)/3</f>
        <v>8</v>
      </c>
      <c r="Q101" s="64"/>
    </row>
    <row r="102" spans="1:17" x14ac:dyDescent="0.35">
      <c r="A102" s="55"/>
      <c r="B102" s="56"/>
      <c r="C102" s="56" t="s">
        <v>3622</v>
      </c>
      <c r="D102" s="56"/>
      <c r="E102" s="56"/>
      <c r="F102" s="56"/>
      <c r="G102" s="56"/>
      <c r="H102" s="56"/>
      <c r="I102" s="56"/>
      <c r="J102" s="56"/>
      <c r="K102" s="57" t="s">
        <v>3629</v>
      </c>
      <c r="L102" s="56"/>
      <c r="M102" s="58"/>
      <c r="N102" s="56"/>
      <c r="Q102" s="64"/>
    </row>
    <row r="103" spans="1:17" x14ac:dyDescent="0.35">
      <c r="A103" s="59" t="s">
        <v>3755</v>
      </c>
      <c r="B103" s="13" t="s">
        <v>3756</v>
      </c>
      <c r="C103" s="13">
        <v>1</v>
      </c>
      <c r="D103" s="60" t="s">
        <v>3634</v>
      </c>
      <c r="E103" s="60" t="s">
        <v>3757</v>
      </c>
      <c r="F103" s="61" t="s">
        <v>3636</v>
      </c>
      <c r="G103" s="13">
        <v>17.78</v>
      </c>
      <c r="H103" s="62"/>
      <c r="I103" s="62"/>
      <c r="J103" s="62"/>
      <c r="K103" s="62"/>
      <c r="L103" s="62"/>
      <c r="M103" s="62"/>
      <c r="N103" s="62"/>
      <c r="Q103" s="64"/>
    </row>
    <row r="104" spans="1:17" x14ac:dyDescent="0.35">
      <c r="A104" s="59" t="s">
        <v>3637</v>
      </c>
      <c r="B104" s="13" t="s">
        <v>3758</v>
      </c>
      <c r="C104" s="13">
        <v>2</v>
      </c>
      <c r="D104" s="60" t="s">
        <v>3639</v>
      </c>
      <c r="E104" s="60" t="s">
        <v>3759</v>
      </c>
      <c r="F104" s="61" t="s">
        <v>3636</v>
      </c>
      <c r="G104" s="13">
        <v>12.37</v>
      </c>
      <c r="H104" s="63">
        <v>13.79</v>
      </c>
      <c r="I104" s="13">
        <v>2</v>
      </c>
      <c r="J104" s="13">
        <v>2</v>
      </c>
      <c r="K104" s="63">
        <f>(G103+H103)-G104</f>
        <v>5.4100000000000019</v>
      </c>
      <c r="L104" s="63"/>
      <c r="M104" s="63"/>
      <c r="N104" s="63"/>
      <c r="Q104" s="64"/>
    </row>
    <row r="105" spans="1:17" x14ac:dyDescent="0.35">
      <c r="A105" s="59" t="s">
        <v>3641</v>
      </c>
      <c r="B105" s="13" t="s">
        <v>3724</v>
      </c>
      <c r="C105" s="13">
        <v>3</v>
      </c>
      <c r="D105" s="60" t="s">
        <v>3643</v>
      </c>
      <c r="E105" s="60" t="s">
        <v>3728</v>
      </c>
      <c r="F105" s="61" t="s">
        <v>3636</v>
      </c>
      <c r="G105" s="13">
        <v>20.84</v>
      </c>
      <c r="H105" s="63">
        <v>9.58</v>
      </c>
      <c r="I105" s="13">
        <v>2</v>
      </c>
      <c r="J105" s="13">
        <v>2</v>
      </c>
      <c r="K105" s="63">
        <f>(G104+H104)-G105</f>
        <v>5.3199999999999967</v>
      </c>
      <c r="L105" s="63"/>
      <c r="M105" s="63"/>
      <c r="N105" s="63"/>
      <c r="Q105" s="64"/>
    </row>
    <row r="106" spans="1:17" x14ac:dyDescent="0.35">
      <c r="B106" s="13"/>
      <c r="C106" s="13">
        <v>4</v>
      </c>
      <c r="D106" s="60" t="s">
        <v>3645</v>
      </c>
      <c r="E106" s="60" t="s">
        <v>3644</v>
      </c>
      <c r="F106" s="61" t="s">
        <v>3636</v>
      </c>
      <c r="G106" s="13">
        <v>24.35</v>
      </c>
      <c r="H106" s="63">
        <v>20.350000000000001</v>
      </c>
      <c r="I106" s="13">
        <v>2</v>
      </c>
      <c r="J106" s="13">
        <v>2</v>
      </c>
      <c r="K106" s="63">
        <f>(G105+H105)-G106</f>
        <v>6.07</v>
      </c>
      <c r="L106" s="63">
        <f>AVERAGE(K104:K106)</f>
        <v>5.5999999999999988</v>
      </c>
      <c r="M106" s="63" t="str">
        <f>IF(AND($L$321&gt;L106, L106&gt;$L$320),L106,"-")</f>
        <v>-</v>
      </c>
      <c r="N106" s="63">
        <f>SUMPRODUCT(I104:I106,J104:J106)/3</f>
        <v>4</v>
      </c>
      <c r="Q106" s="64"/>
    </row>
    <row r="107" spans="1:17" x14ac:dyDescent="0.35">
      <c r="A107" s="55"/>
      <c r="B107" s="56"/>
      <c r="C107" s="56" t="s">
        <v>3622</v>
      </c>
      <c r="D107" s="56"/>
      <c r="E107" s="56"/>
      <c r="F107" s="56"/>
      <c r="G107" s="56"/>
      <c r="H107" s="56"/>
      <c r="I107" s="56"/>
      <c r="J107" s="56"/>
      <c r="K107" s="57" t="s">
        <v>3629</v>
      </c>
      <c r="L107" s="56"/>
      <c r="M107" s="58"/>
      <c r="N107" s="56"/>
      <c r="Q107" s="64"/>
    </row>
    <row r="108" spans="1:17" x14ac:dyDescent="0.35">
      <c r="A108" s="59" t="s">
        <v>3760</v>
      </c>
      <c r="B108" s="13" t="s">
        <v>3761</v>
      </c>
      <c r="C108" s="13">
        <v>1</v>
      </c>
      <c r="D108" s="60" t="s">
        <v>3634</v>
      </c>
      <c r="E108" s="60" t="s">
        <v>3762</v>
      </c>
      <c r="F108" s="61" t="s">
        <v>3636</v>
      </c>
      <c r="G108" s="13">
        <v>12.65</v>
      </c>
      <c r="H108" s="62"/>
      <c r="I108" s="62"/>
      <c r="J108" s="62"/>
      <c r="K108" s="62"/>
      <c r="L108" s="62"/>
      <c r="M108" s="62"/>
      <c r="N108" s="62"/>
      <c r="Q108" s="64"/>
    </row>
    <row r="109" spans="1:17" x14ac:dyDescent="0.35">
      <c r="A109" s="59" t="s">
        <v>3637</v>
      </c>
      <c r="B109" s="13" t="s">
        <v>3763</v>
      </c>
      <c r="C109" s="13">
        <v>2</v>
      </c>
      <c r="D109" s="60" t="s">
        <v>3639</v>
      </c>
      <c r="E109" s="60" t="s">
        <v>3764</v>
      </c>
      <c r="F109" s="61" t="s">
        <v>3636</v>
      </c>
      <c r="G109" s="13">
        <v>8.15</v>
      </c>
      <c r="H109" s="63">
        <v>9.74</v>
      </c>
      <c r="I109" s="13">
        <v>2</v>
      </c>
      <c r="J109" s="13">
        <v>2</v>
      </c>
      <c r="K109" s="63">
        <f>(G108+H108)-G109</f>
        <v>4.5</v>
      </c>
      <c r="L109" s="63"/>
      <c r="M109" s="63"/>
      <c r="N109" s="63"/>
      <c r="Q109" s="64"/>
    </row>
    <row r="110" spans="1:17" x14ac:dyDescent="0.35">
      <c r="A110" s="59" t="s">
        <v>3641</v>
      </c>
      <c r="B110" s="13" t="s">
        <v>3724</v>
      </c>
      <c r="C110" s="13">
        <v>3</v>
      </c>
      <c r="D110" s="60" t="s">
        <v>3643</v>
      </c>
      <c r="E110" s="60" t="s">
        <v>3765</v>
      </c>
      <c r="F110" s="61" t="s">
        <v>3636</v>
      </c>
      <c r="G110" s="13">
        <v>15.51</v>
      </c>
      <c r="H110" s="63">
        <v>5.75</v>
      </c>
      <c r="I110" s="13">
        <v>2</v>
      </c>
      <c r="J110" s="13">
        <v>2</v>
      </c>
      <c r="K110" s="63">
        <f>(G109+H109)-G110</f>
        <v>2.3800000000000008</v>
      </c>
      <c r="L110" s="63"/>
      <c r="M110" s="63"/>
      <c r="N110" s="63"/>
      <c r="Q110" s="64"/>
    </row>
    <row r="111" spans="1:17" x14ac:dyDescent="0.35">
      <c r="B111" s="13"/>
      <c r="C111" s="13">
        <v>4</v>
      </c>
      <c r="D111" s="60" t="s">
        <v>3645</v>
      </c>
      <c r="E111" s="60" t="s">
        <v>3646</v>
      </c>
      <c r="F111" s="61" t="s">
        <v>3636</v>
      </c>
      <c r="G111" s="13">
        <v>7.65</v>
      </c>
      <c r="H111" s="63">
        <v>5.29</v>
      </c>
      <c r="I111" s="13">
        <v>2</v>
      </c>
      <c r="J111" s="13">
        <v>2</v>
      </c>
      <c r="K111" s="63">
        <f>(G110+H110)-G111</f>
        <v>13.609999999999998</v>
      </c>
      <c r="L111" s="63">
        <f>AVERAGE(K109:K111)</f>
        <v>6.8299999999999992</v>
      </c>
      <c r="M111" s="63">
        <f>IF(AND($L$321&gt;L111, L111&gt;$L$320),L111,"-")</f>
        <v>6.8299999999999992</v>
      </c>
      <c r="N111" s="63">
        <f>SUMPRODUCT(I109:I111,J109:J111)/3</f>
        <v>4</v>
      </c>
      <c r="Q111" s="64"/>
    </row>
    <row r="112" spans="1:17" x14ac:dyDescent="0.35">
      <c r="A112" s="55"/>
      <c r="B112" s="56"/>
      <c r="C112" s="56" t="s">
        <v>3622</v>
      </c>
      <c r="D112" s="56"/>
      <c r="E112" s="56"/>
      <c r="F112" s="56"/>
      <c r="G112" s="56"/>
      <c r="H112" s="56"/>
      <c r="I112" s="56"/>
      <c r="J112" s="56"/>
      <c r="K112" s="57" t="s">
        <v>3629</v>
      </c>
      <c r="L112" s="56"/>
      <c r="M112" s="58"/>
      <c r="N112" s="56"/>
      <c r="Q112" s="64"/>
    </row>
    <row r="113" spans="1:17" x14ac:dyDescent="0.35">
      <c r="A113" s="59" t="s">
        <v>3766</v>
      </c>
      <c r="B113" s="13" t="s">
        <v>3767</v>
      </c>
      <c r="C113" s="13">
        <v>1</v>
      </c>
      <c r="D113" s="60" t="s">
        <v>3634</v>
      </c>
      <c r="E113" s="60" t="s">
        <v>3768</v>
      </c>
      <c r="F113" s="61" t="s">
        <v>3636</v>
      </c>
      <c r="G113" s="13">
        <v>13.77</v>
      </c>
      <c r="H113" s="62"/>
      <c r="I113" s="62"/>
      <c r="J113" s="62"/>
      <c r="K113" s="62"/>
      <c r="L113" s="62"/>
      <c r="M113" s="62"/>
      <c r="N113" s="62"/>
      <c r="Q113" s="64"/>
    </row>
    <row r="114" spans="1:17" x14ac:dyDescent="0.35">
      <c r="A114" s="59" t="s">
        <v>3637</v>
      </c>
      <c r="B114" s="13" t="s">
        <v>3769</v>
      </c>
      <c r="C114" s="13">
        <v>2</v>
      </c>
      <c r="D114" s="60" t="s">
        <v>3639</v>
      </c>
      <c r="E114" s="60" t="s">
        <v>3770</v>
      </c>
      <c r="F114" s="61" t="s">
        <v>3636</v>
      </c>
      <c r="G114" s="13">
        <v>10.38</v>
      </c>
      <c r="H114" s="63">
        <v>20.64</v>
      </c>
      <c r="I114" s="13">
        <v>2</v>
      </c>
      <c r="J114" s="13">
        <v>2</v>
      </c>
      <c r="K114" s="63">
        <f>(G113+H113)-G114</f>
        <v>3.3899999999999988</v>
      </c>
      <c r="L114" s="63"/>
      <c r="M114" s="63"/>
      <c r="N114" s="63"/>
      <c r="Q114" s="64"/>
    </row>
    <row r="115" spans="1:17" x14ac:dyDescent="0.35">
      <c r="A115" s="59" t="s">
        <v>3641</v>
      </c>
      <c r="B115" s="13" t="s">
        <v>3724</v>
      </c>
      <c r="C115" s="13">
        <v>3</v>
      </c>
      <c r="D115" s="60" t="s">
        <v>3643</v>
      </c>
      <c r="E115" s="60" t="s">
        <v>3771</v>
      </c>
      <c r="F115" s="61" t="s">
        <v>3636</v>
      </c>
      <c r="G115" s="13">
        <v>16.350000000000001</v>
      </c>
      <c r="H115" s="63">
        <v>18.88</v>
      </c>
      <c r="I115" s="13">
        <v>2</v>
      </c>
      <c r="J115" s="13">
        <v>2</v>
      </c>
      <c r="K115" s="63">
        <f>(G114+H114)-G115</f>
        <v>14.670000000000002</v>
      </c>
      <c r="L115" s="63"/>
      <c r="M115" s="63"/>
      <c r="N115" s="63"/>
      <c r="Q115" s="64"/>
    </row>
    <row r="116" spans="1:17" x14ac:dyDescent="0.35">
      <c r="B116" s="13"/>
      <c r="C116" s="13">
        <v>4</v>
      </c>
      <c r="D116" s="60" t="s">
        <v>3645</v>
      </c>
      <c r="E116" s="60" t="s">
        <v>3679</v>
      </c>
      <c r="F116" s="61" t="s">
        <v>3636</v>
      </c>
      <c r="G116" s="13">
        <v>23.75</v>
      </c>
      <c r="H116" s="63">
        <v>17.885999999999999</v>
      </c>
      <c r="I116" s="13">
        <v>2</v>
      </c>
      <c r="J116" s="13">
        <v>2</v>
      </c>
      <c r="K116" s="63">
        <f>(G115+H115)-G116</f>
        <v>11.480000000000004</v>
      </c>
      <c r="L116" s="63">
        <f>AVERAGE(K114:K116)</f>
        <v>9.8466666666666693</v>
      </c>
      <c r="M116" s="63">
        <f>IF(AND($L$321&gt;L116, L116&gt;$L$320),L116,"-")</f>
        <v>9.8466666666666693</v>
      </c>
      <c r="N116" s="63">
        <f>SUMPRODUCT(I114:I116,J114:J116)/3</f>
        <v>4</v>
      </c>
      <c r="Q116" s="64"/>
    </row>
    <row r="117" spans="1:17" x14ac:dyDescent="0.35">
      <c r="A117" s="55"/>
      <c r="B117" s="56"/>
      <c r="C117" s="56" t="s">
        <v>3622</v>
      </c>
      <c r="D117" s="56"/>
      <c r="E117" s="56"/>
      <c r="F117" s="56"/>
      <c r="G117" s="56"/>
      <c r="H117" s="56"/>
      <c r="I117" s="56"/>
      <c r="J117" s="56"/>
      <c r="K117" s="57" t="s">
        <v>3629</v>
      </c>
      <c r="L117" s="56"/>
      <c r="M117" s="58"/>
      <c r="N117" s="56"/>
      <c r="Q117" s="64"/>
    </row>
    <row r="118" spans="1:17" x14ac:dyDescent="0.35">
      <c r="A118" s="59" t="s">
        <v>3772</v>
      </c>
      <c r="B118" s="13" t="s">
        <v>3773</v>
      </c>
      <c r="C118" s="13">
        <v>1</v>
      </c>
      <c r="D118" s="60" t="s">
        <v>3634</v>
      </c>
      <c r="E118" s="60" t="s">
        <v>3774</v>
      </c>
      <c r="F118" s="61" t="s">
        <v>3636</v>
      </c>
      <c r="G118" s="13">
        <v>19.7</v>
      </c>
      <c r="H118" s="62"/>
      <c r="I118" s="62"/>
      <c r="J118" s="62"/>
      <c r="K118" s="62"/>
      <c r="L118" s="62"/>
      <c r="M118" s="62"/>
      <c r="N118" s="62"/>
      <c r="Q118" s="64"/>
    </row>
    <row r="119" spans="1:17" x14ac:dyDescent="0.35">
      <c r="A119" s="59" t="s">
        <v>3637</v>
      </c>
      <c r="B119" s="13" t="s">
        <v>3775</v>
      </c>
      <c r="C119" s="13">
        <v>2</v>
      </c>
      <c r="D119" s="60" t="s">
        <v>3639</v>
      </c>
      <c r="E119" s="60" t="s">
        <v>3776</v>
      </c>
      <c r="F119" s="61" t="s">
        <v>3636</v>
      </c>
      <c r="G119" s="13">
        <v>5.26</v>
      </c>
      <c r="H119" s="63">
        <v>15.15</v>
      </c>
      <c r="I119" s="13">
        <v>1</v>
      </c>
      <c r="J119" s="13">
        <v>5</v>
      </c>
      <c r="K119" s="63">
        <f>(G118+H118)-G119</f>
        <v>14.44</v>
      </c>
      <c r="L119" s="63"/>
      <c r="M119" s="63"/>
      <c r="N119" s="63"/>
      <c r="Q119" s="64"/>
    </row>
    <row r="120" spans="1:17" x14ac:dyDescent="0.35">
      <c r="A120" s="59" t="s">
        <v>3641</v>
      </c>
      <c r="B120" s="13" t="s">
        <v>3777</v>
      </c>
      <c r="C120" s="13">
        <v>3</v>
      </c>
      <c r="D120" s="60" t="s">
        <v>3643</v>
      </c>
      <c r="E120" s="60" t="s">
        <v>3778</v>
      </c>
      <c r="F120" s="61" t="s">
        <v>3636</v>
      </c>
      <c r="G120" s="13">
        <v>5.15</v>
      </c>
      <c r="H120" s="63">
        <v>18.62</v>
      </c>
      <c r="I120" s="13">
        <v>1</v>
      </c>
      <c r="J120" s="13">
        <v>5</v>
      </c>
      <c r="K120" s="63">
        <f>(G119+H119)-G120</f>
        <v>15.26</v>
      </c>
      <c r="L120" s="63"/>
      <c r="M120" s="63"/>
      <c r="N120" s="63"/>
    </row>
    <row r="121" spans="1:17" x14ac:dyDescent="0.35">
      <c r="B121" s="13"/>
      <c r="C121" s="13">
        <v>4</v>
      </c>
      <c r="D121" s="60" t="s">
        <v>3645</v>
      </c>
      <c r="E121" s="60" t="s">
        <v>3779</v>
      </c>
      <c r="F121" s="61" t="s">
        <v>3636</v>
      </c>
      <c r="G121" s="13">
        <v>16.899999999999999</v>
      </c>
      <c r="H121" s="63">
        <v>22.99</v>
      </c>
      <c r="I121" s="13">
        <v>1</v>
      </c>
      <c r="J121" s="13">
        <v>5</v>
      </c>
      <c r="K121" s="63">
        <f>(G120+H120)-G121</f>
        <v>6.8700000000000045</v>
      </c>
      <c r="L121" s="63">
        <f>AVERAGE(K119:K121)</f>
        <v>12.190000000000003</v>
      </c>
      <c r="M121" s="63">
        <f>IF(AND($L$321&gt;L121, L121&gt;$L$320),L121,"-")</f>
        <v>12.190000000000003</v>
      </c>
      <c r="N121" s="63">
        <f>SUMPRODUCT(I119:I121,J119:J121)/3</f>
        <v>5</v>
      </c>
    </row>
    <row r="122" spans="1:17" x14ac:dyDescent="0.35">
      <c r="A122" s="55"/>
      <c r="B122" s="56"/>
      <c r="C122" s="56" t="s">
        <v>3622</v>
      </c>
      <c r="D122" s="56"/>
      <c r="E122" s="56"/>
      <c r="F122" s="56"/>
      <c r="G122" s="56"/>
      <c r="H122" s="56"/>
      <c r="I122" s="56"/>
      <c r="J122" s="56"/>
      <c r="K122" s="57" t="s">
        <v>3629</v>
      </c>
      <c r="L122" s="56"/>
      <c r="M122" s="58"/>
      <c r="N122" s="56"/>
    </row>
    <row r="123" spans="1:17" x14ac:dyDescent="0.35">
      <c r="A123" s="59" t="s">
        <v>3780</v>
      </c>
      <c r="B123" s="13" t="s">
        <v>3781</v>
      </c>
      <c r="C123" s="13">
        <v>1</v>
      </c>
      <c r="D123" s="60" t="s">
        <v>3634</v>
      </c>
      <c r="E123" s="60" t="s">
        <v>3782</v>
      </c>
      <c r="F123" s="61" t="s">
        <v>3636</v>
      </c>
      <c r="G123" s="13">
        <v>21.4</v>
      </c>
      <c r="H123" s="62"/>
      <c r="I123" s="62"/>
      <c r="J123" s="62"/>
      <c r="K123" s="62"/>
      <c r="L123" s="62"/>
      <c r="M123" s="62"/>
      <c r="N123" s="62"/>
    </row>
    <row r="124" spans="1:17" x14ac:dyDescent="0.35">
      <c r="A124" s="59" t="s">
        <v>3637</v>
      </c>
      <c r="B124" s="13" t="s">
        <v>3783</v>
      </c>
      <c r="C124" s="13">
        <v>2</v>
      </c>
      <c r="D124" s="60" t="s">
        <v>3639</v>
      </c>
      <c r="E124" s="60" t="s">
        <v>3704</v>
      </c>
      <c r="F124" s="61" t="s">
        <v>3636</v>
      </c>
      <c r="G124" s="13">
        <v>6.13</v>
      </c>
      <c r="H124" s="63">
        <v>11.79</v>
      </c>
      <c r="I124" s="13">
        <v>1</v>
      </c>
      <c r="J124" s="13">
        <v>7</v>
      </c>
      <c r="K124" s="63">
        <f>(G123+H123)-G124</f>
        <v>15.27</v>
      </c>
      <c r="L124" s="63"/>
      <c r="M124" s="63"/>
      <c r="N124" s="63"/>
    </row>
    <row r="125" spans="1:17" x14ac:dyDescent="0.35">
      <c r="A125" s="59" t="s">
        <v>3641</v>
      </c>
      <c r="B125" s="13" t="s">
        <v>3777</v>
      </c>
      <c r="C125" s="13">
        <v>3</v>
      </c>
      <c r="D125" s="60" t="s">
        <v>3643</v>
      </c>
      <c r="E125" s="60" t="s">
        <v>3764</v>
      </c>
      <c r="F125" s="61" t="s">
        <v>3636</v>
      </c>
      <c r="G125" s="13">
        <v>4.8499999999999996</v>
      </c>
      <c r="H125" s="63">
        <v>12.92</v>
      </c>
      <c r="I125" s="13">
        <v>1</v>
      </c>
      <c r="J125" s="13">
        <v>7</v>
      </c>
      <c r="K125" s="63">
        <f>(G124+H124)-G125</f>
        <v>13.069999999999999</v>
      </c>
      <c r="L125" s="63"/>
      <c r="M125" s="63"/>
      <c r="N125" s="63"/>
    </row>
    <row r="126" spans="1:17" x14ac:dyDescent="0.35">
      <c r="B126" s="13"/>
      <c r="C126" s="13">
        <v>4</v>
      </c>
      <c r="D126" s="60" t="s">
        <v>3645</v>
      </c>
      <c r="E126" s="60" t="s">
        <v>3704</v>
      </c>
      <c r="F126" s="61" t="s">
        <v>3636</v>
      </c>
      <c r="G126" s="13">
        <v>3.79</v>
      </c>
      <c r="H126" s="63">
        <v>14.78</v>
      </c>
      <c r="I126" s="13">
        <v>1</v>
      </c>
      <c r="J126" s="13">
        <v>7</v>
      </c>
      <c r="K126" s="63">
        <f>(G125+H125)-G126</f>
        <v>13.98</v>
      </c>
      <c r="L126" s="63">
        <f>AVERAGE(K124:K126)</f>
        <v>14.106666666666664</v>
      </c>
      <c r="M126" s="63">
        <f>IF(AND($L$321&gt;L126, L126&gt;$L$320),L126,"-")</f>
        <v>14.106666666666664</v>
      </c>
      <c r="N126" s="63">
        <f>SUMPRODUCT(I124:I126,J124:J126)/3</f>
        <v>7</v>
      </c>
    </row>
    <row r="127" spans="1:17" x14ac:dyDescent="0.35">
      <c r="A127" s="55"/>
      <c r="B127" s="56"/>
      <c r="C127" s="56" t="s">
        <v>3622</v>
      </c>
      <c r="D127" s="56"/>
      <c r="E127" s="56"/>
      <c r="F127" s="56"/>
      <c r="G127" s="56"/>
      <c r="H127" s="56"/>
      <c r="I127" s="56"/>
      <c r="J127" s="56"/>
      <c r="K127" s="57" t="s">
        <v>3629</v>
      </c>
      <c r="L127" s="56"/>
      <c r="M127" s="58"/>
      <c r="N127" s="56"/>
    </row>
    <row r="128" spans="1:17" x14ac:dyDescent="0.35">
      <c r="A128" s="59" t="s">
        <v>3784</v>
      </c>
      <c r="B128" s="13" t="s">
        <v>3785</v>
      </c>
      <c r="C128" s="13">
        <v>1</v>
      </c>
      <c r="D128" s="60" t="s">
        <v>3634</v>
      </c>
      <c r="E128" s="60" t="s">
        <v>3702</v>
      </c>
      <c r="F128" s="61" t="s">
        <v>3636</v>
      </c>
      <c r="G128" s="13">
        <v>12.45</v>
      </c>
      <c r="H128" s="62"/>
      <c r="I128" s="62"/>
      <c r="J128" s="62"/>
      <c r="K128" s="62"/>
      <c r="L128" s="62"/>
      <c r="M128" s="62"/>
      <c r="N128" s="62"/>
    </row>
    <row r="129" spans="1:14" x14ac:dyDescent="0.35">
      <c r="A129" s="59" t="s">
        <v>3637</v>
      </c>
      <c r="B129" s="13" t="s">
        <v>3786</v>
      </c>
      <c r="C129" s="13">
        <v>2</v>
      </c>
      <c r="D129" s="60" t="s">
        <v>3639</v>
      </c>
      <c r="E129" s="60" t="s">
        <v>3787</v>
      </c>
      <c r="F129" s="61" t="s">
        <v>3636</v>
      </c>
      <c r="G129" s="13">
        <v>4.0250000000000004</v>
      </c>
      <c r="H129" s="63">
        <v>10.56</v>
      </c>
      <c r="I129" s="13">
        <v>2</v>
      </c>
      <c r="J129" s="13">
        <v>2</v>
      </c>
      <c r="K129" s="63">
        <f>(G128+H128)-G129</f>
        <v>8.4249999999999989</v>
      </c>
      <c r="L129" s="63"/>
      <c r="M129" s="63"/>
      <c r="N129" s="63"/>
    </row>
    <row r="130" spans="1:14" x14ac:dyDescent="0.35">
      <c r="A130" s="59" t="s">
        <v>3641</v>
      </c>
      <c r="B130" s="13" t="s">
        <v>3777</v>
      </c>
      <c r="C130" s="13">
        <v>3</v>
      </c>
      <c r="D130" s="60" t="s">
        <v>3643</v>
      </c>
      <c r="E130" s="60" t="s">
        <v>3788</v>
      </c>
      <c r="F130" s="61" t="s">
        <v>3636</v>
      </c>
      <c r="G130" s="13">
        <v>5.04</v>
      </c>
      <c r="H130" s="63">
        <v>12.12</v>
      </c>
      <c r="I130" s="13">
        <v>2</v>
      </c>
      <c r="J130" s="13">
        <v>2</v>
      </c>
      <c r="K130" s="63">
        <f>(G129+H129)-G130</f>
        <v>9.5450000000000017</v>
      </c>
      <c r="L130" s="63"/>
      <c r="M130" s="63"/>
      <c r="N130" s="63"/>
    </row>
    <row r="131" spans="1:14" x14ac:dyDescent="0.35">
      <c r="B131" s="13"/>
      <c r="C131" s="13">
        <v>4</v>
      </c>
      <c r="D131" s="60" t="s">
        <v>3645</v>
      </c>
      <c r="E131" s="60" t="s">
        <v>3722</v>
      </c>
      <c r="F131" s="61" t="s">
        <v>3636</v>
      </c>
      <c r="G131" s="13">
        <v>14.4</v>
      </c>
      <c r="H131" s="63">
        <v>13.79</v>
      </c>
      <c r="I131" s="13">
        <v>2</v>
      </c>
      <c r="J131" s="13">
        <v>2</v>
      </c>
      <c r="K131" s="63">
        <f>(G130+H130)-G131</f>
        <v>2.76</v>
      </c>
      <c r="L131" s="63">
        <f>AVERAGE(K129:K131)</f>
        <v>6.9099999999999993</v>
      </c>
      <c r="M131" s="63">
        <f>IF(AND($L$321&gt;L131, L131&gt;$L$320),L131,"-")</f>
        <v>6.9099999999999993</v>
      </c>
      <c r="N131" s="63">
        <f>SUMPRODUCT(I129:I131,J129:J131)/3</f>
        <v>4</v>
      </c>
    </row>
    <row r="132" spans="1:14" x14ac:dyDescent="0.35">
      <c r="A132" s="55"/>
      <c r="B132" s="56"/>
      <c r="C132" s="56" t="s">
        <v>3622</v>
      </c>
      <c r="D132" s="56"/>
      <c r="E132" s="56"/>
      <c r="F132" s="56"/>
      <c r="G132" s="56"/>
      <c r="H132" s="56"/>
      <c r="I132" s="56"/>
      <c r="J132" s="56"/>
      <c r="K132" s="57" t="s">
        <v>3629</v>
      </c>
      <c r="L132" s="56"/>
      <c r="M132" s="58"/>
      <c r="N132" s="56"/>
    </row>
    <row r="133" spans="1:14" x14ac:dyDescent="0.35">
      <c r="A133" s="59" t="s">
        <v>3789</v>
      </c>
      <c r="B133" s="13" t="s">
        <v>3790</v>
      </c>
      <c r="C133" s="13">
        <v>1</v>
      </c>
      <c r="D133" s="60" t="s">
        <v>3634</v>
      </c>
      <c r="E133" s="60" t="s">
        <v>3649</v>
      </c>
      <c r="F133" s="61" t="s">
        <v>3636</v>
      </c>
      <c r="G133" s="13">
        <v>18.149999999999999</v>
      </c>
      <c r="H133" s="62"/>
      <c r="I133" s="62"/>
      <c r="J133" s="62"/>
      <c r="K133" s="62"/>
      <c r="L133" s="62"/>
      <c r="M133" s="62"/>
      <c r="N133" s="62"/>
    </row>
    <row r="134" spans="1:14" x14ac:dyDescent="0.35">
      <c r="A134" s="59" t="s">
        <v>3637</v>
      </c>
      <c r="B134" s="13" t="s">
        <v>3791</v>
      </c>
      <c r="C134" s="13">
        <v>2</v>
      </c>
      <c r="D134" s="60" t="s">
        <v>3639</v>
      </c>
      <c r="E134" s="60" t="s">
        <v>3792</v>
      </c>
      <c r="F134" s="61" t="s">
        <v>3636</v>
      </c>
      <c r="G134" s="13">
        <v>6.09</v>
      </c>
      <c r="H134" s="63">
        <v>15.16</v>
      </c>
      <c r="I134" s="13">
        <v>2</v>
      </c>
      <c r="J134" s="13">
        <v>4</v>
      </c>
      <c r="K134" s="63">
        <f>(G133+H133)-G134</f>
        <v>12.059999999999999</v>
      </c>
      <c r="L134" s="63"/>
      <c r="M134" s="63"/>
      <c r="N134" s="63"/>
    </row>
    <row r="135" spans="1:14" x14ac:dyDescent="0.35">
      <c r="A135" s="59" t="s">
        <v>3641</v>
      </c>
      <c r="B135" s="13" t="s">
        <v>3777</v>
      </c>
      <c r="C135" s="13">
        <v>3</v>
      </c>
      <c r="D135" s="60" t="s">
        <v>3643</v>
      </c>
      <c r="E135" s="60" t="s">
        <v>3793</v>
      </c>
      <c r="F135" s="61" t="s">
        <v>3636</v>
      </c>
      <c r="G135" s="13">
        <v>4.01</v>
      </c>
      <c r="H135" s="63">
        <v>17.11</v>
      </c>
      <c r="I135" s="13">
        <v>2</v>
      </c>
      <c r="J135" s="13">
        <v>4</v>
      </c>
      <c r="K135" s="63">
        <f>(G134+H134)-G135</f>
        <v>17.240000000000002</v>
      </c>
      <c r="L135" s="63"/>
      <c r="M135" s="63"/>
      <c r="N135" s="63"/>
    </row>
    <row r="136" spans="1:14" x14ac:dyDescent="0.35">
      <c r="B136" s="13"/>
      <c r="C136" s="13">
        <v>4</v>
      </c>
      <c r="D136" s="60" t="s">
        <v>3645</v>
      </c>
      <c r="E136" s="60" t="s">
        <v>3794</v>
      </c>
      <c r="F136" s="61" t="s">
        <v>3636</v>
      </c>
      <c r="G136" s="13">
        <v>16.73</v>
      </c>
      <c r="H136" s="63">
        <v>19.61</v>
      </c>
      <c r="I136" s="13">
        <v>2</v>
      </c>
      <c r="J136" s="13">
        <v>4</v>
      </c>
      <c r="K136" s="63">
        <f>(G135+H135)-G136</f>
        <v>4.389999999999997</v>
      </c>
      <c r="L136" s="63">
        <f>AVERAGE(K134:K136)</f>
        <v>11.229999999999999</v>
      </c>
      <c r="M136" s="63">
        <f>IF(AND($L$321&gt;L136, L136&gt;$L$320),L136,"-")</f>
        <v>11.229999999999999</v>
      </c>
      <c r="N136" s="63">
        <f>SUMPRODUCT(I134:I136,J134:J136)/3</f>
        <v>8</v>
      </c>
    </row>
    <row r="137" spans="1:14" x14ac:dyDescent="0.35">
      <c r="A137" s="55"/>
      <c r="B137" s="56"/>
      <c r="C137" s="56" t="s">
        <v>3622</v>
      </c>
      <c r="D137" s="56"/>
      <c r="E137" s="56"/>
      <c r="F137" s="56"/>
      <c r="G137" s="56"/>
      <c r="H137" s="56"/>
      <c r="I137" s="56"/>
      <c r="J137" s="56"/>
      <c r="K137" s="57" t="s">
        <v>3629</v>
      </c>
      <c r="L137" s="56"/>
      <c r="M137" s="58"/>
      <c r="N137" s="56"/>
    </row>
    <row r="138" spans="1:14" x14ac:dyDescent="0.35">
      <c r="A138" s="59" t="s">
        <v>3795</v>
      </c>
      <c r="B138" s="13" t="s">
        <v>3796</v>
      </c>
      <c r="C138" s="13">
        <v>1</v>
      </c>
      <c r="D138" s="60" t="s">
        <v>3634</v>
      </c>
      <c r="E138" s="60" t="s">
        <v>3658</v>
      </c>
      <c r="F138" s="61" t="s">
        <v>3636</v>
      </c>
      <c r="G138" s="13">
        <v>11.69</v>
      </c>
      <c r="H138" s="62"/>
      <c r="I138" s="62"/>
      <c r="J138" s="62"/>
      <c r="K138" s="62"/>
      <c r="L138" s="62"/>
      <c r="M138" s="62"/>
      <c r="N138" s="62"/>
    </row>
    <row r="139" spans="1:14" x14ac:dyDescent="0.35">
      <c r="A139" s="59" t="s">
        <v>3637</v>
      </c>
      <c r="B139" s="13" t="s">
        <v>3797</v>
      </c>
      <c r="C139" s="13">
        <v>2</v>
      </c>
      <c r="D139" s="60" t="s">
        <v>3639</v>
      </c>
      <c r="E139" s="60" t="s">
        <v>3798</v>
      </c>
      <c r="F139" s="61" t="s">
        <v>3636</v>
      </c>
      <c r="G139" s="13">
        <v>4.33</v>
      </c>
      <c r="H139" s="63">
        <v>12.46</v>
      </c>
      <c r="I139" s="13">
        <v>2</v>
      </c>
      <c r="J139" s="13">
        <v>5</v>
      </c>
      <c r="K139" s="63">
        <f>(G138+H138)-G139</f>
        <v>7.3599999999999994</v>
      </c>
      <c r="L139" s="63"/>
      <c r="M139" s="63"/>
      <c r="N139" s="63"/>
    </row>
    <row r="140" spans="1:14" x14ac:dyDescent="0.35">
      <c r="A140" s="59" t="s">
        <v>3641</v>
      </c>
      <c r="B140" s="13" t="s">
        <v>3799</v>
      </c>
      <c r="C140" s="13">
        <v>3</v>
      </c>
      <c r="D140" s="60" t="s">
        <v>3643</v>
      </c>
      <c r="E140" s="60" t="s">
        <v>3800</v>
      </c>
      <c r="F140" s="61" t="s">
        <v>3636</v>
      </c>
      <c r="G140" s="13">
        <v>6.91</v>
      </c>
      <c r="H140" s="63">
        <v>13.72</v>
      </c>
      <c r="I140" s="13">
        <v>2</v>
      </c>
      <c r="J140" s="13">
        <v>5</v>
      </c>
      <c r="K140" s="63">
        <f>(G139+H139)-G140</f>
        <v>9.879999999999999</v>
      </c>
      <c r="L140" s="63"/>
      <c r="M140" s="63"/>
      <c r="N140" s="63"/>
    </row>
    <row r="141" spans="1:14" x14ac:dyDescent="0.35">
      <c r="B141" s="13"/>
      <c r="C141" s="13">
        <v>4</v>
      </c>
      <c r="D141" s="60" t="s">
        <v>3801</v>
      </c>
      <c r="E141" s="60" t="s">
        <v>3658</v>
      </c>
      <c r="F141" s="61" t="s">
        <v>3636</v>
      </c>
      <c r="G141" s="13">
        <v>5.32</v>
      </c>
      <c r="H141" s="63">
        <v>11.62</v>
      </c>
      <c r="I141" s="13">
        <v>2</v>
      </c>
      <c r="J141" s="13">
        <v>5</v>
      </c>
      <c r="K141" s="63">
        <f>(G140+H140)-G141</f>
        <v>15.310000000000002</v>
      </c>
      <c r="L141" s="63">
        <f>AVERAGE(K139:K141)</f>
        <v>10.85</v>
      </c>
      <c r="M141" s="63">
        <f>IF(AND($L$321&gt;L141, L141&gt;$L$320),L141,"-")</f>
        <v>10.85</v>
      </c>
      <c r="N141" s="63">
        <f>SUMPRODUCT(I139:I141,J139:J141)/3</f>
        <v>10</v>
      </c>
    </row>
    <row r="142" spans="1:14" x14ac:dyDescent="0.35">
      <c r="A142" s="55"/>
      <c r="B142" s="56"/>
      <c r="C142" s="56" t="s">
        <v>3622</v>
      </c>
      <c r="D142" s="56"/>
      <c r="E142" s="56"/>
      <c r="F142" s="56"/>
      <c r="G142" s="56"/>
      <c r="H142" s="56"/>
      <c r="I142" s="56"/>
      <c r="J142" s="56"/>
      <c r="K142" s="57" t="s">
        <v>3629</v>
      </c>
      <c r="L142" s="56"/>
      <c r="M142" s="58"/>
      <c r="N142" s="56"/>
    </row>
    <row r="143" spans="1:14" x14ac:dyDescent="0.35">
      <c r="A143" s="59" t="s">
        <v>3802</v>
      </c>
      <c r="B143" s="13" t="s">
        <v>3803</v>
      </c>
      <c r="C143" s="13">
        <v>1</v>
      </c>
      <c r="D143" s="60" t="s">
        <v>3634</v>
      </c>
      <c r="E143" s="60" t="s">
        <v>3686</v>
      </c>
      <c r="F143" s="61" t="s">
        <v>3636</v>
      </c>
      <c r="G143" s="13">
        <v>19.329999999999998</v>
      </c>
      <c r="H143" s="62"/>
      <c r="I143" s="62"/>
      <c r="J143" s="62"/>
      <c r="K143" s="62"/>
      <c r="L143" s="62"/>
      <c r="M143" s="62"/>
      <c r="N143" s="62"/>
    </row>
    <row r="144" spans="1:14" x14ac:dyDescent="0.35">
      <c r="A144" s="59" t="s">
        <v>3637</v>
      </c>
      <c r="B144" s="13" t="s">
        <v>3804</v>
      </c>
      <c r="C144" s="13">
        <v>2</v>
      </c>
      <c r="D144" s="60" t="s">
        <v>3639</v>
      </c>
      <c r="E144" s="60" t="s">
        <v>3658</v>
      </c>
      <c r="F144" s="61" t="s">
        <v>3636</v>
      </c>
      <c r="G144" s="13">
        <v>5.99</v>
      </c>
      <c r="H144" s="63">
        <v>16.84</v>
      </c>
      <c r="I144" s="13">
        <v>2</v>
      </c>
      <c r="J144" s="13">
        <v>3</v>
      </c>
      <c r="K144" s="63">
        <f>(G143+H143)-G144</f>
        <v>13.339999999999998</v>
      </c>
      <c r="L144" s="63"/>
      <c r="M144" s="63"/>
      <c r="N144" s="63"/>
    </row>
    <row r="145" spans="1:14" x14ac:dyDescent="0.35">
      <c r="A145" s="59" t="s">
        <v>3641</v>
      </c>
      <c r="B145" s="13" t="s">
        <v>3799</v>
      </c>
      <c r="C145" s="13">
        <v>3</v>
      </c>
      <c r="D145" s="60" t="s">
        <v>3643</v>
      </c>
      <c r="E145" s="60" t="s">
        <v>3805</v>
      </c>
      <c r="F145" s="61" t="s">
        <v>3636</v>
      </c>
      <c r="G145" s="13">
        <v>9.4</v>
      </c>
      <c r="H145" s="63">
        <v>15.21</v>
      </c>
      <c r="I145" s="13">
        <v>2</v>
      </c>
      <c r="J145" s="13">
        <v>3</v>
      </c>
      <c r="K145" s="63">
        <f>(G144+H144)-G145</f>
        <v>13.429999999999998</v>
      </c>
      <c r="L145" s="63"/>
      <c r="M145" s="63"/>
      <c r="N145" s="63"/>
    </row>
    <row r="146" spans="1:14" x14ac:dyDescent="0.35">
      <c r="B146" s="13"/>
      <c r="C146" s="13">
        <v>4</v>
      </c>
      <c r="D146" s="60" t="s">
        <v>3645</v>
      </c>
      <c r="E146" s="60" t="s">
        <v>3800</v>
      </c>
      <c r="F146" s="61" t="s">
        <v>3636</v>
      </c>
      <c r="G146" s="13">
        <v>9.07</v>
      </c>
      <c r="H146" s="63">
        <v>10.61</v>
      </c>
      <c r="I146" s="13">
        <v>2</v>
      </c>
      <c r="J146" s="13">
        <v>3</v>
      </c>
      <c r="K146" s="63">
        <f>(G145+H145)-G146</f>
        <v>15.54</v>
      </c>
      <c r="L146" s="63">
        <f>AVERAGE(K144:K146)</f>
        <v>14.103333333333332</v>
      </c>
      <c r="M146" s="63">
        <f>IF(AND($L$321&gt;L146, L146&gt;$L$320),L146,"-")</f>
        <v>14.103333333333332</v>
      </c>
      <c r="N146" s="63">
        <f>SUMPRODUCT(I144:I146,J144:J146)/3</f>
        <v>6</v>
      </c>
    </row>
    <row r="147" spans="1:14" x14ac:dyDescent="0.35">
      <c r="A147" s="55"/>
      <c r="B147" s="56"/>
      <c r="C147" s="56" t="s">
        <v>3622</v>
      </c>
      <c r="D147" s="56"/>
      <c r="E147" s="56"/>
      <c r="F147" s="56"/>
      <c r="G147" s="56"/>
      <c r="H147" s="56"/>
      <c r="I147" s="56"/>
      <c r="J147" s="56"/>
      <c r="K147" s="57" t="s">
        <v>3629</v>
      </c>
      <c r="L147" s="56"/>
      <c r="M147" s="58"/>
      <c r="N147" s="56"/>
    </row>
    <row r="148" spans="1:14" x14ac:dyDescent="0.35">
      <c r="A148" s="59" t="s">
        <v>3806</v>
      </c>
      <c r="B148" s="13" t="s">
        <v>3807</v>
      </c>
      <c r="C148" s="13">
        <v>1</v>
      </c>
      <c r="D148" s="60" t="s">
        <v>3634</v>
      </c>
      <c r="E148" s="60" t="s">
        <v>3808</v>
      </c>
      <c r="F148" s="61" t="s">
        <v>3636</v>
      </c>
      <c r="G148" s="13">
        <v>10.29</v>
      </c>
      <c r="H148" s="62"/>
      <c r="I148" s="62"/>
      <c r="J148" s="62"/>
      <c r="K148" s="62"/>
      <c r="L148" s="62"/>
      <c r="M148" s="62"/>
      <c r="N148" s="62"/>
    </row>
    <row r="149" spans="1:14" x14ac:dyDescent="0.35">
      <c r="A149" s="59" t="s">
        <v>3637</v>
      </c>
      <c r="B149" s="13" t="s">
        <v>3809</v>
      </c>
      <c r="C149" s="13">
        <v>2</v>
      </c>
      <c r="D149" s="60" t="s">
        <v>3639</v>
      </c>
      <c r="E149" s="60" t="s">
        <v>3810</v>
      </c>
      <c r="F149" s="61" t="s">
        <v>3636</v>
      </c>
      <c r="G149" s="13">
        <v>2.82</v>
      </c>
      <c r="H149" s="63">
        <v>21.19</v>
      </c>
      <c r="I149" s="13">
        <v>2</v>
      </c>
      <c r="J149" s="13">
        <v>7</v>
      </c>
      <c r="K149" s="63">
        <f>(G148+H148)-G149</f>
        <v>7.4699999999999989</v>
      </c>
      <c r="L149" s="63"/>
      <c r="M149" s="63"/>
      <c r="N149" s="63"/>
    </row>
    <row r="150" spans="1:14" x14ac:dyDescent="0.35">
      <c r="A150" s="59" t="s">
        <v>3641</v>
      </c>
      <c r="B150" s="13" t="s">
        <v>3799</v>
      </c>
      <c r="C150" s="13">
        <v>3</v>
      </c>
      <c r="D150" s="60" t="s">
        <v>3643</v>
      </c>
      <c r="E150" s="60" t="s">
        <v>3646</v>
      </c>
      <c r="F150" s="61" t="s">
        <v>3636</v>
      </c>
      <c r="G150" s="13">
        <v>8.15</v>
      </c>
      <c r="H150" s="63">
        <v>12.79</v>
      </c>
      <c r="I150" s="13">
        <v>2</v>
      </c>
      <c r="J150" s="13">
        <v>7</v>
      </c>
      <c r="K150" s="63">
        <f>(G149+H149)-G150</f>
        <v>15.860000000000001</v>
      </c>
      <c r="L150" s="63"/>
      <c r="M150" s="63"/>
      <c r="N150" s="63"/>
    </row>
    <row r="151" spans="1:14" x14ac:dyDescent="0.35">
      <c r="B151" s="13"/>
      <c r="C151" s="13">
        <v>4</v>
      </c>
      <c r="D151" s="60" t="s">
        <v>3645</v>
      </c>
      <c r="E151" s="60" t="s">
        <v>3673</v>
      </c>
      <c r="F151" s="61" t="s">
        <v>3636</v>
      </c>
      <c r="G151" s="13">
        <v>3.68</v>
      </c>
      <c r="H151" s="63">
        <v>10.775</v>
      </c>
      <c r="I151" s="13">
        <v>2</v>
      </c>
      <c r="J151" s="13">
        <v>7</v>
      </c>
      <c r="K151" s="63">
        <f>(G150+H150)-G151</f>
        <v>17.259999999999998</v>
      </c>
      <c r="L151" s="63">
        <f>AVERAGE(K149:K151)</f>
        <v>13.53</v>
      </c>
      <c r="M151" s="63">
        <f>IF(AND($L$321&gt;L151, L151&gt;$L$320),L151,"-")</f>
        <v>13.53</v>
      </c>
      <c r="N151" s="63">
        <f>SUMPRODUCT(I149:I151,J149:J151)/3</f>
        <v>14</v>
      </c>
    </row>
    <row r="152" spans="1:14" x14ac:dyDescent="0.35">
      <c r="A152" s="55"/>
      <c r="B152" s="56"/>
      <c r="C152" s="56" t="s">
        <v>3622</v>
      </c>
      <c r="D152" s="56"/>
      <c r="E152" s="56"/>
      <c r="F152" s="56"/>
      <c r="G152" s="56"/>
      <c r="H152" s="56"/>
      <c r="I152" s="56"/>
      <c r="J152" s="56"/>
      <c r="K152" s="57" t="s">
        <v>3629</v>
      </c>
      <c r="L152" s="56"/>
      <c r="M152" s="58"/>
      <c r="N152" s="56"/>
    </row>
    <row r="153" spans="1:14" x14ac:dyDescent="0.35">
      <c r="A153" s="59" t="s">
        <v>3811</v>
      </c>
      <c r="B153" s="13" t="s">
        <v>3812</v>
      </c>
      <c r="C153" s="13">
        <v>1</v>
      </c>
      <c r="D153" s="60" t="s">
        <v>3634</v>
      </c>
      <c r="E153" s="60" t="s">
        <v>3813</v>
      </c>
      <c r="F153" s="61" t="s">
        <v>3636</v>
      </c>
      <c r="G153" s="13">
        <v>8.51</v>
      </c>
      <c r="H153" s="62"/>
      <c r="I153" s="62"/>
      <c r="J153" s="62"/>
      <c r="K153" s="62"/>
      <c r="L153" s="62"/>
      <c r="M153" s="62"/>
      <c r="N153" s="62"/>
    </row>
    <row r="154" spans="1:14" x14ac:dyDescent="0.35">
      <c r="A154" s="59" t="s">
        <v>3637</v>
      </c>
      <c r="B154" s="13" t="s">
        <v>3814</v>
      </c>
      <c r="C154" s="13">
        <v>2</v>
      </c>
      <c r="D154" s="60" t="s">
        <v>3639</v>
      </c>
      <c r="E154" s="60" t="s">
        <v>3815</v>
      </c>
      <c r="F154" s="61" t="s">
        <v>3636</v>
      </c>
      <c r="G154" s="13">
        <v>1.54</v>
      </c>
      <c r="H154" s="63">
        <v>16.295000000000002</v>
      </c>
      <c r="I154" s="13">
        <v>2</v>
      </c>
      <c r="J154" s="13">
        <v>4</v>
      </c>
      <c r="K154" s="63">
        <f>(G153+H153)-G154</f>
        <v>6.97</v>
      </c>
      <c r="L154" s="63"/>
      <c r="M154" s="63"/>
      <c r="N154" s="63"/>
    </row>
    <row r="155" spans="1:14" x14ac:dyDescent="0.35">
      <c r="A155" s="59" t="s">
        <v>3641</v>
      </c>
      <c r="B155" s="13" t="s">
        <v>3799</v>
      </c>
      <c r="C155" s="13">
        <v>3</v>
      </c>
      <c r="D155" s="60" t="s">
        <v>3816</v>
      </c>
      <c r="E155" s="60" t="s">
        <v>3686</v>
      </c>
      <c r="F155" s="61" t="s">
        <v>3636</v>
      </c>
      <c r="G155" s="13">
        <v>5.34</v>
      </c>
      <c r="H155" s="63">
        <v>9.9700000000000006</v>
      </c>
      <c r="I155" s="13">
        <v>2</v>
      </c>
      <c r="J155" s="13">
        <v>4</v>
      </c>
      <c r="K155" s="63">
        <f>(G154+H154)-G155</f>
        <v>12.495000000000001</v>
      </c>
      <c r="L155" s="63"/>
      <c r="M155" s="63"/>
      <c r="N155" s="63"/>
    </row>
    <row r="156" spans="1:14" x14ac:dyDescent="0.35">
      <c r="B156" s="13"/>
      <c r="C156" s="13">
        <v>4</v>
      </c>
      <c r="D156" s="60" t="s">
        <v>3645</v>
      </c>
      <c r="E156" s="60" t="s">
        <v>3817</v>
      </c>
      <c r="F156" s="61" t="s">
        <v>3636</v>
      </c>
      <c r="G156" s="13">
        <v>8.17</v>
      </c>
      <c r="H156" s="63">
        <v>13.25</v>
      </c>
      <c r="I156" s="13">
        <v>2</v>
      </c>
      <c r="J156" s="13">
        <v>4</v>
      </c>
      <c r="K156" s="63">
        <f>(G155+H155)-G156</f>
        <v>7.1400000000000006</v>
      </c>
      <c r="L156" s="63">
        <f>AVERAGE(K154:K156)</f>
        <v>8.8683333333333341</v>
      </c>
      <c r="M156" s="63">
        <f>IF(AND($L$321&gt;L156, L156&gt;$L$320),L156,"-")</f>
        <v>8.8683333333333341</v>
      </c>
      <c r="N156" s="63">
        <f>SUMPRODUCT(I154:I156,J154:J156)/3</f>
        <v>8</v>
      </c>
    </row>
    <row r="157" spans="1:14" x14ac:dyDescent="0.35">
      <c r="A157" s="55"/>
      <c r="B157" s="56"/>
      <c r="C157" s="56" t="s">
        <v>3622</v>
      </c>
      <c r="D157" s="56"/>
      <c r="E157" s="56"/>
      <c r="F157" s="56"/>
      <c r="G157" s="56"/>
      <c r="H157" s="56"/>
      <c r="I157" s="56"/>
      <c r="J157" s="56"/>
      <c r="K157" s="57" t="s">
        <v>3629</v>
      </c>
      <c r="L157" s="56"/>
      <c r="M157" s="58"/>
      <c r="N157" s="56"/>
    </row>
    <row r="158" spans="1:14" x14ac:dyDescent="0.35">
      <c r="A158" s="59" t="s">
        <v>3818</v>
      </c>
      <c r="B158" s="13" t="s">
        <v>3819</v>
      </c>
      <c r="C158" s="13">
        <v>1</v>
      </c>
      <c r="D158" s="60" t="s">
        <v>3634</v>
      </c>
      <c r="E158" s="60" t="s">
        <v>3820</v>
      </c>
      <c r="F158" s="61" t="s">
        <v>3636</v>
      </c>
      <c r="G158" s="13">
        <v>20.9</v>
      </c>
      <c r="H158" s="62"/>
      <c r="I158" s="62"/>
      <c r="J158" s="62"/>
      <c r="K158" s="62"/>
      <c r="L158" s="62"/>
      <c r="M158" s="62"/>
      <c r="N158" s="62"/>
    </row>
    <row r="159" spans="1:14" x14ac:dyDescent="0.35">
      <c r="A159" s="59" t="s">
        <v>3637</v>
      </c>
      <c r="B159" s="13" t="s">
        <v>3821</v>
      </c>
      <c r="C159" s="13">
        <v>2</v>
      </c>
      <c r="D159" s="60" t="s">
        <v>3639</v>
      </c>
      <c r="E159" s="60" t="s">
        <v>3678</v>
      </c>
      <c r="F159" s="61" t="s">
        <v>3636</v>
      </c>
      <c r="G159" s="13">
        <v>7.25</v>
      </c>
      <c r="H159" s="63">
        <v>17.399999999999999</v>
      </c>
      <c r="I159" s="13">
        <v>2</v>
      </c>
      <c r="J159" s="13">
        <v>7</v>
      </c>
      <c r="K159" s="63">
        <f>(G158+H158)-G159</f>
        <v>13.649999999999999</v>
      </c>
      <c r="L159" s="63"/>
      <c r="M159" s="63"/>
      <c r="N159" s="63"/>
    </row>
    <row r="160" spans="1:14" x14ac:dyDescent="0.35">
      <c r="A160" s="59" t="s">
        <v>3641</v>
      </c>
      <c r="B160" s="13" t="s">
        <v>3822</v>
      </c>
      <c r="C160" s="13">
        <v>3</v>
      </c>
      <c r="D160" s="60" t="s">
        <v>3643</v>
      </c>
      <c r="E160" s="60" t="s">
        <v>3823</v>
      </c>
      <c r="F160" s="61" t="s">
        <v>3636</v>
      </c>
      <c r="G160" s="13">
        <v>14.1</v>
      </c>
      <c r="H160" s="63">
        <v>16.47</v>
      </c>
      <c r="I160" s="13">
        <v>2</v>
      </c>
      <c r="J160" s="13">
        <v>7</v>
      </c>
      <c r="K160" s="63">
        <f>(G159+H159)-G160</f>
        <v>10.549999999999999</v>
      </c>
      <c r="L160" s="63"/>
      <c r="M160" s="63"/>
      <c r="N160" s="63"/>
    </row>
    <row r="161" spans="1:14" x14ac:dyDescent="0.35">
      <c r="B161" s="13"/>
      <c r="C161" s="13">
        <v>4</v>
      </c>
      <c r="D161" s="60" t="s">
        <v>3645</v>
      </c>
      <c r="E161" s="60" t="s">
        <v>3824</v>
      </c>
      <c r="F161" s="61" t="s">
        <v>3636</v>
      </c>
      <c r="G161" s="13">
        <v>4.8499999999999996</v>
      </c>
      <c r="H161" s="63">
        <v>20.3</v>
      </c>
      <c r="I161" s="13">
        <v>2</v>
      </c>
      <c r="J161" s="13">
        <v>7</v>
      </c>
      <c r="K161" s="63">
        <f>(G160+H160)-G161</f>
        <v>25.72</v>
      </c>
      <c r="L161" s="63">
        <f>AVERAGE(K159:K161)</f>
        <v>16.639999999999997</v>
      </c>
      <c r="M161" s="63" t="str">
        <f>IF(AND($L$321&gt;L161, L161&gt;$L$320),L161,"-")</f>
        <v>-</v>
      </c>
      <c r="N161" s="63">
        <f>SUMPRODUCT(I159:I161,J159:J161)/3</f>
        <v>14</v>
      </c>
    </row>
    <row r="162" spans="1:14" x14ac:dyDescent="0.35">
      <c r="A162" s="55"/>
      <c r="B162" s="56"/>
      <c r="C162" s="56" t="s">
        <v>3622</v>
      </c>
      <c r="D162" s="56"/>
      <c r="E162" s="56"/>
      <c r="F162" s="56"/>
      <c r="G162" s="56"/>
      <c r="H162" s="56"/>
      <c r="I162" s="56"/>
      <c r="J162" s="56"/>
      <c r="K162" s="57" t="s">
        <v>3629</v>
      </c>
      <c r="L162" s="56"/>
      <c r="M162" s="58"/>
      <c r="N162" s="56"/>
    </row>
    <row r="163" spans="1:14" x14ac:dyDescent="0.35">
      <c r="A163" s="59" t="s">
        <v>3825</v>
      </c>
      <c r="B163" s="13" t="s">
        <v>3826</v>
      </c>
      <c r="C163" s="13">
        <v>1</v>
      </c>
      <c r="D163" s="60" t="s">
        <v>3634</v>
      </c>
      <c r="E163" s="60" t="s">
        <v>3827</v>
      </c>
      <c r="F163" s="61" t="s">
        <v>3636</v>
      </c>
      <c r="G163" s="13">
        <v>25.93</v>
      </c>
      <c r="H163" s="62"/>
      <c r="I163" s="62"/>
      <c r="J163" s="62"/>
      <c r="K163" s="62"/>
      <c r="L163" s="62"/>
      <c r="M163" s="62"/>
      <c r="N163" s="62"/>
    </row>
    <row r="164" spans="1:14" x14ac:dyDescent="0.35">
      <c r="A164" s="59" t="s">
        <v>3637</v>
      </c>
      <c r="B164" s="13" t="s">
        <v>3828</v>
      </c>
      <c r="C164" s="13">
        <v>2</v>
      </c>
      <c r="D164" s="60" t="s">
        <v>3639</v>
      </c>
      <c r="E164" s="60" t="s">
        <v>3829</v>
      </c>
      <c r="F164" s="61" t="s">
        <v>3636</v>
      </c>
      <c r="G164" s="13">
        <v>10.55</v>
      </c>
      <c r="H164" s="63">
        <v>17.420000000000002</v>
      </c>
      <c r="I164" s="13">
        <v>2</v>
      </c>
      <c r="J164" s="13">
        <v>4</v>
      </c>
      <c r="K164" s="63">
        <f>(G163+H163)-G164</f>
        <v>15.379999999999999</v>
      </c>
      <c r="L164" s="63"/>
      <c r="M164" s="63"/>
      <c r="N164" s="63"/>
    </row>
    <row r="165" spans="1:14" x14ac:dyDescent="0.35">
      <c r="A165" s="59" t="s">
        <v>3641</v>
      </c>
      <c r="B165" s="13" t="s">
        <v>3822</v>
      </c>
      <c r="C165" s="13">
        <v>3</v>
      </c>
      <c r="D165" s="60" t="s">
        <v>3643</v>
      </c>
      <c r="E165" s="60" t="s">
        <v>3830</v>
      </c>
      <c r="F165" s="61" t="s">
        <v>3636</v>
      </c>
      <c r="G165" s="13">
        <v>15.45</v>
      </c>
      <c r="H165" s="63">
        <v>12</v>
      </c>
      <c r="I165" s="13">
        <v>2</v>
      </c>
      <c r="J165" s="13">
        <v>4</v>
      </c>
      <c r="K165" s="63">
        <f>(G164+H164)-G165</f>
        <v>12.520000000000003</v>
      </c>
      <c r="L165" s="63"/>
      <c r="M165" s="63"/>
      <c r="N165" s="63"/>
    </row>
    <row r="166" spans="1:14" x14ac:dyDescent="0.35">
      <c r="B166" s="13"/>
      <c r="C166" s="13">
        <v>4</v>
      </c>
      <c r="D166" s="60" t="s">
        <v>3645</v>
      </c>
      <c r="E166" s="60" t="s">
        <v>3831</v>
      </c>
      <c r="F166" s="61" t="s">
        <v>3636</v>
      </c>
      <c r="G166" s="13">
        <v>17.8</v>
      </c>
      <c r="H166" s="63">
        <v>14.2</v>
      </c>
      <c r="I166" s="13">
        <v>2</v>
      </c>
      <c r="J166" s="13">
        <v>4</v>
      </c>
      <c r="K166" s="63">
        <f>(G165+H165)-G166</f>
        <v>9.6499999999999986</v>
      </c>
      <c r="L166" s="63">
        <f>AVERAGE(K164:K166)</f>
        <v>12.516666666666666</v>
      </c>
      <c r="M166" s="63">
        <f>IF(AND($L$321&gt;L166, L166&gt;$L$320),L166,"-")</f>
        <v>12.516666666666666</v>
      </c>
      <c r="N166" s="63">
        <f>SUMPRODUCT(I164:I166,J164:J166)/3</f>
        <v>8</v>
      </c>
    </row>
    <row r="167" spans="1:14" x14ac:dyDescent="0.35">
      <c r="A167" s="55"/>
      <c r="B167" s="56"/>
      <c r="C167" s="56" t="s">
        <v>3622</v>
      </c>
      <c r="D167" s="56"/>
      <c r="E167" s="56"/>
      <c r="F167" s="56"/>
      <c r="G167" s="56"/>
      <c r="H167" s="56"/>
      <c r="I167" s="56"/>
      <c r="J167" s="56"/>
      <c r="K167" s="57" t="s">
        <v>3629</v>
      </c>
      <c r="L167" s="56"/>
      <c r="M167" s="58"/>
      <c r="N167" s="56"/>
    </row>
    <row r="168" spans="1:14" x14ac:dyDescent="0.35">
      <c r="A168" s="59" t="s">
        <v>3832</v>
      </c>
      <c r="B168" s="13" t="s">
        <v>3833</v>
      </c>
      <c r="C168" s="13">
        <v>1</v>
      </c>
      <c r="D168" s="60" t="s">
        <v>3634</v>
      </c>
      <c r="E168" s="60" t="s">
        <v>3745</v>
      </c>
      <c r="F168" s="61" t="s">
        <v>3636</v>
      </c>
      <c r="G168" s="13">
        <v>25.3</v>
      </c>
      <c r="H168" s="62"/>
      <c r="I168" s="62"/>
      <c r="J168" s="62"/>
      <c r="K168" s="62"/>
      <c r="L168" s="62"/>
      <c r="M168" s="62"/>
      <c r="N168" s="62"/>
    </row>
    <row r="169" spans="1:14" x14ac:dyDescent="0.35">
      <c r="A169" s="59" t="s">
        <v>3637</v>
      </c>
      <c r="B169" s="13" t="s">
        <v>3834</v>
      </c>
      <c r="C169" s="13">
        <v>2</v>
      </c>
      <c r="D169" s="60" t="s">
        <v>3639</v>
      </c>
      <c r="E169" s="60" t="s">
        <v>3835</v>
      </c>
      <c r="F169" s="61" t="s">
        <v>3636</v>
      </c>
      <c r="G169" s="13">
        <v>10.7</v>
      </c>
      <c r="H169" s="63">
        <v>12.4</v>
      </c>
      <c r="I169" s="13">
        <v>2</v>
      </c>
      <c r="J169" s="13">
        <v>3</v>
      </c>
      <c r="K169" s="63">
        <f>(G168+H168)-G169</f>
        <v>14.600000000000001</v>
      </c>
      <c r="L169" s="63"/>
      <c r="M169" s="63"/>
      <c r="N169" s="63"/>
    </row>
    <row r="170" spans="1:14" x14ac:dyDescent="0.35">
      <c r="A170" s="59" t="s">
        <v>3641</v>
      </c>
      <c r="B170" s="13" t="s">
        <v>3822</v>
      </c>
      <c r="C170" s="13">
        <v>3</v>
      </c>
      <c r="D170" s="60" t="s">
        <v>3643</v>
      </c>
      <c r="E170" s="60" t="s">
        <v>3836</v>
      </c>
      <c r="F170" s="61" t="s">
        <v>3636</v>
      </c>
      <c r="G170" s="13">
        <v>11.85</v>
      </c>
      <c r="H170" s="63">
        <v>10.72</v>
      </c>
      <c r="I170" s="13">
        <v>2</v>
      </c>
      <c r="J170" s="13">
        <v>3</v>
      </c>
      <c r="K170" s="63">
        <f>(G169+H169)-G170</f>
        <v>11.250000000000002</v>
      </c>
      <c r="L170" s="63"/>
      <c r="M170" s="63"/>
      <c r="N170" s="63"/>
    </row>
    <row r="171" spans="1:14" x14ac:dyDescent="0.35">
      <c r="B171" s="13"/>
      <c r="C171" s="13">
        <v>4</v>
      </c>
      <c r="D171" s="60" t="s">
        <v>3645</v>
      </c>
      <c r="E171" s="60" t="s">
        <v>3837</v>
      </c>
      <c r="F171" s="61" t="s">
        <v>3636</v>
      </c>
      <c r="G171" s="13">
        <v>16.2</v>
      </c>
      <c r="H171" s="63">
        <v>17.600000000000001</v>
      </c>
      <c r="I171" s="13">
        <v>2</v>
      </c>
      <c r="J171" s="13">
        <v>3</v>
      </c>
      <c r="K171" s="63">
        <f>(G170+H170)-G171</f>
        <v>6.370000000000001</v>
      </c>
      <c r="L171" s="63">
        <f>AVERAGE(K169:K171)</f>
        <v>10.74</v>
      </c>
      <c r="M171" s="63">
        <f>IF(AND($L$321&gt;L171, L171&gt;$L$320),L171,"-")</f>
        <v>10.74</v>
      </c>
      <c r="N171" s="63">
        <f>SUMPRODUCT(I169:I171,J169:J171)/3</f>
        <v>6</v>
      </c>
    </row>
    <row r="172" spans="1:14" x14ac:dyDescent="0.35">
      <c r="A172" s="55"/>
      <c r="B172" s="56"/>
      <c r="C172" s="56" t="s">
        <v>3622</v>
      </c>
      <c r="D172" s="56"/>
      <c r="E172" s="56"/>
      <c r="F172" s="56"/>
      <c r="G172" s="56"/>
      <c r="H172" s="56"/>
      <c r="I172" s="56"/>
      <c r="J172" s="56"/>
      <c r="K172" s="57" t="s">
        <v>3629</v>
      </c>
      <c r="L172" s="56"/>
      <c r="M172" s="58"/>
      <c r="N172" s="56"/>
    </row>
    <row r="173" spans="1:14" x14ac:dyDescent="0.35">
      <c r="A173" s="59" t="s">
        <v>3838</v>
      </c>
      <c r="B173" s="13" t="s">
        <v>3839</v>
      </c>
      <c r="C173" s="13">
        <v>1</v>
      </c>
      <c r="D173" s="60" t="s">
        <v>3634</v>
      </c>
      <c r="E173" s="60" t="s">
        <v>3666</v>
      </c>
      <c r="F173" s="61" t="s">
        <v>3636</v>
      </c>
      <c r="G173" s="13">
        <v>18.25</v>
      </c>
      <c r="H173" s="62"/>
      <c r="I173" s="62"/>
      <c r="J173" s="62"/>
      <c r="K173" s="62"/>
      <c r="L173" s="62"/>
      <c r="M173" s="62"/>
      <c r="N173" s="62"/>
    </row>
    <row r="174" spans="1:14" x14ac:dyDescent="0.35">
      <c r="A174" s="59" t="s">
        <v>3637</v>
      </c>
      <c r="B174" s="13" t="s">
        <v>3840</v>
      </c>
      <c r="C174" s="13">
        <v>2</v>
      </c>
      <c r="D174" s="60" t="s">
        <v>3639</v>
      </c>
      <c r="E174" s="60" t="s">
        <v>3835</v>
      </c>
      <c r="F174" s="61" t="s">
        <v>3636</v>
      </c>
      <c r="G174" s="13">
        <v>7.49</v>
      </c>
      <c r="H174" s="63">
        <v>10.11</v>
      </c>
      <c r="I174" s="13">
        <v>2</v>
      </c>
      <c r="J174" s="13">
        <v>2</v>
      </c>
      <c r="K174" s="63">
        <f>(G173+H173)-G174</f>
        <v>10.76</v>
      </c>
      <c r="L174" s="63"/>
      <c r="M174" s="63"/>
      <c r="N174" s="63"/>
    </row>
    <row r="175" spans="1:14" x14ac:dyDescent="0.35">
      <c r="A175" s="59" t="s">
        <v>3641</v>
      </c>
      <c r="B175" s="13" t="s">
        <v>3822</v>
      </c>
      <c r="C175" s="13">
        <v>3</v>
      </c>
      <c r="D175" s="60" t="s">
        <v>3643</v>
      </c>
      <c r="E175" s="60" t="s">
        <v>3841</v>
      </c>
      <c r="F175" s="61" t="s">
        <v>3636</v>
      </c>
      <c r="G175" s="13">
        <v>14.55</v>
      </c>
      <c r="H175" s="63">
        <v>5.1100000000000003</v>
      </c>
      <c r="I175" s="13">
        <v>2</v>
      </c>
      <c r="J175" s="13">
        <v>2</v>
      </c>
      <c r="K175" s="63">
        <f>(G174+H174)-G175</f>
        <v>3.0500000000000007</v>
      </c>
      <c r="L175" s="63"/>
      <c r="M175" s="63"/>
      <c r="N175" s="63"/>
    </row>
    <row r="176" spans="1:14" x14ac:dyDescent="0.35">
      <c r="B176" s="13"/>
      <c r="C176" s="13">
        <v>4</v>
      </c>
      <c r="D176" s="60" t="s">
        <v>3645</v>
      </c>
      <c r="E176" s="60" t="s">
        <v>3697</v>
      </c>
      <c r="F176" s="61" t="s">
        <v>3636</v>
      </c>
      <c r="G176" s="13">
        <v>14.16</v>
      </c>
      <c r="H176" s="63">
        <v>3.0150000000000001</v>
      </c>
      <c r="I176" s="13">
        <v>2</v>
      </c>
      <c r="J176" s="13">
        <v>2</v>
      </c>
      <c r="K176" s="63">
        <f>(G175+H175)-G176</f>
        <v>5.5</v>
      </c>
      <c r="L176" s="63">
        <f>AVERAGE(K174:K176)</f>
        <v>6.4366666666666674</v>
      </c>
      <c r="M176" s="63">
        <f>IF(AND($L$321&gt;L176, L176&gt;$L$320),L176,"-")</f>
        <v>6.4366666666666674</v>
      </c>
      <c r="N176" s="63">
        <f>SUMPRODUCT(I174:I176,J174:J176)/3</f>
        <v>4</v>
      </c>
    </row>
    <row r="177" spans="1:14" x14ac:dyDescent="0.35">
      <c r="A177" s="55"/>
      <c r="B177" s="56"/>
      <c r="C177" s="56" t="s">
        <v>3622</v>
      </c>
      <c r="D177" s="56"/>
      <c r="E177" s="56"/>
      <c r="F177" s="56"/>
      <c r="G177" s="56"/>
      <c r="H177" s="56"/>
      <c r="I177" s="56"/>
      <c r="J177" s="56"/>
      <c r="K177" s="57" t="s">
        <v>3629</v>
      </c>
      <c r="L177" s="56"/>
      <c r="M177" s="58"/>
      <c r="N177" s="56"/>
    </row>
    <row r="178" spans="1:14" x14ac:dyDescent="0.35">
      <c r="A178" s="59" t="s">
        <v>3842</v>
      </c>
      <c r="B178" s="13" t="s">
        <v>3843</v>
      </c>
      <c r="C178" s="13">
        <v>1</v>
      </c>
      <c r="D178" s="60" t="s">
        <v>3634</v>
      </c>
      <c r="E178" s="60" t="s">
        <v>3844</v>
      </c>
      <c r="F178" s="61" t="s">
        <v>3636</v>
      </c>
      <c r="G178" s="13">
        <v>15.07</v>
      </c>
      <c r="H178" s="62"/>
      <c r="I178" s="62"/>
      <c r="J178" s="62"/>
      <c r="K178" s="62"/>
      <c r="L178" s="62"/>
      <c r="M178" s="62"/>
      <c r="N178" s="62"/>
    </row>
    <row r="179" spans="1:14" x14ac:dyDescent="0.35">
      <c r="A179" s="59" t="s">
        <v>3637</v>
      </c>
      <c r="B179" s="13" t="s">
        <v>3845</v>
      </c>
      <c r="C179" s="13">
        <v>2</v>
      </c>
      <c r="D179" s="60" t="s">
        <v>3639</v>
      </c>
      <c r="E179" s="60" t="s">
        <v>3846</v>
      </c>
      <c r="F179" s="61" t="s">
        <v>3636</v>
      </c>
      <c r="G179" s="13">
        <v>5.5</v>
      </c>
      <c r="H179" s="63">
        <v>17.36</v>
      </c>
      <c r="I179" s="13">
        <v>2</v>
      </c>
      <c r="J179" s="13">
        <v>5</v>
      </c>
      <c r="K179" s="63">
        <f>(G178+H178)-G179</f>
        <v>9.57</v>
      </c>
      <c r="L179" s="63"/>
      <c r="M179" s="63"/>
      <c r="N179" s="63"/>
    </row>
    <row r="180" spans="1:14" x14ac:dyDescent="0.35">
      <c r="A180" s="59" t="s">
        <v>3641</v>
      </c>
      <c r="B180" s="13" t="s">
        <v>3822</v>
      </c>
      <c r="C180" s="13">
        <v>3</v>
      </c>
      <c r="D180" s="60" t="s">
        <v>3643</v>
      </c>
      <c r="E180" s="60" t="s">
        <v>3847</v>
      </c>
      <c r="F180" s="61" t="s">
        <v>3636</v>
      </c>
      <c r="G180" s="13">
        <v>16.190000000000001</v>
      </c>
      <c r="H180" s="63">
        <v>17.010000000000002</v>
      </c>
      <c r="I180" s="13">
        <v>2</v>
      </c>
      <c r="J180" s="13">
        <v>5</v>
      </c>
      <c r="K180" s="63">
        <f>(G179+H179)-G180</f>
        <v>6.6699999999999982</v>
      </c>
      <c r="L180" s="63"/>
      <c r="M180" s="63"/>
      <c r="N180" s="63"/>
    </row>
    <row r="181" spans="1:14" x14ac:dyDescent="0.35">
      <c r="B181" s="13"/>
      <c r="C181" s="13">
        <v>4</v>
      </c>
      <c r="D181" s="60" t="s">
        <v>3645</v>
      </c>
      <c r="E181" s="60" t="s">
        <v>3848</v>
      </c>
      <c r="F181" s="61" t="s">
        <v>3636</v>
      </c>
      <c r="G181" s="13">
        <v>9.15</v>
      </c>
      <c r="H181" s="63">
        <v>10.27</v>
      </c>
      <c r="I181" s="13">
        <v>2</v>
      </c>
      <c r="J181" s="13">
        <v>5</v>
      </c>
      <c r="K181" s="63">
        <f>(G180+H180)-G181</f>
        <v>24.050000000000004</v>
      </c>
      <c r="L181" s="63">
        <f>AVERAGE(K179:K181)</f>
        <v>13.430000000000001</v>
      </c>
      <c r="M181" s="63">
        <f>IF(AND($L$321&gt;L181, L181&gt;$L$320),L181,"-")</f>
        <v>13.430000000000001</v>
      </c>
      <c r="N181" s="63">
        <f>SUMPRODUCT(I179:I181,J179:J181)/3</f>
        <v>10</v>
      </c>
    </row>
    <row r="182" spans="1:14" x14ac:dyDescent="0.35">
      <c r="A182" s="55"/>
      <c r="B182" s="56"/>
      <c r="C182" s="56" t="s">
        <v>3622</v>
      </c>
      <c r="D182" s="56"/>
      <c r="E182" s="56"/>
      <c r="F182" s="56"/>
      <c r="G182" s="56"/>
      <c r="H182" s="56"/>
      <c r="I182" s="56"/>
      <c r="J182" s="56"/>
      <c r="K182" s="57" t="s">
        <v>3629</v>
      </c>
      <c r="L182" s="56"/>
      <c r="M182" s="58"/>
      <c r="N182" s="56"/>
    </row>
    <row r="183" spans="1:14" x14ac:dyDescent="0.35">
      <c r="A183" s="59" t="s">
        <v>3849</v>
      </c>
      <c r="B183" s="13" t="s">
        <v>3850</v>
      </c>
      <c r="C183" s="13">
        <v>1</v>
      </c>
      <c r="D183" s="60" t="s">
        <v>3634</v>
      </c>
      <c r="E183" s="60" t="s">
        <v>3837</v>
      </c>
      <c r="F183" s="61" t="s">
        <v>3636</v>
      </c>
      <c r="G183" s="13">
        <v>15.41</v>
      </c>
      <c r="H183" s="62"/>
      <c r="I183" s="62"/>
      <c r="J183" s="62"/>
      <c r="K183" s="62"/>
      <c r="L183" s="62"/>
      <c r="M183" s="62"/>
      <c r="N183" s="62"/>
    </row>
    <row r="184" spans="1:14" x14ac:dyDescent="0.35">
      <c r="A184" s="59" t="s">
        <v>3637</v>
      </c>
      <c r="B184" s="13" t="s">
        <v>3851</v>
      </c>
      <c r="C184" s="13">
        <v>2</v>
      </c>
      <c r="D184" s="60" t="s">
        <v>3639</v>
      </c>
      <c r="E184" s="60" t="s">
        <v>3836</v>
      </c>
      <c r="F184" s="61" t="s">
        <v>3636</v>
      </c>
      <c r="G184" s="13">
        <v>9.2899999999999991</v>
      </c>
      <c r="H184" s="63">
        <v>10.199999999999999</v>
      </c>
      <c r="I184" s="13">
        <v>2</v>
      </c>
      <c r="J184" s="13">
        <v>1</v>
      </c>
      <c r="K184" s="63">
        <f>(G183+H183)-G184</f>
        <v>6.120000000000001</v>
      </c>
      <c r="L184" s="63"/>
      <c r="M184" s="63"/>
      <c r="N184" s="63"/>
    </row>
    <row r="185" spans="1:14" x14ac:dyDescent="0.35">
      <c r="A185" s="59" t="s">
        <v>3641</v>
      </c>
      <c r="B185" s="13" t="s">
        <v>3822</v>
      </c>
      <c r="C185" s="13">
        <v>3</v>
      </c>
      <c r="D185" s="60" t="s">
        <v>3643</v>
      </c>
      <c r="E185" s="60" t="s">
        <v>3852</v>
      </c>
      <c r="F185" s="61" t="s">
        <v>3636</v>
      </c>
      <c r="G185" s="13">
        <v>16.440000000000001</v>
      </c>
      <c r="H185" s="63">
        <v>6.6050000000000004</v>
      </c>
      <c r="I185" s="13">
        <v>2</v>
      </c>
      <c r="J185" s="13">
        <v>1</v>
      </c>
      <c r="K185" s="63">
        <f>(G184+H184)-G185</f>
        <v>3.0499999999999972</v>
      </c>
      <c r="L185" s="63"/>
      <c r="M185" s="63"/>
      <c r="N185" s="63"/>
    </row>
    <row r="186" spans="1:14" x14ac:dyDescent="0.35">
      <c r="B186" s="13"/>
      <c r="C186" s="13">
        <v>4</v>
      </c>
      <c r="D186" s="60" t="s">
        <v>3645</v>
      </c>
      <c r="E186" s="60" t="s">
        <v>3853</v>
      </c>
      <c r="F186" s="61" t="s">
        <v>3636</v>
      </c>
      <c r="G186" s="13">
        <v>13.11</v>
      </c>
      <c r="H186" s="63">
        <v>4.63</v>
      </c>
      <c r="I186" s="13">
        <v>2</v>
      </c>
      <c r="J186" s="13">
        <v>1</v>
      </c>
      <c r="K186" s="63">
        <f>(G185+H185)-G186</f>
        <v>9.9350000000000023</v>
      </c>
      <c r="L186" s="63">
        <f>AVERAGE(K184:K186)</f>
        <v>6.3683333333333332</v>
      </c>
      <c r="M186" s="63">
        <f>IF(AND($L$321&gt;L186, L186&gt;$L$320),L186,"-")</f>
        <v>6.3683333333333332</v>
      </c>
      <c r="N186" s="63">
        <f>SUMPRODUCT(I184:I186,J184:J186)/3</f>
        <v>2</v>
      </c>
    </row>
    <row r="187" spans="1:14" x14ac:dyDescent="0.35">
      <c r="A187" s="55"/>
      <c r="B187" s="56"/>
      <c r="C187" s="56" t="s">
        <v>3622</v>
      </c>
      <c r="D187" s="56"/>
      <c r="E187" s="56"/>
      <c r="F187" s="56"/>
      <c r="G187" s="56"/>
      <c r="H187" s="56"/>
      <c r="I187" s="56"/>
      <c r="J187" s="56"/>
      <c r="K187" s="57" t="s">
        <v>3629</v>
      </c>
      <c r="L187" s="56"/>
      <c r="M187" s="58"/>
      <c r="N187" s="56"/>
    </row>
    <row r="188" spans="1:14" x14ac:dyDescent="0.35">
      <c r="A188" s="59" t="s">
        <v>3854</v>
      </c>
      <c r="B188" s="13" t="s">
        <v>3855</v>
      </c>
      <c r="C188" s="13">
        <v>1</v>
      </c>
      <c r="D188" s="60" t="s">
        <v>3634</v>
      </c>
      <c r="E188" s="60" t="s">
        <v>3709</v>
      </c>
      <c r="F188" s="61" t="s">
        <v>3636</v>
      </c>
      <c r="G188" s="13">
        <v>23.15</v>
      </c>
      <c r="H188" s="62"/>
      <c r="I188" s="62"/>
      <c r="J188" s="62"/>
      <c r="K188" s="62"/>
      <c r="L188" s="62"/>
      <c r="M188" s="62"/>
      <c r="N188" s="62"/>
    </row>
    <row r="189" spans="1:14" x14ac:dyDescent="0.35">
      <c r="A189" s="59" t="s">
        <v>3637</v>
      </c>
      <c r="B189" s="13" t="s">
        <v>3856</v>
      </c>
      <c r="C189" s="13">
        <v>2</v>
      </c>
      <c r="D189" s="60" t="s">
        <v>3639</v>
      </c>
      <c r="E189" s="60" t="s">
        <v>3857</v>
      </c>
      <c r="F189" s="61" t="s">
        <v>3636</v>
      </c>
      <c r="G189" s="13">
        <v>7.34</v>
      </c>
      <c r="H189" s="63">
        <v>18.361999999999998</v>
      </c>
      <c r="I189" s="13">
        <v>2</v>
      </c>
      <c r="J189" s="13">
        <v>6</v>
      </c>
      <c r="K189" s="63">
        <f>(G188+H188)-G189</f>
        <v>15.809999999999999</v>
      </c>
      <c r="L189" s="63"/>
      <c r="M189" s="63"/>
      <c r="N189" s="63"/>
    </row>
    <row r="190" spans="1:14" x14ac:dyDescent="0.35">
      <c r="A190" s="59" t="s">
        <v>3641</v>
      </c>
      <c r="B190" s="13" t="s">
        <v>3858</v>
      </c>
      <c r="C190" s="13">
        <v>3</v>
      </c>
      <c r="D190" s="60" t="s">
        <v>3643</v>
      </c>
      <c r="E190" s="60" t="s">
        <v>3859</v>
      </c>
      <c r="F190" s="61" t="s">
        <v>3636</v>
      </c>
      <c r="G190" s="13">
        <v>16.25</v>
      </c>
      <c r="H190" s="63">
        <v>4.38</v>
      </c>
      <c r="I190" s="13">
        <v>2</v>
      </c>
      <c r="J190" s="13">
        <v>6</v>
      </c>
      <c r="K190" s="63">
        <f>(G189+H189)-G190</f>
        <v>9.4519999999999982</v>
      </c>
      <c r="L190" s="63"/>
      <c r="M190" s="63"/>
      <c r="N190" s="63"/>
    </row>
    <row r="191" spans="1:14" x14ac:dyDescent="0.35">
      <c r="B191" s="13"/>
      <c r="C191" s="13">
        <v>4</v>
      </c>
      <c r="D191" s="60" t="s">
        <v>3645</v>
      </c>
      <c r="E191" s="60" t="s">
        <v>3860</v>
      </c>
      <c r="F191" s="61" t="s">
        <v>3636</v>
      </c>
      <c r="G191" s="13">
        <v>7.17</v>
      </c>
      <c r="H191" s="63">
        <v>19.262</v>
      </c>
      <c r="I191" s="13">
        <v>2</v>
      </c>
      <c r="J191" s="13">
        <v>6</v>
      </c>
      <c r="K191" s="63">
        <f>(G190+H190)-G191</f>
        <v>13.459999999999999</v>
      </c>
      <c r="L191" s="63">
        <f>AVERAGE(K189:K191)</f>
        <v>12.907333333333332</v>
      </c>
      <c r="M191" s="63">
        <f>IF(AND($L$321&gt;L191, L191&gt;$L$320),L191,"-")</f>
        <v>12.907333333333332</v>
      </c>
      <c r="N191" s="63">
        <f>SUMPRODUCT(I189:I191,J189:J191)/3</f>
        <v>12</v>
      </c>
    </row>
    <row r="192" spans="1:14" x14ac:dyDescent="0.35">
      <c r="A192" s="55"/>
      <c r="B192" s="56"/>
      <c r="C192" s="56" t="s">
        <v>3622</v>
      </c>
      <c r="D192" s="56"/>
      <c r="E192" s="56"/>
      <c r="F192" s="56"/>
      <c r="G192" s="56"/>
      <c r="H192" s="56"/>
      <c r="I192" s="56"/>
      <c r="J192" s="56"/>
      <c r="K192" s="57" t="s">
        <v>3629</v>
      </c>
      <c r="L192" s="56"/>
      <c r="M192" s="58"/>
      <c r="N192" s="56"/>
    </row>
    <row r="193" spans="1:14" x14ac:dyDescent="0.35">
      <c r="A193" s="59" t="s">
        <v>3861</v>
      </c>
      <c r="B193" s="13" t="s">
        <v>3862</v>
      </c>
      <c r="C193" s="13">
        <v>1</v>
      </c>
      <c r="D193" s="60" t="s">
        <v>3634</v>
      </c>
      <c r="E193" s="60" t="s">
        <v>3863</v>
      </c>
      <c r="F193" s="61" t="s">
        <v>3636</v>
      </c>
      <c r="G193" s="13">
        <v>14.21</v>
      </c>
      <c r="H193" s="62"/>
      <c r="I193" s="62"/>
      <c r="J193" s="62"/>
      <c r="K193" s="62"/>
      <c r="L193" s="62"/>
      <c r="M193" s="62"/>
      <c r="N193" s="62"/>
    </row>
    <row r="194" spans="1:14" x14ac:dyDescent="0.35">
      <c r="A194" s="59" t="s">
        <v>3637</v>
      </c>
      <c r="B194" s="13" t="s">
        <v>3864</v>
      </c>
      <c r="C194" s="13">
        <v>2</v>
      </c>
      <c r="D194" s="60" t="s">
        <v>3639</v>
      </c>
      <c r="E194" s="60" t="s">
        <v>3848</v>
      </c>
      <c r="F194" s="61" t="s">
        <v>3636</v>
      </c>
      <c r="G194" s="13">
        <v>6.86</v>
      </c>
      <c r="H194" s="63">
        <v>20.376000000000001</v>
      </c>
      <c r="I194" s="13">
        <v>2</v>
      </c>
      <c r="J194" s="13">
        <v>4</v>
      </c>
      <c r="K194" s="63">
        <f>(G193+H193)-G194</f>
        <v>7.3500000000000005</v>
      </c>
      <c r="L194" s="63"/>
      <c r="M194" s="63"/>
      <c r="N194" s="63"/>
    </row>
    <row r="195" spans="1:14" x14ac:dyDescent="0.35">
      <c r="A195" s="59" t="s">
        <v>3641</v>
      </c>
      <c r="B195" s="13" t="s">
        <v>3858</v>
      </c>
      <c r="C195" s="13">
        <v>3</v>
      </c>
      <c r="D195" s="60" t="s">
        <v>3643</v>
      </c>
      <c r="E195" s="60" t="s">
        <v>3830</v>
      </c>
      <c r="F195" s="61" t="s">
        <v>3636</v>
      </c>
      <c r="G195" s="13">
        <v>23.1</v>
      </c>
      <c r="H195" s="63">
        <v>3.15</v>
      </c>
      <c r="I195" s="13">
        <v>2</v>
      </c>
      <c r="J195" s="13">
        <v>4</v>
      </c>
      <c r="K195" s="63">
        <f>(G194+H194)-G195</f>
        <v>4.1359999999999992</v>
      </c>
      <c r="L195" s="63"/>
      <c r="M195" s="63"/>
      <c r="N195" s="63"/>
    </row>
    <row r="196" spans="1:14" x14ac:dyDescent="0.35">
      <c r="B196" s="13"/>
      <c r="C196" s="13">
        <v>4</v>
      </c>
      <c r="D196" s="60" t="s">
        <v>3645</v>
      </c>
      <c r="E196" s="60" t="s">
        <v>3685</v>
      </c>
      <c r="F196" s="61" t="s">
        <v>3636</v>
      </c>
      <c r="G196" s="13">
        <v>15.26</v>
      </c>
      <c r="H196" s="63">
        <v>18.11</v>
      </c>
      <c r="I196" s="13">
        <v>2</v>
      </c>
      <c r="J196" s="13">
        <v>4</v>
      </c>
      <c r="K196" s="63">
        <f>(G195+H195)-G196</f>
        <v>10.99</v>
      </c>
      <c r="L196" s="63">
        <f>AVERAGE(K194:K196)</f>
        <v>7.492</v>
      </c>
      <c r="M196" s="63">
        <f>IF(AND($L$321&gt;L196, L196&gt;$L$320),L196,"-")</f>
        <v>7.492</v>
      </c>
      <c r="N196" s="63">
        <f>SUMPRODUCT(I194:I196,J194:J196)/3</f>
        <v>8</v>
      </c>
    </row>
    <row r="197" spans="1:14" x14ac:dyDescent="0.35">
      <c r="A197" s="55"/>
      <c r="B197" s="56"/>
      <c r="C197" s="56" t="s">
        <v>3622</v>
      </c>
      <c r="D197" s="56"/>
      <c r="E197" s="56"/>
      <c r="F197" s="56"/>
      <c r="G197" s="56"/>
      <c r="H197" s="56"/>
      <c r="I197" s="56"/>
      <c r="J197" s="56"/>
      <c r="K197" s="57" t="s">
        <v>3629</v>
      </c>
      <c r="L197" s="56"/>
      <c r="M197" s="58"/>
      <c r="N197" s="56"/>
    </row>
    <row r="198" spans="1:14" x14ac:dyDescent="0.35">
      <c r="A198" s="59" t="s">
        <v>3865</v>
      </c>
      <c r="B198" s="13" t="s">
        <v>3866</v>
      </c>
      <c r="C198" s="13">
        <v>1</v>
      </c>
      <c r="D198" s="60" t="s">
        <v>3634</v>
      </c>
      <c r="E198" s="60" t="s">
        <v>3867</v>
      </c>
      <c r="F198" s="61" t="s">
        <v>3636</v>
      </c>
      <c r="G198" s="13">
        <v>20.41</v>
      </c>
      <c r="H198" s="62"/>
      <c r="I198" s="62"/>
      <c r="J198" s="62"/>
      <c r="K198" s="62"/>
      <c r="L198" s="62"/>
      <c r="M198" s="62"/>
      <c r="N198" s="62"/>
    </row>
    <row r="199" spans="1:14" x14ac:dyDescent="0.35">
      <c r="A199" s="59" t="s">
        <v>3637</v>
      </c>
      <c r="B199" s="13" t="s">
        <v>3868</v>
      </c>
      <c r="C199" s="13">
        <v>2</v>
      </c>
      <c r="D199" s="60" t="s">
        <v>3639</v>
      </c>
      <c r="E199" s="60" t="s">
        <v>3869</v>
      </c>
      <c r="F199" s="61" t="s">
        <v>3636</v>
      </c>
      <c r="G199" s="13">
        <v>8.782</v>
      </c>
      <c r="H199" s="63">
        <v>17.692</v>
      </c>
      <c r="I199" s="13">
        <v>2</v>
      </c>
      <c r="J199" s="13">
        <v>6</v>
      </c>
      <c r="K199" s="63">
        <f>(G198+H198)-G199</f>
        <v>11.628</v>
      </c>
      <c r="L199" s="63"/>
      <c r="M199" s="63"/>
      <c r="N199" s="63"/>
    </row>
    <row r="200" spans="1:14" x14ac:dyDescent="0.35">
      <c r="A200" s="59" t="s">
        <v>3641</v>
      </c>
      <c r="B200" s="13" t="s">
        <v>3858</v>
      </c>
      <c r="C200" s="13">
        <v>3</v>
      </c>
      <c r="D200" s="60" t="s">
        <v>3643</v>
      </c>
      <c r="E200" s="60" t="s">
        <v>3870</v>
      </c>
      <c r="F200" s="61" t="s">
        <v>3636</v>
      </c>
      <c r="G200" s="13">
        <v>14.63</v>
      </c>
      <c r="H200" s="63">
        <v>14.11</v>
      </c>
      <c r="I200" s="13">
        <v>2</v>
      </c>
      <c r="J200" s="13">
        <v>6</v>
      </c>
      <c r="K200" s="63">
        <f>(G199+H199)-G200</f>
        <v>11.843999999999999</v>
      </c>
      <c r="L200" s="63"/>
      <c r="M200" s="63"/>
      <c r="N200" s="63"/>
    </row>
    <row r="201" spans="1:14" x14ac:dyDescent="0.35">
      <c r="B201" s="13"/>
      <c r="C201" s="13">
        <v>4</v>
      </c>
      <c r="D201" s="60" t="s">
        <v>3645</v>
      </c>
      <c r="E201" s="60" t="s">
        <v>3871</v>
      </c>
      <c r="F201" s="61" t="s">
        <v>3636</v>
      </c>
      <c r="G201" s="13">
        <v>21.13</v>
      </c>
      <c r="H201" s="63">
        <v>23.6</v>
      </c>
      <c r="I201" s="13">
        <v>2</v>
      </c>
      <c r="J201" s="13">
        <v>6</v>
      </c>
      <c r="K201" s="63">
        <f>(G200+H200)-G201</f>
        <v>7.610000000000003</v>
      </c>
      <c r="L201" s="63">
        <f>AVERAGE(K199:K201)</f>
        <v>10.360666666666669</v>
      </c>
      <c r="M201" s="63">
        <f>IF(AND($L$321&gt;L201, L201&gt;$L$320),L201,"-")</f>
        <v>10.360666666666669</v>
      </c>
      <c r="N201" s="63">
        <f>SUMPRODUCT(I199:I201,J199:J201)/3</f>
        <v>12</v>
      </c>
    </row>
    <row r="202" spans="1:14" x14ac:dyDescent="0.35">
      <c r="A202" s="55"/>
      <c r="B202" s="56"/>
      <c r="C202" s="56" t="s">
        <v>3622</v>
      </c>
      <c r="D202" s="56"/>
      <c r="E202" s="56"/>
      <c r="F202" s="56"/>
      <c r="G202" s="56"/>
      <c r="H202" s="56"/>
      <c r="I202" s="56"/>
      <c r="J202" s="56"/>
      <c r="K202" s="56" t="s">
        <v>3629</v>
      </c>
      <c r="L202" s="56"/>
      <c r="M202" s="58"/>
      <c r="N202" s="56"/>
    </row>
    <row r="203" spans="1:14" x14ac:dyDescent="0.35">
      <c r="A203" s="59" t="s">
        <v>3872</v>
      </c>
      <c r="B203" s="13" t="s">
        <v>3873</v>
      </c>
      <c r="C203" s="13">
        <v>1</v>
      </c>
      <c r="D203" s="60" t="s">
        <v>3634</v>
      </c>
      <c r="E203" s="60" t="s">
        <v>3874</v>
      </c>
      <c r="F203" s="61" t="s">
        <v>3636</v>
      </c>
      <c r="G203" s="13">
        <v>20.11</v>
      </c>
      <c r="H203" s="62"/>
      <c r="I203" s="62"/>
      <c r="J203" s="62"/>
      <c r="K203" s="62"/>
      <c r="L203" s="62"/>
      <c r="M203" s="62"/>
      <c r="N203" s="62"/>
    </row>
    <row r="204" spans="1:14" x14ac:dyDescent="0.35">
      <c r="A204" s="59" t="s">
        <v>3637</v>
      </c>
      <c r="B204" s="13" t="s">
        <v>3875</v>
      </c>
      <c r="C204" s="13">
        <v>2</v>
      </c>
      <c r="D204" s="60" t="s">
        <v>3639</v>
      </c>
      <c r="E204" s="60" t="s">
        <v>3876</v>
      </c>
      <c r="F204" s="61" t="s">
        <v>3636</v>
      </c>
      <c r="G204" s="13">
        <v>7.62</v>
      </c>
      <c r="H204" s="63">
        <v>18.170000000000002</v>
      </c>
      <c r="I204" s="13">
        <v>2</v>
      </c>
      <c r="J204" s="13">
        <v>6</v>
      </c>
      <c r="K204" s="63">
        <f>(G203+H203)-G204</f>
        <v>12.489999999999998</v>
      </c>
      <c r="L204" s="63"/>
      <c r="M204" s="63"/>
      <c r="N204" s="63"/>
    </row>
    <row r="205" spans="1:14" x14ac:dyDescent="0.35">
      <c r="A205" s="59" t="s">
        <v>3641</v>
      </c>
      <c r="B205" s="13" t="s">
        <v>3858</v>
      </c>
      <c r="C205" s="13">
        <v>3</v>
      </c>
      <c r="D205" s="60" t="s">
        <v>3643</v>
      </c>
      <c r="E205" s="60" t="s">
        <v>3664</v>
      </c>
      <c r="F205" s="61" t="s">
        <v>3636</v>
      </c>
      <c r="G205" s="13">
        <v>16.579999999999998</v>
      </c>
      <c r="H205" s="63">
        <v>16.8</v>
      </c>
      <c r="I205" s="13">
        <v>2</v>
      </c>
      <c r="J205" s="13">
        <v>6</v>
      </c>
      <c r="K205" s="63">
        <f>(G204+H204)-G205</f>
        <v>9.2100000000000044</v>
      </c>
      <c r="L205" s="63"/>
      <c r="M205" s="63"/>
      <c r="N205" s="63"/>
    </row>
    <row r="206" spans="1:14" ht="15" thickBot="1" x14ac:dyDescent="0.4">
      <c r="A206" s="69"/>
      <c r="B206" s="70"/>
      <c r="C206" s="70">
        <v>4</v>
      </c>
      <c r="D206" s="71" t="s">
        <v>3645</v>
      </c>
      <c r="E206" s="71" t="s">
        <v>3877</v>
      </c>
      <c r="F206" s="72" t="s">
        <v>3636</v>
      </c>
      <c r="G206" s="70">
        <v>27.18</v>
      </c>
      <c r="H206" s="73">
        <v>19.306000000000001</v>
      </c>
      <c r="I206" s="70">
        <v>2</v>
      </c>
      <c r="J206" s="70">
        <v>6</v>
      </c>
      <c r="K206" s="73">
        <f>(G205+H205)-G206</f>
        <v>6.1999999999999957</v>
      </c>
      <c r="L206" s="73">
        <f>AVERAGE(K204:K206)</f>
        <v>9.2999999999999989</v>
      </c>
      <c r="M206" s="73">
        <f>IF(AND($L$321&gt;L206, L206&gt;$L$320),L206,"-")</f>
        <v>9.2999999999999989</v>
      </c>
      <c r="N206" s="73">
        <f>SUMPRODUCT(I204:I206,J204:J206)/3</f>
        <v>12</v>
      </c>
    </row>
    <row r="207" spans="1:14" x14ac:dyDescent="0.35">
      <c r="A207" s="55"/>
      <c r="B207" s="56"/>
      <c r="C207" s="56" t="s">
        <v>3622</v>
      </c>
      <c r="D207" s="56"/>
      <c r="E207" s="56"/>
      <c r="F207" s="56"/>
      <c r="G207" s="56"/>
      <c r="H207" s="56"/>
      <c r="I207" s="56"/>
      <c r="J207" s="56"/>
      <c r="K207" s="56" t="s">
        <v>3629</v>
      </c>
      <c r="L207" s="56"/>
      <c r="M207" s="58"/>
      <c r="N207" s="56"/>
    </row>
    <row r="208" spans="1:14" x14ac:dyDescent="0.35">
      <c r="A208" s="59" t="s">
        <v>3878</v>
      </c>
      <c r="B208" s="13" t="s">
        <v>3879</v>
      </c>
      <c r="C208" s="13">
        <v>1</v>
      </c>
      <c r="D208" s="60" t="s">
        <v>3634</v>
      </c>
      <c r="E208" s="60" t="s">
        <v>3880</v>
      </c>
      <c r="F208" s="61" t="s">
        <v>3636</v>
      </c>
      <c r="G208" s="13">
        <v>25.11</v>
      </c>
      <c r="H208" s="62"/>
      <c r="I208" s="62"/>
      <c r="J208" s="62"/>
      <c r="K208" s="62"/>
      <c r="L208" s="62"/>
      <c r="M208" s="62"/>
      <c r="N208" s="62"/>
    </row>
    <row r="209" spans="1:14" x14ac:dyDescent="0.35">
      <c r="A209" s="59" t="s">
        <v>3637</v>
      </c>
      <c r="B209" s="13" t="s">
        <v>3881</v>
      </c>
      <c r="C209" s="13">
        <v>2</v>
      </c>
      <c r="D209" s="60" t="s">
        <v>3639</v>
      </c>
      <c r="E209" s="60" t="s">
        <v>3882</v>
      </c>
      <c r="F209" s="61" t="s">
        <v>3636</v>
      </c>
      <c r="G209" s="13">
        <v>18.170000000000002</v>
      </c>
      <c r="H209" s="63">
        <v>6.41</v>
      </c>
      <c r="I209" s="13">
        <v>2</v>
      </c>
      <c r="J209" s="13">
        <v>4</v>
      </c>
      <c r="K209" s="63">
        <f>(G208+H208)-G209</f>
        <v>6.9399999999999977</v>
      </c>
      <c r="L209" s="63"/>
      <c r="M209" s="63"/>
      <c r="N209" s="63"/>
    </row>
    <row r="210" spans="1:14" x14ac:dyDescent="0.35">
      <c r="A210" s="59" t="s">
        <v>3641</v>
      </c>
      <c r="B210" s="13" t="s">
        <v>3883</v>
      </c>
      <c r="C210" s="13">
        <v>3</v>
      </c>
      <c r="D210" s="60" t="s">
        <v>3643</v>
      </c>
      <c r="E210" s="60" t="s">
        <v>3737</v>
      </c>
      <c r="F210" s="61" t="s">
        <v>3636</v>
      </c>
      <c r="G210" s="13">
        <v>10.119999999999999</v>
      </c>
      <c r="H210" s="63">
        <v>12.9</v>
      </c>
      <c r="I210" s="13">
        <v>2</v>
      </c>
      <c r="J210" s="13">
        <v>4</v>
      </c>
      <c r="K210" s="63">
        <f>(G209+H209)-G210</f>
        <v>14.460000000000003</v>
      </c>
      <c r="L210" s="63"/>
      <c r="M210" s="63"/>
      <c r="N210" s="63"/>
    </row>
    <row r="211" spans="1:14" ht="15" thickBot="1" x14ac:dyDescent="0.4">
      <c r="A211" s="69"/>
      <c r="B211" s="70"/>
      <c r="C211" s="70">
        <v>4</v>
      </c>
      <c r="D211" s="71" t="s">
        <v>3645</v>
      </c>
      <c r="E211" s="71" t="s">
        <v>3676</v>
      </c>
      <c r="F211" s="72" t="s">
        <v>3636</v>
      </c>
      <c r="G211" s="70">
        <v>14.53</v>
      </c>
      <c r="H211" s="73">
        <v>10</v>
      </c>
      <c r="I211" s="70">
        <v>2</v>
      </c>
      <c r="J211" s="70">
        <v>4</v>
      </c>
      <c r="K211" s="73">
        <f>(G210+H210)-G211</f>
        <v>8.49</v>
      </c>
      <c r="L211" s="73">
        <f>AVERAGE(K209:K211)</f>
        <v>9.9633333333333329</v>
      </c>
      <c r="M211" s="73">
        <f>IF(AND($L$321&gt;L211, L211&gt;$L$320),L211,"-")</f>
        <v>9.9633333333333329</v>
      </c>
      <c r="N211" s="73">
        <f>SUMPRODUCT(I209:I211,J209:J211)/3</f>
        <v>8</v>
      </c>
    </row>
    <row r="212" spans="1:14" x14ac:dyDescent="0.35">
      <c r="A212" s="55"/>
      <c r="B212" s="56"/>
      <c r="C212" s="56" t="s">
        <v>3622</v>
      </c>
      <c r="D212" s="56"/>
      <c r="E212" s="56"/>
      <c r="F212" s="56"/>
      <c r="G212" s="56"/>
      <c r="H212" s="56"/>
      <c r="I212" s="56"/>
      <c r="J212" s="56"/>
      <c r="K212" s="56" t="s">
        <v>3629</v>
      </c>
      <c r="L212" s="56"/>
      <c r="M212" s="58"/>
      <c r="N212" s="56"/>
    </row>
    <row r="213" spans="1:14" x14ac:dyDescent="0.35">
      <c r="A213" s="59" t="s">
        <v>3884</v>
      </c>
      <c r="B213" s="13" t="s">
        <v>3885</v>
      </c>
      <c r="C213" s="13">
        <v>1</v>
      </c>
      <c r="D213" s="60" t="s">
        <v>3634</v>
      </c>
      <c r="E213" s="60" t="s">
        <v>3886</v>
      </c>
      <c r="F213" s="61" t="s">
        <v>3636</v>
      </c>
      <c r="G213" s="13">
        <v>18.2</v>
      </c>
      <c r="H213" s="62"/>
      <c r="I213" s="62"/>
      <c r="J213" s="62"/>
      <c r="K213" s="62"/>
      <c r="L213" s="62"/>
      <c r="M213" s="62"/>
      <c r="N213" s="62"/>
    </row>
    <row r="214" spans="1:14" x14ac:dyDescent="0.35">
      <c r="A214" s="59" t="s">
        <v>3637</v>
      </c>
      <c r="B214" s="13" t="s">
        <v>3887</v>
      </c>
      <c r="C214" s="13">
        <v>2</v>
      </c>
      <c r="D214" s="60" t="s">
        <v>3639</v>
      </c>
      <c r="E214" s="60" t="s">
        <v>3666</v>
      </c>
      <c r="F214" s="61" t="s">
        <v>3636</v>
      </c>
      <c r="G214" s="13">
        <v>11.22</v>
      </c>
      <c r="H214" s="63">
        <v>16.02</v>
      </c>
      <c r="I214" s="13">
        <v>2</v>
      </c>
      <c r="J214" s="13">
        <v>6</v>
      </c>
      <c r="K214" s="63">
        <f>(G213+H213)-G214</f>
        <v>6.9799999999999986</v>
      </c>
      <c r="L214" s="63"/>
      <c r="M214" s="63"/>
      <c r="N214" s="63"/>
    </row>
    <row r="215" spans="1:14" x14ac:dyDescent="0.35">
      <c r="A215" s="59" t="s">
        <v>3641</v>
      </c>
      <c r="B215" s="13" t="s">
        <v>3883</v>
      </c>
      <c r="C215" s="13">
        <v>3</v>
      </c>
      <c r="D215" s="60" t="s">
        <v>3643</v>
      </c>
      <c r="E215" s="60" t="s">
        <v>3746</v>
      </c>
      <c r="F215" s="61" t="s">
        <v>3636</v>
      </c>
      <c r="G215" s="13">
        <v>5.63</v>
      </c>
      <c r="H215" s="63">
        <v>13.7</v>
      </c>
      <c r="I215" s="13">
        <v>2</v>
      </c>
      <c r="J215" s="13">
        <v>6</v>
      </c>
      <c r="K215" s="63">
        <f>(G214+H214)-G215</f>
        <v>21.610000000000003</v>
      </c>
      <c r="L215" s="63"/>
      <c r="M215" s="63"/>
      <c r="N215" s="63"/>
    </row>
    <row r="216" spans="1:14" ht="15" thickBot="1" x14ac:dyDescent="0.4">
      <c r="A216" s="69"/>
      <c r="B216" s="70"/>
      <c r="C216" s="70">
        <v>4</v>
      </c>
      <c r="D216" s="71" t="s">
        <v>3645</v>
      </c>
      <c r="E216" s="71" t="s">
        <v>3888</v>
      </c>
      <c r="F216" s="72" t="s">
        <v>3636</v>
      </c>
      <c r="G216" s="70">
        <v>13.79</v>
      </c>
      <c r="H216" s="73">
        <v>11.56</v>
      </c>
      <c r="I216" s="70">
        <v>2</v>
      </c>
      <c r="J216" s="70">
        <v>6</v>
      </c>
      <c r="K216" s="73">
        <f>(G215+H215)-G216</f>
        <v>5.5399999999999991</v>
      </c>
      <c r="L216" s="73">
        <f>AVERAGE(K214:K216)</f>
        <v>11.376666666666667</v>
      </c>
      <c r="M216" s="73">
        <f>IF(AND($L$321&gt;L216, L216&gt;$L$320),L216,"-")</f>
        <v>11.376666666666667</v>
      </c>
      <c r="N216" s="73">
        <f>SUMPRODUCT(I214:I216,J214:J216)/3</f>
        <v>12</v>
      </c>
    </row>
    <row r="217" spans="1:14" x14ac:dyDescent="0.35">
      <c r="A217" s="55"/>
      <c r="B217" s="56"/>
      <c r="C217" s="56" t="s">
        <v>3622</v>
      </c>
      <c r="D217" s="56"/>
      <c r="E217" s="56"/>
      <c r="F217" s="56"/>
      <c r="G217" s="56"/>
      <c r="H217" s="56"/>
      <c r="I217" s="56"/>
      <c r="J217" s="56"/>
      <c r="K217" s="56" t="s">
        <v>3629</v>
      </c>
      <c r="L217" s="56"/>
      <c r="M217" s="58"/>
      <c r="N217" s="56"/>
    </row>
    <row r="218" spans="1:14" x14ac:dyDescent="0.35">
      <c r="A218" s="59" t="s">
        <v>3889</v>
      </c>
      <c r="B218" s="13" t="s">
        <v>3890</v>
      </c>
      <c r="C218" s="13">
        <v>1</v>
      </c>
      <c r="D218" s="60" t="s">
        <v>3634</v>
      </c>
      <c r="E218" s="60" t="s">
        <v>3722</v>
      </c>
      <c r="F218" s="61" t="s">
        <v>3636</v>
      </c>
      <c r="G218" s="13">
        <v>18.18</v>
      </c>
      <c r="H218" s="62"/>
      <c r="I218" s="62"/>
      <c r="J218" s="62"/>
      <c r="K218" s="62"/>
      <c r="L218" s="62"/>
      <c r="M218" s="62"/>
      <c r="N218" s="62"/>
    </row>
    <row r="219" spans="1:14" x14ac:dyDescent="0.35">
      <c r="A219" s="59" t="s">
        <v>3637</v>
      </c>
      <c r="B219" s="13" t="s">
        <v>3891</v>
      </c>
      <c r="C219" s="13">
        <v>2</v>
      </c>
      <c r="D219" s="60" t="s">
        <v>3639</v>
      </c>
      <c r="E219" s="60" t="s">
        <v>3892</v>
      </c>
      <c r="F219" s="61" t="s">
        <v>3636</v>
      </c>
      <c r="G219" s="13">
        <v>6.06</v>
      </c>
      <c r="H219" s="63">
        <v>19.16</v>
      </c>
      <c r="I219" s="13">
        <v>2</v>
      </c>
      <c r="J219" s="13">
        <v>6</v>
      </c>
      <c r="K219" s="63">
        <f>(G218+H218)-G219</f>
        <v>12.120000000000001</v>
      </c>
      <c r="L219" s="63"/>
      <c r="M219" s="63"/>
      <c r="N219" s="63"/>
    </row>
    <row r="220" spans="1:14" x14ac:dyDescent="0.35">
      <c r="A220" s="59" t="s">
        <v>3641</v>
      </c>
      <c r="B220" s="13" t="s">
        <v>3883</v>
      </c>
      <c r="C220" s="13">
        <v>3</v>
      </c>
      <c r="D220" s="60" t="s">
        <v>3643</v>
      </c>
      <c r="E220" s="60" t="s">
        <v>3893</v>
      </c>
      <c r="F220" s="61" t="s">
        <v>3636</v>
      </c>
      <c r="G220" s="13">
        <v>15.68</v>
      </c>
      <c r="H220" s="63">
        <v>10.97</v>
      </c>
      <c r="I220" s="13">
        <v>2</v>
      </c>
      <c r="J220" s="13">
        <v>6</v>
      </c>
      <c r="K220" s="63">
        <f>(G219+H219)-G220</f>
        <v>9.5399999999999991</v>
      </c>
      <c r="L220" s="63"/>
      <c r="M220" s="63"/>
      <c r="N220" s="63"/>
    </row>
    <row r="221" spans="1:14" ht="15" thickBot="1" x14ac:dyDescent="0.4">
      <c r="A221" s="69"/>
      <c r="B221" s="70"/>
      <c r="C221" s="70">
        <v>4</v>
      </c>
      <c r="D221" s="71" t="s">
        <v>3645</v>
      </c>
      <c r="E221" s="71" t="s">
        <v>3730</v>
      </c>
      <c r="F221" s="72" t="s">
        <v>3636</v>
      </c>
      <c r="G221" s="70">
        <v>17.46</v>
      </c>
      <c r="H221" s="73">
        <v>10.31</v>
      </c>
      <c r="I221" s="70">
        <v>2</v>
      </c>
      <c r="J221" s="70">
        <v>6</v>
      </c>
      <c r="K221" s="73">
        <f>(G220+H220)-G221</f>
        <v>9.1899999999999977</v>
      </c>
      <c r="L221" s="73">
        <f>AVERAGE(K219:K221)</f>
        <v>10.283333333333333</v>
      </c>
      <c r="M221" s="73">
        <f>IF(AND($L$321&gt;L221, L221&gt;$L$320),L221,"-")</f>
        <v>10.283333333333333</v>
      </c>
      <c r="N221" s="73">
        <f>SUMPRODUCT(I219:I221,J219:J221)/3</f>
        <v>12</v>
      </c>
    </row>
    <row r="222" spans="1:14" x14ac:dyDescent="0.35">
      <c r="A222" s="55"/>
      <c r="B222" s="56"/>
      <c r="C222" s="56" t="s">
        <v>3622</v>
      </c>
      <c r="D222" s="56"/>
      <c r="E222" s="56"/>
      <c r="F222" s="56"/>
      <c r="G222" s="56"/>
      <c r="H222" s="56"/>
      <c r="I222" s="56"/>
      <c r="J222" s="56"/>
      <c r="K222" s="56" t="s">
        <v>3629</v>
      </c>
      <c r="L222" s="56"/>
      <c r="M222" s="58"/>
      <c r="N222" s="56"/>
    </row>
    <row r="223" spans="1:14" x14ac:dyDescent="0.35">
      <c r="A223" s="59" t="s">
        <v>3894</v>
      </c>
      <c r="B223" s="13" t="s">
        <v>3895</v>
      </c>
      <c r="C223" s="13">
        <v>1</v>
      </c>
      <c r="D223" s="60" t="s">
        <v>3634</v>
      </c>
      <c r="E223" s="60" t="s">
        <v>3666</v>
      </c>
      <c r="F223" s="61" t="s">
        <v>3636</v>
      </c>
      <c r="G223" s="13">
        <v>20.2</v>
      </c>
      <c r="H223" s="62"/>
      <c r="I223" s="62"/>
      <c r="J223" s="62"/>
      <c r="K223" s="62"/>
      <c r="L223" s="62"/>
      <c r="M223" s="62"/>
      <c r="N223" s="62"/>
    </row>
    <row r="224" spans="1:14" x14ac:dyDescent="0.35">
      <c r="A224" s="59" t="s">
        <v>3637</v>
      </c>
      <c r="B224" s="13" t="s">
        <v>3896</v>
      </c>
      <c r="C224" s="13">
        <v>2</v>
      </c>
      <c r="D224" s="60" t="s">
        <v>3639</v>
      </c>
      <c r="E224" s="60" t="s">
        <v>3733</v>
      </c>
      <c r="F224" s="61" t="s">
        <v>3636</v>
      </c>
      <c r="G224" s="13">
        <v>15.22</v>
      </c>
      <c r="H224" s="63">
        <v>15.75</v>
      </c>
      <c r="I224" s="13">
        <v>2</v>
      </c>
      <c r="J224" s="13">
        <v>3</v>
      </c>
      <c r="K224" s="63">
        <f>(G223+H223)-G224</f>
        <v>4.9799999999999986</v>
      </c>
      <c r="L224" s="63"/>
      <c r="M224" s="63"/>
      <c r="N224" s="63"/>
    </row>
    <row r="225" spans="1:14" x14ac:dyDescent="0.35">
      <c r="A225" s="59" t="s">
        <v>3641</v>
      </c>
      <c r="B225" s="13" t="s">
        <v>3897</v>
      </c>
      <c r="C225" s="13">
        <v>3</v>
      </c>
      <c r="D225" s="60" t="s">
        <v>3643</v>
      </c>
      <c r="E225" s="60" t="s">
        <v>3898</v>
      </c>
      <c r="F225" s="61" t="s">
        <v>3636</v>
      </c>
      <c r="G225" s="13">
        <v>23.42</v>
      </c>
      <c r="H225" s="63">
        <v>16.47</v>
      </c>
      <c r="I225" s="13">
        <v>2</v>
      </c>
      <c r="J225" s="13">
        <v>3</v>
      </c>
      <c r="K225" s="63">
        <f>(G224+H224)-G225</f>
        <v>7.5499999999999972</v>
      </c>
      <c r="L225" s="63"/>
      <c r="M225" s="63"/>
      <c r="N225" s="63"/>
    </row>
    <row r="226" spans="1:14" ht="15" thickBot="1" x14ac:dyDescent="0.4">
      <c r="A226" s="69"/>
      <c r="B226" s="70"/>
      <c r="C226" s="70">
        <v>4</v>
      </c>
      <c r="D226" s="71" t="s">
        <v>3645</v>
      </c>
      <c r="E226" s="71" t="s">
        <v>3735</v>
      </c>
      <c r="F226" s="72" t="s">
        <v>3636</v>
      </c>
      <c r="G226" s="70">
        <v>28.06</v>
      </c>
      <c r="H226" s="73">
        <v>14.34</v>
      </c>
      <c r="I226" s="70">
        <v>2</v>
      </c>
      <c r="J226" s="70">
        <v>3</v>
      </c>
      <c r="K226" s="73">
        <f>(G225+H225)-G226</f>
        <v>11.830000000000002</v>
      </c>
      <c r="L226" s="73">
        <f>AVERAGE(K224:K226)</f>
        <v>8.1199999999999992</v>
      </c>
      <c r="M226" s="73">
        <f>IF(AND($L$321&gt;L226, L226&gt;$L$320),L226,"-")</f>
        <v>8.1199999999999992</v>
      </c>
      <c r="N226" s="73">
        <f>SUMPRODUCT(I224:I226,J224:J226)/3</f>
        <v>6</v>
      </c>
    </row>
    <row r="227" spans="1:14" x14ac:dyDescent="0.35">
      <c r="A227" s="55"/>
      <c r="B227" s="56"/>
      <c r="C227" s="56" t="s">
        <v>3622</v>
      </c>
      <c r="D227" s="56"/>
      <c r="E227" s="56"/>
      <c r="F227" s="56"/>
      <c r="G227" s="56"/>
      <c r="H227" s="56"/>
      <c r="I227" s="56"/>
      <c r="J227" s="56"/>
      <c r="K227" s="56" t="s">
        <v>3629</v>
      </c>
      <c r="L227" s="56"/>
      <c r="M227" s="58"/>
      <c r="N227" s="56"/>
    </row>
    <row r="228" spans="1:14" x14ac:dyDescent="0.35">
      <c r="A228" s="59" t="s">
        <v>3899</v>
      </c>
      <c r="B228" s="13" t="s">
        <v>3900</v>
      </c>
      <c r="C228" s="13">
        <v>1</v>
      </c>
      <c r="D228" s="60" t="s">
        <v>3634</v>
      </c>
      <c r="E228" s="60" t="s">
        <v>3901</v>
      </c>
      <c r="F228" s="61" t="s">
        <v>3636</v>
      </c>
      <c r="G228" s="13">
        <v>25.16</v>
      </c>
      <c r="H228" s="62"/>
      <c r="I228" s="62"/>
      <c r="J228" s="62"/>
      <c r="K228" s="62"/>
      <c r="L228" s="62"/>
      <c r="M228" s="62"/>
      <c r="N228" s="62"/>
    </row>
    <row r="229" spans="1:14" x14ac:dyDescent="0.35">
      <c r="A229" s="59" t="s">
        <v>3637</v>
      </c>
      <c r="B229" s="13" t="s">
        <v>3902</v>
      </c>
      <c r="C229" s="13">
        <v>2</v>
      </c>
      <c r="D229" s="60" t="s">
        <v>3639</v>
      </c>
      <c r="E229" s="60" t="s">
        <v>3903</v>
      </c>
      <c r="F229" s="61" t="s">
        <v>3636</v>
      </c>
      <c r="G229" s="13">
        <v>12.93</v>
      </c>
      <c r="H229" s="63">
        <v>22.2</v>
      </c>
      <c r="I229" s="13">
        <v>2</v>
      </c>
      <c r="J229" s="13">
        <v>11</v>
      </c>
      <c r="K229" s="63">
        <f>(G228+H228)-G229</f>
        <v>12.23</v>
      </c>
      <c r="L229" s="63"/>
      <c r="M229" s="63"/>
      <c r="N229" s="63"/>
    </row>
    <row r="230" spans="1:14" x14ac:dyDescent="0.35">
      <c r="A230" s="59" t="s">
        <v>3641</v>
      </c>
      <c r="B230" s="13" t="s">
        <v>3904</v>
      </c>
      <c r="C230" s="13">
        <v>3</v>
      </c>
      <c r="D230" s="60" t="s">
        <v>3643</v>
      </c>
      <c r="E230" s="60" t="s">
        <v>3644</v>
      </c>
      <c r="F230" s="61" t="s">
        <v>3636</v>
      </c>
      <c r="G230" s="13">
        <v>23.02</v>
      </c>
      <c r="H230" s="63">
        <v>20.12</v>
      </c>
      <c r="I230" s="13">
        <v>2</v>
      </c>
      <c r="J230" s="13">
        <v>11</v>
      </c>
      <c r="K230" s="63">
        <f>(G229+H229)-G230</f>
        <v>12.109999999999996</v>
      </c>
      <c r="L230" s="63"/>
      <c r="M230" s="63"/>
      <c r="N230" s="63"/>
    </row>
    <row r="231" spans="1:14" ht="15" thickBot="1" x14ac:dyDescent="0.4">
      <c r="A231" s="69"/>
      <c r="B231" s="70"/>
      <c r="C231" s="70">
        <v>4</v>
      </c>
      <c r="D231" s="71" t="s">
        <v>3645</v>
      </c>
      <c r="E231" s="71" t="s">
        <v>3652</v>
      </c>
      <c r="F231" s="72" t="s">
        <v>3636</v>
      </c>
      <c r="G231" s="70">
        <v>32.630000000000003</v>
      </c>
      <c r="H231" s="73">
        <v>22</v>
      </c>
      <c r="I231" s="70">
        <v>2</v>
      </c>
      <c r="J231" s="70">
        <v>11</v>
      </c>
      <c r="K231" s="73">
        <f>(G230+H230)-G231</f>
        <v>10.509999999999998</v>
      </c>
      <c r="L231" s="73">
        <f>AVERAGE(K229:K231)</f>
        <v>11.616666666666665</v>
      </c>
      <c r="M231" s="73">
        <f>IF(AND($L$321&gt;L231, L231&gt;$L$320),L231,"-")</f>
        <v>11.616666666666665</v>
      </c>
      <c r="N231" s="73">
        <f>SUMPRODUCT(I229:I231,J229:J231)/3</f>
        <v>22</v>
      </c>
    </row>
    <row r="232" spans="1:14" x14ac:dyDescent="0.35">
      <c r="A232" s="55"/>
      <c r="B232" s="56"/>
      <c r="C232" s="56" t="s">
        <v>3622</v>
      </c>
      <c r="D232" s="56"/>
      <c r="E232" s="56"/>
      <c r="F232" s="56"/>
      <c r="G232" s="56"/>
      <c r="H232" s="56"/>
      <c r="I232" s="56"/>
      <c r="J232" s="56"/>
      <c r="K232" s="56" t="s">
        <v>3629</v>
      </c>
      <c r="L232" s="56"/>
      <c r="M232" s="58"/>
      <c r="N232" s="56"/>
    </row>
    <row r="233" spans="1:14" x14ac:dyDescent="0.35">
      <c r="A233" s="59" t="s">
        <v>3905</v>
      </c>
      <c r="B233" s="13" t="s">
        <v>3906</v>
      </c>
      <c r="C233" s="13">
        <v>1</v>
      </c>
      <c r="D233" s="60" t="s">
        <v>3634</v>
      </c>
      <c r="E233" s="60" t="s">
        <v>3685</v>
      </c>
      <c r="F233" s="61" t="s">
        <v>3636</v>
      </c>
      <c r="G233" s="13">
        <v>33.549999999999997</v>
      </c>
      <c r="H233" s="62"/>
      <c r="I233" s="62"/>
      <c r="J233" s="62"/>
      <c r="K233" s="62"/>
      <c r="L233" s="62"/>
      <c r="M233" s="62"/>
      <c r="N233" s="62"/>
    </row>
    <row r="234" spans="1:14" x14ac:dyDescent="0.35">
      <c r="A234" s="59" t="s">
        <v>3637</v>
      </c>
      <c r="B234" s="13" t="s">
        <v>3907</v>
      </c>
      <c r="C234" s="13">
        <v>2</v>
      </c>
      <c r="D234" s="60" t="s">
        <v>3639</v>
      </c>
      <c r="E234" s="60" t="s">
        <v>3877</v>
      </c>
      <c r="F234" s="61" t="s">
        <v>3636</v>
      </c>
      <c r="G234" s="13">
        <v>16.28</v>
      </c>
      <c r="H234" s="63">
        <v>18.844000000000001</v>
      </c>
      <c r="I234" s="13">
        <v>2</v>
      </c>
      <c r="J234" s="13">
        <v>9</v>
      </c>
      <c r="K234" s="63">
        <f>(G233+H233)-G234</f>
        <v>17.269999999999996</v>
      </c>
      <c r="L234" s="63"/>
      <c r="M234" s="63"/>
      <c r="N234" s="63"/>
    </row>
    <row r="235" spans="1:14" x14ac:dyDescent="0.35">
      <c r="A235" s="59" t="s">
        <v>3641</v>
      </c>
      <c r="B235" s="13" t="s">
        <v>3904</v>
      </c>
      <c r="C235" s="13">
        <v>3</v>
      </c>
      <c r="D235" s="60" t="s">
        <v>3643</v>
      </c>
      <c r="E235" s="60" t="s">
        <v>3908</v>
      </c>
      <c r="F235" s="61" t="s">
        <v>3636</v>
      </c>
      <c r="G235" s="13">
        <v>24.97</v>
      </c>
      <c r="H235" s="63">
        <v>8.8699999999999992</v>
      </c>
      <c r="I235" s="13">
        <v>2</v>
      </c>
      <c r="J235" s="13">
        <v>9</v>
      </c>
      <c r="K235" s="63">
        <f>(G234+H234)-G235</f>
        <v>10.154000000000003</v>
      </c>
      <c r="L235" s="63"/>
      <c r="M235" s="63"/>
      <c r="N235" s="63"/>
    </row>
    <row r="236" spans="1:14" ht="15" thickBot="1" x14ac:dyDescent="0.4">
      <c r="A236" s="69"/>
      <c r="B236" s="70"/>
      <c r="C236" s="70">
        <v>4</v>
      </c>
      <c r="D236" s="71" t="s">
        <v>3645</v>
      </c>
      <c r="E236" s="71" t="s">
        <v>3909</v>
      </c>
      <c r="F236" s="72" t="s">
        <v>3636</v>
      </c>
      <c r="G236" s="70">
        <v>25.35</v>
      </c>
      <c r="H236" s="73">
        <v>22.15</v>
      </c>
      <c r="I236" s="70">
        <v>2</v>
      </c>
      <c r="J236" s="70">
        <v>9</v>
      </c>
      <c r="K236" s="73">
        <f>(G235+H235)-G236</f>
        <v>8.4899999999999949</v>
      </c>
      <c r="L236" s="73">
        <f>AVERAGE(K234:K236)</f>
        <v>11.971333333333332</v>
      </c>
      <c r="M236" s="73">
        <f>IF(AND($L$321&gt;L236, L236&gt;$L$320),L236,"-")</f>
        <v>11.971333333333332</v>
      </c>
      <c r="N236" s="73">
        <f>SUMPRODUCT(I234:I236,J234:J236)/3</f>
        <v>18</v>
      </c>
    </row>
    <row r="237" spans="1:14" x14ac:dyDescent="0.35">
      <c r="A237" s="55"/>
      <c r="B237" s="56"/>
      <c r="C237" s="56" t="s">
        <v>3622</v>
      </c>
      <c r="D237" s="56"/>
      <c r="E237" s="56"/>
      <c r="F237" s="56"/>
      <c r="G237" s="56"/>
      <c r="H237" s="56"/>
      <c r="I237" s="56"/>
      <c r="J237" s="56"/>
      <c r="K237" s="56" t="s">
        <v>3629</v>
      </c>
      <c r="L237" s="56"/>
      <c r="M237" s="58"/>
      <c r="N237" s="56"/>
    </row>
    <row r="238" spans="1:14" x14ac:dyDescent="0.35">
      <c r="A238" s="59" t="s">
        <v>3910</v>
      </c>
      <c r="B238" s="13" t="s">
        <v>3911</v>
      </c>
      <c r="C238" s="13">
        <v>1</v>
      </c>
      <c r="D238" s="60" t="s">
        <v>3634</v>
      </c>
      <c r="E238" s="60" t="s">
        <v>3765</v>
      </c>
      <c r="F238" s="61" t="s">
        <v>3636</v>
      </c>
      <c r="G238" s="13">
        <v>17.82</v>
      </c>
      <c r="H238" s="62"/>
      <c r="I238" s="62"/>
      <c r="J238" s="62"/>
      <c r="K238" s="62"/>
      <c r="L238" s="62"/>
      <c r="M238" s="62"/>
      <c r="N238" s="62"/>
    </row>
    <row r="239" spans="1:14" x14ac:dyDescent="0.35">
      <c r="A239" s="59" t="s">
        <v>3637</v>
      </c>
      <c r="B239" s="13" t="s">
        <v>3912</v>
      </c>
      <c r="C239" s="13">
        <v>2</v>
      </c>
      <c r="D239" s="60" t="s">
        <v>3639</v>
      </c>
      <c r="E239" s="60" t="s">
        <v>3666</v>
      </c>
      <c r="F239" s="61" t="s">
        <v>3636</v>
      </c>
      <c r="G239" s="13">
        <v>3</v>
      </c>
      <c r="H239" s="63">
        <v>10.7</v>
      </c>
      <c r="I239" s="13">
        <v>2</v>
      </c>
      <c r="J239" s="13">
        <v>4</v>
      </c>
      <c r="K239" s="63">
        <f>(G238+H238)-G239</f>
        <v>14.82</v>
      </c>
      <c r="L239" s="63"/>
      <c r="M239" s="63"/>
      <c r="N239" s="63"/>
    </row>
    <row r="240" spans="1:14" x14ac:dyDescent="0.35">
      <c r="A240" s="59" t="s">
        <v>3641</v>
      </c>
      <c r="B240" s="13" t="s">
        <v>3904</v>
      </c>
      <c r="C240" s="13">
        <v>3</v>
      </c>
      <c r="D240" s="60" t="s">
        <v>3643</v>
      </c>
      <c r="E240" s="60" t="s">
        <v>3673</v>
      </c>
      <c r="F240" s="61" t="s">
        <v>3636</v>
      </c>
      <c r="G240" s="13">
        <v>3.27</v>
      </c>
      <c r="H240" s="63">
        <v>13</v>
      </c>
      <c r="I240" s="13">
        <v>2</v>
      </c>
      <c r="J240" s="13">
        <v>4</v>
      </c>
      <c r="K240" s="63">
        <f>(G239+H239)-G240</f>
        <v>10.43</v>
      </c>
      <c r="L240" s="63"/>
      <c r="M240" s="63"/>
      <c r="N240" s="63"/>
    </row>
    <row r="241" spans="1:14" ht="15" thickBot="1" x14ac:dyDescent="0.4">
      <c r="A241" s="69"/>
      <c r="B241" s="70"/>
      <c r="C241" s="70">
        <v>4</v>
      </c>
      <c r="D241" s="71" t="s">
        <v>3645</v>
      </c>
      <c r="E241" s="71" t="s">
        <v>3762</v>
      </c>
      <c r="F241" s="72" t="s">
        <v>3636</v>
      </c>
      <c r="G241" s="70">
        <v>7.65</v>
      </c>
      <c r="H241" s="73">
        <v>17</v>
      </c>
      <c r="I241" s="70">
        <v>2</v>
      </c>
      <c r="J241" s="70">
        <v>4</v>
      </c>
      <c r="K241" s="73">
        <f>(G240+H240)-G241</f>
        <v>8.6199999999999992</v>
      </c>
      <c r="L241" s="73">
        <f>AVERAGE(K239:K241)</f>
        <v>11.29</v>
      </c>
      <c r="M241" s="73">
        <f>IF(AND($L$321&gt;L241, L241&gt;$L$320),L241,"-")</f>
        <v>11.29</v>
      </c>
      <c r="N241" s="73">
        <f>SUMPRODUCT(I239:I241,J239:J241)/3</f>
        <v>8</v>
      </c>
    </row>
    <row r="242" spans="1:14" x14ac:dyDescent="0.35">
      <c r="A242" s="55"/>
      <c r="B242" s="56"/>
      <c r="C242" s="56" t="s">
        <v>3622</v>
      </c>
      <c r="D242" s="56"/>
      <c r="E242" s="56"/>
      <c r="F242" s="56"/>
      <c r="G242" s="56"/>
      <c r="H242" s="56"/>
      <c r="I242" s="56"/>
      <c r="J242" s="56"/>
      <c r="K242" s="56" t="s">
        <v>3629</v>
      </c>
      <c r="L242" s="56"/>
      <c r="M242" s="58"/>
      <c r="N242" s="56"/>
    </row>
    <row r="243" spans="1:14" x14ac:dyDescent="0.35">
      <c r="A243" s="59" t="s">
        <v>3913</v>
      </c>
      <c r="B243" s="13" t="s">
        <v>3914</v>
      </c>
      <c r="C243" s="13">
        <v>1</v>
      </c>
      <c r="D243" s="60" t="s">
        <v>3634</v>
      </c>
      <c r="E243" s="60" t="s">
        <v>3915</v>
      </c>
      <c r="F243" s="61" t="s">
        <v>3636</v>
      </c>
      <c r="G243" s="13">
        <v>19.100000000000001</v>
      </c>
      <c r="H243" s="62"/>
      <c r="I243" s="62"/>
      <c r="J243" s="62"/>
      <c r="K243" s="62"/>
      <c r="L243" s="62"/>
      <c r="M243" s="62"/>
      <c r="N243" s="62"/>
    </row>
    <row r="244" spans="1:14" x14ac:dyDescent="0.35">
      <c r="A244" s="59" t="s">
        <v>3637</v>
      </c>
      <c r="B244" s="13" t="s">
        <v>3916</v>
      </c>
      <c r="C244" s="13">
        <v>2</v>
      </c>
      <c r="D244" s="60" t="s">
        <v>3639</v>
      </c>
      <c r="E244" s="60" t="s">
        <v>3903</v>
      </c>
      <c r="F244" s="61" t="s">
        <v>3636</v>
      </c>
      <c r="G244" s="13">
        <v>12</v>
      </c>
      <c r="H244" s="63">
        <v>16.28</v>
      </c>
      <c r="I244" s="13">
        <v>2</v>
      </c>
      <c r="J244" s="13">
        <v>6</v>
      </c>
      <c r="K244" s="63">
        <f>(G243+H243)-G244</f>
        <v>7.1000000000000014</v>
      </c>
      <c r="L244" s="63"/>
      <c r="M244" s="63"/>
      <c r="N244" s="63"/>
    </row>
    <row r="245" spans="1:14" x14ac:dyDescent="0.35">
      <c r="A245" s="59" t="s">
        <v>3641</v>
      </c>
      <c r="B245" s="13" t="s">
        <v>3904</v>
      </c>
      <c r="C245" s="13">
        <v>3</v>
      </c>
      <c r="D245" s="60" t="s">
        <v>3643</v>
      </c>
      <c r="E245" s="60" t="s">
        <v>3762</v>
      </c>
      <c r="F245" s="61" t="s">
        <v>3636</v>
      </c>
      <c r="G245" s="13">
        <v>13</v>
      </c>
      <c r="H245" s="63">
        <v>17.03</v>
      </c>
      <c r="I245" s="13">
        <v>2</v>
      </c>
      <c r="J245" s="13">
        <v>6</v>
      </c>
      <c r="K245" s="63">
        <f>(G244+H244)-G245</f>
        <v>15.280000000000001</v>
      </c>
      <c r="L245" s="63"/>
      <c r="M245" s="63"/>
      <c r="N245" s="63"/>
    </row>
    <row r="246" spans="1:14" ht="15" thickBot="1" x14ac:dyDescent="0.4">
      <c r="A246" s="69"/>
      <c r="B246" s="70"/>
      <c r="C246" s="70">
        <v>4</v>
      </c>
      <c r="D246" s="71" t="s">
        <v>3645</v>
      </c>
      <c r="E246" s="71" t="s">
        <v>3779</v>
      </c>
      <c r="F246" s="72" t="s">
        <v>3636</v>
      </c>
      <c r="G246" s="70">
        <v>20</v>
      </c>
      <c r="H246" s="73">
        <v>18.350000000000001</v>
      </c>
      <c r="I246" s="70">
        <v>2</v>
      </c>
      <c r="J246" s="70">
        <v>6</v>
      </c>
      <c r="K246" s="73">
        <f>(G245+H245)-G246</f>
        <v>10.030000000000001</v>
      </c>
      <c r="L246" s="73">
        <f>AVERAGE(K244:K246)</f>
        <v>10.803333333333335</v>
      </c>
      <c r="M246" s="73">
        <f>IF(AND($L$321&gt;L246, L246&gt;$L$320),L246,"-")</f>
        <v>10.803333333333335</v>
      </c>
      <c r="N246" s="73">
        <f>SUMPRODUCT(I244:I246,J244:J246)/3</f>
        <v>12</v>
      </c>
    </row>
    <row r="247" spans="1:14" x14ac:dyDescent="0.35">
      <c r="A247" s="55"/>
      <c r="B247" s="56"/>
      <c r="C247" s="56" t="s">
        <v>3622</v>
      </c>
      <c r="D247" s="56"/>
      <c r="E247" s="56"/>
      <c r="F247" s="56"/>
      <c r="G247" s="56"/>
      <c r="H247" s="56"/>
      <c r="I247" s="56"/>
      <c r="J247" s="56"/>
      <c r="K247" s="56" t="s">
        <v>3629</v>
      </c>
      <c r="L247" s="56"/>
      <c r="M247" s="58"/>
      <c r="N247" s="56"/>
    </row>
    <row r="248" spans="1:14" x14ac:dyDescent="0.35">
      <c r="A248" s="59" t="s">
        <v>3917</v>
      </c>
      <c r="B248" s="13" t="s">
        <v>3918</v>
      </c>
      <c r="C248" s="13">
        <v>1</v>
      </c>
      <c r="D248" s="60" t="s">
        <v>3634</v>
      </c>
      <c r="E248" s="60" t="s">
        <v>3646</v>
      </c>
      <c r="F248" s="61" t="s">
        <v>3636</v>
      </c>
      <c r="G248" s="13">
        <v>17.7</v>
      </c>
      <c r="H248" s="62"/>
      <c r="I248" s="62"/>
      <c r="J248" s="62"/>
      <c r="K248" s="62"/>
      <c r="L248" s="62"/>
      <c r="M248" s="62"/>
      <c r="N248" s="62"/>
    </row>
    <row r="249" spans="1:14" x14ac:dyDescent="0.35">
      <c r="A249" s="59" t="s">
        <v>3637</v>
      </c>
      <c r="B249" s="13" t="s">
        <v>3919</v>
      </c>
      <c r="C249" s="13">
        <v>2</v>
      </c>
      <c r="D249" s="60" t="s">
        <v>3639</v>
      </c>
      <c r="E249" s="60" t="s">
        <v>3920</v>
      </c>
      <c r="F249" s="61" t="s">
        <v>3636</v>
      </c>
      <c r="G249" s="13">
        <v>7</v>
      </c>
      <c r="H249" s="63">
        <v>39.270000000000003</v>
      </c>
      <c r="I249" s="13">
        <v>3</v>
      </c>
      <c r="J249" s="13">
        <v>11</v>
      </c>
      <c r="K249" s="63">
        <f>(G248+H248)-G249</f>
        <v>10.7</v>
      </c>
      <c r="L249" s="63"/>
      <c r="M249" s="63"/>
      <c r="N249" s="63"/>
    </row>
    <row r="250" spans="1:14" x14ac:dyDescent="0.35">
      <c r="A250" s="59" t="s">
        <v>3641</v>
      </c>
      <c r="B250" s="13" t="s">
        <v>3904</v>
      </c>
      <c r="C250" s="13">
        <v>3</v>
      </c>
      <c r="D250" s="60" t="s">
        <v>3643</v>
      </c>
      <c r="E250" s="60" t="s">
        <v>3685</v>
      </c>
      <c r="F250" s="61" t="s">
        <v>3636</v>
      </c>
      <c r="G250" s="13">
        <v>30.56</v>
      </c>
      <c r="H250" s="63">
        <v>11.29</v>
      </c>
      <c r="I250" s="13">
        <v>3</v>
      </c>
      <c r="J250" s="13">
        <v>11</v>
      </c>
      <c r="K250" s="63">
        <f>(G249+H249)-G250</f>
        <v>15.710000000000004</v>
      </c>
      <c r="L250" s="63"/>
      <c r="M250" s="63"/>
      <c r="N250" s="63"/>
    </row>
    <row r="251" spans="1:14" ht="15" thickBot="1" x14ac:dyDescent="0.4">
      <c r="A251" s="69"/>
      <c r="B251" s="70"/>
      <c r="C251" s="70">
        <v>4</v>
      </c>
      <c r="D251" s="71" t="s">
        <v>3645</v>
      </c>
      <c r="E251" s="71" t="s">
        <v>3921</v>
      </c>
      <c r="F251" s="72" t="s">
        <v>3636</v>
      </c>
      <c r="G251" s="70">
        <v>22.1</v>
      </c>
      <c r="H251" s="73">
        <v>33.22</v>
      </c>
      <c r="I251" s="70">
        <v>3</v>
      </c>
      <c r="J251" s="70">
        <v>11</v>
      </c>
      <c r="K251" s="73">
        <f>(G250+H250)-G251</f>
        <v>19.749999999999993</v>
      </c>
      <c r="L251" s="73">
        <f>AVERAGE(K249:K251)</f>
        <v>15.386666666666665</v>
      </c>
      <c r="M251" s="73">
        <f>IF(AND($L$321&gt;L251, L251&gt;$L$320),L251,"-")</f>
        <v>15.386666666666665</v>
      </c>
      <c r="N251" s="73">
        <f>SUMPRODUCT(I249:I251,J249:J251)/3</f>
        <v>33</v>
      </c>
    </row>
    <row r="252" spans="1:14" x14ac:dyDescent="0.35">
      <c r="A252" s="55"/>
      <c r="B252" s="56"/>
      <c r="C252" s="56" t="s">
        <v>3622</v>
      </c>
      <c r="D252" s="56"/>
      <c r="E252" s="56"/>
      <c r="F252" s="56"/>
      <c r="G252" s="56"/>
      <c r="H252" s="56"/>
      <c r="I252" s="56"/>
      <c r="J252" s="56"/>
      <c r="K252" s="56" t="s">
        <v>3629</v>
      </c>
      <c r="L252" s="56"/>
      <c r="M252" s="58"/>
      <c r="N252" s="56"/>
    </row>
    <row r="253" spans="1:14" x14ac:dyDescent="0.35">
      <c r="A253" s="59" t="s">
        <v>3922</v>
      </c>
      <c r="B253" s="13" t="s">
        <v>3923</v>
      </c>
      <c r="C253" s="13">
        <v>1</v>
      </c>
      <c r="D253" s="60" t="s">
        <v>3634</v>
      </c>
      <c r="E253" s="60" t="s">
        <v>3924</v>
      </c>
      <c r="F253" s="61" t="s">
        <v>3636</v>
      </c>
      <c r="G253" s="13">
        <v>22.3</v>
      </c>
      <c r="H253" s="62"/>
      <c r="I253" s="62"/>
      <c r="J253" s="62"/>
      <c r="K253" s="62"/>
      <c r="L253" s="62"/>
      <c r="M253" s="62"/>
      <c r="N253" s="62"/>
    </row>
    <row r="254" spans="1:14" x14ac:dyDescent="0.35">
      <c r="A254" s="59" t="s">
        <v>3637</v>
      </c>
      <c r="B254" s="13" t="s">
        <v>3925</v>
      </c>
      <c r="C254" s="13">
        <v>2</v>
      </c>
      <c r="D254" s="60" t="s">
        <v>3639</v>
      </c>
      <c r="E254" s="60" t="s">
        <v>3926</v>
      </c>
      <c r="F254" s="61" t="s">
        <v>3636</v>
      </c>
      <c r="G254" s="13">
        <v>14.5</v>
      </c>
      <c r="H254" s="63">
        <v>15.35</v>
      </c>
      <c r="I254" s="13">
        <v>2</v>
      </c>
      <c r="J254" s="13">
        <v>5</v>
      </c>
      <c r="K254" s="63">
        <f>(G253+H253)-G254</f>
        <v>7.8000000000000007</v>
      </c>
      <c r="L254" s="63"/>
      <c r="M254" s="63"/>
      <c r="N254" s="63"/>
    </row>
    <row r="255" spans="1:14" ht="17.5" customHeight="1" x14ac:dyDescent="0.35">
      <c r="A255" s="59" t="s">
        <v>3641</v>
      </c>
      <c r="B255" s="13" t="s">
        <v>3904</v>
      </c>
      <c r="C255" s="13">
        <v>3</v>
      </c>
      <c r="D255" s="60" t="s">
        <v>3643</v>
      </c>
      <c r="E255" s="60" t="s">
        <v>3927</v>
      </c>
      <c r="F255" s="61" t="s">
        <v>3636</v>
      </c>
      <c r="G255" s="13">
        <v>23.71</v>
      </c>
      <c r="H255" s="63">
        <v>14.55</v>
      </c>
      <c r="I255" s="13">
        <v>2</v>
      </c>
      <c r="J255" s="13">
        <v>5</v>
      </c>
      <c r="K255" s="63">
        <f>(G254+H254)-G255</f>
        <v>6.1400000000000006</v>
      </c>
      <c r="L255" s="63"/>
      <c r="M255" s="63"/>
      <c r="N255" s="63"/>
    </row>
    <row r="256" spans="1:14" ht="17.5" customHeight="1" thickBot="1" x14ac:dyDescent="0.4">
      <c r="B256" s="13"/>
      <c r="C256" s="13">
        <v>4</v>
      </c>
      <c r="D256" s="60" t="s">
        <v>3645</v>
      </c>
      <c r="E256" s="60" t="s">
        <v>3928</v>
      </c>
      <c r="F256" s="61" t="s">
        <v>3636</v>
      </c>
      <c r="G256" s="13">
        <v>24.18</v>
      </c>
      <c r="H256" s="63">
        <v>13.2</v>
      </c>
      <c r="I256" s="13">
        <v>2</v>
      </c>
      <c r="J256" s="13">
        <v>5</v>
      </c>
      <c r="K256" s="63">
        <f>(G255+H255)-G256</f>
        <v>14.080000000000005</v>
      </c>
      <c r="L256" s="73">
        <f>AVERAGE(K254:K256)</f>
        <v>9.3400000000000016</v>
      </c>
      <c r="M256" s="73">
        <f>IF(AND($L$321&gt;L256, L256&gt;$L$320),L256,"-")</f>
        <v>9.3400000000000016</v>
      </c>
      <c r="N256" s="73">
        <f>SUMPRODUCT(I254:I256,J254:J256)/3</f>
        <v>10</v>
      </c>
    </row>
    <row r="257" spans="1:14" ht="17.5" customHeight="1" x14ac:dyDescent="0.35">
      <c r="A257" s="55"/>
      <c r="B257" s="56"/>
      <c r="C257" s="56" t="s">
        <v>3622</v>
      </c>
      <c r="D257" s="56"/>
      <c r="E257" s="56"/>
      <c r="F257" s="56"/>
      <c r="G257" s="56"/>
      <c r="H257" s="56"/>
      <c r="I257" s="56"/>
      <c r="J257" s="56"/>
      <c r="K257" s="56" t="s">
        <v>3629</v>
      </c>
      <c r="L257" s="56"/>
      <c r="M257" s="58"/>
      <c r="N257" s="56"/>
    </row>
    <row r="258" spans="1:14" ht="17.5" customHeight="1" x14ac:dyDescent="0.35">
      <c r="A258" s="59" t="s">
        <v>3929</v>
      </c>
      <c r="B258" s="13" t="s">
        <v>3930</v>
      </c>
      <c r="C258" s="13">
        <v>1</v>
      </c>
      <c r="D258" s="60" t="s">
        <v>3634</v>
      </c>
      <c r="E258" s="60" t="s">
        <v>3673</v>
      </c>
      <c r="F258" s="61" t="s">
        <v>3636</v>
      </c>
      <c r="G258" s="13">
        <v>16.27</v>
      </c>
      <c r="H258" s="62"/>
      <c r="I258" s="62"/>
      <c r="J258" s="62"/>
      <c r="K258" s="62"/>
      <c r="L258" s="62"/>
      <c r="M258" s="62"/>
      <c r="N258" s="62"/>
    </row>
    <row r="259" spans="1:14" ht="17.5" customHeight="1" x14ac:dyDescent="0.35">
      <c r="A259" s="59" t="s">
        <v>3637</v>
      </c>
      <c r="B259" s="13" t="s">
        <v>3931</v>
      </c>
      <c r="C259" s="13">
        <v>2</v>
      </c>
      <c r="D259" s="60" t="s">
        <v>3639</v>
      </c>
      <c r="E259" s="60" t="s">
        <v>3932</v>
      </c>
      <c r="F259" s="61" t="s">
        <v>3636</v>
      </c>
      <c r="G259" s="13">
        <v>4.3600000000000003</v>
      </c>
      <c r="H259" s="63">
        <v>14.71</v>
      </c>
      <c r="I259" s="13">
        <v>2</v>
      </c>
      <c r="J259" s="13">
        <v>7</v>
      </c>
      <c r="K259" s="63">
        <f>(G258+H258)-G259</f>
        <v>11.91</v>
      </c>
      <c r="L259" s="63"/>
      <c r="M259" s="63"/>
      <c r="N259" s="63"/>
    </row>
    <row r="260" spans="1:14" ht="17.5" customHeight="1" x14ac:dyDescent="0.35">
      <c r="A260" s="59" t="s">
        <v>3641</v>
      </c>
      <c r="B260" s="13" t="s">
        <v>3904</v>
      </c>
      <c r="C260" s="13">
        <v>3</v>
      </c>
      <c r="D260" s="60" t="s">
        <v>3643</v>
      </c>
      <c r="E260" s="60" t="s">
        <v>3644</v>
      </c>
      <c r="F260" s="61" t="s">
        <v>3636</v>
      </c>
      <c r="G260" s="13">
        <v>8.1999999999999993</v>
      </c>
      <c r="H260" s="63">
        <v>13.78</v>
      </c>
      <c r="I260" s="13">
        <v>2</v>
      </c>
      <c r="J260" s="13">
        <v>7</v>
      </c>
      <c r="K260" s="63">
        <f>(G259+H259)-G260</f>
        <v>10.870000000000001</v>
      </c>
      <c r="L260" s="63"/>
      <c r="M260" s="63"/>
      <c r="N260" s="63"/>
    </row>
    <row r="261" spans="1:14" ht="17.5" customHeight="1" thickBot="1" x14ac:dyDescent="0.4">
      <c r="B261" s="13"/>
      <c r="C261" s="13">
        <v>4</v>
      </c>
      <c r="D261" s="60" t="s">
        <v>3645</v>
      </c>
      <c r="E261" s="60" t="s">
        <v>3722</v>
      </c>
      <c r="F261" s="61" t="s">
        <v>3636</v>
      </c>
      <c r="G261" s="13">
        <v>6.62</v>
      </c>
      <c r="H261" s="63">
        <v>12.87</v>
      </c>
      <c r="I261" s="13">
        <v>2</v>
      </c>
      <c r="J261" s="13">
        <v>7</v>
      </c>
      <c r="K261" s="63">
        <f>(G260+H260)-G261</f>
        <v>15.359999999999996</v>
      </c>
      <c r="L261" s="73">
        <f>AVERAGE(K259:K261)</f>
        <v>12.713333333333333</v>
      </c>
      <c r="M261" s="73">
        <f>IF(AND($L$321&gt;L261, L261&gt;$L$320),L261,"-")</f>
        <v>12.713333333333333</v>
      </c>
      <c r="N261" s="73">
        <f>SUMPRODUCT(I259:I261,J259:J261)/3</f>
        <v>14</v>
      </c>
    </row>
    <row r="262" spans="1:14" ht="17.5" customHeight="1" x14ac:dyDescent="0.35">
      <c r="A262" s="55"/>
      <c r="B262" s="56"/>
      <c r="C262" s="56" t="s">
        <v>3622</v>
      </c>
      <c r="D262" s="56"/>
      <c r="E262" s="56"/>
      <c r="F262" s="56"/>
      <c r="G262" s="56"/>
      <c r="H262" s="56"/>
      <c r="I262" s="56"/>
      <c r="J262" s="56"/>
      <c r="K262" s="56" t="s">
        <v>3629</v>
      </c>
      <c r="L262" s="56"/>
      <c r="M262" s="58"/>
      <c r="N262" s="56"/>
    </row>
    <row r="263" spans="1:14" ht="17.5" customHeight="1" x14ac:dyDescent="0.35">
      <c r="A263" s="59" t="s">
        <v>3933</v>
      </c>
      <c r="B263" s="13" t="s">
        <v>3934</v>
      </c>
      <c r="C263" s="13">
        <v>1</v>
      </c>
      <c r="D263" s="60" t="s">
        <v>3634</v>
      </c>
      <c r="E263" s="60" t="s">
        <v>3649</v>
      </c>
      <c r="F263" s="61" t="s">
        <v>3636</v>
      </c>
      <c r="G263" s="13">
        <v>20.22</v>
      </c>
      <c r="H263" s="62"/>
      <c r="I263" s="62"/>
      <c r="J263" s="62"/>
      <c r="K263" s="62"/>
      <c r="L263" s="62"/>
      <c r="M263" s="62"/>
      <c r="N263" s="62"/>
    </row>
    <row r="264" spans="1:14" ht="17.5" customHeight="1" x14ac:dyDescent="0.35">
      <c r="A264" s="59" t="s">
        <v>3637</v>
      </c>
      <c r="B264" s="13" t="s">
        <v>3935</v>
      </c>
      <c r="C264" s="13">
        <v>2</v>
      </c>
      <c r="D264" s="60" t="s">
        <v>3639</v>
      </c>
      <c r="E264" s="60" t="s">
        <v>3936</v>
      </c>
      <c r="F264" s="61" t="s">
        <v>3636</v>
      </c>
      <c r="G264" s="13">
        <v>12.56</v>
      </c>
      <c r="H264" s="63">
        <v>15.67</v>
      </c>
      <c r="I264" s="13">
        <v>2</v>
      </c>
      <c r="J264" s="13">
        <v>5</v>
      </c>
      <c r="K264" s="63">
        <f>(G263+H263)-G264</f>
        <v>7.6599999999999984</v>
      </c>
      <c r="L264" s="63"/>
      <c r="M264" s="63"/>
      <c r="N264" s="63"/>
    </row>
    <row r="265" spans="1:14" ht="17.5" customHeight="1" x14ac:dyDescent="0.35">
      <c r="A265" s="59" t="s">
        <v>3641</v>
      </c>
      <c r="B265" s="13" t="s">
        <v>3904</v>
      </c>
      <c r="C265" s="13">
        <v>3</v>
      </c>
      <c r="D265" s="60" t="s">
        <v>3643</v>
      </c>
      <c r="E265" s="60" t="s">
        <v>3937</v>
      </c>
      <c r="F265" s="61" t="s">
        <v>3636</v>
      </c>
      <c r="G265" s="13">
        <v>11.6</v>
      </c>
      <c r="H265" s="63">
        <v>12.15</v>
      </c>
      <c r="I265" s="13">
        <v>2</v>
      </c>
      <c r="J265" s="13">
        <v>5</v>
      </c>
      <c r="K265" s="63">
        <f>(G264+H264)-G265</f>
        <v>16.630000000000003</v>
      </c>
      <c r="L265" s="63"/>
      <c r="M265" s="63"/>
      <c r="N265" s="63"/>
    </row>
    <row r="266" spans="1:14" ht="17.5" customHeight="1" thickBot="1" x14ac:dyDescent="0.4">
      <c r="B266" s="13"/>
      <c r="C266" s="13">
        <v>4</v>
      </c>
      <c r="D266" s="60" t="s">
        <v>3801</v>
      </c>
      <c r="E266" s="60" t="s">
        <v>3644</v>
      </c>
      <c r="F266" s="61" t="s">
        <v>3636</v>
      </c>
      <c r="G266" s="13">
        <v>11.21</v>
      </c>
      <c r="H266" s="63">
        <v>13.55</v>
      </c>
      <c r="I266" s="13">
        <v>2</v>
      </c>
      <c r="J266" s="13">
        <v>5</v>
      </c>
      <c r="K266" s="63">
        <f>(G265+H265)-G266</f>
        <v>12.54</v>
      </c>
      <c r="L266" s="73">
        <f>AVERAGE(K264:K266)</f>
        <v>12.276666666666666</v>
      </c>
      <c r="M266" s="73">
        <f>IF(AND($L$321&gt;L266, L266&gt;$L$320),L266,"-")</f>
        <v>12.276666666666666</v>
      </c>
      <c r="N266" s="73">
        <f>SUMPRODUCT(I264:I266,J264:J266)/3</f>
        <v>10</v>
      </c>
    </row>
    <row r="267" spans="1:14" ht="17.5" customHeight="1" x14ac:dyDescent="0.35">
      <c r="A267" s="55"/>
      <c r="B267" s="56"/>
      <c r="C267" s="56" t="s">
        <v>3622</v>
      </c>
      <c r="D267" s="56"/>
      <c r="E267" s="56"/>
      <c r="F267" s="56"/>
      <c r="G267" s="56"/>
      <c r="H267" s="56"/>
      <c r="I267" s="56"/>
      <c r="J267" s="56"/>
      <c r="K267" s="56" t="s">
        <v>3629</v>
      </c>
      <c r="L267" s="56"/>
      <c r="M267" s="58"/>
      <c r="N267" s="56"/>
    </row>
    <row r="268" spans="1:14" ht="17.5" customHeight="1" x14ac:dyDescent="0.35">
      <c r="A268" s="59" t="s">
        <v>3938</v>
      </c>
      <c r="B268" s="13" t="s">
        <v>3939</v>
      </c>
      <c r="C268" s="13">
        <v>1</v>
      </c>
      <c r="D268" s="60" t="s">
        <v>3634</v>
      </c>
      <c r="E268" s="60" t="s">
        <v>3829</v>
      </c>
      <c r="F268" s="61" t="s">
        <v>3636</v>
      </c>
      <c r="G268" s="13">
        <v>14.48</v>
      </c>
      <c r="H268" s="62"/>
      <c r="I268" s="62"/>
      <c r="J268" s="62"/>
      <c r="K268" s="62"/>
      <c r="L268" s="62"/>
      <c r="M268" s="62"/>
      <c r="N268" s="62"/>
    </row>
    <row r="269" spans="1:14" ht="17.5" customHeight="1" x14ac:dyDescent="0.35">
      <c r="A269" s="59" t="s">
        <v>3637</v>
      </c>
      <c r="B269" s="13" t="s">
        <v>3940</v>
      </c>
      <c r="C269" s="13">
        <v>2</v>
      </c>
      <c r="D269" s="60" t="s">
        <v>3639</v>
      </c>
      <c r="E269" s="60" t="s">
        <v>3941</v>
      </c>
      <c r="F269" s="61" t="s">
        <v>3636</v>
      </c>
      <c r="G269" s="13">
        <v>4.78</v>
      </c>
      <c r="H269" s="63">
        <v>12.44</v>
      </c>
      <c r="I269" s="13">
        <v>2</v>
      </c>
      <c r="J269" s="13">
        <v>6</v>
      </c>
      <c r="K269" s="63">
        <f>(G268+H268)-G269</f>
        <v>9.6999999999999993</v>
      </c>
      <c r="L269" s="63"/>
      <c r="M269" s="63"/>
      <c r="N269" s="63"/>
    </row>
    <row r="270" spans="1:14" ht="18" customHeight="1" x14ac:dyDescent="0.35">
      <c r="A270" s="59" t="s">
        <v>3641</v>
      </c>
      <c r="B270" s="13" t="s">
        <v>3942</v>
      </c>
      <c r="C270" s="13">
        <v>3</v>
      </c>
      <c r="D270" s="60" t="s">
        <v>3643</v>
      </c>
      <c r="E270" s="60" t="s">
        <v>3943</v>
      </c>
      <c r="F270" s="61" t="s">
        <v>3636</v>
      </c>
      <c r="G270" s="13">
        <v>4.2</v>
      </c>
      <c r="H270" s="63">
        <v>13.59</v>
      </c>
      <c r="I270" s="13">
        <v>2</v>
      </c>
      <c r="J270" s="13">
        <v>6</v>
      </c>
      <c r="K270" s="63">
        <f>(G269+H269)-G270</f>
        <v>13.02</v>
      </c>
      <c r="L270" s="63"/>
      <c r="M270" s="63"/>
      <c r="N270" s="63"/>
    </row>
    <row r="271" spans="1:14" ht="17.5" customHeight="1" thickBot="1" x14ac:dyDescent="0.4">
      <c r="B271" s="13"/>
      <c r="C271" s="13">
        <v>4</v>
      </c>
      <c r="D271" s="60" t="s">
        <v>3645</v>
      </c>
      <c r="E271" s="60" t="s">
        <v>3944</v>
      </c>
      <c r="F271" s="61" t="s">
        <v>3636</v>
      </c>
      <c r="G271" s="13">
        <v>2.77</v>
      </c>
      <c r="H271" s="63">
        <v>13.61</v>
      </c>
      <c r="I271" s="13">
        <v>2</v>
      </c>
      <c r="J271" s="13">
        <v>6</v>
      </c>
      <c r="K271" s="63">
        <f>(G270+H270)-G271</f>
        <v>15.02</v>
      </c>
      <c r="L271" s="73">
        <f>AVERAGE(K269:K271)</f>
        <v>12.579999999999998</v>
      </c>
      <c r="M271" s="73">
        <f>IF(AND($L$321&gt;L271, L271&gt;$L$320),L271,"-")</f>
        <v>12.579999999999998</v>
      </c>
      <c r="N271" s="73">
        <f>SUMPRODUCT(I269:I271,J269:J271)/3</f>
        <v>12</v>
      </c>
    </row>
    <row r="272" spans="1:14" ht="17.5" customHeight="1" x14ac:dyDescent="0.35">
      <c r="A272" s="55"/>
      <c r="B272" s="56"/>
      <c r="C272" s="56" t="s">
        <v>3622</v>
      </c>
      <c r="D272" s="56"/>
      <c r="E272" s="56"/>
      <c r="F272" s="56"/>
      <c r="G272" s="56"/>
      <c r="H272" s="56"/>
      <c r="I272" s="56"/>
      <c r="J272" s="56"/>
      <c r="K272" s="56" t="s">
        <v>3629</v>
      </c>
      <c r="L272" s="56"/>
      <c r="M272" s="58"/>
      <c r="N272" s="56"/>
    </row>
    <row r="273" spans="1:14" ht="17.5" customHeight="1" x14ac:dyDescent="0.35">
      <c r="A273" s="59" t="s">
        <v>3945</v>
      </c>
      <c r="B273" s="13" t="s">
        <v>3946</v>
      </c>
      <c r="C273" s="13">
        <v>1</v>
      </c>
      <c r="D273" s="60" t="s">
        <v>3634</v>
      </c>
      <c r="E273" s="60" t="s">
        <v>3882</v>
      </c>
      <c r="F273" s="61" t="s">
        <v>3636</v>
      </c>
      <c r="G273" s="13">
        <v>12.66</v>
      </c>
      <c r="H273" s="62"/>
      <c r="I273" s="62"/>
      <c r="J273" s="62"/>
      <c r="K273" s="62"/>
      <c r="L273" s="62"/>
      <c r="M273" s="62"/>
      <c r="N273" s="62"/>
    </row>
    <row r="274" spans="1:14" ht="17.5" customHeight="1" x14ac:dyDescent="0.35">
      <c r="A274" s="59" t="s">
        <v>3637</v>
      </c>
      <c r="B274" s="13" t="s">
        <v>3947</v>
      </c>
      <c r="C274" s="13">
        <v>2</v>
      </c>
      <c r="D274" s="60" t="s">
        <v>3639</v>
      </c>
      <c r="E274" s="60" t="s">
        <v>3948</v>
      </c>
      <c r="F274" s="61" t="s">
        <v>3636</v>
      </c>
      <c r="G274" s="13">
        <v>8.3800000000000008</v>
      </c>
      <c r="H274" s="63">
        <v>11.78</v>
      </c>
      <c r="I274" s="13">
        <v>1</v>
      </c>
      <c r="J274" s="13">
        <v>4</v>
      </c>
      <c r="K274" s="63">
        <f>(G273+H273)-G274</f>
        <v>4.2799999999999994</v>
      </c>
      <c r="L274" s="63"/>
      <c r="M274" s="63"/>
      <c r="N274" s="63"/>
    </row>
    <row r="275" spans="1:14" ht="17.5" customHeight="1" x14ac:dyDescent="0.35">
      <c r="A275" s="59" t="s">
        <v>3641</v>
      </c>
      <c r="B275" s="13" t="s">
        <v>3942</v>
      </c>
      <c r="C275" s="13">
        <v>3</v>
      </c>
      <c r="D275" s="60" t="s">
        <v>3643</v>
      </c>
      <c r="E275" s="60" t="s">
        <v>3673</v>
      </c>
      <c r="F275" s="61" t="s">
        <v>3636</v>
      </c>
      <c r="G275" s="13">
        <v>5.8</v>
      </c>
      <c r="H275" s="63">
        <v>11.92</v>
      </c>
      <c r="I275" s="13">
        <v>2</v>
      </c>
      <c r="J275" s="13">
        <v>4</v>
      </c>
      <c r="K275" s="63">
        <f>(G274+H274)-G275</f>
        <v>14.36</v>
      </c>
      <c r="L275" s="63"/>
      <c r="M275" s="63"/>
      <c r="N275" s="63"/>
    </row>
    <row r="276" spans="1:14" ht="17.5" customHeight="1" thickBot="1" x14ac:dyDescent="0.4">
      <c r="B276" s="13"/>
      <c r="C276" s="13">
        <v>4</v>
      </c>
      <c r="D276" s="60" t="s">
        <v>3645</v>
      </c>
      <c r="E276" s="60" t="s">
        <v>3949</v>
      </c>
      <c r="F276" s="61" t="s">
        <v>3636</v>
      </c>
      <c r="G276" s="13">
        <v>7.2</v>
      </c>
      <c r="H276" s="63">
        <v>9.74</v>
      </c>
      <c r="I276" s="13">
        <v>2</v>
      </c>
      <c r="J276" s="13">
        <v>4</v>
      </c>
      <c r="K276" s="63">
        <f>(G275+H275)-G276</f>
        <v>10.52</v>
      </c>
      <c r="L276" s="73">
        <f>AVERAGE(K274:K276)</f>
        <v>9.7200000000000006</v>
      </c>
      <c r="M276" s="73">
        <f>IF(AND($L$321&gt;L276, L276&gt;$L$320),L276,"-")</f>
        <v>9.7200000000000006</v>
      </c>
      <c r="N276" s="73">
        <f>SUMPRODUCT(I274:I276,J274:J276)/3</f>
        <v>6.666666666666667</v>
      </c>
    </row>
    <row r="277" spans="1:14" ht="17.5" customHeight="1" x14ac:dyDescent="0.35">
      <c r="A277" s="55"/>
      <c r="B277" s="56"/>
      <c r="C277" s="56" t="s">
        <v>3622</v>
      </c>
      <c r="D277" s="56"/>
      <c r="E277" s="56"/>
      <c r="F277" s="56"/>
      <c r="G277" s="56"/>
      <c r="H277" s="56"/>
      <c r="I277" s="56"/>
      <c r="J277" s="56"/>
      <c r="K277" s="56" t="s">
        <v>3629</v>
      </c>
      <c r="L277" s="56"/>
      <c r="M277" s="58"/>
      <c r="N277" s="56"/>
    </row>
    <row r="278" spans="1:14" ht="17.5" customHeight="1" x14ac:dyDescent="0.35">
      <c r="A278" s="59" t="s">
        <v>3950</v>
      </c>
      <c r="B278" s="13" t="s">
        <v>3951</v>
      </c>
      <c r="C278" s="13">
        <v>1</v>
      </c>
      <c r="D278" s="60" t="s">
        <v>3634</v>
      </c>
      <c r="E278" s="60" t="s">
        <v>3952</v>
      </c>
      <c r="F278" s="61" t="s">
        <v>3636</v>
      </c>
      <c r="G278" s="13">
        <v>12.08</v>
      </c>
      <c r="H278" s="62"/>
      <c r="I278" s="62"/>
      <c r="J278" s="62"/>
      <c r="K278" s="62"/>
      <c r="L278" s="62"/>
      <c r="M278" s="62"/>
      <c r="N278" s="62"/>
    </row>
    <row r="279" spans="1:14" ht="17.5" customHeight="1" x14ac:dyDescent="0.35">
      <c r="A279" s="59" t="s">
        <v>3637</v>
      </c>
      <c r="B279" s="13" t="s">
        <v>3953</v>
      </c>
      <c r="C279" s="13">
        <v>2</v>
      </c>
      <c r="D279" s="60" t="s">
        <v>3639</v>
      </c>
      <c r="E279" s="60" t="s">
        <v>3676</v>
      </c>
      <c r="F279" s="61" t="s">
        <v>3636</v>
      </c>
      <c r="G279" s="13">
        <v>7.22</v>
      </c>
      <c r="H279" s="63">
        <v>11.02</v>
      </c>
      <c r="I279" s="13">
        <v>3</v>
      </c>
      <c r="J279" s="13">
        <v>2</v>
      </c>
      <c r="K279" s="63">
        <f>(G278+H278)-G279</f>
        <v>4.8600000000000003</v>
      </c>
      <c r="L279" s="63"/>
      <c r="M279" s="63"/>
      <c r="N279" s="63"/>
    </row>
    <row r="280" spans="1:14" ht="17.5" customHeight="1" x14ac:dyDescent="0.35">
      <c r="A280" s="59" t="s">
        <v>3641</v>
      </c>
      <c r="B280" s="13" t="s">
        <v>3942</v>
      </c>
      <c r="C280" s="13">
        <v>3</v>
      </c>
      <c r="D280" s="60" t="s">
        <v>3643</v>
      </c>
      <c r="E280" s="60" t="s">
        <v>3954</v>
      </c>
      <c r="F280" s="61" t="s">
        <v>3636</v>
      </c>
      <c r="G280" s="13">
        <v>4.78</v>
      </c>
      <c r="H280" s="63">
        <v>10.84</v>
      </c>
      <c r="I280" s="13">
        <v>3</v>
      </c>
      <c r="J280" s="13">
        <v>2</v>
      </c>
      <c r="K280" s="63">
        <f>(G279+H279)-G280</f>
        <v>13.459999999999997</v>
      </c>
      <c r="L280" s="63"/>
      <c r="M280" s="63"/>
      <c r="N280" s="63"/>
    </row>
    <row r="281" spans="1:14" ht="17.5" customHeight="1" thickBot="1" x14ac:dyDescent="0.4">
      <c r="B281" s="13"/>
      <c r="C281" s="13">
        <v>4</v>
      </c>
      <c r="D281" s="60" t="s">
        <v>3645</v>
      </c>
      <c r="E281" s="60" t="s">
        <v>3909</v>
      </c>
      <c r="F281" s="61" t="s">
        <v>3636</v>
      </c>
      <c r="G281" s="13">
        <v>7.51</v>
      </c>
      <c r="H281" s="63">
        <v>10.119999999999999</v>
      </c>
      <c r="I281" s="13">
        <v>3</v>
      </c>
      <c r="J281" s="13">
        <v>2</v>
      </c>
      <c r="K281" s="63">
        <f>(G280+H280)-G281</f>
        <v>8.1100000000000012</v>
      </c>
      <c r="L281" s="73">
        <f>AVERAGE(K279:K281)</f>
        <v>8.81</v>
      </c>
      <c r="M281" s="73">
        <f>IF(AND($L$321&gt;L281, L281&gt;$L$320),L281,"-")</f>
        <v>8.81</v>
      </c>
      <c r="N281" s="73">
        <f>SUMPRODUCT(I279:I281,J279:J281)/3</f>
        <v>6</v>
      </c>
    </row>
    <row r="282" spans="1:14" ht="17.5" customHeight="1" x14ac:dyDescent="0.35">
      <c r="A282" s="55"/>
      <c r="B282" s="56"/>
      <c r="C282" s="56" t="s">
        <v>3622</v>
      </c>
      <c r="D282" s="56"/>
      <c r="E282" s="56"/>
      <c r="F282" s="56"/>
      <c r="G282" s="56"/>
      <c r="H282" s="56"/>
      <c r="I282" s="56"/>
      <c r="J282" s="56"/>
      <c r="K282" s="56" t="s">
        <v>3629</v>
      </c>
      <c r="L282" s="56"/>
      <c r="M282" s="58"/>
      <c r="N282" s="56"/>
    </row>
    <row r="283" spans="1:14" ht="17.5" customHeight="1" x14ac:dyDescent="0.35">
      <c r="A283" s="59" t="s">
        <v>3955</v>
      </c>
      <c r="B283" s="13" t="s">
        <v>3956</v>
      </c>
      <c r="C283" s="13">
        <v>1</v>
      </c>
      <c r="D283" s="60" t="s">
        <v>3634</v>
      </c>
      <c r="E283" s="60" t="s">
        <v>3750</v>
      </c>
      <c r="F283" s="61" t="s">
        <v>3636</v>
      </c>
      <c r="G283" s="13">
        <v>14.18</v>
      </c>
      <c r="H283" s="62"/>
      <c r="I283" s="62"/>
      <c r="J283" s="62"/>
      <c r="K283" s="62"/>
      <c r="L283" s="62"/>
      <c r="M283" s="62"/>
      <c r="N283" s="62"/>
    </row>
    <row r="284" spans="1:14" ht="17.5" customHeight="1" x14ac:dyDescent="0.35">
      <c r="A284" s="59" t="s">
        <v>3637</v>
      </c>
      <c r="B284" s="13" t="s">
        <v>3957</v>
      </c>
      <c r="C284" s="13">
        <v>2</v>
      </c>
      <c r="D284" s="60" t="s">
        <v>3639</v>
      </c>
      <c r="E284" s="60" t="s">
        <v>3733</v>
      </c>
      <c r="F284" s="61" t="s">
        <v>3636</v>
      </c>
      <c r="G284" s="13">
        <v>9.34</v>
      </c>
      <c r="H284" s="63">
        <v>13.25</v>
      </c>
      <c r="I284" s="13">
        <v>2</v>
      </c>
      <c r="J284" s="13">
        <v>4</v>
      </c>
      <c r="K284" s="63">
        <f>(G283+H283)-G284</f>
        <v>4.84</v>
      </c>
      <c r="L284" s="63"/>
      <c r="M284" s="63"/>
      <c r="N284" s="63"/>
    </row>
    <row r="285" spans="1:14" ht="17.5" customHeight="1" x14ac:dyDescent="0.35">
      <c r="A285" s="59" t="s">
        <v>3641</v>
      </c>
      <c r="B285" s="13" t="s">
        <v>3942</v>
      </c>
      <c r="C285" s="13">
        <v>3</v>
      </c>
      <c r="D285" s="60" t="s">
        <v>3643</v>
      </c>
      <c r="E285" s="60" t="s">
        <v>3673</v>
      </c>
      <c r="F285" s="61" t="s">
        <v>3636</v>
      </c>
      <c r="G285" s="13">
        <v>7.24</v>
      </c>
      <c r="H285" s="63">
        <v>12.8</v>
      </c>
      <c r="I285" s="13">
        <v>2</v>
      </c>
      <c r="J285" s="13">
        <v>4</v>
      </c>
      <c r="K285" s="63">
        <f>(G284+H284)-G285</f>
        <v>15.35</v>
      </c>
      <c r="L285" s="63"/>
      <c r="M285" s="63"/>
      <c r="N285" s="63"/>
    </row>
    <row r="286" spans="1:14" ht="17.5" customHeight="1" thickBot="1" x14ac:dyDescent="0.4">
      <c r="B286" s="13"/>
      <c r="C286" s="13">
        <v>4</v>
      </c>
      <c r="D286" s="60" t="s">
        <v>3645</v>
      </c>
      <c r="E286" s="60" t="s">
        <v>3722</v>
      </c>
      <c r="F286" s="61" t="s">
        <v>3636</v>
      </c>
      <c r="G286" s="13">
        <v>5.34</v>
      </c>
      <c r="H286" s="63">
        <v>13.09</v>
      </c>
      <c r="I286" s="13">
        <v>2</v>
      </c>
      <c r="J286" s="13">
        <v>4</v>
      </c>
      <c r="K286" s="63">
        <f>(G285+H285)-G286</f>
        <v>14.7</v>
      </c>
      <c r="L286" s="73">
        <f>AVERAGE(K284:K286)</f>
        <v>11.63</v>
      </c>
      <c r="M286" s="73">
        <f>IF(AND($L$321&gt;L286, L286&gt;$L$320),L286,"-")</f>
        <v>11.63</v>
      </c>
      <c r="N286" s="73">
        <f>SUMPRODUCT(I284:I286,J284:J286)/3</f>
        <v>8</v>
      </c>
    </row>
    <row r="287" spans="1:14" ht="17.5" customHeight="1" x14ac:dyDescent="0.35">
      <c r="A287" s="55"/>
      <c r="B287" s="56"/>
      <c r="C287" s="56" t="s">
        <v>3622</v>
      </c>
      <c r="D287" s="56"/>
      <c r="E287" s="56"/>
      <c r="F287" s="56"/>
      <c r="G287" s="56"/>
      <c r="H287" s="56"/>
      <c r="I287" s="56"/>
      <c r="J287" s="56"/>
      <c r="K287" s="56" t="s">
        <v>3629</v>
      </c>
      <c r="L287" s="56"/>
      <c r="M287" s="58"/>
      <c r="N287" s="56"/>
    </row>
    <row r="288" spans="1:14" ht="17.5" customHeight="1" x14ac:dyDescent="0.35">
      <c r="A288" s="59" t="s">
        <v>3958</v>
      </c>
      <c r="B288" s="13" t="s">
        <v>3959</v>
      </c>
      <c r="C288" s="13">
        <v>1</v>
      </c>
      <c r="D288" s="60" t="s">
        <v>3634</v>
      </c>
      <c r="E288" s="60" t="s">
        <v>3733</v>
      </c>
      <c r="F288" s="61" t="s">
        <v>3636</v>
      </c>
      <c r="G288" s="13">
        <v>15.4</v>
      </c>
      <c r="H288" s="62"/>
      <c r="I288" s="62"/>
      <c r="J288" s="62"/>
      <c r="K288" s="62"/>
      <c r="L288" s="62"/>
      <c r="M288" s="62"/>
      <c r="N288" s="62"/>
    </row>
    <row r="289" spans="1:14" ht="17.5" customHeight="1" x14ac:dyDescent="0.35">
      <c r="A289" s="59" t="s">
        <v>3637</v>
      </c>
      <c r="B289" s="13" t="s">
        <v>3960</v>
      </c>
      <c r="C289" s="13">
        <v>2</v>
      </c>
      <c r="D289" s="60" t="s">
        <v>3639</v>
      </c>
      <c r="E289" s="60" t="s">
        <v>3877</v>
      </c>
      <c r="F289" s="61" t="s">
        <v>3636</v>
      </c>
      <c r="G289" s="13">
        <v>1.1200000000000001</v>
      </c>
      <c r="H289" s="63">
        <v>16.45</v>
      </c>
      <c r="I289" s="13">
        <v>2</v>
      </c>
      <c r="J289" s="13">
        <v>6</v>
      </c>
      <c r="K289" s="63">
        <f>(G288+H288)-G289</f>
        <v>14.280000000000001</v>
      </c>
      <c r="L289" s="63"/>
      <c r="M289" s="63"/>
      <c r="N289" s="63"/>
    </row>
    <row r="290" spans="1:14" ht="17.5" customHeight="1" x14ac:dyDescent="0.35">
      <c r="A290" s="59" t="s">
        <v>3641</v>
      </c>
      <c r="B290" s="13" t="s">
        <v>3942</v>
      </c>
      <c r="C290" s="13">
        <v>3</v>
      </c>
      <c r="D290" s="60" t="s">
        <v>3643</v>
      </c>
      <c r="E290" s="60" t="s">
        <v>3693</v>
      </c>
      <c r="F290" s="61" t="s">
        <v>3636</v>
      </c>
      <c r="G290" s="13">
        <v>3.46</v>
      </c>
      <c r="H290" s="63">
        <v>18.66</v>
      </c>
      <c r="I290" s="13">
        <v>2</v>
      </c>
      <c r="J290" s="13">
        <v>6</v>
      </c>
      <c r="K290" s="63">
        <f>(G289+H289)-G290</f>
        <v>14.11</v>
      </c>
      <c r="L290" s="63"/>
      <c r="M290" s="63"/>
      <c r="N290" s="63"/>
    </row>
    <row r="291" spans="1:14" ht="17.5" customHeight="1" thickBot="1" x14ac:dyDescent="0.4">
      <c r="B291" s="13"/>
      <c r="C291" s="13">
        <v>4</v>
      </c>
      <c r="D291" s="60" t="s">
        <v>3645</v>
      </c>
      <c r="E291" s="60" t="s">
        <v>3646</v>
      </c>
      <c r="F291" s="61" t="s">
        <v>3636</v>
      </c>
      <c r="G291" s="13">
        <v>10.78</v>
      </c>
      <c r="H291" s="63">
        <v>20.47</v>
      </c>
      <c r="I291" s="13">
        <v>2</v>
      </c>
      <c r="J291" s="13">
        <v>6</v>
      </c>
      <c r="K291" s="63">
        <f>(G290+H290)-G291</f>
        <v>11.340000000000002</v>
      </c>
      <c r="L291" s="73">
        <f>AVERAGE(K289:K291)</f>
        <v>13.243333333333334</v>
      </c>
      <c r="M291" s="73">
        <f>IF(AND($L$321&gt;L291, L291&gt;$L$320),L291,"-")</f>
        <v>13.243333333333334</v>
      </c>
      <c r="N291" s="73">
        <f>SUMPRODUCT(I289:I291,J289:J291)/3</f>
        <v>12</v>
      </c>
    </row>
    <row r="292" spans="1:14" ht="17.5" customHeight="1" x14ac:dyDescent="0.35">
      <c r="A292" s="55"/>
      <c r="B292" s="56"/>
      <c r="C292" s="56" t="s">
        <v>3622</v>
      </c>
      <c r="D292" s="56"/>
      <c r="E292" s="56"/>
      <c r="F292" s="56"/>
      <c r="G292" s="56"/>
      <c r="H292" s="56"/>
      <c r="I292" s="56"/>
      <c r="J292" s="56"/>
      <c r="K292" s="56" t="s">
        <v>3629</v>
      </c>
      <c r="L292" s="56"/>
      <c r="M292" s="58"/>
      <c r="N292" s="56"/>
    </row>
    <row r="293" spans="1:14" ht="17.5" customHeight="1" x14ac:dyDescent="0.35">
      <c r="A293" s="59" t="s">
        <v>3961</v>
      </c>
      <c r="B293" s="13" t="s">
        <v>3962</v>
      </c>
      <c r="C293" s="13">
        <v>1</v>
      </c>
      <c r="D293" s="60" t="s">
        <v>3634</v>
      </c>
      <c r="E293" s="60" t="s">
        <v>3963</v>
      </c>
      <c r="F293" s="61" t="s">
        <v>3636</v>
      </c>
      <c r="G293" s="13">
        <v>20.55</v>
      </c>
      <c r="H293" s="62"/>
      <c r="I293" s="62"/>
      <c r="J293" s="62"/>
      <c r="K293" s="62"/>
      <c r="L293" s="62"/>
      <c r="M293" s="62"/>
      <c r="N293" s="62"/>
    </row>
    <row r="294" spans="1:14" ht="17.5" customHeight="1" x14ac:dyDescent="0.35">
      <c r="A294" s="59" t="s">
        <v>3637</v>
      </c>
      <c r="B294" s="13" t="s">
        <v>3964</v>
      </c>
      <c r="C294" s="13">
        <v>2</v>
      </c>
      <c r="D294" s="60" t="s">
        <v>3639</v>
      </c>
      <c r="E294" s="60" t="s">
        <v>3965</v>
      </c>
      <c r="F294" s="61" t="s">
        <v>3636</v>
      </c>
      <c r="G294" s="13">
        <v>12.06</v>
      </c>
      <c r="H294" s="63">
        <v>17.190000000000001</v>
      </c>
      <c r="I294" s="13">
        <v>2</v>
      </c>
      <c r="J294" s="13">
        <v>8</v>
      </c>
      <c r="K294" s="63">
        <f>(G293+H293)-G294</f>
        <v>8.49</v>
      </c>
      <c r="L294" s="63"/>
      <c r="M294" s="63"/>
      <c r="N294" s="63"/>
    </row>
    <row r="295" spans="1:14" ht="17.5" customHeight="1" x14ac:dyDescent="0.35">
      <c r="A295" s="59" t="s">
        <v>3641</v>
      </c>
      <c r="B295" s="13" t="s">
        <v>3942</v>
      </c>
      <c r="C295" s="13">
        <v>3</v>
      </c>
      <c r="D295" s="60" t="s">
        <v>3643</v>
      </c>
      <c r="E295" s="60" t="s">
        <v>3679</v>
      </c>
      <c r="F295" s="61" t="s">
        <v>3636</v>
      </c>
      <c r="G295" s="13">
        <v>18.11</v>
      </c>
      <c r="H295" s="63">
        <v>21.09</v>
      </c>
      <c r="I295" s="13">
        <v>2</v>
      </c>
      <c r="J295" s="13">
        <v>8</v>
      </c>
      <c r="K295" s="63">
        <f>(G294+H294)-G295</f>
        <v>11.14</v>
      </c>
      <c r="L295" s="63"/>
      <c r="M295" s="63"/>
      <c r="N295" s="63"/>
    </row>
    <row r="296" spans="1:14" ht="17.5" customHeight="1" thickBot="1" x14ac:dyDescent="0.4">
      <c r="B296" s="13"/>
      <c r="C296" s="13">
        <v>4</v>
      </c>
      <c r="D296" s="60" t="s">
        <v>3645</v>
      </c>
      <c r="E296" s="60" t="s">
        <v>3679</v>
      </c>
      <c r="F296" s="61" t="s">
        <v>3636</v>
      </c>
      <c r="G296" s="13">
        <v>31.05</v>
      </c>
      <c r="H296" s="63">
        <v>3.004</v>
      </c>
      <c r="I296" s="13">
        <v>2</v>
      </c>
      <c r="J296" s="13">
        <v>8</v>
      </c>
      <c r="K296" s="63">
        <f>(G295+H295)-G296</f>
        <v>8.1500000000000021</v>
      </c>
      <c r="L296" s="73">
        <f>AVERAGE(K294:K296)</f>
        <v>9.2600000000000016</v>
      </c>
      <c r="M296" s="73">
        <f>IF(AND($L$321&gt;L296, L296&gt;$L$320),L296,"-")</f>
        <v>9.2600000000000016</v>
      </c>
      <c r="N296" s="73">
        <f>SUMPRODUCT(I294:I296,J294:J296)/3</f>
        <v>16</v>
      </c>
    </row>
    <row r="297" spans="1:14" ht="17.5" customHeight="1" x14ac:dyDescent="0.35">
      <c r="A297" s="55"/>
      <c r="B297" s="56"/>
      <c r="C297" s="56" t="s">
        <v>3622</v>
      </c>
      <c r="D297" s="56"/>
      <c r="E297" s="56"/>
      <c r="F297" s="56"/>
      <c r="G297" s="56"/>
      <c r="H297" s="56"/>
      <c r="I297" s="56"/>
      <c r="J297" s="56"/>
      <c r="K297" s="56" t="s">
        <v>3629</v>
      </c>
      <c r="L297" s="56"/>
      <c r="M297" s="58"/>
      <c r="N297" s="56"/>
    </row>
    <row r="298" spans="1:14" ht="17.5" customHeight="1" x14ac:dyDescent="0.35">
      <c r="A298" s="59" t="s">
        <v>3966</v>
      </c>
      <c r="B298" s="13" t="s">
        <v>3967</v>
      </c>
      <c r="C298" s="13">
        <v>1</v>
      </c>
      <c r="D298" s="60" t="s">
        <v>3634</v>
      </c>
      <c r="E298" s="60" t="s">
        <v>3968</v>
      </c>
      <c r="F298" s="61" t="s">
        <v>3636</v>
      </c>
      <c r="G298" s="13">
        <v>9.6300000000000008</v>
      </c>
      <c r="H298" s="62"/>
      <c r="I298" s="62"/>
      <c r="J298" s="62"/>
      <c r="K298" s="62"/>
      <c r="L298" s="62"/>
      <c r="M298" s="62"/>
      <c r="N298" s="62"/>
    </row>
    <row r="299" spans="1:14" ht="17.5" customHeight="1" x14ac:dyDescent="0.35">
      <c r="A299" s="59" t="s">
        <v>3637</v>
      </c>
      <c r="B299" s="13" t="s">
        <v>3969</v>
      </c>
      <c r="C299" s="13">
        <v>2</v>
      </c>
      <c r="D299" s="60" t="s">
        <v>3639</v>
      </c>
      <c r="E299" s="60" t="s">
        <v>3685</v>
      </c>
      <c r="F299" s="61" t="s">
        <v>3636</v>
      </c>
      <c r="G299" s="13">
        <v>7.88</v>
      </c>
      <c r="H299" s="63">
        <v>16</v>
      </c>
      <c r="I299" s="13">
        <v>2</v>
      </c>
      <c r="J299" s="13">
        <v>5</v>
      </c>
      <c r="K299" s="63">
        <f>(G298+H298)-G299</f>
        <v>1.7500000000000009</v>
      </c>
      <c r="L299" s="63"/>
      <c r="M299" s="63"/>
      <c r="N299" s="63"/>
    </row>
    <row r="300" spans="1:14" ht="17.5" customHeight="1" x14ac:dyDescent="0.35">
      <c r="A300" s="59" t="s">
        <v>3641</v>
      </c>
      <c r="B300" s="13" t="s">
        <v>3942</v>
      </c>
      <c r="C300" s="13">
        <v>3</v>
      </c>
      <c r="D300" s="60" t="s">
        <v>3643</v>
      </c>
      <c r="E300" s="60" t="s">
        <v>3970</v>
      </c>
      <c r="F300" s="61" t="s">
        <v>3636</v>
      </c>
      <c r="G300" s="13">
        <v>10.11</v>
      </c>
      <c r="H300" s="63">
        <v>19.5</v>
      </c>
      <c r="I300" s="13">
        <v>2</v>
      </c>
      <c r="J300" s="13">
        <v>5</v>
      </c>
      <c r="K300" s="63">
        <f>(G299+H299)-G300</f>
        <v>13.77</v>
      </c>
      <c r="L300" s="63"/>
      <c r="M300" s="63"/>
      <c r="N300" s="63"/>
    </row>
    <row r="301" spans="1:14" ht="17.5" customHeight="1" thickBot="1" x14ac:dyDescent="0.4">
      <c r="B301" s="13"/>
      <c r="C301" s="13">
        <v>4</v>
      </c>
      <c r="D301" s="60" t="s">
        <v>3645</v>
      </c>
      <c r="E301" s="60" t="s">
        <v>3877</v>
      </c>
      <c r="F301" s="61" t="s">
        <v>3636</v>
      </c>
      <c r="G301" s="13">
        <v>24.56</v>
      </c>
      <c r="H301" s="63">
        <v>25.04</v>
      </c>
      <c r="I301" s="13">
        <v>2</v>
      </c>
      <c r="J301" s="13">
        <v>5</v>
      </c>
      <c r="K301" s="63">
        <f>(G300+H300)-G301</f>
        <v>5.0500000000000007</v>
      </c>
      <c r="L301" s="73">
        <f>AVERAGE(K299:K301)</f>
        <v>6.8566666666666665</v>
      </c>
      <c r="M301" s="73">
        <f>IF(AND($L$321&gt;L301, L301&gt;$L$320),L301,"-")</f>
        <v>6.8566666666666665</v>
      </c>
      <c r="N301" s="73">
        <f>SUMPRODUCT(I299:I301,J299:J301)/3</f>
        <v>10</v>
      </c>
    </row>
    <row r="302" spans="1:14" ht="17.5" customHeight="1" x14ac:dyDescent="0.35">
      <c r="A302" s="55"/>
      <c r="B302" s="56"/>
      <c r="C302" s="56" t="s">
        <v>3622</v>
      </c>
      <c r="D302" s="56"/>
      <c r="E302" s="56"/>
      <c r="F302" s="56"/>
      <c r="G302" s="56"/>
      <c r="H302" s="56"/>
      <c r="I302" s="56"/>
      <c r="J302" s="56"/>
      <c r="K302" s="56" t="s">
        <v>3629</v>
      </c>
      <c r="L302" s="56"/>
      <c r="M302" s="58"/>
      <c r="N302" s="56"/>
    </row>
    <row r="303" spans="1:14" ht="17.5" customHeight="1" x14ac:dyDescent="0.35">
      <c r="A303" s="59" t="s">
        <v>3971</v>
      </c>
      <c r="B303" s="13" t="s">
        <v>3972</v>
      </c>
      <c r="C303" s="13">
        <v>1</v>
      </c>
      <c r="D303" s="60" t="s">
        <v>3634</v>
      </c>
      <c r="E303" s="60" t="s">
        <v>3782</v>
      </c>
      <c r="F303" s="61" t="s">
        <v>3636</v>
      </c>
      <c r="G303" s="13">
        <v>15.54</v>
      </c>
      <c r="H303" s="62"/>
      <c r="I303" s="62"/>
      <c r="J303" s="62"/>
      <c r="K303" s="62"/>
      <c r="L303" s="62"/>
      <c r="M303" s="62"/>
      <c r="N303" s="62"/>
    </row>
    <row r="304" spans="1:14" ht="17.5" customHeight="1" x14ac:dyDescent="0.35">
      <c r="A304" s="59" t="s">
        <v>3637</v>
      </c>
      <c r="B304" s="13" t="s">
        <v>3973</v>
      </c>
      <c r="C304" s="13">
        <v>2</v>
      </c>
      <c r="D304" s="60" t="s">
        <v>3639</v>
      </c>
      <c r="E304" s="60" t="s">
        <v>3728</v>
      </c>
      <c r="F304" s="61" t="s">
        <v>3636</v>
      </c>
      <c r="G304" s="13">
        <v>1.31</v>
      </c>
      <c r="H304" s="63">
        <v>20</v>
      </c>
      <c r="I304" s="13">
        <v>2</v>
      </c>
      <c r="J304" s="13">
        <v>5</v>
      </c>
      <c r="K304" s="63">
        <f>(G303+H303)-G304</f>
        <v>14.229999999999999</v>
      </c>
      <c r="L304" s="63"/>
      <c r="M304" s="63"/>
      <c r="N304" s="63"/>
    </row>
    <row r="305" spans="1:14" ht="17.5" customHeight="1" x14ac:dyDescent="0.35">
      <c r="A305" s="59" t="s">
        <v>3641</v>
      </c>
      <c r="B305" s="13" t="s">
        <v>3942</v>
      </c>
      <c r="C305" s="13">
        <v>3</v>
      </c>
      <c r="D305" s="60" t="s">
        <v>3643</v>
      </c>
      <c r="E305" s="60" t="s">
        <v>3676</v>
      </c>
      <c r="F305" s="61" t="s">
        <v>3636</v>
      </c>
      <c r="G305" s="13">
        <v>15</v>
      </c>
      <c r="H305" s="63">
        <v>17.850000000000001</v>
      </c>
      <c r="I305" s="13">
        <v>2</v>
      </c>
      <c r="J305" s="13">
        <v>5</v>
      </c>
      <c r="K305" s="63">
        <f>(G304+H304)-G305</f>
        <v>6.3099999999999987</v>
      </c>
      <c r="L305" s="63"/>
      <c r="M305" s="63"/>
      <c r="N305" s="63"/>
    </row>
    <row r="306" spans="1:14" ht="17.5" customHeight="1" thickBot="1" x14ac:dyDescent="0.4">
      <c r="B306" s="13"/>
      <c r="C306" s="13">
        <v>4</v>
      </c>
      <c r="D306" s="60" t="s">
        <v>3645</v>
      </c>
      <c r="E306" s="60" t="s">
        <v>3725</v>
      </c>
      <c r="F306" s="61" t="s">
        <v>3636</v>
      </c>
      <c r="G306" s="13">
        <v>12.01</v>
      </c>
      <c r="H306" s="63">
        <v>18.260000000000002</v>
      </c>
      <c r="I306" s="13">
        <v>2</v>
      </c>
      <c r="J306" s="13">
        <v>5</v>
      </c>
      <c r="K306" s="63">
        <f>(G305+H305)-G306</f>
        <v>20.840000000000003</v>
      </c>
      <c r="L306" s="73">
        <f>AVERAGE(K304:K306)</f>
        <v>13.793333333333335</v>
      </c>
      <c r="M306" s="73">
        <f>IF(AND($L$321&gt;L306, L306&gt;$L$320),L306,"-")</f>
        <v>13.793333333333335</v>
      </c>
      <c r="N306" s="73">
        <f>SUMPRODUCT(I304:I306,J304:J306)/3</f>
        <v>10</v>
      </c>
    </row>
    <row r="307" spans="1:14" ht="17.5" customHeight="1" x14ac:dyDescent="0.35">
      <c r="B307" s="13"/>
      <c r="C307" s="13"/>
      <c r="D307" s="60"/>
      <c r="E307" s="60"/>
      <c r="F307" s="61"/>
      <c r="H307" s="63"/>
      <c r="I307" s="13"/>
      <c r="J307" s="13"/>
      <c r="K307" s="63"/>
      <c r="L307" s="63"/>
      <c r="M307" s="63"/>
      <c r="N307" s="63"/>
    </row>
    <row r="308" spans="1:14" ht="17.5" customHeight="1" x14ac:dyDescent="0.35">
      <c r="B308" s="13"/>
      <c r="C308" s="13"/>
      <c r="D308" s="60"/>
      <c r="E308" s="60"/>
      <c r="F308" s="61"/>
      <c r="I308" t="s">
        <v>3610</v>
      </c>
      <c r="J308" t="s">
        <v>3974</v>
      </c>
      <c r="K308" s="63"/>
      <c r="L308" s="63"/>
      <c r="M308" s="63"/>
      <c r="N308" s="63"/>
    </row>
    <row r="309" spans="1:14" ht="17.5" customHeight="1" x14ac:dyDescent="0.35">
      <c r="B309" s="13"/>
      <c r="C309" s="13"/>
      <c r="D309" s="60"/>
      <c r="E309" s="60"/>
      <c r="F309" s="61"/>
      <c r="H309" s="63" t="s">
        <v>3975</v>
      </c>
      <c r="I309" s="63">
        <f>AVERAGE(I8:I306)</f>
        <v>1.9944444444444445</v>
      </c>
      <c r="J309" s="74">
        <f>AVERAGE(J8:J306)</f>
        <v>4.8944444444444448</v>
      </c>
      <c r="K309" s="63"/>
      <c r="L309" s="63"/>
      <c r="M309" s="63"/>
      <c r="N309" s="63"/>
    </row>
    <row r="310" spans="1:14" ht="17.5" customHeight="1" x14ac:dyDescent="0.35">
      <c r="B310" s="13"/>
      <c r="C310" s="13"/>
      <c r="D310" s="60"/>
      <c r="E310" s="60"/>
      <c r="F310" s="61"/>
      <c r="H310" s="63"/>
      <c r="I310" s="13"/>
      <c r="J310" s="13"/>
      <c r="K310" s="63"/>
      <c r="L310" s="63"/>
      <c r="M310" s="63"/>
      <c r="N310" s="63"/>
    </row>
    <row r="311" spans="1:14" ht="17.5" customHeight="1" x14ac:dyDescent="0.35">
      <c r="B311" s="13"/>
      <c r="C311" s="13"/>
      <c r="D311" s="60"/>
      <c r="E311" s="60"/>
      <c r="F311" s="61"/>
      <c r="H311" s="63"/>
      <c r="I311" s="13"/>
      <c r="J311" s="13"/>
      <c r="K311" s="63"/>
      <c r="L311" s="63"/>
      <c r="M311" s="63"/>
      <c r="N311" s="63"/>
    </row>
    <row r="312" spans="1:14" ht="17.5" customHeight="1" x14ac:dyDescent="0.35">
      <c r="B312" s="13"/>
      <c r="C312" s="13"/>
      <c r="D312" s="60"/>
      <c r="E312" s="60"/>
      <c r="F312" s="61"/>
      <c r="H312" s="63"/>
      <c r="I312" s="13"/>
      <c r="J312" s="13"/>
      <c r="K312" s="63"/>
      <c r="L312" s="63"/>
      <c r="M312" s="63"/>
      <c r="N312" s="63"/>
    </row>
    <row r="313" spans="1:14" ht="18" customHeight="1" x14ac:dyDescent="0.35">
      <c r="C313" s="13"/>
      <c r="M313" s="63"/>
    </row>
    <row r="314" spans="1:14" x14ac:dyDescent="0.35">
      <c r="K314" s="10" t="s">
        <v>3580</v>
      </c>
      <c r="L314" s="75">
        <f>AVERAGE(L8:L306)</f>
        <v>11.048511111111113</v>
      </c>
      <c r="M314" s="75">
        <f>AVERAGE(M8:M306)</f>
        <v>11.137614035087722</v>
      </c>
      <c r="N314" s="75">
        <f>AVERAGE(N8:N306)</f>
        <v>9.7833333333333314</v>
      </c>
    </row>
    <row r="315" spans="1:14" x14ac:dyDescent="0.35">
      <c r="K315" s="10" t="s">
        <v>3581</v>
      </c>
      <c r="L315" s="10">
        <f>COUNTIF(L8:L306,"&gt;0")</f>
        <v>60</v>
      </c>
      <c r="M315" s="10">
        <f>COUNTIF(M8:M306,"&gt;0")</f>
        <v>57</v>
      </c>
      <c r="N315" s="10">
        <f>COUNTIF(N8:N306,"&gt;0")</f>
        <v>60</v>
      </c>
    </row>
    <row r="316" spans="1:14" x14ac:dyDescent="0.35">
      <c r="K316" s="10" t="s">
        <v>3582</v>
      </c>
      <c r="L316" s="10">
        <f>STDEV(L8:L306)</f>
        <v>2.538264842079581</v>
      </c>
      <c r="M316" s="10">
        <f>STDEV(M8:M306)</f>
        <v>2.2813423895528797</v>
      </c>
      <c r="N316" s="11"/>
    </row>
    <row r="317" spans="1:14" x14ac:dyDescent="0.35">
      <c r="K317" s="10" t="s">
        <v>3583</v>
      </c>
      <c r="L317" s="10">
        <f>QUARTILE(L8:L306,1)</f>
        <v>9.3300000000000018</v>
      </c>
      <c r="M317" s="10">
        <f>QUARTILE(M8:M306,1)</f>
        <v>9.7200000000000006</v>
      </c>
      <c r="N317" s="11"/>
    </row>
    <row r="318" spans="1:14" x14ac:dyDescent="0.35">
      <c r="K318" s="10" t="s">
        <v>3584</v>
      </c>
      <c r="L318" s="10">
        <f>QUARTILE(L8:L306,3)</f>
        <v>12.781083333333331</v>
      </c>
      <c r="M318" s="10">
        <f>QUARTILE(M8:M306,3)</f>
        <v>12.738999999999997</v>
      </c>
      <c r="N318" s="11"/>
    </row>
    <row r="319" spans="1:14" x14ac:dyDescent="0.35">
      <c r="K319" s="10" t="s">
        <v>3585</v>
      </c>
      <c r="L319" s="76">
        <f>L318-L317</f>
        <v>3.4510833333333295</v>
      </c>
      <c r="M319" s="10">
        <f>M318-M317</f>
        <v>3.0189999999999966</v>
      </c>
      <c r="N319" s="11"/>
    </row>
    <row r="320" spans="1:14" x14ac:dyDescent="0.35">
      <c r="K320" s="10" t="s">
        <v>3586</v>
      </c>
      <c r="L320" s="10">
        <f>L314-(1.5*L319)</f>
        <v>5.8718861111111185</v>
      </c>
      <c r="M320" s="10">
        <f>M314-(1.5*M319)</f>
        <v>6.6091140350877273</v>
      </c>
      <c r="N320" s="11"/>
    </row>
    <row r="321" spans="11:14" x14ac:dyDescent="0.35">
      <c r="K321" s="10" t="s">
        <v>3587</v>
      </c>
      <c r="L321" s="10">
        <f>L314+(1.5*L319)</f>
        <v>16.225136111111105</v>
      </c>
      <c r="M321" s="10">
        <f>M314+(1.5*M319)</f>
        <v>15.666114035087716</v>
      </c>
      <c r="N321" s="11"/>
    </row>
    <row r="322" spans="11:14" x14ac:dyDescent="0.35">
      <c r="K322" s="12" t="s">
        <v>3588</v>
      </c>
      <c r="L322" s="10">
        <f>CONFIDENCE(0.1,L316,L315)</f>
        <v>0.53899975270309464</v>
      </c>
      <c r="M322" s="10">
        <f>CONFIDENCE(0.1,M316,M315)</f>
        <v>0.49702736344040377</v>
      </c>
      <c r="N322" s="11"/>
    </row>
    <row r="323" spans="11:14" x14ac:dyDescent="0.35">
      <c r="K323" s="12">
        <v>0.1</v>
      </c>
      <c r="L323" s="10">
        <f>L314*0.1</f>
        <v>1.1048511111111112</v>
      </c>
      <c r="M323" s="10">
        <f>M314*0.1</f>
        <v>1.1137614035087722</v>
      </c>
      <c r="N323" s="11"/>
    </row>
    <row r="324" spans="11:14" x14ac:dyDescent="0.35">
      <c r="L324" s="77" t="str">
        <f>IF(L322&lt;L323, "VALID", "INVALID")</f>
        <v>VALID</v>
      </c>
      <c r="M324" s="77" t="str">
        <f>IF(M322&lt;M323, "VALID", "INVALID")</f>
        <v>VALID</v>
      </c>
      <c r="N324" s="11"/>
    </row>
    <row r="325" spans="11:14" x14ac:dyDescent="0.35">
      <c r="K325" s="16" t="s">
        <v>3976</v>
      </c>
      <c r="L325" s="78">
        <f>(L316/L314)</f>
        <v>0.22973818069721033</v>
      </c>
      <c r="M325" s="78">
        <f>(M316/M314)</f>
        <v>0.20483223627302788</v>
      </c>
      <c r="N325" s="11"/>
    </row>
  </sheetData>
  <conditionalFormatting sqref="L324:M324">
    <cfRule type="cellIs" dxfId="13" priority="1" stopIfTrue="1" operator="equal">
      <formula>"INVALID"</formula>
    </cfRule>
    <cfRule type="cellIs" dxfId="12" priority="2" stopIfTrue="1" operator="equal">
      <formula>"VALID"</formula>
    </cfRule>
  </conditionalFormatting>
  <pageMargins left="0.70866141732283505" right="0.70866141732283505" top="0.74803149606299202" bottom="0.74803149606299202" header="0.31496062992126" footer="0.31496062992126"/>
  <pageSetup paperSize="9" scale="55" orientation="landscape"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0CF29A-55A0-4EB0-BEF8-F721680635C7}">
  <dimension ref="A1:AA82"/>
  <sheetViews>
    <sheetView topLeftCell="S61" workbookViewId="0">
      <selection activeCell="AA74" sqref="AA74"/>
    </sheetView>
  </sheetViews>
  <sheetFormatPr defaultRowHeight="14.5" x14ac:dyDescent="0.35"/>
  <cols>
    <col min="1" max="1" width="22.7265625" style="17" customWidth="1"/>
    <col min="2" max="2" width="7.90625" style="17" customWidth="1"/>
    <col min="3" max="3" width="26.36328125" style="17" customWidth="1"/>
    <col min="4" max="7" width="8.7265625" style="17"/>
    <col min="8" max="13" width="11" style="17" customWidth="1"/>
    <col min="14" max="14" width="12.90625" style="17" customWidth="1"/>
    <col min="15" max="16" width="11" style="17" customWidth="1"/>
    <col min="17" max="17" width="14.08984375" style="17" customWidth="1"/>
    <col min="18" max="18" width="14.81640625" style="17" customWidth="1"/>
    <col min="19" max="19" width="11" style="17" customWidth="1"/>
    <col min="20" max="20" width="14.08984375" style="17" customWidth="1"/>
    <col min="21" max="21" width="14.81640625" style="17" customWidth="1"/>
    <col min="22" max="22" width="11" style="17" customWidth="1"/>
    <col min="23" max="23" width="14.08984375" style="17" customWidth="1"/>
    <col min="24" max="24" width="14.81640625" style="17" bestFit="1" customWidth="1"/>
    <col min="25" max="16384" width="8.7265625" style="17"/>
  </cols>
  <sheetData>
    <row r="1" spans="1:26" x14ac:dyDescent="0.35">
      <c r="A1" s="84" t="s">
        <v>3611</v>
      </c>
      <c r="B1" s="80" t="s">
        <v>3980</v>
      </c>
      <c r="O1" s="79"/>
    </row>
    <row r="2" spans="1:26" x14ac:dyDescent="0.35">
      <c r="A2" s="84" t="s">
        <v>3613</v>
      </c>
      <c r="B2" s="80" t="s">
        <v>3614</v>
      </c>
      <c r="O2" s="79"/>
    </row>
    <row r="3" spans="1:26" x14ac:dyDescent="0.35">
      <c r="A3" s="84" t="s">
        <v>3615</v>
      </c>
      <c r="B3" s="80" t="s">
        <v>3616</v>
      </c>
      <c r="O3" s="79"/>
    </row>
    <row r="4" spans="1:26" x14ac:dyDescent="0.35">
      <c r="A4" s="84" t="s">
        <v>3617</v>
      </c>
      <c r="B4" s="80" t="s">
        <v>3618</v>
      </c>
      <c r="O4" s="79"/>
    </row>
    <row r="5" spans="1:26" x14ac:dyDescent="0.35">
      <c r="A5" s="84" t="s">
        <v>3619</v>
      </c>
      <c r="B5" s="80" t="s">
        <v>3620</v>
      </c>
      <c r="O5" s="79"/>
    </row>
    <row r="6" spans="1:26" x14ac:dyDescent="0.35">
      <c r="O6" s="79"/>
    </row>
    <row r="7" spans="1:26" x14ac:dyDescent="0.35">
      <c r="A7" s="21" t="s">
        <v>3540</v>
      </c>
      <c r="B7" s="21"/>
      <c r="C7" s="21"/>
      <c r="D7" s="21" t="s">
        <v>3539</v>
      </c>
      <c r="E7" s="21"/>
      <c r="F7" s="21"/>
      <c r="G7" s="21"/>
      <c r="H7" s="21" t="s">
        <v>3609</v>
      </c>
      <c r="I7" s="21"/>
      <c r="J7" s="21"/>
      <c r="K7" s="21"/>
      <c r="L7" s="21"/>
      <c r="M7" s="21"/>
      <c r="N7" s="21"/>
      <c r="O7" s="22" t="s">
        <v>210</v>
      </c>
      <c r="P7" s="22"/>
      <c r="Q7" s="22"/>
      <c r="R7" s="22"/>
      <c r="S7" s="22"/>
      <c r="T7" s="22"/>
      <c r="U7" s="22"/>
      <c r="V7" s="22"/>
      <c r="W7" s="22"/>
      <c r="X7" s="22"/>
      <c r="Y7" s="22"/>
      <c r="Z7" s="22"/>
    </row>
    <row r="8" spans="1:26" x14ac:dyDescent="0.35">
      <c r="A8" s="21"/>
      <c r="B8" s="21"/>
      <c r="C8" s="21"/>
      <c r="D8" s="21"/>
      <c r="E8" s="21"/>
      <c r="F8" s="21"/>
      <c r="G8" s="21"/>
      <c r="H8" s="21" t="s">
        <v>3606</v>
      </c>
      <c r="I8" s="21"/>
      <c r="J8" s="21" t="s">
        <v>3607</v>
      </c>
      <c r="K8" s="21"/>
      <c r="L8" s="21" t="s">
        <v>3608</v>
      </c>
      <c r="M8" s="21"/>
      <c r="N8" s="85" t="s">
        <v>3610</v>
      </c>
      <c r="O8" s="24" t="s">
        <v>3541</v>
      </c>
      <c r="P8" s="22" t="s">
        <v>3554</v>
      </c>
      <c r="Q8" s="22"/>
      <c r="R8" s="22"/>
      <c r="S8" s="22" t="s">
        <v>3555</v>
      </c>
      <c r="T8" s="22"/>
      <c r="U8" s="22"/>
      <c r="V8" s="22" t="s">
        <v>3556</v>
      </c>
      <c r="W8" s="22"/>
      <c r="X8" s="22"/>
      <c r="Y8" s="34" t="s">
        <v>3600</v>
      </c>
      <c r="Z8" s="34" t="s">
        <v>3601</v>
      </c>
    </row>
    <row r="9" spans="1:26" x14ac:dyDescent="0.35">
      <c r="A9" s="25" t="s">
        <v>3557</v>
      </c>
      <c r="B9" s="25" t="s">
        <v>180</v>
      </c>
      <c r="C9" s="25" t="s">
        <v>3537</v>
      </c>
      <c r="D9" s="25" t="s">
        <v>3541</v>
      </c>
      <c r="E9" s="25" t="s">
        <v>3554</v>
      </c>
      <c r="F9" s="25" t="s">
        <v>3555</v>
      </c>
      <c r="G9" s="25" t="s">
        <v>3556</v>
      </c>
      <c r="H9" s="25" t="s">
        <v>3603</v>
      </c>
      <c r="I9" s="25" t="s">
        <v>3602</v>
      </c>
      <c r="J9" s="25" t="s">
        <v>3603</v>
      </c>
      <c r="K9" s="25" t="s">
        <v>3602</v>
      </c>
      <c r="L9" s="25" t="s">
        <v>3603</v>
      </c>
      <c r="M9" s="25" t="s">
        <v>3602</v>
      </c>
      <c r="N9" s="85"/>
      <c r="O9" s="25" t="s">
        <v>3599</v>
      </c>
      <c r="P9" s="25" t="s">
        <v>3599</v>
      </c>
      <c r="Q9" s="25" t="s">
        <v>3579</v>
      </c>
      <c r="R9" s="15" t="s">
        <v>3596</v>
      </c>
      <c r="S9" s="25" t="s">
        <v>3599</v>
      </c>
      <c r="T9" s="25" t="s">
        <v>3579</v>
      </c>
      <c r="U9" s="15" t="s">
        <v>3597</v>
      </c>
      <c r="V9" s="25" t="s">
        <v>3599</v>
      </c>
      <c r="W9" s="25" t="s">
        <v>3579</v>
      </c>
      <c r="X9" s="15" t="s">
        <v>3598</v>
      </c>
      <c r="Y9" s="34"/>
      <c r="Z9" s="34"/>
    </row>
    <row r="10" spans="1:26" x14ac:dyDescent="0.35">
      <c r="A10" s="86" t="s">
        <v>3977</v>
      </c>
      <c r="B10" s="87" t="s">
        <v>3978</v>
      </c>
      <c r="C10" s="86" t="s">
        <v>3642</v>
      </c>
      <c r="D10" s="26" t="s">
        <v>210</v>
      </c>
      <c r="E10" s="26" t="s">
        <v>210</v>
      </c>
      <c r="F10" s="26" t="s">
        <v>210</v>
      </c>
      <c r="G10" s="26" t="s">
        <v>210</v>
      </c>
      <c r="H10" s="20">
        <v>2</v>
      </c>
      <c r="I10" s="20">
        <v>5</v>
      </c>
      <c r="J10" s="20">
        <v>2</v>
      </c>
      <c r="K10" s="20">
        <v>5</v>
      </c>
      <c r="L10" s="20">
        <v>2</v>
      </c>
      <c r="M10" s="20">
        <v>5</v>
      </c>
      <c r="N10" s="30">
        <f>SUM(H10:M10)/3</f>
        <v>7</v>
      </c>
      <c r="O10" s="20">
        <v>15.3</v>
      </c>
      <c r="P10" s="20">
        <v>1.1499999999999999</v>
      </c>
      <c r="Q10" s="88">
        <v>12.57</v>
      </c>
      <c r="R10" s="14">
        <f>O10-P10</f>
        <v>14.15</v>
      </c>
      <c r="S10" s="20">
        <v>2.3199999999999998</v>
      </c>
      <c r="T10" s="88">
        <v>15.15</v>
      </c>
      <c r="U10" s="14">
        <f>(P10+Q10)-S10</f>
        <v>11.4</v>
      </c>
      <c r="V10" s="20">
        <v>11.15</v>
      </c>
      <c r="W10" s="88">
        <v>18.202999999999999</v>
      </c>
      <c r="X10" s="14">
        <f>(S10+T10)-V10</f>
        <v>6.3199999999999985</v>
      </c>
      <c r="Y10" s="30">
        <f>AVERAGE(R10,U10,X10)</f>
        <v>10.623333333333333</v>
      </c>
      <c r="Z10" s="30">
        <f>IF(AND($Y$79&gt;Y10, Y10&gt;$Y$78),Y10,"-")</f>
        <v>10.623333333333333</v>
      </c>
    </row>
    <row r="11" spans="1:26" x14ac:dyDescent="0.35">
      <c r="A11" s="86" t="s">
        <v>3648</v>
      </c>
      <c r="B11" s="87" t="s">
        <v>3978</v>
      </c>
      <c r="C11" s="86" t="s">
        <v>3642</v>
      </c>
      <c r="D11" s="26" t="s">
        <v>210</v>
      </c>
      <c r="E11" s="26" t="s">
        <v>210</v>
      </c>
      <c r="F11" s="26" t="s">
        <v>210</v>
      </c>
      <c r="G11" s="26" t="s">
        <v>210</v>
      </c>
      <c r="H11" s="20">
        <v>2</v>
      </c>
      <c r="I11" s="20">
        <v>8</v>
      </c>
      <c r="J11" s="20">
        <v>2</v>
      </c>
      <c r="K11" s="20">
        <v>8</v>
      </c>
      <c r="L11" s="20">
        <v>2</v>
      </c>
      <c r="M11" s="20">
        <v>8</v>
      </c>
      <c r="N11" s="30">
        <f t="shared" ref="N11:N69" si="0">SUM(H11:M11)/3</f>
        <v>10</v>
      </c>
      <c r="O11" s="20">
        <v>17.72</v>
      </c>
      <c r="P11" s="20">
        <v>2.15</v>
      </c>
      <c r="Q11" s="88">
        <v>20.242999999999999</v>
      </c>
      <c r="R11" s="14">
        <f t="shared" ref="R11:R69" si="1">O11-P11</f>
        <v>15.569999999999999</v>
      </c>
      <c r="S11" s="20">
        <v>14.3</v>
      </c>
      <c r="T11" s="88">
        <v>23.19</v>
      </c>
      <c r="U11" s="14">
        <f t="shared" ref="U11:U69" si="2">(P11+Q11)-S11</f>
        <v>8.0929999999999964</v>
      </c>
      <c r="V11" s="20">
        <v>21.15</v>
      </c>
      <c r="W11" s="88">
        <v>18.22</v>
      </c>
      <c r="X11" s="14">
        <f t="shared" ref="X11:X69" si="3">(S11+T11)-V11</f>
        <v>16.340000000000003</v>
      </c>
      <c r="Y11" s="30">
        <f t="shared" ref="Y11:Y69" si="4">AVERAGE(R11,U11,X11)</f>
        <v>13.334333333333333</v>
      </c>
      <c r="Z11" s="30">
        <f>IF(AND($Y$79&gt;Y11, Y11&gt;$Y$78),Y11,"-")</f>
        <v>13.334333333333333</v>
      </c>
    </row>
    <row r="12" spans="1:26" x14ac:dyDescent="0.35">
      <c r="A12" s="86" t="s">
        <v>3654</v>
      </c>
      <c r="B12" s="87" t="s">
        <v>3978</v>
      </c>
      <c r="C12" s="86" t="s">
        <v>3642</v>
      </c>
      <c r="D12" s="26" t="s">
        <v>210</v>
      </c>
      <c r="E12" s="26" t="s">
        <v>210</v>
      </c>
      <c r="F12" s="26" t="s">
        <v>210</v>
      </c>
      <c r="G12" s="26" t="s">
        <v>210</v>
      </c>
      <c r="H12" s="20">
        <v>2</v>
      </c>
      <c r="I12" s="20">
        <v>9</v>
      </c>
      <c r="J12" s="20">
        <v>2</v>
      </c>
      <c r="K12" s="20">
        <v>9</v>
      </c>
      <c r="L12" s="20">
        <v>2</v>
      </c>
      <c r="M12" s="20">
        <v>9</v>
      </c>
      <c r="N12" s="30">
        <f t="shared" si="0"/>
        <v>11</v>
      </c>
      <c r="O12" s="20">
        <v>20.010000000000002</v>
      </c>
      <c r="P12" s="20">
        <v>4.0250000000000004</v>
      </c>
      <c r="Q12" s="88">
        <v>30.68</v>
      </c>
      <c r="R12" s="14">
        <f t="shared" si="1"/>
        <v>15.985000000000001</v>
      </c>
      <c r="S12" s="20">
        <v>23.25</v>
      </c>
      <c r="T12" s="88">
        <v>21.16</v>
      </c>
      <c r="U12" s="14">
        <f t="shared" si="2"/>
        <v>11.454999999999998</v>
      </c>
      <c r="V12" s="83">
        <v>33.633000000000003</v>
      </c>
      <c r="W12" s="88">
        <v>29.15</v>
      </c>
      <c r="X12" s="14">
        <f t="shared" si="3"/>
        <v>10.776999999999994</v>
      </c>
      <c r="Y12" s="30">
        <f t="shared" si="4"/>
        <v>12.738999999999997</v>
      </c>
      <c r="Z12" s="30">
        <f>IF(AND($Y$79&gt;Y12, Y12&gt;$Y$78),Y12,"-")</f>
        <v>12.738999999999997</v>
      </c>
    </row>
    <row r="13" spans="1:26" x14ac:dyDescent="0.35">
      <c r="A13" s="86" t="s">
        <v>3661</v>
      </c>
      <c r="B13" s="87" t="s">
        <v>3978</v>
      </c>
      <c r="C13" s="86" t="s">
        <v>3642</v>
      </c>
      <c r="D13" s="26" t="s">
        <v>210</v>
      </c>
      <c r="E13" s="26" t="s">
        <v>210</v>
      </c>
      <c r="F13" s="26" t="s">
        <v>210</v>
      </c>
      <c r="G13" s="26" t="s">
        <v>210</v>
      </c>
      <c r="H13" s="20">
        <v>2</v>
      </c>
      <c r="I13" s="20">
        <v>5</v>
      </c>
      <c r="J13" s="20">
        <v>2</v>
      </c>
      <c r="K13" s="20">
        <v>5</v>
      </c>
      <c r="L13" s="20">
        <v>2</v>
      </c>
      <c r="M13" s="20">
        <v>5</v>
      </c>
      <c r="N13" s="30">
        <f t="shared" si="0"/>
        <v>7</v>
      </c>
      <c r="O13" s="83">
        <v>19.202999999999999</v>
      </c>
      <c r="P13" s="83">
        <v>4.3319999999999999</v>
      </c>
      <c r="Q13" s="88">
        <v>12.15</v>
      </c>
      <c r="R13" s="14">
        <f t="shared" si="1"/>
        <v>14.870999999999999</v>
      </c>
      <c r="S13" s="83">
        <v>11.452</v>
      </c>
      <c r="T13" s="88">
        <v>15.25</v>
      </c>
      <c r="U13" s="14">
        <f t="shared" si="2"/>
        <v>5.0299999999999994</v>
      </c>
      <c r="V13" s="83">
        <v>2.02</v>
      </c>
      <c r="W13" s="88">
        <v>19.306000000000001</v>
      </c>
      <c r="X13" s="14">
        <f t="shared" si="3"/>
        <v>24.681999999999999</v>
      </c>
      <c r="Y13" s="30">
        <f t="shared" si="4"/>
        <v>14.860999999999999</v>
      </c>
      <c r="Z13" s="30">
        <f>IF(AND($Y$79&gt;Y13, Y13&gt;$Y$78),Y13,"-")</f>
        <v>14.860999999999999</v>
      </c>
    </row>
    <row r="14" spans="1:26" x14ac:dyDescent="0.35">
      <c r="A14" s="86" t="s">
        <v>3668</v>
      </c>
      <c r="B14" s="87" t="s">
        <v>3978</v>
      </c>
      <c r="C14" s="86" t="s">
        <v>3642</v>
      </c>
      <c r="D14" s="26" t="s">
        <v>210</v>
      </c>
      <c r="E14" s="26" t="s">
        <v>210</v>
      </c>
      <c r="F14" s="26" t="s">
        <v>210</v>
      </c>
      <c r="G14" s="26" t="s">
        <v>210</v>
      </c>
      <c r="H14" s="20">
        <v>2</v>
      </c>
      <c r="I14" s="20">
        <v>5</v>
      </c>
      <c r="J14" s="20">
        <v>2</v>
      </c>
      <c r="K14" s="20">
        <v>5</v>
      </c>
      <c r="L14" s="20">
        <v>2</v>
      </c>
      <c r="M14" s="20">
        <v>5</v>
      </c>
      <c r="N14" s="30">
        <f t="shared" si="0"/>
        <v>7</v>
      </c>
      <c r="O14" s="20">
        <v>15.34</v>
      </c>
      <c r="P14" s="20">
        <v>6.48</v>
      </c>
      <c r="Q14" s="88">
        <v>2.35</v>
      </c>
      <c r="R14" s="14">
        <f t="shared" si="1"/>
        <v>8.86</v>
      </c>
      <c r="S14" s="20">
        <v>5.01</v>
      </c>
      <c r="T14" s="88">
        <v>12.51</v>
      </c>
      <c r="U14" s="14">
        <f t="shared" si="2"/>
        <v>3.8200000000000003</v>
      </c>
      <c r="V14" s="20">
        <v>4.1900000000000004</v>
      </c>
      <c r="W14" s="88">
        <v>14.42</v>
      </c>
      <c r="X14" s="14">
        <f t="shared" si="3"/>
        <v>13.329999999999998</v>
      </c>
      <c r="Y14" s="30">
        <f t="shared" si="4"/>
        <v>8.67</v>
      </c>
      <c r="Z14" s="30">
        <f>IF(AND($Y$79&gt;Y14, Y14&gt;$Y$78),Y14,"-")</f>
        <v>8.67</v>
      </c>
    </row>
    <row r="15" spans="1:26" x14ac:dyDescent="0.35">
      <c r="A15" s="86" t="s">
        <v>3675</v>
      </c>
      <c r="B15" s="87" t="s">
        <v>3978</v>
      </c>
      <c r="C15" s="86" t="s">
        <v>3642</v>
      </c>
      <c r="D15" s="26" t="s">
        <v>210</v>
      </c>
      <c r="E15" s="26" t="s">
        <v>210</v>
      </c>
      <c r="F15" s="26" t="s">
        <v>210</v>
      </c>
      <c r="G15" s="26" t="s">
        <v>210</v>
      </c>
      <c r="H15" s="20">
        <v>2</v>
      </c>
      <c r="I15" s="20">
        <v>2</v>
      </c>
      <c r="J15" s="20">
        <v>2</v>
      </c>
      <c r="K15" s="20">
        <v>2</v>
      </c>
      <c r="L15" s="20">
        <v>2</v>
      </c>
      <c r="M15" s="20">
        <v>2</v>
      </c>
      <c r="N15" s="30">
        <f t="shared" si="0"/>
        <v>4</v>
      </c>
      <c r="O15" s="20">
        <v>19.649999999999999</v>
      </c>
      <c r="P15" s="20">
        <v>12.78</v>
      </c>
      <c r="Q15" s="88">
        <v>3.63</v>
      </c>
      <c r="R15" s="14">
        <f t="shared" si="1"/>
        <v>6.8699999999999992</v>
      </c>
      <c r="S15" s="20">
        <v>10.47</v>
      </c>
      <c r="T15" s="88">
        <v>3.99</v>
      </c>
      <c r="U15" s="14">
        <f t="shared" si="2"/>
        <v>5.9399999999999995</v>
      </c>
      <c r="V15" s="20">
        <v>9.7899999999999991</v>
      </c>
      <c r="W15" s="88">
        <v>12.11</v>
      </c>
      <c r="X15" s="14">
        <f t="shared" si="3"/>
        <v>4.6700000000000017</v>
      </c>
      <c r="Y15" s="30">
        <f t="shared" si="4"/>
        <v>5.8266666666666671</v>
      </c>
      <c r="Z15" s="30" t="str">
        <f>IF(AND($Y$79&gt;Y15, Y15&gt;$Y$78),Y15,"-")</f>
        <v>-</v>
      </c>
    </row>
    <row r="16" spans="1:26" x14ac:dyDescent="0.35">
      <c r="A16" s="86" t="s">
        <v>3682</v>
      </c>
      <c r="B16" s="87" t="s">
        <v>3978</v>
      </c>
      <c r="C16" s="86" t="s">
        <v>3642</v>
      </c>
      <c r="D16" s="26" t="s">
        <v>210</v>
      </c>
      <c r="E16" s="26" t="s">
        <v>210</v>
      </c>
      <c r="F16" s="26" t="s">
        <v>210</v>
      </c>
      <c r="G16" s="26" t="s">
        <v>210</v>
      </c>
      <c r="H16" s="20">
        <v>2</v>
      </c>
      <c r="I16" s="20">
        <v>3</v>
      </c>
      <c r="J16" s="20">
        <v>2</v>
      </c>
      <c r="K16" s="20">
        <v>3</v>
      </c>
      <c r="L16" s="20">
        <v>2</v>
      </c>
      <c r="M16" s="20">
        <v>3</v>
      </c>
      <c r="N16" s="30">
        <f t="shared" si="0"/>
        <v>5</v>
      </c>
      <c r="O16" s="20">
        <v>15.38</v>
      </c>
      <c r="P16" s="20">
        <v>5.16</v>
      </c>
      <c r="Q16" s="88">
        <v>18.25</v>
      </c>
      <c r="R16" s="14">
        <f t="shared" si="1"/>
        <v>10.220000000000001</v>
      </c>
      <c r="S16" s="20">
        <v>6.06</v>
      </c>
      <c r="T16" s="88">
        <v>15.07</v>
      </c>
      <c r="U16" s="14">
        <f t="shared" si="2"/>
        <v>17.350000000000001</v>
      </c>
      <c r="V16" s="20">
        <v>17.38</v>
      </c>
      <c r="W16" s="88">
        <v>10.09</v>
      </c>
      <c r="X16" s="14">
        <f t="shared" si="3"/>
        <v>3.75</v>
      </c>
      <c r="Y16" s="30">
        <f t="shared" si="4"/>
        <v>10.44</v>
      </c>
      <c r="Z16" s="30">
        <f>IF(AND($Y$79&gt;Y16, Y16&gt;$Y$78),Y16,"-")</f>
        <v>10.44</v>
      </c>
    </row>
    <row r="17" spans="1:26" x14ac:dyDescent="0.35">
      <c r="A17" s="86" t="s">
        <v>3689</v>
      </c>
      <c r="B17" s="87" t="s">
        <v>3978</v>
      </c>
      <c r="C17" s="86" t="s">
        <v>3642</v>
      </c>
      <c r="D17" s="26" t="s">
        <v>210</v>
      </c>
      <c r="E17" s="26" t="s">
        <v>210</v>
      </c>
      <c r="F17" s="26" t="s">
        <v>210</v>
      </c>
      <c r="G17" s="26" t="s">
        <v>210</v>
      </c>
      <c r="H17" s="20">
        <v>2</v>
      </c>
      <c r="I17" s="20">
        <v>4</v>
      </c>
      <c r="J17" s="20">
        <v>2</v>
      </c>
      <c r="K17" s="20">
        <v>4</v>
      </c>
      <c r="L17" s="20">
        <v>2</v>
      </c>
      <c r="M17" s="20">
        <v>4</v>
      </c>
      <c r="N17" s="30">
        <f t="shared" si="0"/>
        <v>6</v>
      </c>
      <c r="O17" s="20">
        <v>19.72</v>
      </c>
      <c r="P17" s="20">
        <v>7.92</v>
      </c>
      <c r="Q17" s="88">
        <v>19.77</v>
      </c>
      <c r="R17" s="14">
        <f t="shared" si="1"/>
        <v>11.799999999999999</v>
      </c>
      <c r="S17" s="20">
        <v>7.88</v>
      </c>
      <c r="T17" s="88">
        <v>12.35</v>
      </c>
      <c r="U17" s="14">
        <f t="shared" si="2"/>
        <v>19.809999999999999</v>
      </c>
      <c r="V17" s="20">
        <v>11.52</v>
      </c>
      <c r="W17" s="88">
        <v>18.41</v>
      </c>
      <c r="X17" s="14">
        <f t="shared" si="3"/>
        <v>8.7100000000000009</v>
      </c>
      <c r="Y17" s="30">
        <f t="shared" si="4"/>
        <v>13.44</v>
      </c>
      <c r="Z17" s="30">
        <f>IF(AND($Y$79&gt;Y17, Y17&gt;$Y$78),Y17,"-")</f>
        <v>13.44</v>
      </c>
    </row>
    <row r="18" spans="1:26" x14ac:dyDescent="0.35">
      <c r="A18" s="86" t="s">
        <v>3695</v>
      </c>
      <c r="B18" s="87" t="s">
        <v>3978</v>
      </c>
      <c r="C18" s="86" t="s">
        <v>3698</v>
      </c>
      <c r="D18" s="26" t="s">
        <v>210</v>
      </c>
      <c r="E18" s="26" t="s">
        <v>210</v>
      </c>
      <c r="F18" s="26" t="s">
        <v>210</v>
      </c>
      <c r="G18" s="26" t="s">
        <v>210</v>
      </c>
      <c r="H18" s="20">
        <v>2</v>
      </c>
      <c r="I18" s="20">
        <v>4</v>
      </c>
      <c r="J18" s="20">
        <v>2</v>
      </c>
      <c r="K18" s="20">
        <v>4</v>
      </c>
      <c r="L18" s="20">
        <v>2</v>
      </c>
      <c r="M18" s="20">
        <v>4</v>
      </c>
      <c r="N18" s="30">
        <f t="shared" si="0"/>
        <v>6</v>
      </c>
      <c r="O18" s="20">
        <v>21.76</v>
      </c>
      <c r="P18" s="20">
        <v>10.35</v>
      </c>
      <c r="Q18" s="88">
        <v>18.760000000000002</v>
      </c>
      <c r="R18" s="14">
        <f t="shared" si="1"/>
        <v>11.410000000000002</v>
      </c>
      <c r="S18" s="20">
        <v>15.98</v>
      </c>
      <c r="T18" s="88">
        <v>10.09</v>
      </c>
      <c r="U18" s="14">
        <f t="shared" si="2"/>
        <v>13.129999999999999</v>
      </c>
      <c r="V18" s="20">
        <v>13.44</v>
      </c>
      <c r="W18" s="88">
        <v>16.059999999999999</v>
      </c>
      <c r="X18" s="14">
        <f t="shared" si="3"/>
        <v>12.63</v>
      </c>
      <c r="Y18" s="30">
        <f t="shared" si="4"/>
        <v>12.39</v>
      </c>
      <c r="Z18" s="30">
        <f>IF(AND($Y$79&gt;Y18, Y18&gt;$Y$78),Y18,"-")</f>
        <v>12.39</v>
      </c>
    </row>
    <row r="19" spans="1:26" x14ac:dyDescent="0.35">
      <c r="A19" s="86" t="s">
        <v>3701</v>
      </c>
      <c r="B19" s="87" t="s">
        <v>3978</v>
      </c>
      <c r="C19" s="86" t="s">
        <v>3698</v>
      </c>
      <c r="D19" s="26" t="s">
        <v>210</v>
      </c>
      <c r="E19" s="26" t="s">
        <v>210</v>
      </c>
      <c r="F19" s="26" t="s">
        <v>210</v>
      </c>
      <c r="G19" s="26" t="s">
        <v>210</v>
      </c>
      <c r="H19" s="20">
        <v>2</v>
      </c>
      <c r="I19" s="20">
        <v>4</v>
      </c>
      <c r="J19" s="20">
        <v>2</v>
      </c>
      <c r="K19" s="20">
        <v>4</v>
      </c>
      <c r="L19" s="20">
        <v>2</v>
      </c>
      <c r="M19" s="20">
        <v>4</v>
      </c>
      <c r="N19" s="30">
        <f t="shared" si="0"/>
        <v>6</v>
      </c>
      <c r="O19" s="83">
        <v>15.62</v>
      </c>
      <c r="P19" s="83">
        <v>6.5250000000000004</v>
      </c>
      <c r="Q19" s="88">
        <v>20.36</v>
      </c>
      <c r="R19" s="14">
        <f t="shared" si="1"/>
        <v>9.0949999999999989</v>
      </c>
      <c r="S19" s="83">
        <v>15.315</v>
      </c>
      <c r="T19" s="88">
        <v>17.41</v>
      </c>
      <c r="U19" s="14">
        <f t="shared" si="2"/>
        <v>11.569999999999999</v>
      </c>
      <c r="V19" s="83">
        <v>16.989999999999998</v>
      </c>
      <c r="W19" s="88">
        <v>19.97</v>
      </c>
      <c r="X19" s="14">
        <f t="shared" si="3"/>
        <v>15.735000000000003</v>
      </c>
      <c r="Y19" s="30">
        <f t="shared" si="4"/>
        <v>12.133333333333335</v>
      </c>
      <c r="Z19" s="30">
        <f>IF(AND($Y$79&gt;Y19, Y19&gt;$Y$78),Y19,"-")</f>
        <v>12.133333333333335</v>
      </c>
    </row>
    <row r="20" spans="1:26" x14ac:dyDescent="0.35">
      <c r="A20" s="86" t="s">
        <v>3708</v>
      </c>
      <c r="B20" s="87" t="s">
        <v>3978</v>
      </c>
      <c r="C20" s="86" t="s">
        <v>3698</v>
      </c>
      <c r="D20" s="26" t="s">
        <v>210</v>
      </c>
      <c r="E20" s="26" t="s">
        <v>210</v>
      </c>
      <c r="F20" s="26" t="s">
        <v>210</v>
      </c>
      <c r="G20" s="26" t="s">
        <v>210</v>
      </c>
      <c r="H20" s="20">
        <v>2</v>
      </c>
      <c r="I20" s="20">
        <v>4</v>
      </c>
      <c r="J20" s="20">
        <v>2</v>
      </c>
      <c r="K20" s="20">
        <v>4</v>
      </c>
      <c r="L20" s="20">
        <v>2</v>
      </c>
      <c r="M20" s="20">
        <v>4</v>
      </c>
      <c r="N20" s="30">
        <f t="shared" si="0"/>
        <v>6</v>
      </c>
      <c r="O20" s="20">
        <v>19.43</v>
      </c>
      <c r="P20" s="20">
        <v>7.88</v>
      </c>
      <c r="Q20" s="88">
        <v>13.37</v>
      </c>
      <c r="R20" s="14">
        <f t="shared" si="1"/>
        <v>11.55</v>
      </c>
      <c r="S20" s="20">
        <v>6.2</v>
      </c>
      <c r="T20" s="88">
        <v>16.3</v>
      </c>
      <c r="U20" s="14">
        <f t="shared" si="2"/>
        <v>15.05</v>
      </c>
      <c r="V20" s="20">
        <v>7.46</v>
      </c>
      <c r="W20" s="88">
        <v>11.85</v>
      </c>
      <c r="X20" s="14">
        <f t="shared" si="3"/>
        <v>15.04</v>
      </c>
      <c r="Y20" s="30">
        <f t="shared" si="4"/>
        <v>13.88</v>
      </c>
      <c r="Z20" s="30">
        <f>IF(AND($Y$79&gt;Y20, Y20&gt;$Y$78),Y20,"-")</f>
        <v>13.88</v>
      </c>
    </row>
    <row r="21" spans="1:26" x14ac:dyDescent="0.35">
      <c r="A21" s="86" t="s">
        <v>3714</v>
      </c>
      <c r="B21" s="87" t="s">
        <v>3978</v>
      </c>
      <c r="C21" s="86" t="s">
        <v>3698</v>
      </c>
      <c r="D21" s="26" t="s">
        <v>210</v>
      </c>
      <c r="E21" s="26" t="s">
        <v>210</v>
      </c>
      <c r="F21" s="26" t="s">
        <v>210</v>
      </c>
      <c r="G21" s="26" t="s">
        <v>210</v>
      </c>
      <c r="H21" s="20">
        <v>2</v>
      </c>
      <c r="I21" s="20">
        <v>5</v>
      </c>
      <c r="J21" s="20">
        <v>2</v>
      </c>
      <c r="K21" s="20">
        <v>5</v>
      </c>
      <c r="L21" s="20">
        <v>2</v>
      </c>
      <c r="M21" s="20">
        <v>4</v>
      </c>
      <c r="N21" s="30">
        <f t="shared" si="0"/>
        <v>6.666666666666667</v>
      </c>
      <c r="O21" s="20">
        <v>16.73</v>
      </c>
      <c r="P21" s="20">
        <v>7.99</v>
      </c>
      <c r="Q21" s="88">
        <v>20.85</v>
      </c>
      <c r="R21" s="14">
        <f t="shared" si="1"/>
        <v>8.74</v>
      </c>
      <c r="S21" s="20">
        <v>8.27</v>
      </c>
      <c r="T21" s="88">
        <v>16.760000000000002</v>
      </c>
      <c r="U21" s="14">
        <f t="shared" si="2"/>
        <v>20.570000000000004</v>
      </c>
      <c r="V21" s="20">
        <v>14.09</v>
      </c>
      <c r="W21" s="88">
        <v>12.77</v>
      </c>
      <c r="X21" s="14">
        <f t="shared" si="3"/>
        <v>10.940000000000001</v>
      </c>
      <c r="Y21" s="30">
        <f t="shared" si="4"/>
        <v>13.416666666666666</v>
      </c>
      <c r="Z21" s="30">
        <f>IF(AND($Y$79&gt;Y21, Y21&gt;$Y$78),Y21,"-")</f>
        <v>13.416666666666666</v>
      </c>
    </row>
    <row r="22" spans="1:26" x14ac:dyDescent="0.35">
      <c r="A22" s="86" t="s">
        <v>3721</v>
      </c>
      <c r="B22" s="87" t="s">
        <v>3978</v>
      </c>
      <c r="C22" s="86" t="s">
        <v>3724</v>
      </c>
      <c r="D22" s="26" t="s">
        <v>210</v>
      </c>
      <c r="E22" s="26" t="s">
        <v>210</v>
      </c>
      <c r="F22" s="26" t="s">
        <v>210</v>
      </c>
      <c r="G22" s="26" t="s">
        <v>210</v>
      </c>
      <c r="H22" s="20">
        <v>2</v>
      </c>
      <c r="I22" s="20">
        <v>9</v>
      </c>
      <c r="J22" s="20">
        <v>2</v>
      </c>
      <c r="K22" s="20">
        <v>9</v>
      </c>
      <c r="L22" s="20">
        <v>2</v>
      </c>
      <c r="M22" s="20">
        <v>9</v>
      </c>
      <c r="N22" s="30">
        <f t="shared" si="0"/>
        <v>11</v>
      </c>
      <c r="O22" s="20">
        <v>10.23</v>
      </c>
      <c r="P22" s="20">
        <v>2.12</v>
      </c>
      <c r="Q22" s="88">
        <v>12.76</v>
      </c>
      <c r="R22" s="14">
        <f t="shared" si="1"/>
        <v>8.11</v>
      </c>
      <c r="S22" s="20">
        <v>1.08</v>
      </c>
      <c r="T22" s="88">
        <v>15.8</v>
      </c>
      <c r="U22" s="14">
        <f t="shared" si="2"/>
        <v>13.799999999999999</v>
      </c>
      <c r="V22" s="20">
        <v>3.8</v>
      </c>
      <c r="W22" s="88">
        <v>17.45</v>
      </c>
      <c r="X22" s="14">
        <f t="shared" si="3"/>
        <v>13.080000000000002</v>
      </c>
      <c r="Y22" s="30">
        <f t="shared" si="4"/>
        <v>11.663333333333332</v>
      </c>
      <c r="Z22" s="30">
        <f>IF(AND($Y$79&gt;Y22, Y22&gt;$Y$78),Y22,"-")</f>
        <v>11.663333333333332</v>
      </c>
    </row>
    <row r="23" spans="1:26" x14ac:dyDescent="0.35">
      <c r="A23" s="86" t="s">
        <v>3727</v>
      </c>
      <c r="B23" s="87" t="s">
        <v>3978</v>
      </c>
      <c r="C23" s="86" t="s">
        <v>3724</v>
      </c>
      <c r="D23" s="26" t="s">
        <v>210</v>
      </c>
      <c r="E23" s="26" t="s">
        <v>210</v>
      </c>
      <c r="F23" s="26" t="s">
        <v>210</v>
      </c>
      <c r="G23" s="26" t="s">
        <v>210</v>
      </c>
      <c r="H23" s="20">
        <v>2</v>
      </c>
      <c r="I23" s="20">
        <v>5</v>
      </c>
      <c r="J23" s="20">
        <v>2</v>
      </c>
      <c r="K23" s="20">
        <v>5</v>
      </c>
      <c r="L23" s="20">
        <v>2</v>
      </c>
      <c r="M23" s="20">
        <v>5</v>
      </c>
      <c r="N23" s="30">
        <f t="shared" si="0"/>
        <v>7</v>
      </c>
      <c r="O23" s="20">
        <v>22.99</v>
      </c>
      <c r="P23" s="20">
        <v>4.91</v>
      </c>
      <c r="Q23" s="88">
        <v>15.88</v>
      </c>
      <c r="R23" s="14">
        <f t="shared" si="1"/>
        <v>18.079999999999998</v>
      </c>
      <c r="S23" s="20">
        <v>7.78</v>
      </c>
      <c r="T23" s="88">
        <v>21.47</v>
      </c>
      <c r="U23" s="14">
        <f t="shared" si="2"/>
        <v>13.009999999999998</v>
      </c>
      <c r="V23" s="83">
        <v>16.600000000000001</v>
      </c>
      <c r="W23" s="88">
        <v>19.399999999999999</v>
      </c>
      <c r="X23" s="14">
        <f t="shared" si="3"/>
        <v>12.649999999999999</v>
      </c>
      <c r="Y23" s="30">
        <f t="shared" si="4"/>
        <v>14.579999999999998</v>
      </c>
      <c r="Z23" s="30">
        <f>IF(AND($Y$79&gt;Y23, Y23&gt;$Y$78),Y23,"-")</f>
        <v>14.579999999999998</v>
      </c>
    </row>
    <row r="24" spans="1:26" x14ac:dyDescent="0.35">
      <c r="A24" s="86" t="s">
        <v>3732</v>
      </c>
      <c r="B24" s="87" t="s">
        <v>3978</v>
      </c>
      <c r="C24" s="86" t="s">
        <v>3724</v>
      </c>
      <c r="D24" s="26" t="s">
        <v>210</v>
      </c>
      <c r="E24" s="26" t="s">
        <v>210</v>
      </c>
      <c r="F24" s="26" t="s">
        <v>210</v>
      </c>
      <c r="G24" s="26" t="s">
        <v>210</v>
      </c>
      <c r="H24" s="20">
        <v>2</v>
      </c>
      <c r="I24" s="20">
        <v>4</v>
      </c>
      <c r="J24" s="20">
        <v>2</v>
      </c>
      <c r="K24" s="20">
        <v>4</v>
      </c>
      <c r="L24" s="20">
        <v>2</v>
      </c>
      <c r="M24" s="20">
        <v>4</v>
      </c>
      <c r="N24" s="30">
        <f t="shared" si="0"/>
        <v>6</v>
      </c>
      <c r="O24" s="20">
        <v>25.7</v>
      </c>
      <c r="P24" s="20">
        <v>15.45</v>
      </c>
      <c r="Q24" s="88">
        <v>20.85</v>
      </c>
      <c r="R24" s="14">
        <f t="shared" si="1"/>
        <v>10.25</v>
      </c>
      <c r="S24" s="20">
        <v>27.3</v>
      </c>
      <c r="T24" s="88">
        <v>21.08</v>
      </c>
      <c r="U24" s="14">
        <f t="shared" si="2"/>
        <v>8.9999999999999964</v>
      </c>
      <c r="V24" s="20">
        <v>36.299999999999997</v>
      </c>
      <c r="W24" s="88">
        <v>20.7</v>
      </c>
      <c r="X24" s="14">
        <f t="shared" si="3"/>
        <v>12.079999999999998</v>
      </c>
      <c r="Y24" s="30">
        <f t="shared" si="4"/>
        <v>10.443333333333332</v>
      </c>
      <c r="Z24" s="30">
        <f>IF(AND($Y$79&gt;Y24, Y24&gt;$Y$78),Y24,"-")</f>
        <v>10.443333333333332</v>
      </c>
    </row>
    <row r="25" spans="1:26" x14ac:dyDescent="0.35">
      <c r="A25" s="86" t="s">
        <v>3739</v>
      </c>
      <c r="B25" s="87" t="s">
        <v>3978</v>
      </c>
      <c r="C25" s="86" t="s">
        <v>3724</v>
      </c>
      <c r="D25" s="26" t="s">
        <v>210</v>
      </c>
      <c r="E25" s="26" t="s">
        <v>210</v>
      </c>
      <c r="F25" s="26" t="s">
        <v>210</v>
      </c>
      <c r="G25" s="26" t="s">
        <v>210</v>
      </c>
      <c r="H25" s="20">
        <v>2</v>
      </c>
      <c r="I25" s="20">
        <v>3</v>
      </c>
      <c r="J25" s="20">
        <v>2</v>
      </c>
      <c r="K25" s="20">
        <v>3</v>
      </c>
      <c r="L25" s="20">
        <v>2</v>
      </c>
      <c r="M25" s="20">
        <v>3</v>
      </c>
      <c r="N25" s="30">
        <f t="shared" si="0"/>
        <v>5</v>
      </c>
      <c r="O25" s="20">
        <v>24.82</v>
      </c>
      <c r="P25" s="20">
        <v>11.5</v>
      </c>
      <c r="Q25" s="88">
        <v>9.0150000000000006</v>
      </c>
      <c r="R25" s="14">
        <f t="shared" si="1"/>
        <v>13.32</v>
      </c>
      <c r="S25" s="20">
        <v>8.15</v>
      </c>
      <c r="T25" s="88">
        <v>21.6</v>
      </c>
      <c r="U25" s="14">
        <f t="shared" si="2"/>
        <v>12.365</v>
      </c>
      <c r="V25" s="20">
        <v>19.05</v>
      </c>
      <c r="W25" s="88">
        <v>21.7</v>
      </c>
      <c r="X25" s="14">
        <f t="shared" si="3"/>
        <v>10.7</v>
      </c>
      <c r="Y25" s="30">
        <f t="shared" si="4"/>
        <v>12.128333333333336</v>
      </c>
      <c r="Z25" s="30">
        <f>IF(AND($Y$79&gt;Y25, Y25&gt;$Y$78),Y25,"-")</f>
        <v>12.128333333333336</v>
      </c>
    </row>
    <row r="26" spans="1:26" x14ac:dyDescent="0.35">
      <c r="A26" s="86" t="s">
        <v>3743</v>
      </c>
      <c r="B26" s="87" t="s">
        <v>3978</v>
      </c>
      <c r="C26" s="86" t="s">
        <v>3724</v>
      </c>
      <c r="D26" s="26" t="s">
        <v>210</v>
      </c>
      <c r="E26" s="26" t="s">
        <v>210</v>
      </c>
      <c r="F26" s="26" t="s">
        <v>210</v>
      </c>
      <c r="G26" s="26" t="s">
        <v>210</v>
      </c>
      <c r="H26" s="20">
        <v>2</v>
      </c>
      <c r="I26" s="20">
        <v>2</v>
      </c>
      <c r="J26" s="20">
        <v>2</v>
      </c>
      <c r="K26" s="20">
        <v>2</v>
      </c>
      <c r="L26" s="20">
        <v>2</v>
      </c>
      <c r="M26" s="20">
        <v>2</v>
      </c>
      <c r="N26" s="30">
        <f t="shared" si="0"/>
        <v>4</v>
      </c>
      <c r="O26" s="20">
        <v>11.46</v>
      </c>
      <c r="P26" s="20">
        <v>4.7</v>
      </c>
      <c r="Q26" s="88">
        <v>15.15</v>
      </c>
      <c r="R26" s="14">
        <f t="shared" si="1"/>
        <v>6.7600000000000007</v>
      </c>
      <c r="S26" s="20">
        <v>5.52</v>
      </c>
      <c r="T26" s="88">
        <v>16.399999999999999</v>
      </c>
      <c r="U26" s="14">
        <f t="shared" si="2"/>
        <v>14.330000000000002</v>
      </c>
      <c r="V26" s="20">
        <v>17.86</v>
      </c>
      <c r="W26" s="88">
        <v>18.25</v>
      </c>
      <c r="X26" s="14">
        <f t="shared" si="3"/>
        <v>4.0599999999999987</v>
      </c>
      <c r="Y26" s="30">
        <f t="shared" si="4"/>
        <v>8.3833333333333346</v>
      </c>
      <c r="Z26" s="30">
        <f>IF(AND($Y$79&gt;Y26, Y26&gt;$Y$78),Y26,"-")</f>
        <v>8.3833333333333346</v>
      </c>
    </row>
    <row r="27" spans="1:26" x14ac:dyDescent="0.35">
      <c r="A27" s="86" t="s">
        <v>3748</v>
      </c>
      <c r="B27" s="87" t="s">
        <v>3978</v>
      </c>
      <c r="C27" s="86" t="s">
        <v>3724</v>
      </c>
      <c r="D27" s="26" t="s">
        <v>210</v>
      </c>
      <c r="E27" s="26" t="s">
        <v>210</v>
      </c>
      <c r="F27" s="26" t="s">
        <v>210</v>
      </c>
      <c r="G27" s="26" t="s">
        <v>210</v>
      </c>
      <c r="H27" s="20">
        <v>2</v>
      </c>
      <c r="I27" s="20">
        <v>5</v>
      </c>
      <c r="J27" s="20">
        <v>2</v>
      </c>
      <c r="K27" s="20">
        <v>5</v>
      </c>
      <c r="L27" s="20">
        <v>2</v>
      </c>
      <c r="M27" s="20">
        <v>5</v>
      </c>
      <c r="N27" s="30">
        <f t="shared" si="0"/>
        <v>7</v>
      </c>
      <c r="O27" s="20">
        <v>13.38</v>
      </c>
      <c r="P27" s="20">
        <v>8.02</v>
      </c>
      <c r="Q27" s="88">
        <v>16.690000000000001</v>
      </c>
      <c r="R27" s="14">
        <f t="shared" si="1"/>
        <v>5.3600000000000012</v>
      </c>
      <c r="S27" s="20">
        <v>7.25</v>
      </c>
      <c r="T27" s="88">
        <v>15.33</v>
      </c>
      <c r="U27" s="14">
        <f t="shared" si="2"/>
        <v>17.46</v>
      </c>
      <c r="V27" s="20">
        <v>9.6199999999999992</v>
      </c>
      <c r="W27" s="88">
        <v>17.2</v>
      </c>
      <c r="X27" s="14">
        <f t="shared" si="3"/>
        <v>12.959999999999999</v>
      </c>
      <c r="Y27" s="30">
        <f t="shared" si="4"/>
        <v>11.926666666666668</v>
      </c>
      <c r="Z27" s="30">
        <f>IF(AND($Y$79&gt;Y27, Y27&gt;$Y$78),Y27,"-")</f>
        <v>11.926666666666668</v>
      </c>
    </row>
    <row r="28" spans="1:26" x14ac:dyDescent="0.35">
      <c r="A28" s="86" t="s">
        <v>3752</v>
      </c>
      <c r="B28" s="87" t="s">
        <v>3978</v>
      </c>
      <c r="C28" s="86" t="s">
        <v>3724</v>
      </c>
      <c r="D28" s="26" t="s">
        <v>210</v>
      </c>
      <c r="E28" s="26" t="s">
        <v>210</v>
      </c>
      <c r="F28" s="26" t="s">
        <v>210</v>
      </c>
      <c r="G28" s="26" t="s">
        <v>210</v>
      </c>
      <c r="H28" s="20">
        <v>2</v>
      </c>
      <c r="I28" s="20">
        <v>4</v>
      </c>
      <c r="J28" s="20">
        <v>2</v>
      </c>
      <c r="K28" s="20">
        <v>4</v>
      </c>
      <c r="L28" s="20">
        <v>2</v>
      </c>
      <c r="M28" s="20">
        <v>4</v>
      </c>
      <c r="N28" s="30">
        <f t="shared" si="0"/>
        <v>6</v>
      </c>
      <c r="O28" s="20">
        <v>15.24</v>
      </c>
      <c r="P28" s="20">
        <v>2.2400000000000002</v>
      </c>
      <c r="Q28" s="88">
        <v>10.25</v>
      </c>
      <c r="R28" s="14">
        <f t="shared" si="1"/>
        <v>13</v>
      </c>
      <c r="S28" s="20">
        <v>4.6500000000000004</v>
      </c>
      <c r="T28" s="88">
        <v>15.7</v>
      </c>
      <c r="U28" s="14">
        <f t="shared" si="2"/>
        <v>7.84</v>
      </c>
      <c r="V28" s="20">
        <v>8.9700000000000006</v>
      </c>
      <c r="W28" s="88">
        <v>17.88</v>
      </c>
      <c r="X28" s="14">
        <f t="shared" si="3"/>
        <v>11.38</v>
      </c>
      <c r="Y28" s="30">
        <f t="shared" si="4"/>
        <v>10.74</v>
      </c>
      <c r="Z28" s="30">
        <f>IF(AND($Y$79&gt;Y28, Y28&gt;$Y$78),Y28,"-")</f>
        <v>10.74</v>
      </c>
    </row>
    <row r="29" spans="1:26" x14ac:dyDescent="0.35">
      <c r="A29" s="86" t="s">
        <v>3756</v>
      </c>
      <c r="B29" s="87" t="s">
        <v>3978</v>
      </c>
      <c r="C29" s="86" t="s">
        <v>3724</v>
      </c>
      <c r="D29" s="26" t="s">
        <v>210</v>
      </c>
      <c r="E29" s="26" t="s">
        <v>210</v>
      </c>
      <c r="F29" s="26" t="s">
        <v>210</v>
      </c>
      <c r="G29" s="26" t="s">
        <v>210</v>
      </c>
      <c r="H29" s="20">
        <v>2</v>
      </c>
      <c r="I29" s="20">
        <v>2</v>
      </c>
      <c r="J29" s="20">
        <v>2</v>
      </c>
      <c r="K29" s="20">
        <v>2</v>
      </c>
      <c r="L29" s="20">
        <v>2</v>
      </c>
      <c r="M29" s="20">
        <v>2</v>
      </c>
      <c r="N29" s="30">
        <f t="shared" si="0"/>
        <v>4</v>
      </c>
      <c r="O29" s="20">
        <v>17.78</v>
      </c>
      <c r="P29" s="20">
        <v>12.37</v>
      </c>
      <c r="Q29" s="88">
        <v>13.79</v>
      </c>
      <c r="R29" s="14">
        <f t="shared" si="1"/>
        <v>5.4100000000000019</v>
      </c>
      <c r="S29" s="20">
        <v>20.84</v>
      </c>
      <c r="T29" s="88">
        <v>9.58</v>
      </c>
      <c r="U29" s="14">
        <f t="shared" si="2"/>
        <v>5.3199999999999967</v>
      </c>
      <c r="V29" s="20">
        <v>24.35</v>
      </c>
      <c r="W29" s="88">
        <v>20.350000000000001</v>
      </c>
      <c r="X29" s="14">
        <f t="shared" si="3"/>
        <v>6.07</v>
      </c>
      <c r="Y29" s="30">
        <f t="shared" si="4"/>
        <v>5.5999999999999988</v>
      </c>
      <c r="Z29" s="30" t="str">
        <f>IF(AND($Y$79&gt;Y29, Y29&gt;$Y$78),Y29,"-")</f>
        <v>-</v>
      </c>
    </row>
    <row r="30" spans="1:26" x14ac:dyDescent="0.35">
      <c r="A30" s="86" t="s">
        <v>3761</v>
      </c>
      <c r="B30" s="87" t="s">
        <v>3978</v>
      </c>
      <c r="C30" s="86" t="s">
        <v>3724</v>
      </c>
      <c r="D30" s="26" t="s">
        <v>210</v>
      </c>
      <c r="E30" s="26" t="s">
        <v>210</v>
      </c>
      <c r="F30" s="26" t="s">
        <v>210</v>
      </c>
      <c r="G30" s="26" t="s">
        <v>210</v>
      </c>
      <c r="H30" s="20">
        <v>2</v>
      </c>
      <c r="I30" s="20">
        <v>2</v>
      </c>
      <c r="J30" s="20">
        <v>2</v>
      </c>
      <c r="K30" s="20">
        <v>2</v>
      </c>
      <c r="L30" s="20">
        <v>2</v>
      </c>
      <c r="M30" s="20">
        <v>2</v>
      </c>
      <c r="N30" s="30">
        <f t="shared" si="0"/>
        <v>4</v>
      </c>
      <c r="O30" s="20">
        <v>12.65</v>
      </c>
      <c r="P30" s="20">
        <v>8.15</v>
      </c>
      <c r="Q30" s="88">
        <v>9.74</v>
      </c>
      <c r="R30" s="14">
        <f t="shared" si="1"/>
        <v>4.5</v>
      </c>
      <c r="S30" s="20">
        <v>15.51</v>
      </c>
      <c r="T30" s="88">
        <v>5.75</v>
      </c>
      <c r="U30" s="14">
        <f t="shared" si="2"/>
        <v>2.3800000000000008</v>
      </c>
      <c r="V30" s="20">
        <v>7.65</v>
      </c>
      <c r="W30" s="88">
        <v>5.29</v>
      </c>
      <c r="X30" s="14">
        <f t="shared" si="3"/>
        <v>13.609999999999998</v>
      </c>
      <c r="Y30" s="30">
        <f t="shared" si="4"/>
        <v>6.8299999999999992</v>
      </c>
      <c r="Z30" s="30">
        <f>IF(AND($Y$79&gt;Y30, Y30&gt;$Y$78),Y30,"-")</f>
        <v>6.8299999999999992</v>
      </c>
    </row>
    <row r="31" spans="1:26" x14ac:dyDescent="0.35">
      <c r="A31" s="86" t="s">
        <v>3767</v>
      </c>
      <c r="B31" s="87" t="s">
        <v>3978</v>
      </c>
      <c r="C31" s="86" t="s">
        <v>3724</v>
      </c>
      <c r="D31" s="26" t="s">
        <v>210</v>
      </c>
      <c r="E31" s="26" t="s">
        <v>210</v>
      </c>
      <c r="F31" s="26" t="s">
        <v>210</v>
      </c>
      <c r="G31" s="26" t="s">
        <v>210</v>
      </c>
      <c r="H31" s="20">
        <v>2</v>
      </c>
      <c r="I31" s="20">
        <v>2</v>
      </c>
      <c r="J31" s="20">
        <v>2</v>
      </c>
      <c r="K31" s="20">
        <v>2</v>
      </c>
      <c r="L31" s="20">
        <v>2</v>
      </c>
      <c r="M31" s="20">
        <v>2</v>
      </c>
      <c r="N31" s="30">
        <f t="shared" si="0"/>
        <v>4</v>
      </c>
      <c r="O31" s="20">
        <v>13.77</v>
      </c>
      <c r="P31" s="20">
        <v>10.38</v>
      </c>
      <c r="Q31" s="88">
        <v>20.64</v>
      </c>
      <c r="R31" s="14">
        <f t="shared" si="1"/>
        <v>3.3899999999999988</v>
      </c>
      <c r="S31" s="20">
        <v>16.350000000000001</v>
      </c>
      <c r="T31" s="88">
        <v>18.88</v>
      </c>
      <c r="U31" s="14">
        <f t="shared" si="2"/>
        <v>14.670000000000002</v>
      </c>
      <c r="V31" s="20">
        <v>23.75</v>
      </c>
      <c r="W31" s="88">
        <v>17.885999999999999</v>
      </c>
      <c r="X31" s="14">
        <f t="shared" si="3"/>
        <v>11.480000000000004</v>
      </c>
      <c r="Y31" s="30">
        <f t="shared" si="4"/>
        <v>9.8466666666666693</v>
      </c>
      <c r="Z31" s="30">
        <f>IF(AND($Y$79&gt;Y31, Y31&gt;$Y$78),Y31,"-")</f>
        <v>9.8466666666666693</v>
      </c>
    </row>
    <row r="32" spans="1:26" x14ac:dyDescent="0.35">
      <c r="A32" s="86" t="s">
        <v>3773</v>
      </c>
      <c r="B32" s="87" t="s">
        <v>3978</v>
      </c>
      <c r="C32" s="86" t="s">
        <v>3777</v>
      </c>
      <c r="D32" s="26" t="s">
        <v>210</v>
      </c>
      <c r="E32" s="26" t="s">
        <v>210</v>
      </c>
      <c r="F32" s="26" t="s">
        <v>210</v>
      </c>
      <c r="G32" s="26" t="s">
        <v>210</v>
      </c>
      <c r="H32" s="20">
        <v>1</v>
      </c>
      <c r="I32" s="20">
        <v>5</v>
      </c>
      <c r="J32" s="20">
        <v>1</v>
      </c>
      <c r="K32" s="20">
        <v>5</v>
      </c>
      <c r="L32" s="20">
        <v>1</v>
      </c>
      <c r="M32" s="20">
        <v>5</v>
      </c>
      <c r="N32" s="30">
        <f t="shared" si="0"/>
        <v>6</v>
      </c>
      <c r="O32" s="20">
        <v>19.7</v>
      </c>
      <c r="P32" s="20">
        <v>5.26</v>
      </c>
      <c r="Q32" s="88">
        <v>15.15</v>
      </c>
      <c r="R32" s="14">
        <f t="shared" si="1"/>
        <v>14.44</v>
      </c>
      <c r="S32" s="20">
        <v>5.15</v>
      </c>
      <c r="T32" s="88">
        <v>18.62</v>
      </c>
      <c r="U32" s="14">
        <f t="shared" si="2"/>
        <v>15.26</v>
      </c>
      <c r="V32" s="20">
        <v>16.899999999999999</v>
      </c>
      <c r="W32" s="88">
        <v>22.99</v>
      </c>
      <c r="X32" s="14">
        <f t="shared" si="3"/>
        <v>6.8700000000000045</v>
      </c>
      <c r="Y32" s="30">
        <f t="shared" si="4"/>
        <v>12.190000000000003</v>
      </c>
      <c r="Z32" s="30">
        <f>IF(AND($Y$79&gt;Y32, Y32&gt;$Y$78),Y32,"-")</f>
        <v>12.190000000000003</v>
      </c>
    </row>
    <row r="33" spans="1:26" x14ac:dyDescent="0.35">
      <c r="A33" s="86" t="s">
        <v>3781</v>
      </c>
      <c r="B33" s="87" t="s">
        <v>3978</v>
      </c>
      <c r="C33" s="86" t="s">
        <v>3777</v>
      </c>
      <c r="D33" s="26" t="s">
        <v>210</v>
      </c>
      <c r="E33" s="26" t="s">
        <v>210</v>
      </c>
      <c r="F33" s="26" t="s">
        <v>210</v>
      </c>
      <c r="G33" s="26" t="s">
        <v>210</v>
      </c>
      <c r="H33" s="20">
        <v>1</v>
      </c>
      <c r="I33" s="20">
        <v>7</v>
      </c>
      <c r="J33" s="20">
        <v>1</v>
      </c>
      <c r="K33" s="20">
        <v>7</v>
      </c>
      <c r="L33" s="20">
        <v>1</v>
      </c>
      <c r="M33" s="20">
        <v>7</v>
      </c>
      <c r="N33" s="30">
        <f t="shared" si="0"/>
        <v>8</v>
      </c>
      <c r="O33" s="20">
        <v>21.4</v>
      </c>
      <c r="P33" s="20">
        <v>6.13</v>
      </c>
      <c r="Q33" s="88">
        <v>11.79</v>
      </c>
      <c r="R33" s="14">
        <f t="shared" si="1"/>
        <v>15.27</v>
      </c>
      <c r="S33" s="20">
        <v>4.8499999999999996</v>
      </c>
      <c r="T33" s="88">
        <v>12.92</v>
      </c>
      <c r="U33" s="14">
        <f t="shared" si="2"/>
        <v>13.069999999999999</v>
      </c>
      <c r="V33" s="20">
        <v>3.79</v>
      </c>
      <c r="W33" s="88">
        <v>14.78</v>
      </c>
      <c r="X33" s="14">
        <f t="shared" si="3"/>
        <v>13.98</v>
      </c>
      <c r="Y33" s="30">
        <f t="shared" si="4"/>
        <v>14.106666666666664</v>
      </c>
      <c r="Z33" s="30">
        <f>IF(AND($Y$79&gt;Y33, Y33&gt;$Y$78),Y33,"-")</f>
        <v>14.106666666666664</v>
      </c>
    </row>
    <row r="34" spans="1:26" x14ac:dyDescent="0.35">
      <c r="A34" s="86" t="s">
        <v>3785</v>
      </c>
      <c r="B34" s="87" t="s">
        <v>3978</v>
      </c>
      <c r="C34" s="86" t="s">
        <v>3777</v>
      </c>
      <c r="D34" s="26" t="s">
        <v>210</v>
      </c>
      <c r="E34" s="26" t="s">
        <v>210</v>
      </c>
      <c r="F34" s="26" t="s">
        <v>210</v>
      </c>
      <c r="G34" s="26" t="s">
        <v>210</v>
      </c>
      <c r="H34" s="20">
        <v>2</v>
      </c>
      <c r="I34" s="20">
        <v>2</v>
      </c>
      <c r="J34" s="20">
        <v>2</v>
      </c>
      <c r="K34" s="20">
        <v>2</v>
      </c>
      <c r="L34" s="20">
        <v>2</v>
      </c>
      <c r="M34" s="20">
        <v>2</v>
      </c>
      <c r="N34" s="30">
        <f t="shared" si="0"/>
        <v>4</v>
      </c>
      <c r="O34" s="20">
        <v>12.45</v>
      </c>
      <c r="P34" s="20">
        <v>4.0250000000000004</v>
      </c>
      <c r="Q34" s="88">
        <v>10.56</v>
      </c>
      <c r="R34" s="14">
        <f t="shared" si="1"/>
        <v>8.4249999999999989</v>
      </c>
      <c r="S34" s="20">
        <v>5.04</v>
      </c>
      <c r="T34" s="88">
        <v>12.12</v>
      </c>
      <c r="U34" s="14">
        <f t="shared" si="2"/>
        <v>9.5450000000000017</v>
      </c>
      <c r="V34" s="20">
        <v>14.4</v>
      </c>
      <c r="W34" s="88">
        <v>13.79</v>
      </c>
      <c r="X34" s="14">
        <f t="shared" si="3"/>
        <v>2.76</v>
      </c>
      <c r="Y34" s="30">
        <f t="shared" si="4"/>
        <v>6.9099999999999993</v>
      </c>
      <c r="Z34" s="30">
        <f>IF(AND($Y$79&gt;Y34, Y34&gt;$Y$78),Y34,"-")</f>
        <v>6.9099999999999993</v>
      </c>
    </row>
    <row r="35" spans="1:26" x14ac:dyDescent="0.35">
      <c r="A35" s="86" t="s">
        <v>3979</v>
      </c>
      <c r="B35" s="87" t="s">
        <v>3978</v>
      </c>
      <c r="C35" s="86" t="s">
        <v>3777</v>
      </c>
      <c r="D35" s="26" t="s">
        <v>210</v>
      </c>
      <c r="E35" s="26" t="s">
        <v>210</v>
      </c>
      <c r="F35" s="26" t="s">
        <v>210</v>
      </c>
      <c r="G35" s="26" t="s">
        <v>210</v>
      </c>
      <c r="H35" s="20">
        <v>2</v>
      </c>
      <c r="I35" s="20">
        <v>4</v>
      </c>
      <c r="J35" s="20">
        <v>2</v>
      </c>
      <c r="K35" s="20">
        <v>4</v>
      </c>
      <c r="L35" s="20">
        <v>2</v>
      </c>
      <c r="M35" s="20">
        <v>4</v>
      </c>
      <c r="N35" s="30">
        <f t="shared" si="0"/>
        <v>6</v>
      </c>
      <c r="O35" s="20">
        <v>18.149999999999999</v>
      </c>
      <c r="P35" s="20">
        <v>6.09</v>
      </c>
      <c r="Q35" s="88">
        <v>15.16</v>
      </c>
      <c r="R35" s="14">
        <f t="shared" si="1"/>
        <v>12.059999999999999</v>
      </c>
      <c r="S35" s="20">
        <v>4.01</v>
      </c>
      <c r="T35" s="88">
        <v>17.11</v>
      </c>
      <c r="U35" s="14">
        <f t="shared" si="2"/>
        <v>17.240000000000002</v>
      </c>
      <c r="V35" s="20">
        <v>16.73</v>
      </c>
      <c r="W35" s="88">
        <v>19.61</v>
      </c>
      <c r="X35" s="14">
        <f t="shared" si="3"/>
        <v>4.389999999999997</v>
      </c>
      <c r="Y35" s="30">
        <f t="shared" si="4"/>
        <v>11.229999999999999</v>
      </c>
      <c r="Z35" s="30">
        <f>IF(AND($Y$79&gt;Y35, Y35&gt;$Y$78),Y35,"-")</f>
        <v>11.229999999999999</v>
      </c>
    </row>
    <row r="36" spans="1:26" x14ac:dyDescent="0.35">
      <c r="A36" s="86" t="s">
        <v>3796</v>
      </c>
      <c r="B36" s="87" t="s">
        <v>3978</v>
      </c>
      <c r="C36" s="86" t="s">
        <v>3799</v>
      </c>
      <c r="D36" s="26" t="s">
        <v>210</v>
      </c>
      <c r="E36" s="26" t="s">
        <v>210</v>
      </c>
      <c r="F36" s="26" t="s">
        <v>210</v>
      </c>
      <c r="G36" s="26" t="s">
        <v>210</v>
      </c>
      <c r="H36" s="20">
        <v>2</v>
      </c>
      <c r="I36" s="20">
        <v>5</v>
      </c>
      <c r="J36" s="20">
        <v>2</v>
      </c>
      <c r="K36" s="20">
        <v>5</v>
      </c>
      <c r="L36" s="20">
        <v>2</v>
      </c>
      <c r="M36" s="20">
        <v>5</v>
      </c>
      <c r="N36" s="30">
        <f t="shared" si="0"/>
        <v>7</v>
      </c>
      <c r="O36" s="20">
        <v>11.69</v>
      </c>
      <c r="P36" s="20">
        <v>4.33</v>
      </c>
      <c r="Q36" s="88">
        <v>12.46</v>
      </c>
      <c r="R36" s="14">
        <f t="shared" si="1"/>
        <v>7.3599999999999994</v>
      </c>
      <c r="S36" s="20">
        <v>6.91</v>
      </c>
      <c r="T36" s="88">
        <v>13.72</v>
      </c>
      <c r="U36" s="14">
        <f t="shared" si="2"/>
        <v>9.879999999999999</v>
      </c>
      <c r="V36" s="20">
        <v>5.32</v>
      </c>
      <c r="W36" s="88">
        <v>11.62</v>
      </c>
      <c r="X36" s="14">
        <f t="shared" si="3"/>
        <v>15.310000000000002</v>
      </c>
      <c r="Y36" s="30">
        <f t="shared" si="4"/>
        <v>10.85</v>
      </c>
      <c r="Z36" s="30">
        <f>IF(AND($Y$79&gt;Y36, Y36&gt;$Y$78),Y36,"-")</f>
        <v>10.85</v>
      </c>
    </row>
    <row r="37" spans="1:26" x14ac:dyDescent="0.35">
      <c r="A37" s="86" t="s">
        <v>3803</v>
      </c>
      <c r="B37" s="87" t="s">
        <v>3978</v>
      </c>
      <c r="C37" s="86" t="s">
        <v>3799</v>
      </c>
      <c r="D37" s="26" t="s">
        <v>210</v>
      </c>
      <c r="E37" s="26" t="s">
        <v>210</v>
      </c>
      <c r="F37" s="26" t="s">
        <v>210</v>
      </c>
      <c r="G37" s="26" t="s">
        <v>210</v>
      </c>
      <c r="H37" s="20">
        <v>2</v>
      </c>
      <c r="I37" s="20">
        <v>3</v>
      </c>
      <c r="J37" s="20">
        <v>2</v>
      </c>
      <c r="K37" s="20">
        <v>3</v>
      </c>
      <c r="L37" s="20">
        <v>2</v>
      </c>
      <c r="M37" s="20">
        <v>3</v>
      </c>
      <c r="N37" s="30">
        <f t="shared" si="0"/>
        <v>5</v>
      </c>
      <c r="O37" s="20">
        <v>19.329999999999998</v>
      </c>
      <c r="P37" s="20">
        <v>5.99</v>
      </c>
      <c r="Q37" s="88">
        <v>16.84</v>
      </c>
      <c r="R37" s="14">
        <f t="shared" si="1"/>
        <v>13.339999999999998</v>
      </c>
      <c r="S37" s="20">
        <v>9.4</v>
      </c>
      <c r="T37" s="88">
        <v>15.21</v>
      </c>
      <c r="U37" s="14">
        <f t="shared" si="2"/>
        <v>13.429999999999998</v>
      </c>
      <c r="V37" s="20">
        <v>9.07</v>
      </c>
      <c r="W37" s="88">
        <v>10.61</v>
      </c>
      <c r="X37" s="14">
        <f t="shared" si="3"/>
        <v>15.54</v>
      </c>
      <c r="Y37" s="30">
        <f t="shared" si="4"/>
        <v>14.103333333333332</v>
      </c>
      <c r="Z37" s="30">
        <f>IF(AND($Y$79&gt;Y37, Y37&gt;$Y$78),Y37,"-")</f>
        <v>14.103333333333332</v>
      </c>
    </row>
    <row r="38" spans="1:26" x14ac:dyDescent="0.35">
      <c r="A38" s="86" t="s">
        <v>3807</v>
      </c>
      <c r="B38" s="87" t="s">
        <v>3978</v>
      </c>
      <c r="C38" s="86" t="s">
        <v>3799</v>
      </c>
      <c r="D38" s="26" t="s">
        <v>210</v>
      </c>
      <c r="E38" s="26" t="s">
        <v>210</v>
      </c>
      <c r="F38" s="26" t="s">
        <v>210</v>
      </c>
      <c r="G38" s="26" t="s">
        <v>210</v>
      </c>
      <c r="H38" s="20">
        <v>2</v>
      </c>
      <c r="I38" s="20">
        <v>7</v>
      </c>
      <c r="J38" s="20">
        <v>2</v>
      </c>
      <c r="K38" s="20">
        <v>7</v>
      </c>
      <c r="L38" s="20">
        <v>2</v>
      </c>
      <c r="M38" s="20">
        <v>7</v>
      </c>
      <c r="N38" s="30">
        <f t="shared" si="0"/>
        <v>9</v>
      </c>
      <c r="O38" s="20">
        <v>10.29</v>
      </c>
      <c r="P38" s="20">
        <v>2.82</v>
      </c>
      <c r="Q38" s="88">
        <v>21.19</v>
      </c>
      <c r="R38" s="14">
        <f t="shared" si="1"/>
        <v>7.4699999999999989</v>
      </c>
      <c r="S38" s="20">
        <v>8.15</v>
      </c>
      <c r="T38" s="88">
        <v>12.79</v>
      </c>
      <c r="U38" s="14">
        <f t="shared" si="2"/>
        <v>15.860000000000001</v>
      </c>
      <c r="V38" s="20">
        <v>3.68</v>
      </c>
      <c r="W38" s="88">
        <v>10.775</v>
      </c>
      <c r="X38" s="14">
        <f t="shared" si="3"/>
        <v>17.259999999999998</v>
      </c>
      <c r="Y38" s="30">
        <f t="shared" si="4"/>
        <v>13.53</v>
      </c>
      <c r="Z38" s="30">
        <f>IF(AND($Y$79&gt;Y38, Y38&gt;$Y$78),Y38,"-")</f>
        <v>13.53</v>
      </c>
    </row>
    <row r="39" spans="1:26" x14ac:dyDescent="0.35">
      <c r="A39" s="86" t="s">
        <v>3812</v>
      </c>
      <c r="B39" s="87" t="s">
        <v>3978</v>
      </c>
      <c r="C39" s="86" t="s">
        <v>3799</v>
      </c>
      <c r="D39" s="26" t="s">
        <v>210</v>
      </c>
      <c r="E39" s="26" t="s">
        <v>210</v>
      </c>
      <c r="F39" s="26" t="s">
        <v>210</v>
      </c>
      <c r="G39" s="26" t="s">
        <v>210</v>
      </c>
      <c r="H39" s="20">
        <v>2</v>
      </c>
      <c r="I39" s="20">
        <v>4</v>
      </c>
      <c r="J39" s="20">
        <v>2</v>
      </c>
      <c r="K39" s="20">
        <v>4</v>
      </c>
      <c r="L39" s="20">
        <v>2</v>
      </c>
      <c r="M39" s="20">
        <v>4</v>
      </c>
      <c r="N39" s="30">
        <f t="shared" si="0"/>
        <v>6</v>
      </c>
      <c r="O39" s="20">
        <v>8.51</v>
      </c>
      <c r="P39" s="20">
        <v>1.54</v>
      </c>
      <c r="Q39" s="88">
        <v>16.295000000000002</v>
      </c>
      <c r="R39" s="14">
        <f t="shared" si="1"/>
        <v>6.97</v>
      </c>
      <c r="S39" s="20">
        <v>5.34</v>
      </c>
      <c r="T39" s="88">
        <v>9.9700000000000006</v>
      </c>
      <c r="U39" s="14">
        <f t="shared" si="2"/>
        <v>12.495000000000001</v>
      </c>
      <c r="V39" s="20">
        <v>8.17</v>
      </c>
      <c r="W39" s="88">
        <v>13.25</v>
      </c>
      <c r="X39" s="14">
        <f t="shared" si="3"/>
        <v>7.1400000000000006</v>
      </c>
      <c r="Y39" s="30">
        <f t="shared" si="4"/>
        <v>8.8683333333333341</v>
      </c>
      <c r="Z39" s="30">
        <f>IF(AND($Y$79&gt;Y39, Y39&gt;$Y$78),Y39,"-")</f>
        <v>8.8683333333333341</v>
      </c>
    </row>
    <row r="40" spans="1:26" x14ac:dyDescent="0.35">
      <c r="A40" s="86" t="s">
        <v>3819</v>
      </c>
      <c r="B40" s="87" t="s">
        <v>3978</v>
      </c>
      <c r="C40" s="86" t="s">
        <v>3822</v>
      </c>
      <c r="D40" s="26" t="s">
        <v>210</v>
      </c>
      <c r="E40" s="26" t="s">
        <v>210</v>
      </c>
      <c r="F40" s="26" t="s">
        <v>210</v>
      </c>
      <c r="G40" s="26" t="s">
        <v>210</v>
      </c>
      <c r="H40" s="20">
        <v>2</v>
      </c>
      <c r="I40" s="20">
        <v>7</v>
      </c>
      <c r="J40" s="20">
        <v>2</v>
      </c>
      <c r="K40" s="20">
        <v>7</v>
      </c>
      <c r="L40" s="20">
        <v>2</v>
      </c>
      <c r="M40" s="20">
        <v>7</v>
      </c>
      <c r="N40" s="30">
        <f t="shared" si="0"/>
        <v>9</v>
      </c>
      <c r="O40" s="20">
        <v>20.9</v>
      </c>
      <c r="P40" s="20">
        <v>7.25</v>
      </c>
      <c r="Q40" s="88">
        <v>17.399999999999999</v>
      </c>
      <c r="R40" s="14">
        <f t="shared" si="1"/>
        <v>13.649999999999999</v>
      </c>
      <c r="S40" s="20">
        <v>14.1</v>
      </c>
      <c r="T40" s="88">
        <v>16.47</v>
      </c>
      <c r="U40" s="14">
        <f t="shared" si="2"/>
        <v>10.549999999999999</v>
      </c>
      <c r="V40" s="20">
        <v>4.8499999999999996</v>
      </c>
      <c r="W40" s="88">
        <v>20.3</v>
      </c>
      <c r="X40" s="14">
        <f t="shared" si="3"/>
        <v>25.72</v>
      </c>
      <c r="Y40" s="30">
        <f t="shared" si="4"/>
        <v>16.639999999999997</v>
      </c>
      <c r="Z40" s="30" t="str">
        <f>IF(AND($Y$79&gt;Y40, Y40&gt;$Y$78),Y40,"-")</f>
        <v>-</v>
      </c>
    </row>
    <row r="41" spans="1:26" x14ac:dyDescent="0.35">
      <c r="A41" s="86" t="s">
        <v>3826</v>
      </c>
      <c r="B41" s="87" t="s">
        <v>3978</v>
      </c>
      <c r="C41" s="86" t="s">
        <v>3822</v>
      </c>
      <c r="D41" s="26" t="s">
        <v>210</v>
      </c>
      <c r="E41" s="26" t="s">
        <v>210</v>
      </c>
      <c r="F41" s="26" t="s">
        <v>210</v>
      </c>
      <c r="G41" s="26" t="s">
        <v>210</v>
      </c>
      <c r="H41" s="20">
        <v>2</v>
      </c>
      <c r="I41" s="20">
        <v>4</v>
      </c>
      <c r="J41" s="20">
        <v>2</v>
      </c>
      <c r="K41" s="20">
        <v>4</v>
      </c>
      <c r="L41" s="20">
        <v>2</v>
      </c>
      <c r="M41" s="20">
        <v>4</v>
      </c>
      <c r="N41" s="30">
        <f t="shared" si="0"/>
        <v>6</v>
      </c>
      <c r="O41" s="20">
        <v>25.93</v>
      </c>
      <c r="P41" s="20">
        <v>10.55</v>
      </c>
      <c r="Q41" s="88">
        <v>17.420000000000002</v>
      </c>
      <c r="R41" s="14">
        <f t="shared" si="1"/>
        <v>15.379999999999999</v>
      </c>
      <c r="S41" s="20">
        <v>15.45</v>
      </c>
      <c r="T41" s="88">
        <v>12</v>
      </c>
      <c r="U41" s="14">
        <f t="shared" si="2"/>
        <v>12.520000000000003</v>
      </c>
      <c r="V41" s="20">
        <v>17.8</v>
      </c>
      <c r="W41" s="88">
        <v>14.2</v>
      </c>
      <c r="X41" s="14">
        <f t="shared" si="3"/>
        <v>9.6499999999999986</v>
      </c>
      <c r="Y41" s="30">
        <f t="shared" si="4"/>
        <v>12.516666666666666</v>
      </c>
      <c r="Z41" s="30">
        <f>IF(AND($Y$79&gt;Y41, Y41&gt;$Y$78),Y41,"-")</f>
        <v>12.516666666666666</v>
      </c>
    </row>
    <row r="42" spans="1:26" x14ac:dyDescent="0.35">
      <c r="A42" s="86" t="s">
        <v>3833</v>
      </c>
      <c r="B42" s="87" t="s">
        <v>3978</v>
      </c>
      <c r="C42" s="86" t="s">
        <v>3822</v>
      </c>
      <c r="D42" s="26" t="s">
        <v>210</v>
      </c>
      <c r="E42" s="26" t="s">
        <v>210</v>
      </c>
      <c r="F42" s="26" t="s">
        <v>210</v>
      </c>
      <c r="G42" s="26" t="s">
        <v>210</v>
      </c>
      <c r="H42" s="20">
        <v>2</v>
      </c>
      <c r="I42" s="20">
        <v>3</v>
      </c>
      <c r="J42" s="20">
        <v>2</v>
      </c>
      <c r="K42" s="20">
        <v>3</v>
      </c>
      <c r="L42" s="20">
        <v>2</v>
      </c>
      <c r="M42" s="20">
        <v>3</v>
      </c>
      <c r="N42" s="30">
        <f t="shared" si="0"/>
        <v>5</v>
      </c>
      <c r="O42" s="20">
        <v>25.3</v>
      </c>
      <c r="P42" s="20">
        <v>10.7</v>
      </c>
      <c r="Q42" s="88">
        <v>12.4</v>
      </c>
      <c r="R42" s="14">
        <f t="shared" si="1"/>
        <v>14.600000000000001</v>
      </c>
      <c r="S42" s="20">
        <v>11.85</v>
      </c>
      <c r="T42" s="88">
        <v>10.72</v>
      </c>
      <c r="U42" s="14">
        <f t="shared" si="2"/>
        <v>11.250000000000002</v>
      </c>
      <c r="V42" s="20">
        <v>16.2</v>
      </c>
      <c r="W42" s="88">
        <v>17.600000000000001</v>
      </c>
      <c r="X42" s="14">
        <f t="shared" si="3"/>
        <v>6.370000000000001</v>
      </c>
      <c r="Y42" s="30">
        <f t="shared" si="4"/>
        <v>10.74</v>
      </c>
      <c r="Z42" s="30">
        <f>IF(AND($Y$79&gt;Y42, Y42&gt;$Y$78),Y42,"-")</f>
        <v>10.74</v>
      </c>
    </row>
    <row r="43" spans="1:26" x14ac:dyDescent="0.35">
      <c r="A43" s="86" t="s">
        <v>3839</v>
      </c>
      <c r="B43" s="87" t="s">
        <v>3978</v>
      </c>
      <c r="C43" s="86" t="s">
        <v>3822</v>
      </c>
      <c r="D43" s="26" t="s">
        <v>210</v>
      </c>
      <c r="E43" s="26" t="s">
        <v>210</v>
      </c>
      <c r="F43" s="26" t="s">
        <v>210</v>
      </c>
      <c r="G43" s="26" t="s">
        <v>210</v>
      </c>
      <c r="H43" s="20">
        <v>2</v>
      </c>
      <c r="I43" s="20">
        <v>2</v>
      </c>
      <c r="J43" s="20">
        <v>2</v>
      </c>
      <c r="K43" s="20">
        <v>2</v>
      </c>
      <c r="L43" s="20">
        <v>2</v>
      </c>
      <c r="M43" s="20">
        <v>2</v>
      </c>
      <c r="N43" s="30">
        <f t="shared" si="0"/>
        <v>4</v>
      </c>
      <c r="O43" s="20">
        <v>18.25</v>
      </c>
      <c r="P43" s="20">
        <v>7.49</v>
      </c>
      <c r="Q43" s="88">
        <v>10.11</v>
      </c>
      <c r="R43" s="14">
        <f t="shared" si="1"/>
        <v>10.76</v>
      </c>
      <c r="S43" s="20">
        <v>14.55</v>
      </c>
      <c r="T43" s="88">
        <v>5.1100000000000003</v>
      </c>
      <c r="U43" s="14">
        <f t="shared" si="2"/>
        <v>3.0500000000000007</v>
      </c>
      <c r="V43" s="20">
        <v>14.16</v>
      </c>
      <c r="W43" s="88">
        <v>3.0150000000000001</v>
      </c>
      <c r="X43" s="14">
        <f t="shared" si="3"/>
        <v>5.5</v>
      </c>
      <c r="Y43" s="30">
        <f t="shared" si="4"/>
        <v>6.4366666666666674</v>
      </c>
      <c r="Z43" s="30">
        <f>IF(AND($Y$79&gt;Y43, Y43&gt;$Y$78),Y43,"-")</f>
        <v>6.4366666666666674</v>
      </c>
    </row>
    <row r="44" spans="1:26" x14ac:dyDescent="0.35">
      <c r="A44" s="86" t="s">
        <v>3843</v>
      </c>
      <c r="B44" s="87" t="s">
        <v>3978</v>
      </c>
      <c r="C44" s="86" t="s">
        <v>3822</v>
      </c>
      <c r="D44" s="26" t="s">
        <v>210</v>
      </c>
      <c r="E44" s="26" t="s">
        <v>210</v>
      </c>
      <c r="F44" s="26" t="s">
        <v>210</v>
      </c>
      <c r="G44" s="26" t="s">
        <v>210</v>
      </c>
      <c r="H44" s="20">
        <v>2</v>
      </c>
      <c r="I44" s="20">
        <v>5</v>
      </c>
      <c r="J44" s="20">
        <v>2</v>
      </c>
      <c r="K44" s="20">
        <v>5</v>
      </c>
      <c r="L44" s="20">
        <v>2</v>
      </c>
      <c r="M44" s="20">
        <v>5</v>
      </c>
      <c r="N44" s="30">
        <f t="shared" si="0"/>
        <v>7</v>
      </c>
      <c r="O44" s="20">
        <v>15.07</v>
      </c>
      <c r="P44" s="20">
        <v>5.5</v>
      </c>
      <c r="Q44" s="88">
        <v>17.36</v>
      </c>
      <c r="R44" s="14">
        <f t="shared" si="1"/>
        <v>9.57</v>
      </c>
      <c r="S44" s="20">
        <v>16.190000000000001</v>
      </c>
      <c r="T44" s="88">
        <v>17.010000000000002</v>
      </c>
      <c r="U44" s="14">
        <f t="shared" si="2"/>
        <v>6.6699999999999982</v>
      </c>
      <c r="V44" s="20">
        <v>9.15</v>
      </c>
      <c r="W44" s="88">
        <v>10.27</v>
      </c>
      <c r="X44" s="14">
        <f t="shared" si="3"/>
        <v>24.050000000000004</v>
      </c>
      <c r="Y44" s="30">
        <f t="shared" si="4"/>
        <v>13.430000000000001</v>
      </c>
      <c r="Z44" s="30">
        <f>IF(AND($Y$79&gt;Y44, Y44&gt;$Y$78),Y44,"-")</f>
        <v>13.430000000000001</v>
      </c>
    </row>
    <row r="45" spans="1:26" x14ac:dyDescent="0.35">
      <c r="A45" s="86" t="s">
        <v>3850</v>
      </c>
      <c r="B45" s="87" t="s">
        <v>3978</v>
      </c>
      <c r="C45" s="86" t="s">
        <v>3822</v>
      </c>
      <c r="D45" s="26" t="s">
        <v>210</v>
      </c>
      <c r="E45" s="26" t="s">
        <v>210</v>
      </c>
      <c r="F45" s="26" t="s">
        <v>210</v>
      </c>
      <c r="G45" s="26" t="s">
        <v>210</v>
      </c>
      <c r="H45" s="20">
        <v>2</v>
      </c>
      <c r="I45" s="20">
        <v>1</v>
      </c>
      <c r="J45" s="20">
        <v>2</v>
      </c>
      <c r="K45" s="20">
        <v>1</v>
      </c>
      <c r="L45" s="20">
        <v>2</v>
      </c>
      <c r="M45" s="20">
        <v>1</v>
      </c>
      <c r="N45" s="30">
        <f t="shared" si="0"/>
        <v>3</v>
      </c>
      <c r="O45" s="20">
        <v>15.41</v>
      </c>
      <c r="P45" s="20">
        <v>9.2899999999999991</v>
      </c>
      <c r="Q45" s="88">
        <v>10.199999999999999</v>
      </c>
      <c r="R45" s="14">
        <f t="shared" si="1"/>
        <v>6.120000000000001</v>
      </c>
      <c r="S45" s="20">
        <v>16.440000000000001</v>
      </c>
      <c r="T45" s="88">
        <v>6.6050000000000004</v>
      </c>
      <c r="U45" s="14">
        <f t="shared" si="2"/>
        <v>3.0499999999999972</v>
      </c>
      <c r="V45" s="20">
        <v>13.11</v>
      </c>
      <c r="W45" s="88">
        <v>4.63</v>
      </c>
      <c r="X45" s="14">
        <f t="shared" si="3"/>
        <v>9.9350000000000023</v>
      </c>
      <c r="Y45" s="30">
        <f t="shared" si="4"/>
        <v>6.3683333333333332</v>
      </c>
      <c r="Z45" s="30">
        <f>IF(AND($Y$79&gt;Y45, Y45&gt;$Y$78),Y45,"-")</f>
        <v>6.3683333333333332</v>
      </c>
    </row>
    <row r="46" spans="1:26" x14ac:dyDescent="0.35">
      <c r="A46" s="86" t="s">
        <v>3855</v>
      </c>
      <c r="B46" s="87" t="s">
        <v>3978</v>
      </c>
      <c r="C46" s="86" t="s">
        <v>3858</v>
      </c>
      <c r="D46" s="26" t="s">
        <v>210</v>
      </c>
      <c r="E46" s="26" t="s">
        <v>210</v>
      </c>
      <c r="F46" s="26" t="s">
        <v>210</v>
      </c>
      <c r="G46" s="26" t="s">
        <v>210</v>
      </c>
      <c r="H46" s="20">
        <v>2</v>
      </c>
      <c r="I46" s="20">
        <v>6</v>
      </c>
      <c r="J46" s="20">
        <v>2</v>
      </c>
      <c r="K46" s="20">
        <v>6</v>
      </c>
      <c r="L46" s="20">
        <v>2</v>
      </c>
      <c r="M46" s="20">
        <v>6</v>
      </c>
      <c r="N46" s="30">
        <f t="shared" si="0"/>
        <v>8</v>
      </c>
      <c r="O46" s="20">
        <v>23.15</v>
      </c>
      <c r="P46" s="20">
        <v>7.34</v>
      </c>
      <c r="Q46" s="88">
        <v>18.361999999999998</v>
      </c>
      <c r="R46" s="14">
        <f t="shared" si="1"/>
        <v>15.809999999999999</v>
      </c>
      <c r="S46" s="20">
        <v>16.25</v>
      </c>
      <c r="T46" s="88">
        <v>4.38</v>
      </c>
      <c r="U46" s="14">
        <f t="shared" si="2"/>
        <v>9.4519999999999982</v>
      </c>
      <c r="V46" s="20">
        <v>7.17</v>
      </c>
      <c r="W46" s="88">
        <v>19.262</v>
      </c>
      <c r="X46" s="14">
        <f t="shared" si="3"/>
        <v>13.459999999999999</v>
      </c>
      <c r="Y46" s="30">
        <f t="shared" si="4"/>
        <v>12.907333333333332</v>
      </c>
      <c r="Z46" s="30">
        <f>IF(AND($Y$79&gt;Y46, Y46&gt;$Y$78),Y46,"-")</f>
        <v>12.907333333333332</v>
      </c>
    </row>
    <row r="47" spans="1:26" x14ac:dyDescent="0.35">
      <c r="A47" s="86" t="s">
        <v>3862</v>
      </c>
      <c r="B47" s="87" t="s">
        <v>3978</v>
      </c>
      <c r="C47" s="86" t="s">
        <v>3858</v>
      </c>
      <c r="D47" s="26" t="s">
        <v>210</v>
      </c>
      <c r="E47" s="26" t="s">
        <v>210</v>
      </c>
      <c r="F47" s="26" t="s">
        <v>210</v>
      </c>
      <c r="G47" s="26" t="s">
        <v>210</v>
      </c>
      <c r="H47" s="20">
        <v>2</v>
      </c>
      <c r="I47" s="20">
        <v>4</v>
      </c>
      <c r="J47" s="20">
        <v>2</v>
      </c>
      <c r="K47" s="20">
        <v>4</v>
      </c>
      <c r="L47" s="20">
        <v>2</v>
      </c>
      <c r="M47" s="20">
        <v>4</v>
      </c>
      <c r="N47" s="30">
        <f t="shared" si="0"/>
        <v>6</v>
      </c>
      <c r="O47" s="20">
        <v>14.21</v>
      </c>
      <c r="P47" s="20">
        <v>6.86</v>
      </c>
      <c r="Q47" s="88">
        <v>20.376000000000001</v>
      </c>
      <c r="R47" s="14">
        <f t="shared" si="1"/>
        <v>7.3500000000000005</v>
      </c>
      <c r="S47" s="20">
        <v>23.1</v>
      </c>
      <c r="T47" s="88">
        <v>3.15</v>
      </c>
      <c r="U47" s="14">
        <f t="shared" si="2"/>
        <v>4.1359999999999992</v>
      </c>
      <c r="V47" s="20">
        <v>15.26</v>
      </c>
      <c r="W47" s="88">
        <v>18.11</v>
      </c>
      <c r="X47" s="14">
        <f t="shared" si="3"/>
        <v>10.99</v>
      </c>
      <c r="Y47" s="30">
        <f t="shared" si="4"/>
        <v>7.492</v>
      </c>
      <c r="Z47" s="30">
        <f>IF(AND($Y$79&gt;Y47, Y47&gt;$Y$78),Y47,"-")</f>
        <v>7.492</v>
      </c>
    </row>
    <row r="48" spans="1:26" x14ac:dyDescent="0.35">
      <c r="A48" s="86" t="s">
        <v>3866</v>
      </c>
      <c r="B48" s="87" t="s">
        <v>3978</v>
      </c>
      <c r="C48" s="86" t="s">
        <v>3858</v>
      </c>
      <c r="D48" s="26" t="s">
        <v>210</v>
      </c>
      <c r="E48" s="26" t="s">
        <v>210</v>
      </c>
      <c r="F48" s="26" t="s">
        <v>210</v>
      </c>
      <c r="G48" s="26" t="s">
        <v>210</v>
      </c>
      <c r="H48" s="20">
        <v>2</v>
      </c>
      <c r="I48" s="20">
        <v>6</v>
      </c>
      <c r="J48" s="20">
        <v>2</v>
      </c>
      <c r="K48" s="20">
        <v>6</v>
      </c>
      <c r="L48" s="20">
        <v>2</v>
      </c>
      <c r="M48" s="20">
        <v>6</v>
      </c>
      <c r="N48" s="30">
        <f t="shared" si="0"/>
        <v>8</v>
      </c>
      <c r="O48" s="20">
        <v>20.41</v>
      </c>
      <c r="P48" s="20">
        <v>8.782</v>
      </c>
      <c r="Q48" s="88">
        <v>17.692</v>
      </c>
      <c r="R48" s="14">
        <f t="shared" si="1"/>
        <v>11.628</v>
      </c>
      <c r="S48" s="20">
        <v>14.63</v>
      </c>
      <c r="T48" s="88">
        <v>14.11</v>
      </c>
      <c r="U48" s="14">
        <f t="shared" si="2"/>
        <v>11.843999999999999</v>
      </c>
      <c r="V48" s="20">
        <v>21.13</v>
      </c>
      <c r="W48" s="88">
        <v>23.6</v>
      </c>
      <c r="X48" s="14">
        <f t="shared" si="3"/>
        <v>7.610000000000003</v>
      </c>
      <c r="Y48" s="30">
        <f t="shared" si="4"/>
        <v>10.360666666666669</v>
      </c>
      <c r="Z48" s="30">
        <f>IF(AND($Y$79&gt;Y48, Y48&gt;$Y$78),Y48,"-")</f>
        <v>10.360666666666669</v>
      </c>
    </row>
    <row r="49" spans="1:26" x14ac:dyDescent="0.35">
      <c r="A49" s="86" t="s">
        <v>3873</v>
      </c>
      <c r="B49" s="87" t="s">
        <v>3978</v>
      </c>
      <c r="C49" s="86" t="s">
        <v>3858</v>
      </c>
      <c r="D49" s="26" t="s">
        <v>210</v>
      </c>
      <c r="E49" s="26" t="s">
        <v>210</v>
      </c>
      <c r="F49" s="26" t="s">
        <v>210</v>
      </c>
      <c r="G49" s="26" t="s">
        <v>210</v>
      </c>
      <c r="H49" s="20">
        <v>2</v>
      </c>
      <c r="I49" s="20">
        <v>6</v>
      </c>
      <c r="J49" s="20">
        <v>2</v>
      </c>
      <c r="K49" s="20">
        <v>6</v>
      </c>
      <c r="L49" s="20">
        <v>2</v>
      </c>
      <c r="M49" s="20">
        <v>6</v>
      </c>
      <c r="N49" s="30">
        <f t="shared" si="0"/>
        <v>8</v>
      </c>
      <c r="O49" s="20">
        <v>20.11</v>
      </c>
      <c r="P49" s="20">
        <v>7.62</v>
      </c>
      <c r="Q49" s="88">
        <v>18.170000000000002</v>
      </c>
      <c r="R49" s="14">
        <f t="shared" si="1"/>
        <v>12.489999999999998</v>
      </c>
      <c r="S49" s="20">
        <v>16.579999999999998</v>
      </c>
      <c r="T49" s="88">
        <v>16.8</v>
      </c>
      <c r="U49" s="14">
        <f t="shared" si="2"/>
        <v>9.2100000000000044</v>
      </c>
      <c r="V49" s="20">
        <v>27.18</v>
      </c>
      <c r="W49" s="88">
        <v>19.306000000000001</v>
      </c>
      <c r="X49" s="14">
        <f t="shared" si="3"/>
        <v>6.1999999999999957</v>
      </c>
      <c r="Y49" s="30">
        <f t="shared" si="4"/>
        <v>9.2999999999999989</v>
      </c>
      <c r="Z49" s="30">
        <f>IF(AND($Y$79&gt;Y49, Y49&gt;$Y$78),Y49,"-")</f>
        <v>9.2999999999999989</v>
      </c>
    </row>
    <row r="50" spans="1:26" x14ac:dyDescent="0.35">
      <c r="A50" s="86" t="s">
        <v>3879</v>
      </c>
      <c r="B50" s="87" t="s">
        <v>3978</v>
      </c>
      <c r="C50" s="86" t="s">
        <v>3883</v>
      </c>
      <c r="D50" s="26" t="s">
        <v>210</v>
      </c>
      <c r="E50" s="26" t="s">
        <v>210</v>
      </c>
      <c r="F50" s="26" t="s">
        <v>210</v>
      </c>
      <c r="G50" s="26" t="s">
        <v>210</v>
      </c>
      <c r="H50" s="20">
        <v>2</v>
      </c>
      <c r="I50" s="20">
        <v>4</v>
      </c>
      <c r="J50" s="20">
        <v>2</v>
      </c>
      <c r="K50" s="20">
        <v>4</v>
      </c>
      <c r="L50" s="20">
        <v>2</v>
      </c>
      <c r="M50" s="20">
        <v>4</v>
      </c>
      <c r="N50" s="30">
        <f t="shared" si="0"/>
        <v>6</v>
      </c>
      <c r="O50" s="20">
        <v>25.11</v>
      </c>
      <c r="P50" s="20">
        <v>18.170000000000002</v>
      </c>
      <c r="Q50" s="88">
        <v>6.41</v>
      </c>
      <c r="R50" s="14">
        <f t="shared" si="1"/>
        <v>6.9399999999999977</v>
      </c>
      <c r="S50" s="20">
        <v>10.119999999999999</v>
      </c>
      <c r="T50" s="88">
        <v>12.9</v>
      </c>
      <c r="U50" s="14">
        <f t="shared" si="2"/>
        <v>14.460000000000003</v>
      </c>
      <c r="V50" s="20">
        <v>14.53</v>
      </c>
      <c r="W50" s="88">
        <v>10</v>
      </c>
      <c r="X50" s="14">
        <f t="shared" si="3"/>
        <v>8.49</v>
      </c>
      <c r="Y50" s="30">
        <f t="shared" si="4"/>
        <v>9.9633333333333329</v>
      </c>
      <c r="Z50" s="30">
        <f>IF(AND($Y$79&gt;Y50, Y50&gt;$Y$78),Y50,"-")</f>
        <v>9.9633333333333329</v>
      </c>
    </row>
    <row r="51" spans="1:26" x14ac:dyDescent="0.35">
      <c r="A51" s="86" t="s">
        <v>3885</v>
      </c>
      <c r="B51" s="87" t="s">
        <v>3978</v>
      </c>
      <c r="C51" s="86" t="s">
        <v>3883</v>
      </c>
      <c r="D51" s="26" t="s">
        <v>210</v>
      </c>
      <c r="E51" s="26" t="s">
        <v>210</v>
      </c>
      <c r="F51" s="26" t="s">
        <v>210</v>
      </c>
      <c r="G51" s="26" t="s">
        <v>210</v>
      </c>
      <c r="H51" s="20">
        <v>2</v>
      </c>
      <c r="I51" s="20">
        <v>6</v>
      </c>
      <c r="J51" s="20">
        <v>2</v>
      </c>
      <c r="K51" s="20">
        <v>6</v>
      </c>
      <c r="L51" s="20">
        <v>2</v>
      </c>
      <c r="M51" s="20">
        <v>6</v>
      </c>
      <c r="N51" s="30">
        <f t="shared" si="0"/>
        <v>8</v>
      </c>
      <c r="O51" s="20">
        <v>18.2</v>
      </c>
      <c r="P51" s="20">
        <v>11.22</v>
      </c>
      <c r="Q51" s="88">
        <v>16.02</v>
      </c>
      <c r="R51" s="14">
        <f t="shared" si="1"/>
        <v>6.9799999999999986</v>
      </c>
      <c r="S51" s="20">
        <v>5.63</v>
      </c>
      <c r="T51" s="88">
        <v>13.7</v>
      </c>
      <c r="U51" s="14">
        <f t="shared" si="2"/>
        <v>21.610000000000003</v>
      </c>
      <c r="V51" s="20">
        <v>13.79</v>
      </c>
      <c r="W51" s="88">
        <v>11.56</v>
      </c>
      <c r="X51" s="14">
        <f t="shared" si="3"/>
        <v>5.5399999999999991</v>
      </c>
      <c r="Y51" s="30">
        <f t="shared" si="4"/>
        <v>11.376666666666667</v>
      </c>
      <c r="Z51" s="30">
        <f>IF(AND($Y$79&gt;Y51, Y51&gt;$Y$78),Y51,"-")</f>
        <v>11.376666666666667</v>
      </c>
    </row>
    <row r="52" spans="1:26" x14ac:dyDescent="0.35">
      <c r="A52" s="86" t="s">
        <v>3890</v>
      </c>
      <c r="B52" s="87" t="s">
        <v>3978</v>
      </c>
      <c r="C52" s="86" t="s">
        <v>3883</v>
      </c>
      <c r="D52" s="26" t="s">
        <v>210</v>
      </c>
      <c r="E52" s="26" t="s">
        <v>210</v>
      </c>
      <c r="F52" s="26" t="s">
        <v>210</v>
      </c>
      <c r="G52" s="26" t="s">
        <v>210</v>
      </c>
      <c r="H52" s="20">
        <v>2</v>
      </c>
      <c r="I52" s="20">
        <v>6</v>
      </c>
      <c r="J52" s="20">
        <v>2</v>
      </c>
      <c r="K52" s="20">
        <v>6</v>
      </c>
      <c r="L52" s="20">
        <v>2</v>
      </c>
      <c r="M52" s="20">
        <v>6</v>
      </c>
      <c r="N52" s="30">
        <f t="shared" si="0"/>
        <v>8</v>
      </c>
      <c r="O52" s="20">
        <v>18.18</v>
      </c>
      <c r="P52" s="20">
        <v>6.06</v>
      </c>
      <c r="Q52" s="88">
        <v>19.16</v>
      </c>
      <c r="R52" s="14">
        <f t="shared" si="1"/>
        <v>12.120000000000001</v>
      </c>
      <c r="S52" s="20">
        <v>15.68</v>
      </c>
      <c r="T52" s="88">
        <v>10.97</v>
      </c>
      <c r="U52" s="14">
        <f t="shared" si="2"/>
        <v>9.5399999999999991</v>
      </c>
      <c r="V52" s="20">
        <v>17.46</v>
      </c>
      <c r="W52" s="88">
        <v>10.31</v>
      </c>
      <c r="X52" s="14">
        <f t="shared" si="3"/>
        <v>9.1899999999999977</v>
      </c>
      <c r="Y52" s="30">
        <f t="shared" si="4"/>
        <v>10.283333333333333</v>
      </c>
      <c r="Z52" s="30">
        <f>IF(AND($Y$79&gt;Y52, Y52&gt;$Y$78),Y52,"-")</f>
        <v>10.283333333333333</v>
      </c>
    </row>
    <row r="53" spans="1:26" x14ac:dyDescent="0.35">
      <c r="A53" s="86" t="s">
        <v>3895</v>
      </c>
      <c r="B53" s="87" t="s">
        <v>3978</v>
      </c>
      <c r="C53" s="86" t="s">
        <v>3897</v>
      </c>
      <c r="D53" s="26" t="s">
        <v>210</v>
      </c>
      <c r="E53" s="26" t="s">
        <v>210</v>
      </c>
      <c r="F53" s="26" t="s">
        <v>210</v>
      </c>
      <c r="G53" s="26" t="s">
        <v>210</v>
      </c>
      <c r="H53" s="20">
        <v>2</v>
      </c>
      <c r="I53" s="20">
        <v>3</v>
      </c>
      <c r="J53" s="20">
        <v>2</v>
      </c>
      <c r="K53" s="20">
        <v>3</v>
      </c>
      <c r="L53" s="20">
        <v>2</v>
      </c>
      <c r="M53" s="20">
        <v>3</v>
      </c>
      <c r="N53" s="30">
        <f t="shared" si="0"/>
        <v>5</v>
      </c>
      <c r="O53" s="20">
        <v>20.2</v>
      </c>
      <c r="P53" s="20">
        <v>15.22</v>
      </c>
      <c r="Q53" s="88">
        <v>15.75</v>
      </c>
      <c r="R53" s="14">
        <f t="shared" si="1"/>
        <v>4.9799999999999986</v>
      </c>
      <c r="S53" s="20">
        <v>23.42</v>
      </c>
      <c r="T53" s="88">
        <v>16.47</v>
      </c>
      <c r="U53" s="14">
        <f t="shared" si="2"/>
        <v>7.5499999999999972</v>
      </c>
      <c r="V53" s="20">
        <v>28.06</v>
      </c>
      <c r="W53" s="88">
        <v>14.34</v>
      </c>
      <c r="X53" s="14">
        <f t="shared" si="3"/>
        <v>11.830000000000002</v>
      </c>
      <c r="Y53" s="30">
        <f t="shared" si="4"/>
        <v>8.1199999999999992</v>
      </c>
      <c r="Z53" s="30">
        <f>IF(AND($Y$79&gt;Y53, Y53&gt;$Y$78),Y53,"-")</f>
        <v>8.1199999999999992</v>
      </c>
    </row>
    <row r="54" spans="1:26" x14ac:dyDescent="0.35">
      <c r="A54" s="86" t="s">
        <v>3900</v>
      </c>
      <c r="B54" s="87" t="s">
        <v>3978</v>
      </c>
      <c r="C54" s="86" t="s">
        <v>3904</v>
      </c>
      <c r="D54" s="26" t="s">
        <v>210</v>
      </c>
      <c r="E54" s="26" t="s">
        <v>210</v>
      </c>
      <c r="F54" s="26" t="s">
        <v>210</v>
      </c>
      <c r="G54" s="26" t="s">
        <v>210</v>
      </c>
      <c r="H54" s="20">
        <v>2</v>
      </c>
      <c r="I54" s="20">
        <v>11</v>
      </c>
      <c r="J54" s="20">
        <v>2</v>
      </c>
      <c r="K54" s="20">
        <v>11</v>
      </c>
      <c r="L54" s="20">
        <v>2</v>
      </c>
      <c r="M54" s="20">
        <v>11</v>
      </c>
      <c r="N54" s="30">
        <f t="shared" si="0"/>
        <v>13</v>
      </c>
      <c r="O54" s="20">
        <v>25.16</v>
      </c>
      <c r="P54" s="20">
        <v>12.93</v>
      </c>
      <c r="Q54" s="88">
        <v>22.2</v>
      </c>
      <c r="R54" s="14">
        <f t="shared" si="1"/>
        <v>12.23</v>
      </c>
      <c r="S54" s="20">
        <v>23.02</v>
      </c>
      <c r="T54" s="88">
        <v>20.12</v>
      </c>
      <c r="U54" s="14">
        <f t="shared" si="2"/>
        <v>12.109999999999996</v>
      </c>
      <c r="V54" s="20">
        <v>32.630000000000003</v>
      </c>
      <c r="W54" s="88">
        <v>22</v>
      </c>
      <c r="X54" s="14">
        <f t="shared" si="3"/>
        <v>10.509999999999998</v>
      </c>
      <c r="Y54" s="30">
        <f t="shared" si="4"/>
        <v>11.616666666666665</v>
      </c>
      <c r="Z54" s="30">
        <f>IF(AND($Y$79&gt;Y54, Y54&gt;$Y$78),Y54,"-")</f>
        <v>11.616666666666665</v>
      </c>
    </row>
    <row r="55" spans="1:26" x14ac:dyDescent="0.35">
      <c r="A55" s="86" t="s">
        <v>3906</v>
      </c>
      <c r="B55" s="87" t="s">
        <v>3978</v>
      </c>
      <c r="C55" s="86" t="s">
        <v>3904</v>
      </c>
      <c r="D55" s="26" t="s">
        <v>210</v>
      </c>
      <c r="E55" s="26" t="s">
        <v>210</v>
      </c>
      <c r="F55" s="26" t="s">
        <v>210</v>
      </c>
      <c r="G55" s="26" t="s">
        <v>210</v>
      </c>
      <c r="H55" s="20">
        <v>2</v>
      </c>
      <c r="I55" s="20">
        <v>9</v>
      </c>
      <c r="J55" s="20">
        <v>2</v>
      </c>
      <c r="K55" s="20">
        <v>9</v>
      </c>
      <c r="L55" s="20">
        <v>2</v>
      </c>
      <c r="M55" s="20">
        <v>9</v>
      </c>
      <c r="N55" s="30">
        <f t="shared" si="0"/>
        <v>11</v>
      </c>
      <c r="O55" s="20">
        <v>33.549999999999997</v>
      </c>
      <c r="P55" s="20">
        <v>16.28</v>
      </c>
      <c r="Q55" s="88">
        <v>18.844000000000001</v>
      </c>
      <c r="R55" s="14">
        <f t="shared" si="1"/>
        <v>17.269999999999996</v>
      </c>
      <c r="S55" s="20">
        <v>24.97</v>
      </c>
      <c r="T55" s="88">
        <v>8.8699999999999992</v>
      </c>
      <c r="U55" s="14">
        <f t="shared" si="2"/>
        <v>10.154000000000003</v>
      </c>
      <c r="V55" s="20">
        <v>25.35</v>
      </c>
      <c r="W55" s="88">
        <v>22.15</v>
      </c>
      <c r="X55" s="14">
        <f t="shared" si="3"/>
        <v>8.4899999999999949</v>
      </c>
      <c r="Y55" s="30">
        <f t="shared" si="4"/>
        <v>11.971333333333332</v>
      </c>
      <c r="Z55" s="30">
        <f>IF(AND($Y$79&gt;Y55, Y55&gt;$Y$78),Y55,"-")</f>
        <v>11.971333333333332</v>
      </c>
    </row>
    <row r="56" spans="1:26" x14ac:dyDescent="0.35">
      <c r="A56" s="86" t="s">
        <v>3911</v>
      </c>
      <c r="B56" s="87" t="s">
        <v>3978</v>
      </c>
      <c r="C56" s="86" t="s">
        <v>3904</v>
      </c>
      <c r="D56" s="26" t="s">
        <v>210</v>
      </c>
      <c r="E56" s="26" t="s">
        <v>210</v>
      </c>
      <c r="F56" s="26" t="s">
        <v>210</v>
      </c>
      <c r="G56" s="26" t="s">
        <v>210</v>
      </c>
      <c r="H56" s="20">
        <v>2</v>
      </c>
      <c r="I56" s="20">
        <v>4</v>
      </c>
      <c r="J56" s="20">
        <v>2</v>
      </c>
      <c r="K56" s="20">
        <v>4</v>
      </c>
      <c r="L56" s="20">
        <v>2</v>
      </c>
      <c r="M56" s="20">
        <v>4</v>
      </c>
      <c r="N56" s="30">
        <f t="shared" si="0"/>
        <v>6</v>
      </c>
      <c r="O56" s="20">
        <v>17.82</v>
      </c>
      <c r="P56" s="20">
        <v>3</v>
      </c>
      <c r="Q56" s="88">
        <v>10.7</v>
      </c>
      <c r="R56" s="14">
        <f t="shared" si="1"/>
        <v>14.82</v>
      </c>
      <c r="S56" s="20">
        <v>3.27</v>
      </c>
      <c r="T56" s="88">
        <v>13</v>
      </c>
      <c r="U56" s="14">
        <f t="shared" si="2"/>
        <v>10.43</v>
      </c>
      <c r="V56" s="20">
        <v>7.65</v>
      </c>
      <c r="W56" s="88">
        <v>17</v>
      </c>
      <c r="X56" s="14">
        <f t="shared" si="3"/>
        <v>8.6199999999999992</v>
      </c>
      <c r="Y56" s="30">
        <f t="shared" si="4"/>
        <v>11.29</v>
      </c>
      <c r="Z56" s="30">
        <f>IF(AND($Y$79&gt;Y56, Y56&gt;$Y$78),Y56,"-")</f>
        <v>11.29</v>
      </c>
    </row>
    <row r="57" spans="1:26" x14ac:dyDescent="0.35">
      <c r="A57" s="86" t="s">
        <v>3914</v>
      </c>
      <c r="B57" s="87" t="s">
        <v>3978</v>
      </c>
      <c r="C57" s="86" t="s">
        <v>3904</v>
      </c>
      <c r="D57" s="26" t="s">
        <v>210</v>
      </c>
      <c r="E57" s="26" t="s">
        <v>210</v>
      </c>
      <c r="F57" s="26" t="s">
        <v>210</v>
      </c>
      <c r="G57" s="26" t="s">
        <v>210</v>
      </c>
      <c r="H57" s="20">
        <v>2</v>
      </c>
      <c r="I57" s="20">
        <v>6</v>
      </c>
      <c r="J57" s="20">
        <v>2</v>
      </c>
      <c r="K57" s="20">
        <v>6</v>
      </c>
      <c r="L57" s="20">
        <v>2</v>
      </c>
      <c r="M57" s="20">
        <v>6</v>
      </c>
      <c r="N57" s="30">
        <f t="shared" si="0"/>
        <v>8</v>
      </c>
      <c r="O57" s="20">
        <v>19.100000000000001</v>
      </c>
      <c r="P57" s="20">
        <v>12</v>
      </c>
      <c r="Q57" s="88">
        <v>16.28</v>
      </c>
      <c r="R57" s="14">
        <f t="shared" si="1"/>
        <v>7.1000000000000014</v>
      </c>
      <c r="S57" s="20">
        <v>13</v>
      </c>
      <c r="T57" s="88">
        <v>17.03</v>
      </c>
      <c r="U57" s="14">
        <f t="shared" si="2"/>
        <v>15.280000000000001</v>
      </c>
      <c r="V57" s="20">
        <v>20</v>
      </c>
      <c r="W57" s="88">
        <v>18.350000000000001</v>
      </c>
      <c r="X57" s="14">
        <f t="shared" si="3"/>
        <v>10.030000000000001</v>
      </c>
      <c r="Y57" s="30">
        <f t="shared" si="4"/>
        <v>10.803333333333335</v>
      </c>
      <c r="Z57" s="30">
        <f>IF(AND($Y$79&gt;Y57, Y57&gt;$Y$78),Y57,"-")</f>
        <v>10.803333333333335</v>
      </c>
    </row>
    <row r="58" spans="1:26" x14ac:dyDescent="0.35">
      <c r="A58" s="86" t="s">
        <v>3918</v>
      </c>
      <c r="B58" s="87" t="s">
        <v>3978</v>
      </c>
      <c r="C58" s="86" t="s">
        <v>3904</v>
      </c>
      <c r="D58" s="26" t="s">
        <v>210</v>
      </c>
      <c r="E58" s="26" t="s">
        <v>210</v>
      </c>
      <c r="F58" s="26" t="s">
        <v>210</v>
      </c>
      <c r="G58" s="26" t="s">
        <v>210</v>
      </c>
      <c r="H58" s="20">
        <v>3</v>
      </c>
      <c r="I58" s="20">
        <v>11</v>
      </c>
      <c r="J58" s="20">
        <v>3</v>
      </c>
      <c r="K58" s="20">
        <v>11</v>
      </c>
      <c r="L58" s="20">
        <v>3</v>
      </c>
      <c r="M58" s="20">
        <v>11</v>
      </c>
      <c r="N58" s="30">
        <f t="shared" si="0"/>
        <v>14</v>
      </c>
      <c r="O58" s="20">
        <v>17.7</v>
      </c>
      <c r="P58" s="20">
        <v>7</v>
      </c>
      <c r="Q58" s="88">
        <v>39.270000000000003</v>
      </c>
      <c r="R58" s="14">
        <f t="shared" si="1"/>
        <v>10.7</v>
      </c>
      <c r="S58" s="20">
        <v>30.56</v>
      </c>
      <c r="T58" s="88">
        <v>11.29</v>
      </c>
      <c r="U58" s="14">
        <f t="shared" si="2"/>
        <v>15.710000000000004</v>
      </c>
      <c r="V58" s="20">
        <v>22.1</v>
      </c>
      <c r="W58" s="88">
        <v>33.22</v>
      </c>
      <c r="X58" s="14">
        <f t="shared" si="3"/>
        <v>19.749999999999993</v>
      </c>
      <c r="Y58" s="30">
        <f t="shared" si="4"/>
        <v>15.386666666666665</v>
      </c>
      <c r="Z58" s="30">
        <f>IF(AND($Y$79&gt;Y58, Y58&gt;$Y$78),Y58,"-")</f>
        <v>15.386666666666665</v>
      </c>
    </row>
    <row r="59" spans="1:26" x14ac:dyDescent="0.35">
      <c r="A59" s="86" t="s">
        <v>3923</v>
      </c>
      <c r="B59" s="87" t="s">
        <v>3978</v>
      </c>
      <c r="C59" s="86" t="s">
        <v>3904</v>
      </c>
      <c r="D59" s="26" t="s">
        <v>210</v>
      </c>
      <c r="E59" s="26" t="s">
        <v>210</v>
      </c>
      <c r="F59" s="26" t="s">
        <v>210</v>
      </c>
      <c r="G59" s="26" t="s">
        <v>210</v>
      </c>
      <c r="H59" s="20">
        <v>2</v>
      </c>
      <c r="I59" s="20">
        <v>5</v>
      </c>
      <c r="J59" s="20">
        <v>2</v>
      </c>
      <c r="K59" s="20">
        <v>5</v>
      </c>
      <c r="L59" s="20">
        <v>2</v>
      </c>
      <c r="M59" s="20">
        <v>5</v>
      </c>
      <c r="N59" s="30">
        <f t="shared" si="0"/>
        <v>7</v>
      </c>
      <c r="O59" s="20">
        <v>22.3</v>
      </c>
      <c r="P59" s="20">
        <v>14.5</v>
      </c>
      <c r="Q59" s="88">
        <v>15.35</v>
      </c>
      <c r="R59" s="14">
        <f t="shared" si="1"/>
        <v>7.8000000000000007</v>
      </c>
      <c r="S59" s="20">
        <v>23.71</v>
      </c>
      <c r="T59" s="88">
        <v>14.55</v>
      </c>
      <c r="U59" s="14">
        <f t="shared" si="2"/>
        <v>6.1400000000000006</v>
      </c>
      <c r="V59" s="20">
        <v>24.18</v>
      </c>
      <c r="W59" s="88">
        <v>13.2</v>
      </c>
      <c r="X59" s="14">
        <f t="shared" si="3"/>
        <v>14.080000000000005</v>
      </c>
      <c r="Y59" s="30">
        <f t="shared" si="4"/>
        <v>9.3400000000000016</v>
      </c>
      <c r="Z59" s="30">
        <f>IF(AND($Y$79&gt;Y59, Y59&gt;$Y$78),Y59,"-")</f>
        <v>9.3400000000000016</v>
      </c>
    </row>
    <row r="60" spans="1:26" x14ac:dyDescent="0.35">
      <c r="A60" s="86" t="s">
        <v>3930</v>
      </c>
      <c r="B60" s="87" t="s">
        <v>3978</v>
      </c>
      <c r="C60" s="86" t="s">
        <v>3904</v>
      </c>
      <c r="D60" s="26" t="s">
        <v>210</v>
      </c>
      <c r="E60" s="26" t="s">
        <v>210</v>
      </c>
      <c r="F60" s="26" t="s">
        <v>210</v>
      </c>
      <c r="G60" s="26" t="s">
        <v>210</v>
      </c>
      <c r="H60" s="20">
        <v>2</v>
      </c>
      <c r="I60" s="20">
        <v>7</v>
      </c>
      <c r="J60" s="20">
        <v>2</v>
      </c>
      <c r="K60" s="20">
        <v>7</v>
      </c>
      <c r="L60" s="20">
        <v>2</v>
      </c>
      <c r="M60" s="20">
        <v>7</v>
      </c>
      <c r="N60" s="30">
        <f t="shared" si="0"/>
        <v>9</v>
      </c>
      <c r="O60" s="20">
        <v>16.27</v>
      </c>
      <c r="P60" s="20">
        <v>4.3600000000000003</v>
      </c>
      <c r="Q60" s="88">
        <v>14.71</v>
      </c>
      <c r="R60" s="14">
        <f t="shared" si="1"/>
        <v>11.91</v>
      </c>
      <c r="S60" s="20">
        <v>8.1999999999999993</v>
      </c>
      <c r="T60" s="88">
        <v>13.78</v>
      </c>
      <c r="U60" s="14">
        <f t="shared" si="2"/>
        <v>10.870000000000001</v>
      </c>
      <c r="V60" s="20">
        <v>6.62</v>
      </c>
      <c r="W60" s="88">
        <v>12.87</v>
      </c>
      <c r="X60" s="14">
        <f t="shared" si="3"/>
        <v>15.359999999999996</v>
      </c>
      <c r="Y60" s="30">
        <f t="shared" si="4"/>
        <v>12.713333333333333</v>
      </c>
      <c r="Z60" s="30">
        <f>IF(AND($Y$79&gt;Y60, Y60&gt;$Y$78),Y60,"-")</f>
        <v>12.713333333333333</v>
      </c>
    </row>
    <row r="61" spans="1:26" x14ac:dyDescent="0.35">
      <c r="A61" s="86" t="s">
        <v>3934</v>
      </c>
      <c r="B61" s="87" t="s">
        <v>3978</v>
      </c>
      <c r="C61" s="86" t="s">
        <v>3904</v>
      </c>
      <c r="D61" s="26" t="s">
        <v>210</v>
      </c>
      <c r="E61" s="26" t="s">
        <v>210</v>
      </c>
      <c r="F61" s="26" t="s">
        <v>210</v>
      </c>
      <c r="G61" s="26" t="s">
        <v>210</v>
      </c>
      <c r="H61" s="20">
        <v>2</v>
      </c>
      <c r="I61" s="20">
        <v>5</v>
      </c>
      <c r="J61" s="20">
        <v>2</v>
      </c>
      <c r="K61" s="20">
        <v>5</v>
      </c>
      <c r="L61" s="20">
        <v>2</v>
      </c>
      <c r="M61" s="20">
        <v>5</v>
      </c>
      <c r="N61" s="30">
        <f t="shared" si="0"/>
        <v>7</v>
      </c>
      <c r="O61" s="20">
        <v>20.22</v>
      </c>
      <c r="P61" s="20">
        <v>12.56</v>
      </c>
      <c r="Q61" s="88">
        <v>15.67</v>
      </c>
      <c r="R61" s="14">
        <f t="shared" si="1"/>
        <v>7.6599999999999984</v>
      </c>
      <c r="S61" s="20">
        <v>11.6</v>
      </c>
      <c r="T61" s="88">
        <v>12.15</v>
      </c>
      <c r="U61" s="14">
        <f t="shared" si="2"/>
        <v>16.630000000000003</v>
      </c>
      <c r="V61" s="20">
        <v>11.21</v>
      </c>
      <c r="W61" s="88">
        <v>13.55</v>
      </c>
      <c r="X61" s="14">
        <f t="shared" si="3"/>
        <v>12.54</v>
      </c>
      <c r="Y61" s="30">
        <f t="shared" si="4"/>
        <v>12.276666666666666</v>
      </c>
      <c r="Z61" s="30">
        <f>IF(AND($Y$79&gt;Y61, Y61&gt;$Y$78),Y61,"-")</f>
        <v>12.276666666666666</v>
      </c>
    </row>
    <row r="62" spans="1:26" x14ac:dyDescent="0.35">
      <c r="A62" s="86" t="s">
        <v>3939</v>
      </c>
      <c r="B62" s="87" t="s">
        <v>3978</v>
      </c>
      <c r="C62" s="86" t="s">
        <v>3942</v>
      </c>
      <c r="D62" s="26" t="s">
        <v>210</v>
      </c>
      <c r="E62" s="26" t="s">
        <v>210</v>
      </c>
      <c r="F62" s="26" t="s">
        <v>210</v>
      </c>
      <c r="G62" s="26" t="s">
        <v>210</v>
      </c>
      <c r="H62" s="20">
        <v>2</v>
      </c>
      <c r="I62" s="20">
        <v>6</v>
      </c>
      <c r="J62" s="20">
        <v>2</v>
      </c>
      <c r="K62" s="20">
        <v>6</v>
      </c>
      <c r="L62" s="20">
        <v>2</v>
      </c>
      <c r="M62" s="20">
        <v>6</v>
      </c>
      <c r="N62" s="30">
        <f t="shared" si="0"/>
        <v>8</v>
      </c>
      <c r="O62" s="20">
        <v>14.48</v>
      </c>
      <c r="P62" s="20">
        <v>4.78</v>
      </c>
      <c r="Q62" s="88">
        <v>12.44</v>
      </c>
      <c r="R62" s="14">
        <f t="shared" si="1"/>
        <v>9.6999999999999993</v>
      </c>
      <c r="S62" s="20">
        <v>4.2</v>
      </c>
      <c r="T62" s="88">
        <v>13.59</v>
      </c>
      <c r="U62" s="14">
        <f t="shared" si="2"/>
        <v>13.02</v>
      </c>
      <c r="V62" s="20">
        <v>2.77</v>
      </c>
      <c r="W62" s="88">
        <v>13.61</v>
      </c>
      <c r="X62" s="14">
        <f t="shared" si="3"/>
        <v>15.02</v>
      </c>
      <c r="Y62" s="30">
        <f t="shared" si="4"/>
        <v>12.579999999999998</v>
      </c>
      <c r="Z62" s="30">
        <f>IF(AND($Y$79&gt;Y62, Y62&gt;$Y$78),Y62,"-")</f>
        <v>12.579999999999998</v>
      </c>
    </row>
    <row r="63" spans="1:26" x14ac:dyDescent="0.35">
      <c r="A63" s="86" t="s">
        <v>3946</v>
      </c>
      <c r="B63" s="87" t="s">
        <v>3978</v>
      </c>
      <c r="C63" s="86" t="s">
        <v>3942</v>
      </c>
      <c r="D63" s="26" t="s">
        <v>210</v>
      </c>
      <c r="E63" s="26" t="s">
        <v>210</v>
      </c>
      <c r="F63" s="26" t="s">
        <v>210</v>
      </c>
      <c r="G63" s="26" t="s">
        <v>210</v>
      </c>
      <c r="H63" s="20">
        <v>1</v>
      </c>
      <c r="I63" s="20">
        <v>4</v>
      </c>
      <c r="J63" s="20">
        <v>2</v>
      </c>
      <c r="K63" s="20">
        <v>4</v>
      </c>
      <c r="L63" s="20">
        <v>2</v>
      </c>
      <c r="M63" s="20">
        <v>4</v>
      </c>
      <c r="N63" s="30">
        <f t="shared" si="0"/>
        <v>5.666666666666667</v>
      </c>
      <c r="O63" s="20">
        <v>12.66</v>
      </c>
      <c r="P63" s="20">
        <v>8.3800000000000008</v>
      </c>
      <c r="Q63" s="88">
        <v>11.78</v>
      </c>
      <c r="R63" s="14">
        <f t="shared" si="1"/>
        <v>4.2799999999999994</v>
      </c>
      <c r="S63" s="20">
        <v>5.8</v>
      </c>
      <c r="T63" s="88">
        <v>11.92</v>
      </c>
      <c r="U63" s="14">
        <f t="shared" si="2"/>
        <v>14.36</v>
      </c>
      <c r="V63" s="20">
        <v>7.2</v>
      </c>
      <c r="W63" s="88">
        <v>9.74</v>
      </c>
      <c r="X63" s="14">
        <f t="shared" si="3"/>
        <v>10.52</v>
      </c>
      <c r="Y63" s="30">
        <f t="shared" si="4"/>
        <v>9.7200000000000006</v>
      </c>
      <c r="Z63" s="30">
        <f>IF(AND($Y$79&gt;Y63, Y63&gt;$Y$78),Y63,"-")</f>
        <v>9.7200000000000006</v>
      </c>
    </row>
    <row r="64" spans="1:26" x14ac:dyDescent="0.35">
      <c r="A64" s="86" t="s">
        <v>3951</v>
      </c>
      <c r="B64" s="87" t="s">
        <v>3978</v>
      </c>
      <c r="C64" s="86" t="s">
        <v>3942</v>
      </c>
      <c r="D64" s="26" t="s">
        <v>210</v>
      </c>
      <c r="E64" s="26" t="s">
        <v>210</v>
      </c>
      <c r="F64" s="26" t="s">
        <v>210</v>
      </c>
      <c r="G64" s="26" t="s">
        <v>210</v>
      </c>
      <c r="H64" s="20">
        <v>3</v>
      </c>
      <c r="I64" s="20">
        <v>2</v>
      </c>
      <c r="J64" s="20">
        <v>3</v>
      </c>
      <c r="K64" s="20">
        <v>2</v>
      </c>
      <c r="L64" s="20">
        <v>3</v>
      </c>
      <c r="M64" s="20">
        <v>2</v>
      </c>
      <c r="N64" s="30">
        <f t="shared" si="0"/>
        <v>5</v>
      </c>
      <c r="O64" s="20">
        <v>12.08</v>
      </c>
      <c r="P64" s="20">
        <v>7.22</v>
      </c>
      <c r="Q64" s="88">
        <v>11.02</v>
      </c>
      <c r="R64" s="14">
        <f t="shared" si="1"/>
        <v>4.8600000000000003</v>
      </c>
      <c r="S64" s="20">
        <v>4.78</v>
      </c>
      <c r="T64" s="88">
        <v>10.84</v>
      </c>
      <c r="U64" s="14">
        <f t="shared" si="2"/>
        <v>13.459999999999997</v>
      </c>
      <c r="V64" s="20">
        <v>7.51</v>
      </c>
      <c r="W64" s="88">
        <v>10.119999999999999</v>
      </c>
      <c r="X64" s="14">
        <f t="shared" si="3"/>
        <v>8.1100000000000012</v>
      </c>
      <c r="Y64" s="30">
        <f t="shared" si="4"/>
        <v>8.81</v>
      </c>
      <c r="Z64" s="30">
        <f>IF(AND($Y$79&gt;Y64, Y64&gt;$Y$78),Y64,"-")</f>
        <v>8.81</v>
      </c>
    </row>
    <row r="65" spans="1:27" x14ac:dyDescent="0.35">
      <c r="A65" s="86" t="s">
        <v>3956</v>
      </c>
      <c r="B65" s="87" t="s">
        <v>3978</v>
      </c>
      <c r="C65" s="86" t="s">
        <v>3942</v>
      </c>
      <c r="D65" s="26" t="s">
        <v>210</v>
      </c>
      <c r="E65" s="26" t="s">
        <v>210</v>
      </c>
      <c r="F65" s="26" t="s">
        <v>210</v>
      </c>
      <c r="G65" s="26" t="s">
        <v>210</v>
      </c>
      <c r="H65" s="20">
        <v>2</v>
      </c>
      <c r="I65" s="20">
        <v>4</v>
      </c>
      <c r="J65" s="20">
        <v>2</v>
      </c>
      <c r="K65" s="20">
        <v>4</v>
      </c>
      <c r="L65" s="20">
        <v>2</v>
      </c>
      <c r="M65" s="20">
        <v>4</v>
      </c>
      <c r="N65" s="30">
        <f t="shared" si="0"/>
        <v>6</v>
      </c>
      <c r="O65" s="20">
        <v>14.18</v>
      </c>
      <c r="P65" s="20">
        <v>9.34</v>
      </c>
      <c r="Q65" s="88">
        <v>13.25</v>
      </c>
      <c r="R65" s="14">
        <f t="shared" si="1"/>
        <v>4.84</v>
      </c>
      <c r="S65" s="20">
        <v>7.24</v>
      </c>
      <c r="T65" s="88">
        <v>12.8</v>
      </c>
      <c r="U65" s="14">
        <f t="shared" si="2"/>
        <v>15.35</v>
      </c>
      <c r="V65" s="20">
        <v>5.34</v>
      </c>
      <c r="W65" s="88">
        <v>13.09</v>
      </c>
      <c r="X65" s="14">
        <f t="shared" si="3"/>
        <v>14.7</v>
      </c>
      <c r="Y65" s="30">
        <f t="shared" si="4"/>
        <v>11.63</v>
      </c>
      <c r="Z65" s="30">
        <f>IF(AND($Y$79&gt;Y65, Y65&gt;$Y$78),Y65,"-")</f>
        <v>11.63</v>
      </c>
    </row>
    <row r="66" spans="1:27" x14ac:dyDescent="0.35">
      <c r="A66" s="86" t="s">
        <v>3959</v>
      </c>
      <c r="B66" s="87" t="s">
        <v>3978</v>
      </c>
      <c r="C66" s="86" t="s">
        <v>3942</v>
      </c>
      <c r="D66" s="26" t="s">
        <v>210</v>
      </c>
      <c r="E66" s="26" t="s">
        <v>210</v>
      </c>
      <c r="F66" s="26" t="s">
        <v>210</v>
      </c>
      <c r="G66" s="26" t="s">
        <v>210</v>
      </c>
      <c r="H66" s="20">
        <v>2</v>
      </c>
      <c r="I66" s="20">
        <v>6</v>
      </c>
      <c r="J66" s="20">
        <v>2</v>
      </c>
      <c r="K66" s="20">
        <v>6</v>
      </c>
      <c r="L66" s="20">
        <v>2</v>
      </c>
      <c r="M66" s="20">
        <v>6</v>
      </c>
      <c r="N66" s="30">
        <f t="shared" si="0"/>
        <v>8</v>
      </c>
      <c r="O66" s="20">
        <v>15.4</v>
      </c>
      <c r="P66" s="20">
        <v>1.1200000000000001</v>
      </c>
      <c r="Q66" s="88">
        <v>16.45</v>
      </c>
      <c r="R66" s="14">
        <f t="shared" si="1"/>
        <v>14.280000000000001</v>
      </c>
      <c r="S66" s="20">
        <v>3.46</v>
      </c>
      <c r="T66" s="88">
        <v>18.66</v>
      </c>
      <c r="U66" s="14">
        <f t="shared" si="2"/>
        <v>14.11</v>
      </c>
      <c r="V66" s="20">
        <v>10.78</v>
      </c>
      <c r="W66" s="88">
        <v>20.47</v>
      </c>
      <c r="X66" s="14">
        <f t="shared" si="3"/>
        <v>11.340000000000002</v>
      </c>
      <c r="Y66" s="30">
        <f t="shared" si="4"/>
        <v>13.243333333333334</v>
      </c>
      <c r="Z66" s="30">
        <f>IF(AND($Y$79&gt;Y66, Y66&gt;$Y$78),Y66,"-")</f>
        <v>13.243333333333334</v>
      </c>
    </row>
    <row r="67" spans="1:27" x14ac:dyDescent="0.35">
      <c r="A67" s="86" t="s">
        <v>3962</v>
      </c>
      <c r="B67" s="87" t="s">
        <v>3978</v>
      </c>
      <c r="C67" s="86" t="s">
        <v>3942</v>
      </c>
      <c r="D67" s="26" t="s">
        <v>210</v>
      </c>
      <c r="E67" s="26" t="s">
        <v>210</v>
      </c>
      <c r="F67" s="26" t="s">
        <v>210</v>
      </c>
      <c r="G67" s="26" t="s">
        <v>210</v>
      </c>
      <c r="H67" s="20">
        <v>2</v>
      </c>
      <c r="I67" s="20">
        <v>8</v>
      </c>
      <c r="J67" s="20">
        <v>2</v>
      </c>
      <c r="K67" s="20">
        <v>8</v>
      </c>
      <c r="L67" s="20">
        <v>2</v>
      </c>
      <c r="M67" s="20">
        <v>8</v>
      </c>
      <c r="N67" s="30">
        <f t="shared" si="0"/>
        <v>10</v>
      </c>
      <c r="O67" s="20">
        <v>20.55</v>
      </c>
      <c r="P67" s="20">
        <v>12.06</v>
      </c>
      <c r="Q67" s="88">
        <v>17.190000000000001</v>
      </c>
      <c r="R67" s="14">
        <f t="shared" si="1"/>
        <v>8.49</v>
      </c>
      <c r="S67" s="20">
        <v>18.11</v>
      </c>
      <c r="T67" s="88">
        <v>21.09</v>
      </c>
      <c r="U67" s="14">
        <f t="shared" si="2"/>
        <v>11.14</v>
      </c>
      <c r="V67" s="20">
        <v>31.05</v>
      </c>
      <c r="W67" s="88">
        <v>3.004</v>
      </c>
      <c r="X67" s="14">
        <f t="shared" si="3"/>
        <v>8.1500000000000021</v>
      </c>
      <c r="Y67" s="30">
        <f t="shared" si="4"/>
        <v>9.2600000000000016</v>
      </c>
      <c r="Z67" s="30">
        <f>IF(AND($Y$79&gt;Y67, Y67&gt;$Y$78),Y67,"-")</f>
        <v>9.2600000000000016</v>
      </c>
    </row>
    <row r="68" spans="1:27" x14ac:dyDescent="0.35">
      <c r="A68" s="86" t="s">
        <v>3967</v>
      </c>
      <c r="B68" s="87" t="s">
        <v>3978</v>
      </c>
      <c r="C68" s="86" t="s">
        <v>3942</v>
      </c>
      <c r="D68" s="26" t="s">
        <v>210</v>
      </c>
      <c r="E68" s="26" t="s">
        <v>210</v>
      </c>
      <c r="F68" s="26" t="s">
        <v>210</v>
      </c>
      <c r="G68" s="26" t="s">
        <v>210</v>
      </c>
      <c r="H68" s="20">
        <v>2</v>
      </c>
      <c r="I68" s="20">
        <v>5</v>
      </c>
      <c r="J68" s="20">
        <v>2</v>
      </c>
      <c r="K68" s="20">
        <v>5</v>
      </c>
      <c r="L68" s="20">
        <v>2</v>
      </c>
      <c r="M68" s="20">
        <v>5</v>
      </c>
      <c r="N68" s="30">
        <f t="shared" si="0"/>
        <v>7</v>
      </c>
      <c r="O68" s="20">
        <v>9.6300000000000008</v>
      </c>
      <c r="P68" s="20">
        <v>7.88</v>
      </c>
      <c r="Q68" s="88">
        <v>16</v>
      </c>
      <c r="R68" s="14">
        <f t="shared" si="1"/>
        <v>1.7500000000000009</v>
      </c>
      <c r="S68" s="20">
        <v>10.11</v>
      </c>
      <c r="T68" s="88">
        <v>19.5</v>
      </c>
      <c r="U68" s="14">
        <f t="shared" si="2"/>
        <v>13.77</v>
      </c>
      <c r="V68" s="20">
        <v>24.56</v>
      </c>
      <c r="W68" s="88">
        <v>25.04</v>
      </c>
      <c r="X68" s="14">
        <f t="shared" si="3"/>
        <v>5.0500000000000007</v>
      </c>
      <c r="Y68" s="30">
        <f t="shared" si="4"/>
        <v>6.8566666666666665</v>
      </c>
      <c r="Z68" s="30">
        <f>IF(AND($Y$79&gt;Y68, Y68&gt;$Y$78),Y68,"-")</f>
        <v>6.8566666666666665</v>
      </c>
    </row>
    <row r="69" spans="1:27" x14ac:dyDescent="0.35">
      <c r="A69" s="86" t="s">
        <v>3972</v>
      </c>
      <c r="B69" s="87" t="s">
        <v>3978</v>
      </c>
      <c r="C69" s="86" t="s">
        <v>3942</v>
      </c>
      <c r="D69" s="26" t="s">
        <v>210</v>
      </c>
      <c r="E69" s="26" t="s">
        <v>210</v>
      </c>
      <c r="F69" s="26" t="s">
        <v>210</v>
      </c>
      <c r="G69" s="26" t="s">
        <v>210</v>
      </c>
      <c r="H69" s="20">
        <v>2</v>
      </c>
      <c r="I69" s="20">
        <v>5</v>
      </c>
      <c r="J69" s="20">
        <v>2</v>
      </c>
      <c r="K69" s="20">
        <v>5</v>
      </c>
      <c r="L69" s="20">
        <v>2</v>
      </c>
      <c r="M69" s="20">
        <v>5</v>
      </c>
      <c r="N69" s="30">
        <f t="shared" si="0"/>
        <v>7</v>
      </c>
      <c r="O69" s="20">
        <v>15.54</v>
      </c>
      <c r="P69" s="20">
        <v>1.31</v>
      </c>
      <c r="Q69" s="88">
        <v>20</v>
      </c>
      <c r="R69" s="14">
        <f t="shared" si="1"/>
        <v>14.229999999999999</v>
      </c>
      <c r="S69" s="20">
        <v>15</v>
      </c>
      <c r="T69" s="88">
        <v>17.850000000000001</v>
      </c>
      <c r="U69" s="14">
        <f t="shared" si="2"/>
        <v>6.3099999999999987</v>
      </c>
      <c r="V69" s="20">
        <v>12.01</v>
      </c>
      <c r="W69" s="88">
        <v>18.260000000000002</v>
      </c>
      <c r="X69" s="14">
        <f t="shared" si="3"/>
        <v>20.840000000000003</v>
      </c>
      <c r="Y69" s="30">
        <f t="shared" si="4"/>
        <v>13.793333333333335</v>
      </c>
      <c r="Z69" s="30">
        <f>IF(AND($Y$79&gt;Y69, Y69&gt;$Y$78),Y69,"-")</f>
        <v>13.793333333333335</v>
      </c>
    </row>
    <row r="70" spans="1:27" x14ac:dyDescent="0.35">
      <c r="A70" s="81"/>
      <c r="B70" s="81"/>
      <c r="O70" s="79"/>
      <c r="Q70" s="82"/>
    </row>
    <row r="72" spans="1:27" x14ac:dyDescent="0.35">
      <c r="X72" s="18" t="s">
        <v>3580</v>
      </c>
      <c r="Y72" s="37">
        <f>AVERAGE($Y$10:$Y$69)</f>
        <v>11.048511111111113</v>
      </c>
      <c r="Z72" s="38">
        <f>AVERAGE($Z$10:$Z$69)</f>
        <v>11.137614035087722</v>
      </c>
      <c r="AA72" s="27">
        <f>AVERAGE($N$10:$N$69)</f>
        <v>6.8888888888888893</v>
      </c>
    </row>
    <row r="73" spans="1:27" x14ac:dyDescent="0.35">
      <c r="X73" s="18" t="s">
        <v>3581</v>
      </c>
      <c r="Y73" s="37">
        <f>COUNTIF($Y$10:$Y$69,"&gt;0")</f>
        <v>60</v>
      </c>
      <c r="Z73" s="37">
        <f>COUNTIF($Z$10:$Z$69,"&gt;0")</f>
        <v>57</v>
      </c>
      <c r="AA73" s="18">
        <f>COUNTIF($N$10:$N$69,"&gt;0")</f>
        <v>60</v>
      </c>
    </row>
    <row r="74" spans="1:27" x14ac:dyDescent="0.35">
      <c r="X74" s="18" t="s">
        <v>3582</v>
      </c>
      <c r="Y74" s="37">
        <f>STDEV($Y$10:$Y$69)</f>
        <v>2.538264842079581</v>
      </c>
      <c r="Z74" s="37">
        <f>STDEV($Z$10:$Z$69)</f>
        <v>2.2813423895528797</v>
      </c>
      <c r="AA74" s="28"/>
    </row>
    <row r="75" spans="1:27" x14ac:dyDescent="0.35">
      <c r="X75" s="18" t="s">
        <v>3583</v>
      </c>
      <c r="Y75" s="37">
        <f>QUARTILE($Y$10:$Y$69,1)</f>
        <v>9.3300000000000018</v>
      </c>
      <c r="Z75" s="37">
        <f>QUARTILE($Z$10:$Z$69,1)</f>
        <v>9.7200000000000006</v>
      </c>
      <c r="AA75" s="28"/>
    </row>
    <row r="76" spans="1:27" x14ac:dyDescent="0.35">
      <c r="X76" s="18" t="s">
        <v>3584</v>
      </c>
      <c r="Y76" s="37">
        <f>QUARTILE($Y$10:$Y$69,3)</f>
        <v>12.781083333333331</v>
      </c>
      <c r="Z76" s="37">
        <f>QUARTILE($Z$10:$Z$69,3)</f>
        <v>12.738999999999997</v>
      </c>
      <c r="AA76" s="28"/>
    </row>
    <row r="77" spans="1:27" x14ac:dyDescent="0.35">
      <c r="X77" s="18" t="s">
        <v>3585</v>
      </c>
      <c r="Y77" s="37">
        <f>Y76-Y75</f>
        <v>3.4510833333333295</v>
      </c>
      <c r="Z77" s="37">
        <f>Z76-Z75</f>
        <v>3.0189999999999966</v>
      </c>
      <c r="AA77" s="28"/>
    </row>
    <row r="78" spans="1:27" x14ac:dyDescent="0.35">
      <c r="X78" s="18" t="s">
        <v>3586</v>
      </c>
      <c r="Y78" s="37">
        <f>Y72-(1.5*Y77)</f>
        <v>5.8718861111111185</v>
      </c>
      <c r="Z78" s="37">
        <f>Z72-(1.5*Z77)</f>
        <v>6.6091140350877273</v>
      </c>
      <c r="AA78" s="28"/>
    </row>
    <row r="79" spans="1:27" x14ac:dyDescent="0.35">
      <c r="X79" s="18" t="s">
        <v>3587</v>
      </c>
      <c r="Y79" s="37">
        <f>Y72+(1.5*Y77)</f>
        <v>16.225136111111105</v>
      </c>
      <c r="Z79" s="37">
        <f>Z72+(1.5*Z77)</f>
        <v>15.666114035087716</v>
      </c>
      <c r="AA79" s="28"/>
    </row>
    <row r="80" spans="1:27" x14ac:dyDescent="0.35">
      <c r="X80" s="19" t="s">
        <v>3588</v>
      </c>
      <c r="Y80" s="37">
        <f>CONFIDENCE(0.1,Y74,Y73)</f>
        <v>0.53899975270309464</v>
      </c>
      <c r="Z80" s="37">
        <f>CONFIDENCE(0.1,Z74,Z73)</f>
        <v>0.49702736344040377</v>
      </c>
      <c r="AA80" s="28"/>
    </row>
    <row r="81" spans="24:27" x14ac:dyDescent="0.35">
      <c r="X81" s="19">
        <v>0.1</v>
      </c>
      <c r="Y81" s="37">
        <f>Y72*0.1</f>
        <v>1.1048511111111112</v>
      </c>
      <c r="Z81" s="37">
        <f>Z72*0.1</f>
        <v>1.1137614035087722</v>
      </c>
      <c r="AA81" s="28"/>
    </row>
    <row r="82" spans="24:27" x14ac:dyDescent="0.35">
      <c r="Y82" s="20" t="str">
        <f>IF(Y80&lt;Y81, "VALID", "INVALID")</f>
        <v>VALID</v>
      </c>
      <c r="Z82" s="20" t="str">
        <f>IF(Z80&lt;Z81, "VALID", "INVALID")</f>
        <v>VALID</v>
      </c>
      <c r="AA82" s="29"/>
    </row>
  </sheetData>
  <mergeCells count="13">
    <mergeCell ref="V8:X8"/>
    <mergeCell ref="Y8:Y9"/>
    <mergeCell ref="Z8:Z9"/>
    <mergeCell ref="A7:C8"/>
    <mergeCell ref="D7:G8"/>
    <mergeCell ref="H7:N7"/>
    <mergeCell ref="O7:Z7"/>
    <mergeCell ref="H8:I8"/>
    <mergeCell ref="J8:K8"/>
    <mergeCell ref="L8:M8"/>
    <mergeCell ref="N8:N9"/>
    <mergeCell ref="P8:R8"/>
    <mergeCell ref="S8:U8"/>
  </mergeCells>
  <conditionalFormatting sqref="Y82:Z82">
    <cfRule type="cellIs" dxfId="11" priority="1" stopIfTrue="1" operator="equal">
      <formula>"INVALID"</formula>
    </cfRule>
    <cfRule type="cellIs" dxfId="10" priority="2" stopIfTrue="1" operator="equal">
      <formula>"VALID"</formula>
    </cfRule>
  </conditionalFormatting>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0DEA65-E40C-49F8-AF2E-FCE75D2124D0}">
  <dimension ref="A1:AZ199"/>
  <sheetViews>
    <sheetView tabSelected="1" zoomScale="90" zoomScaleNormal="90" workbookViewId="0">
      <pane xSplit="1" ySplit="3" topLeftCell="X95" activePane="bottomRight" state="frozen"/>
      <selection pane="topRight" activeCell="B1" sqref="B1"/>
      <selection pane="bottomLeft" activeCell="A4" sqref="A4"/>
      <selection pane="bottomRight" activeCell="AG185" sqref="AG185"/>
    </sheetView>
  </sheetViews>
  <sheetFormatPr defaultRowHeight="14.5" x14ac:dyDescent="0.35"/>
  <cols>
    <col min="1" max="1" width="27.7265625" style="17" customWidth="1"/>
    <col min="2" max="2" width="12.81640625" style="17" customWidth="1"/>
    <col min="3" max="3" width="12.7265625" style="17" customWidth="1"/>
    <col min="4" max="4" width="10.453125" style="17" customWidth="1"/>
    <col min="5" max="5" width="26.1796875" style="17" customWidth="1"/>
    <col min="6" max="17" width="12.7265625" style="17" customWidth="1"/>
    <col min="18" max="19" width="11" style="17" customWidth="1"/>
    <col min="20" max="20" width="14.08984375" style="17" customWidth="1"/>
    <col min="21" max="21" width="14.81640625" style="17" customWidth="1"/>
    <col min="22" max="22" width="11" style="17" customWidth="1"/>
    <col min="23" max="23" width="14.08984375" style="17" customWidth="1"/>
    <col min="24" max="24" width="14.81640625" style="17" customWidth="1"/>
    <col min="25" max="25" width="11" style="17" customWidth="1"/>
    <col min="26" max="26" width="14.08984375" style="17" customWidth="1"/>
    <col min="27" max="27" width="14.81640625" style="17" customWidth="1"/>
    <col min="28" max="28" width="12.7265625" style="17" bestFit="1" customWidth="1"/>
    <col min="29" max="29" width="12.7265625" style="17" customWidth="1"/>
    <col min="30" max="31" width="11" style="17" bestFit="1" customWidth="1"/>
    <col min="32" max="32" width="14.08984375" style="17" bestFit="1" customWidth="1"/>
    <col min="33" max="33" width="14.81640625" style="17" bestFit="1" customWidth="1"/>
    <col min="34" max="34" width="11" style="17" bestFit="1" customWidth="1"/>
    <col min="35" max="35" width="14.08984375" style="17" bestFit="1" customWidth="1"/>
    <col min="36" max="36" width="14.81640625" style="17" bestFit="1" customWidth="1"/>
    <col min="37" max="37" width="11" style="17" bestFit="1" customWidth="1"/>
    <col min="38" max="38" width="14.08984375" style="17" bestFit="1" customWidth="1"/>
    <col min="39" max="39" width="14.81640625" style="17" bestFit="1" customWidth="1"/>
    <col min="40" max="40" width="12.7265625" style="17" bestFit="1" customWidth="1"/>
    <col min="41" max="41" width="9.6328125" style="17" customWidth="1"/>
    <col min="42" max="42" width="17.54296875" style="17" bestFit="1" customWidth="1"/>
    <col min="43" max="43" width="13.26953125" style="17" bestFit="1" customWidth="1"/>
    <col min="44" max="44" width="12.1796875" style="17" bestFit="1" customWidth="1"/>
    <col min="45" max="48" width="12" style="17" bestFit="1" customWidth="1"/>
    <col min="49" max="49" width="15.1796875" style="17" bestFit="1" customWidth="1"/>
    <col min="50" max="50" width="12" style="17" bestFit="1" customWidth="1"/>
    <col min="51" max="51" width="17.54296875" style="17" bestFit="1" customWidth="1"/>
    <col min="52" max="52" width="12" style="17" bestFit="1" customWidth="1"/>
    <col min="53" max="53" width="13.453125" style="17" customWidth="1"/>
    <col min="54" max="16384" width="8.7265625" style="17"/>
  </cols>
  <sheetData>
    <row r="1" spans="1:52" x14ac:dyDescent="0.35">
      <c r="A1" s="21" t="s">
        <v>3540</v>
      </c>
      <c r="B1" s="21"/>
      <c r="C1" s="21"/>
      <c r="D1" s="21"/>
      <c r="E1" s="21"/>
      <c r="F1" s="21" t="s">
        <v>3539</v>
      </c>
      <c r="G1" s="21"/>
      <c r="H1" s="21"/>
      <c r="I1" s="21"/>
      <c r="J1" s="21"/>
      <c r="K1" s="43" t="s">
        <v>3609</v>
      </c>
      <c r="L1" s="47"/>
      <c r="M1" s="47"/>
      <c r="N1" s="47"/>
      <c r="O1" s="47"/>
      <c r="P1" s="47"/>
      <c r="Q1" s="44"/>
      <c r="R1" s="22" t="s">
        <v>210</v>
      </c>
      <c r="S1" s="22"/>
      <c r="T1" s="22"/>
      <c r="U1" s="22"/>
      <c r="V1" s="22"/>
      <c r="W1" s="22"/>
      <c r="X1" s="22"/>
      <c r="Y1" s="22"/>
      <c r="Z1" s="22"/>
      <c r="AA1" s="22"/>
      <c r="AB1" s="22"/>
      <c r="AC1" s="22"/>
      <c r="AD1" s="22" t="s">
        <v>232</v>
      </c>
      <c r="AE1" s="22"/>
      <c r="AF1" s="22"/>
      <c r="AG1" s="22"/>
      <c r="AH1" s="22"/>
      <c r="AI1" s="22"/>
      <c r="AJ1" s="22"/>
      <c r="AK1" s="22"/>
      <c r="AL1" s="22"/>
      <c r="AM1" s="22"/>
      <c r="AN1" s="22"/>
      <c r="AO1" s="23"/>
      <c r="AP1" s="22" t="s">
        <v>3589</v>
      </c>
      <c r="AQ1" s="22"/>
      <c r="AR1" s="22"/>
      <c r="AS1" s="22"/>
      <c r="AT1" s="22"/>
      <c r="AU1" s="22"/>
      <c r="AV1" s="22"/>
      <c r="AW1" s="22"/>
      <c r="AX1" s="22"/>
      <c r="AY1" s="22"/>
      <c r="AZ1" s="22"/>
    </row>
    <row r="2" spans="1:52" ht="14.5" customHeight="1" x14ac:dyDescent="0.35">
      <c r="A2" s="21"/>
      <c r="B2" s="21"/>
      <c r="C2" s="21"/>
      <c r="D2" s="21"/>
      <c r="E2" s="21"/>
      <c r="F2" s="21"/>
      <c r="G2" s="21"/>
      <c r="H2" s="21"/>
      <c r="I2" s="21"/>
      <c r="J2" s="21"/>
      <c r="K2" s="43" t="s">
        <v>3606</v>
      </c>
      <c r="L2" s="44"/>
      <c r="M2" s="43" t="s">
        <v>3607</v>
      </c>
      <c r="N2" s="44"/>
      <c r="O2" s="43" t="s">
        <v>3608</v>
      </c>
      <c r="P2" s="44"/>
      <c r="Q2" s="40" t="s">
        <v>3610</v>
      </c>
      <c r="R2" s="24" t="s">
        <v>3541</v>
      </c>
      <c r="S2" s="23" t="s">
        <v>3554</v>
      </c>
      <c r="T2" s="45"/>
      <c r="U2" s="46"/>
      <c r="V2" s="23" t="s">
        <v>3555</v>
      </c>
      <c r="W2" s="45"/>
      <c r="X2" s="46"/>
      <c r="Y2" s="23" t="s">
        <v>3556</v>
      </c>
      <c r="Z2" s="45"/>
      <c r="AA2" s="46"/>
      <c r="AB2" s="40" t="s">
        <v>3600</v>
      </c>
      <c r="AC2" s="40" t="s">
        <v>3601</v>
      </c>
      <c r="AD2" s="24" t="s">
        <v>3541</v>
      </c>
      <c r="AE2" s="22" t="s">
        <v>3554</v>
      </c>
      <c r="AF2" s="22"/>
      <c r="AG2" s="22"/>
      <c r="AH2" s="22" t="s">
        <v>3555</v>
      </c>
      <c r="AI2" s="22"/>
      <c r="AJ2" s="22"/>
      <c r="AK2" s="22" t="s">
        <v>3556</v>
      </c>
      <c r="AL2" s="22"/>
      <c r="AM2" s="22"/>
      <c r="AN2" s="39" t="s">
        <v>3600</v>
      </c>
      <c r="AO2" s="39" t="s">
        <v>3601</v>
      </c>
      <c r="AP2" s="25" t="s">
        <v>3542</v>
      </c>
      <c r="AQ2" s="25" t="s">
        <v>3543</v>
      </c>
      <c r="AR2" s="25" t="s">
        <v>3544</v>
      </c>
      <c r="AS2" s="25" t="s">
        <v>3545</v>
      </c>
      <c r="AT2" s="25" t="s">
        <v>3546</v>
      </c>
      <c r="AU2" s="25" t="s">
        <v>3547</v>
      </c>
      <c r="AV2" s="25" t="s">
        <v>3548</v>
      </c>
      <c r="AW2" s="25" t="s">
        <v>3549</v>
      </c>
      <c r="AX2" s="25" t="s">
        <v>3550</v>
      </c>
      <c r="AY2" s="25" t="s">
        <v>3551</v>
      </c>
      <c r="AZ2" s="25" t="s">
        <v>627</v>
      </c>
    </row>
    <row r="3" spans="1:52" x14ac:dyDescent="0.35">
      <c r="A3" s="25" t="s">
        <v>3557</v>
      </c>
      <c r="B3" s="25" t="s">
        <v>180</v>
      </c>
      <c r="C3" s="25" t="s">
        <v>26</v>
      </c>
      <c r="D3" s="25" t="s">
        <v>3537</v>
      </c>
      <c r="E3" s="25" t="s">
        <v>3538</v>
      </c>
      <c r="F3" s="25" t="s">
        <v>3541</v>
      </c>
      <c r="G3" s="25" t="s">
        <v>3554</v>
      </c>
      <c r="H3" s="25" t="s">
        <v>3555</v>
      </c>
      <c r="I3" s="25" t="s">
        <v>3556</v>
      </c>
      <c r="J3" s="25" t="s">
        <v>3605</v>
      </c>
      <c r="K3" s="25" t="s">
        <v>3603</v>
      </c>
      <c r="L3" s="25" t="s">
        <v>3602</v>
      </c>
      <c r="M3" s="25" t="s">
        <v>3603</v>
      </c>
      <c r="N3" s="25" t="s">
        <v>3602</v>
      </c>
      <c r="O3" s="25" t="s">
        <v>3603</v>
      </c>
      <c r="P3" s="25" t="s">
        <v>3602</v>
      </c>
      <c r="Q3" s="41"/>
      <c r="R3" s="25" t="s">
        <v>3599</v>
      </c>
      <c r="S3" s="25" t="s">
        <v>3599</v>
      </c>
      <c r="T3" s="25" t="s">
        <v>3579</v>
      </c>
      <c r="U3" s="15" t="s">
        <v>3596</v>
      </c>
      <c r="V3" s="25" t="s">
        <v>3599</v>
      </c>
      <c r="W3" s="25" t="s">
        <v>3579</v>
      </c>
      <c r="X3" s="15" t="s">
        <v>3597</v>
      </c>
      <c r="Y3" s="25" t="s">
        <v>3599</v>
      </c>
      <c r="Z3" s="25" t="s">
        <v>3579</v>
      </c>
      <c r="AA3" s="15" t="s">
        <v>3598</v>
      </c>
      <c r="AB3" s="41"/>
      <c r="AC3" s="41"/>
      <c r="AD3" s="25" t="s">
        <v>3599</v>
      </c>
      <c r="AE3" s="25" t="s">
        <v>3599</v>
      </c>
      <c r="AF3" s="25" t="s">
        <v>3579</v>
      </c>
      <c r="AG3" s="15" t="s">
        <v>3596</v>
      </c>
      <c r="AH3" s="25" t="s">
        <v>3599</v>
      </c>
      <c r="AI3" s="25" t="s">
        <v>3579</v>
      </c>
      <c r="AJ3" s="15" t="s">
        <v>3597</v>
      </c>
      <c r="AK3" s="25" t="s">
        <v>3599</v>
      </c>
      <c r="AL3" s="25" t="s">
        <v>3579</v>
      </c>
      <c r="AM3" s="15" t="s">
        <v>3598</v>
      </c>
      <c r="AN3" s="39"/>
      <c r="AO3" s="39"/>
      <c r="AP3" s="25" t="s">
        <v>3416</v>
      </c>
      <c r="AQ3" s="25" t="s">
        <v>3416</v>
      </c>
      <c r="AR3" s="25" t="s">
        <v>3416</v>
      </c>
      <c r="AS3" s="25" t="s">
        <v>3416</v>
      </c>
      <c r="AT3" s="25" t="s">
        <v>3416</v>
      </c>
      <c r="AU3" s="25" t="s">
        <v>3416</v>
      </c>
      <c r="AV3" s="25" t="s">
        <v>3416</v>
      </c>
      <c r="AW3" s="25" t="s">
        <v>3416</v>
      </c>
      <c r="AX3" s="25" t="s">
        <v>3552</v>
      </c>
      <c r="AY3" s="25" t="s">
        <v>3553</v>
      </c>
      <c r="AZ3" s="25" t="s">
        <v>3416</v>
      </c>
    </row>
    <row r="4" spans="1:52" x14ac:dyDescent="0.35">
      <c r="A4" s="26" t="str">
        <f>PROPER('Day 1 Cleaned'!U2)</f>
        <v xml:space="preserve">Bayavuge Joel </v>
      </c>
      <c r="B4" s="26" t="str">
        <f>_xlfn.XLOOKUP($A4,'Day 1 Cleaned'!$U:$U,'Day 1 Cleaned'!Y:Y,"-")</f>
        <v>Bugesera</v>
      </c>
      <c r="C4" s="26" t="str">
        <f>_xlfn.XLOOKUP($A4,'Day 1 Cleaned'!$U:$U,'Day 1 Cleaned'!AA:AA,"-")</f>
        <v>Kindama</v>
      </c>
      <c r="D4" s="26" t="str">
        <f>_xlfn.XLOOKUP($A4,'Day 1 Cleaned'!$U:$U,'Day 1 Cleaned'!AB:AB,"-")</f>
        <v>Gatare</v>
      </c>
      <c r="E4" s="26" t="str">
        <f>_xlfn.XLOOKUP($A4,'Day 1 Cleaned'!$U:$U,'Day 1 Cleaned'!AI:AI,"-")</f>
        <v>Traditional 3 stone fire</v>
      </c>
      <c r="F4" s="26" t="str">
        <f>_xlfn.XLOOKUP($A4,'Day 1 Cleaned'!$U:$U,'Day 1 Cleaned'!BL:BL,"-")</f>
        <v>Wood</v>
      </c>
      <c r="G4" s="26" t="str">
        <f>_xlfn.XLOOKUP($A4,'Day 2 Cleaned'!$M:$M,'Day 2 Cleaned'!$U:$U,"-")</f>
        <v>Wood</v>
      </c>
      <c r="H4" s="26" t="str">
        <f>_xlfn.XLOOKUP($A4,'Day 3 Cleaned'!$L:$L,'Day 3 Cleaned'!$T:$T,"-")</f>
        <v>Wood</v>
      </c>
      <c r="I4" s="26" t="str">
        <f>_xlfn.XLOOKUP($A4,'Day 4 Cleaned'!$L:$L,'Day 4 Cleaned'!$T:$T,"-")</f>
        <v>Wood</v>
      </c>
      <c r="J4" s="26" t="b" cm="1">
        <f t="array" ref="J4">AND(EXACT(F4:I4,F4))</f>
        <v>1</v>
      </c>
      <c r="K4" s="26">
        <f>_xlfn.XLOOKUP($A4,'Day 2 Cleaned'!$M:$M,'Day 2 Cleaned'!$AI:$AI,"-")</f>
        <v>2</v>
      </c>
      <c r="L4" s="26">
        <f>_xlfn.XLOOKUP($A4,'Day 2 Cleaned'!$M:$M,'Day 2 Cleaned'!$AJ:$AJ,"-")</f>
        <v>4</v>
      </c>
      <c r="M4" s="26">
        <f>_xlfn.XLOOKUP($A4,'Day 3 Cleaned'!$L:$L,'Day 3 Cleaned'!$AH:$AH,"-")</f>
        <v>1</v>
      </c>
      <c r="N4" s="26">
        <f>_xlfn.XLOOKUP($A4,'Day 3 Cleaned'!$L:$L,'Day 3 Cleaned'!$AI:$AI,"-")</f>
        <v>4</v>
      </c>
      <c r="O4" s="26">
        <f>_xlfn.XLOOKUP($A4,'Day 4 Cleaned'!$L:$L,'Day 4 Cleaned'!$AH:$AH,"-")</f>
        <v>1</v>
      </c>
      <c r="P4" s="26">
        <f>_xlfn.XLOOKUP($A4,'Day 4 Cleaned'!$L:$L,'Day 4 Cleaned'!$AI:$AI,"-")</f>
        <v>4</v>
      </c>
      <c r="Q4" s="30">
        <f>SUM(K4:P4)/3</f>
        <v>5.333333333333333</v>
      </c>
      <c r="R4" s="26">
        <f>_xlfn.XLOOKUP($A4,'Day 1 Cleaned'!$U:$U,'Day 1 Cleaned'!$CC:$CC,"-")</f>
        <v>13.78</v>
      </c>
      <c r="S4" s="26">
        <f>_xlfn.XLOOKUP($A4,'Day 2 Cleaned'!$M:$M,'Day 2 Cleaned'!$AM:$AM,"-")</f>
        <v>9.7149999999999999</v>
      </c>
      <c r="T4" s="26">
        <f>_xlfn.XLOOKUP($A4,'Day 2 Cleaned'!$M:$M,'Day 2 Cleaned'!$AQ:$AQ,"-")</f>
        <v>0</v>
      </c>
      <c r="U4" s="14">
        <f>R4-S4</f>
        <v>4.0649999999999995</v>
      </c>
      <c r="V4" s="26">
        <f>_xlfn.XLOOKUP($A4,'Day 3 Cleaned'!$L:$L,'Day 3 Cleaned'!$AL:$AL,"-")</f>
        <v>8</v>
      </c>
      <c r="W4" s="26">
        <f>_xlfn.XLOOKUP($A4,'Day 3 Cleaned'!$L:$L,'Day 3 Cleaned'!$AP:$AP,"-")</f>
        <v>0</v>
      </c>
      <c r="X4" s="14">
        <f>(S4+T4)-V4</f>
        <v>1.7149999999999999</v>
      </c>
      <c r="Y4" s="26">
        <f>_xlfn.XLOOKUP($A4,'Day 4 Cleaned'!$L:$L,'Day 4 Cleaned'!$AL:$AL,"-")</f>
        <v>5.35</v>
      </c>
      <c r="Z4" s="26">
        <f>_xlfn.XLOOKUP($A4,'Day 4 Cleaned'!$L:$L,'Day 4 Cleaned'!$AP:$AP,"-")</f>
        <v>0</v>
      </c>
      <c r="AA4" s="14">
        <f>(V4+W4)-Y4</f>
        <v>2.6500000000000004</v>
      </c>
      <c r="AB4" s="30">
        <f>AVERAGE(U4,X4,AA4)</f>
        <v>2.81</v>
      </c>
      <c r="AC4" s="30">
        <f>IF(AND($AB$157&gt;AB4, AB4&gt;$AB$156),AB4,"-")</f>
        <v>2.81</v>
      </c>
      <c r="AD4" s="26">
        <f>_xlfn.XLOOKUP($A4,'Day 1 Cleaned'!$U:$U,'Day 1 Cleaned'!CM:CM,"-")</f>
        <v>0</v>
      </c>
      <c r="AE4" s="26">
        <f>_xlfn.XLOOKUP($A4,'Day 2 Cleaned'!$M:$M,'Day 2 Cleaned'!$AV:$AV,"-")</f>
        <v>0</v>
      </c>
      <c r="AF4" s="26">
        <f>_xlfn.XLOOKUP($A4,'Day 2 Cleaned'!$M:$M,'Day 2 Cleaned'!$AZ:$AZ,"-")</f>
        <v>0</v>
      </c>
      <c r="AG4" s="14">
        <f>AD4-AE4</f>
        <v>0</v>
      </c>
      <c r="AH4" s="26">
        <f>_xlfn.XLOOKUP($A4,'Day 3 Cleaned'!$L:$L,'Day 3 Cleaned'!$AU:$AU,"-")</f>
        <v>0</v>
      </c>
      <c r="AI4" s="26">
        <f>_xlfn.XLOOKUP($A4,'Day 3 Cleaned'!$L:$L,'Day 3 Cleaned'!$AY:$AY,"-")</f>
        <v>0</v>
      </c>
      <c r="AJ4" s="14">
        <f>(AE4+AF4)-AH4</f>
        <v>0</v>
      </c>
      <c r="AK4" s="26">
        <f>_xlfn.XLOOKUP($A4,'Day 4 Cleaned'!$L:$L,'Day 4 Cleaned'!$AU:$AU,"-")</f>
        <v>0</v>
      </c>
      <c r="AL4" s="26">
        <f>_xlfn.XLOOKUP($A4,'Day 4 Cleaned'!$L:$L,'Day 4 Cleaned'!$AY:$AY,"-")</f>
        <v>0</v>
      </c>
      <c r="AM4" s="14">
        <f>(AH4+AI4)-AK4</f>
        <v>0</v>
      </c>
      <c r="AN4" s="30">
        <f>AVERAGE(AG4,AJ4,AM4)</f>
        <v>0</v>
      </c>
      <c r="AO4" s="31" t="str">
        <f>IF(AND($AB$157&gt;AN4, AN4&gt;$AB$156),AN4,"-")</f>
        <v>-</v>
      </c>
      <c r="AP4" s="26">
        <f>_xlfn.XLOOKUP($A4,'Day 1 Cleaned'!$U:$U,'Day 1 Cleaned'!CT:CT,"-")</f>
        <v>0</v>
      </c>
      <c r="AQ4" s="26">
        <f>_xlfn.XLOOKUP($A4,'Day 1 Cleaned'!$U:$U,'Day 1 Cleaned'!DD:DD,"-")</f>
        <v>0</v>
      </c>
      <c r="AR4" s="26">
        <f>_xlfn.XLOOKUP($A4,'Day 1 Cleaned'!$U:$U,'Day 1 Cleaned'!DN:DN,"-")</f>
        <v>0</v>
      </c>
      <c r="AS4" s="26">
        <f>_xlfn.XLOOKUP($A4,'Day 1 Cleaned'!$U:$U,'Day 1 Cleaned'!DX:DX,"-")</f>
        <v>0</v>
      </c>
      <c r="AT4" s="26">
        <f>_xlfn.XLOOKUP($A4,'Day 1 Cleaned'!$U:$U,'Day 1 Cleaned'!EH:EH,"-")</f>
        <v>0</v>
      </c>
      <c r="AU4" s="26">
        <f>_xlfn.XLOOKUP($A4,'Day 1 Cleaned'!$U:$U,'Day 1 Cleaned'!ER:ER,"-")</f>
        <v>0</v>
      </c>
      <c r="AV4" s="26">
        <f>_xlfn.XLOOKUP($A4,'Day 1 Cleaned'!$U:$U,'Day 1 Cleaned'!FA:FA,"-")</f>
        <v>0</v>
      </c>
      <c r="AW4" s="26">
        <f>_xlfn.XLOOKUP($A4,'Day 1 Cleaned'!$U:$U,'Day 1 Cleaned'!FK:FK,"-")</f>
        <v>0</v>
      </c>
      <c r="AX4" s="26">
        <f>_xlfn.XLOOKUP($A4,'Day 1 Cleaned'!$U:$U,'Day 1 Cleaned'!FT:FT,"-")*_xlfn.XLOOKUP($A4,'Day 1 Cleaned'!$U:$U,'Day 1 Cleaned'!FU:FU,"-")</f>
        <v>0</v>
      </c>
      <c r="AY4" s="26">
        <f>_xlfn.XLOOKUP($A4,'Day 1 Cleaned'!$U:$U,'Day 1 Cleaned'!FV:FV,"-")</f>
        <v>0</v>
      </c>
      <c r="AZ4" s="26">
        <f>_xlfn.XLOOKUP($A4,'Day 1 Cleaned'!$U:$U,'Day 1 Cleaned'!GA:GA,"-")</f>
        <v>0</v>
      </c>
    </row>
    <row r="5" spans="1:52" x14ac:dyDescent="0.35">
      <c r="A5" s="26" t="str">
        <f>PROPER('Day 1 Cleaned'!U3)</f>
        <v xml:space="preserve">Bizimana Emmanuel </v>
      </c>
      <c r="B5" s="26" t="str">
        <f>_xlfn.XLOOKUP($A5,'Day 1 Cleaned'!$U:$U,'Day 1 Cleaned'!Y:Y,"-")</f>
        <v>Bugesera</v>
      </c>
      <c r="C5" s="26" t="str">
        <f>_xlfn.XLOOKUP($A5,'Day 1 Cleaned'!$U:$U,'Day 1 Cleaned'!AA:AA,"-")</f>
        <v>Ngenda</v>
      </c>
      <c r="D5" s="26" t="str">
        <f>_xlfn.XLOOKUP($A5,'Day 1 Cleaned'!$U:$U,'Day 1 Cleaned'!AB:AB,"-")</f>
        <v>Bushonyi</v>
      </c>
      <c r="E5" s="26" t="str">
        <f>_xlfn.XLOOKUP($A5,'Day 1 Cleaned'!$U:$U,'Day 1 Cleaned'!AI:AI,"-")</f>
        <v>Traditional 3 stone fire</v>
      </c>
      <c r="F5" s="26" t="str">
        <f>_xlfn.XLOOKUP($A5,'Day 1 Cleaned'!$U:$U,'Day 1 Cleaned'!BL:BL,"-")</f>
        <v>Wood</v>
      </c>
      <c r="G5" s="26" t="str">
        <f>_xlfn.XLOOKUP($A5,'Day 2 Cleaned'!$M:$M,'Day 2 Cleaned'!$U:$U,"-")</f>
        <v>Wood</v>
      </c>
      <c r="H5" s="26" t="str">
        <f>_xlfn.XLOOKUP($A5,'Day 3 Cleaned'!$L:$L,'Day 3 Cleaned'!$T:$T,"-")</f>
        <v>Wood</v>
      </c>
      <c r="I5" s="26" t="str">
        <f>_xlfn.XLOOKUP($A5,'Day 4 Cleaned'!$L:$L,'Day 4 Cleaned'!$T:$T,"-")</f>
        <v>Wood</v>
      </c>
      <c r="J5" s="26" t="b" cm="1">
        <f t="array" ref="J5">AND(EXACT(F5:I5,F5))</f>
        <v>1</v>
      </c>
      <c r="K5" s="26">
        <f>_xlfn.XLOOKUP($A5,'Day 2 Cleaned'!$M:$M,'Day 2 Cleaned'!$AI:$AI,"-")</f>
        <v>2</v>
      </c>
      <c r="L5" s="26">
        <f>_xlfn.XLOOKUP($A5,'Day 2 Cleaned'!$M:$M,'Day 2 Cleaned'!$AJ:$AJ,"-")</f>
        <v>2</v>
      </c>
      <c r="M5" s="35">
        <f>_xlfn.XLOOKUP($A5,'Day 3 Cleaned'!$L:$L,'Day 3 Cleaned'!$AH:$AH,"-")</f>
        <v>72</v>
      </c>
      <c r="N5" s="26">
        <f>_xlfn.XLOOKUP($A5,'Day 3 Cleaned'!$L:$L,'Day 3 Cleaned'!$AI:$AI,"-")</f>
        <v>2</v>
      </c>
      <c r="O5" s="26">
        <f>_xlfn.XLOOKUP($A5,'Day 4 Cleaned'!$L:$L,'Day 4 Cleaned'!$AH:$AH,"-")</f>
        <v>2</v>
      </c>
      <c r="P5" s="26">
        <f>_xlfn.XLOOKUP($A5,'Day 4 Cleaned'!$L:$L,'Day 4 Cleaned'!$AI:$AI,"-")</f>
        <v>2</v>
      </c>
      <c r="Q5" s="30">
        <f>SUM(K5:P5)/3</f>
        <v>27.333333333333332</v>
      </c>
      <c r="R5" s="26">
        <f>_xlfn.XLOOKUP($A5,'Day 1 Cleaned'!$U:$U,'Day 1 Cleaned'!$CC:$CC,"-")</f>
        <v>97.08</v>
      </c>
      <c r="S5" s="26">
        <f>_xlfn.XLOOKUP($A5,'Day 2 Cleaned'!$M:$M,'Day 2 Cleaned'!$AM:$AM,"-")</f>
        <v>81</v>
      </c>
      <c r="T5" s="26">
        <f>_xlfn.XLOOKUP($A5,'Day 2 Cleaned'!$M:$M,'Day 2 Cleaned'!$AQ:$AQ,"-")</f>
        <v>0</v>
      </c>
      <c r="U5" s="14">
        <f>R5-S5</f>
        <v>16.079999999999998</v>
      </c>
      <c r="V5" s="26">
        <f>_xlfn.XLOOKUP($A5,'Day 3 Cleaned'!$L:$L,'Day 3 Cleaned'!$AL:$AL,"-")</f>
        <v>72</v>
      </c>
      <c r="W5" s="26">
        <f>_xlfn.XLOOKUP($A5,'Day 3 Cleaned'!$L:$L,'Day 3 Cleaned'!$AP:$AP,"-")</f>
        <v>0</v>
      </c>
      <c r="X5" s="14">
        <f>(S5+T5)-V5</f>
        <v>9</v>
      </c>
      <c r="Y5" s="26">
        <f>_xlfn.XLOOKUP($A5,'Day 4 Cleaned'!$L:$L,'Day 4 Cleaned'!$AL:$AL,"-")</f>
        <v>62</v>
      </c>
      <c r="Z5" s="26">
        <f>_xlfn.XLOOKUP($A5,'Day 4 Cleaned'!$L:$L,'Day 4 Cleaned'!$AP:$AP,"-")</f>
        <v>0</v>
      </c>
      <c r="AA5" s="14">
        <f>(V5+W5)-Y5</f>
        <v>10</v>
      </c>
      <c r="AB5" s="30">
        <f>AVERAGE(U5,X5,AA5)</f>
        <v>11.693333333333333</v>
      </c>
      <c r="AC5" s="30">
        <f>IF(AND($AB$157&gt;AB5, AB5&gt;$AB$156),AB5,"-")</f>
        <v>11.693333333333333</v>
      </c>
      <c r="AD5" s="26">
        <f>_xlfn.XLOOKUP($A5,'Day 1 Cleaned'!$U:$U,'Day 1 Cleaned'!CM:CM,"-")</f>
        <v>0</v>
      </c>
      <c r="AE5" s="26">
        <f>_xlfn.XLOOKUP($A5,'Day 2 Cleaned'!$M:$M,'Day 2 Cleaned'!$AV:$AV,"-")</f>
        <v>0</v>
      </c>
      <c r="AF5" s="26">
        <f>_xlfn.XLOOKUP($A5,'Day 2 Cleaned'!$M:$M,'Day 2 Cleaned'!$AZ:$AZ,"-")</f>
        <v>0</v>
      </c>
      <c r="AG5" s="14">
        <f t="shared" ref="AG5:AG68" si="0">AD5-AE5</f>
        <v>0</v>
      </c>
      <c r="AH5" s="26">
        <f>_xlfn.XLOOKUP($A5,'Day 3 Cleaned'!$L:$L,'Day 3 Cleaned'!$AU:$AU,"-")</f>
        <v>0</v>
      </c>
      <c r="AI5" s="26">
        <f>_xlfn.XLOOKUP($A5,'Day 3 Cleaned'!$L:$L,'Day 3 Cleaned'!$AY:$AY,"-")</f>
        <v>0</v>
      </c>
      <c r="AJ5" s="14">
        <f t="shared" ref="AJ5:AJ68" si="1">(AE5+AF5)-AH5</f>
        <v>0</v>
      </c>
      <c r="AK5" s="26">
        <f>_xlfn.XLOOKUP($A5,'Day 4 Cleaned'!$L:$L,'Day 4 Cleaned'!$AU:$AU,"-")</f>
        <v>0</v>
      </c>
      <c r="AL5" s="26">
        <f>_xlfn.XLOOKUP($A5,'Day 4 Cleaned'!$L:$L,'Day 4 Cleaned'!$AY:$AY,"-")</f>
        <v>0</v>
      </c>
      <c r="AM5" s="14">
        <f t="shared" ref="AM5:AM68" si="2">(AH5+AI5)-AK5</f>
        <v>0</v>
      </c>
      <c r="AN5" s="30">
        <f t="shared" ref="AN5:AN68" si="3">AVERAGE(AG5,AJ5,AM5)</f>
        <v>0</v>
      </c>
      <c r="AO5" s="31" t="str">
        <f>IF(AND($AB$157&gt;AN5, AN5&gt;$AB$156),AN5,"-")</f>
        <v>-</v>
      </c>
      <c r="AP5" s="26">
        <f>_xlfn.XLOOKUP($A5,'Day 1 Cleaned'!$U:$U,'Day 1 Cleaned'!CT:CT,"-")</f>
        <v>0</v>
      </c>
      <c r="AQ5" s="26">
        <f>_xlfn.XLOOKUP($A5,'Day 1 Cleaned'!$U:$U,'Day 1 Cleaned'!DD:DD,"-")</f>
        <v>0</v>
      </c>
      <c r="AR5" s="26">
        <f>_xlfn.XLOOKUP($A5,'Day 1 Cleaned'!$U:$U,'Day 1 Cleaned'!DN:DN,"-")</f>
        <v>0</v>
      </c>
      <c r="AS5" s="26">
        <f>_xlfn.XLOOKUP($A5,'Day 1 Cleaned'!$U:$U,'Day 1 Cleaned'!DX:DX,"-")</f>
        <v>0</v>
      </c>
      <c r="AT5" s="26">
        <f>_xlfn.XLOOKUP($A5,'Day 1 Cleaned'!$U:$U,'Day 1 Cleaned'!EH:EH,"-")</f>
        <v>0</v>
      </c>
      <c r="AU5" s="26">
        <f>_xlfn.XLOOKUP($A5,'Day 1 Cleaned'!$U:$U,'Day 1 Cleaned'!ER:ER,"-")</f>
        <v>0</v>
      </c>
      <c r="AV5" s="26">
        <f>_xlfn.XLOOKUP($A5,'Day 1 Cleaned'!$U:$U,'Day 1 Cleaned'!FA:FA,"-")</f>
        <v>0</v>
      </c>
      <c r="AW5" s="26">
        <f>_xlfn.XLOOKUP($A5,'Day 1 Cleaned'!$U:$U,'Day 1 Cleaned'!FK:FK,"-")</f>
        <v>0</v>
      </c>
      <c r="AX5" s="26">
        <f>_xlfn.XLOOKUP($A5,'Day 1 Cleaned'!$U:$U,'Day 1 Cleaned'!FT:FT,"-")*_xlfn.XLOOKUP($A5,'Day 1 Cleaned'!$U:$U,'Day 1 Cleaned'!FU:FU,"-")</f>
        <v>0</v>
      </c>
      <c r="AY5" s="26">
        <f>_xlfn.XLOOKUP($A5,'Day 1 Cleaned'!$U:$U,'Day 1 Cleaned'!FV:FV,"-")</f>
        <v>0</v>
      </c>
      <c r="AZ5" s="26">
        <f>_xlfn.XLOOKUP($A5,'Day 1 Cleaned'!$U:$U,'Day 1 Cleaned'!GA:GA,"-")</f>
        <v>0</v>
      </c>
    </row>
    <row r="6" spans="1:52" x14ac:dyDescent="0.35">
      <c r="A6" s="26" t="str">
        <f>PROPER('Day 1 Cleaned'!U4)</f>
        <v>Dukundumwami Eric</v>
      </c>
      <c r="B6" s="26" t="str">
        <f>_xlfn.XLOOKUP($A6,'Day 1 Cleaned'!$U:$U,'Day 1 Cleaned'!Y:Y,"-")</f>
        <v>Bugesera</v>
      </c>
      <c r="C6" s="26" t="str">
        <f>_xlfn.XLOOKUP($A6,'Day 1 Cleaned'!$U:$U,'Day 1 Cleaned'!AA:AA,"-")</f>
        <v>Kagomasi</v>
      </c>
      <c r="D6" s="26" t="str">
        <f>_xlfn.XLOOKUP($A6,'Day 1 Cleaned'!$U:$U,'Day 1 Cleaned'!AB:AB,"-")</f>
        <v>Kagomasi</v>
      </c>
      <c r="E6" s="26" t="str">
        <f>_xlfn.XLOOKUP($A6,'Day 1 Cleaned'!$U:$U,'Day 1 Cleaned'!AI:AI,"-")</f>
        <v>Improved wood stove</v>
      </c>
      <c r="F6" s="26" t="str">
        <f>_xlfn.XLOOKUP($A6,'Day 1 Cleaned'!$U:$U,'Day 1 Cleaned'!BL:BL,"-")</f>
        <v>Wood</v>
      </c>
      <c r="G6" s="26" t="str">
        <f>_xlfn.XLOOKUP($A6,'Day 2 Cleaned'!$M:$M,'Day 2 Cleaned'!$U:$U,"-")</f>
        <v>Wood</v>
      </c>
      <c r="H6" s="26" t="str">
        <f>_xlfn.XLOOKUP($A6,'Day 3 Cleaned'!$L:$L,'Day 3 Cleaned'!$T:$T,"-")</f>
        <v>Wood</v>
      </c>
      <c r="I6" s="26" t="str">
        <f>_xlfn.XLOOKUP($A6,'Day 4 Cleaned'!$L:$L,'Day 4 Cleaned'!$T:$T,"-")</f>
        <v>Wood</v>
      </c>
      <c r="J6" s="26" t="b" cm="1">
        <f t="array" ref="J6">AND(EXACT(F6:I6,F6))</f>
        <v>1</v>
      </c>
      <c r="K6" s="26">
        <f>_xlfn.XLOOKUP($A6,'Day 2 Cleaned'!$M:$M,'Day 2 Cleaned'!$AI:$AI,"-")</f>
        <v>3</v>
      </c>
      <c r="L6" s="26">
        <f>_xlfn.XLOOKUP($A6,'Day 2 Cleaned'!$M:$M,'Day 2 Cleaned'!$AJ:$AJ,"-")</f>
        <v>6</v>
      </c>
      <c r="M6" s="26">
        <f>_xlfn.XLOOKUP($A6,'Day 3 Cleaned'!$L:$L,'Day 3 Cleaned'!$AH:$AH,"-")</f>
        <v>3</v>
      </c>
      <c r="N6" s="26">
        <f>_xlfn.XLOOKUP($A6,'Day 3 Cleaned'!$L:$L,'Day 3 Cleaned'!$AI:$AI,"-")</f>
        <v>6</v>
      </c>
      <c r="O6" s="26">
        <f>_xlfn.XLOOKUP($A6,'Day 4 Cleaned'!$L:$L,'Day 4 Cleaned'!$AH:$AH,"-")</f>
        <v>3</v>
      </c>
      <c r="P6" s="26">
        <f>_xlfn.XLOOKUP($A6,'Day 4 Cleaned'!$L:$L,'Day 4 Cleaned'!$AI:$AI,"-")</f>
        <v>6</v>
      </c>
      <c r="Q6" s="30">
        <f>SUM(K6:P6)/3</f>
        <v>9</v>
      </c>
      <c r="R6" s="26">
        <f>_xlfn.XLOOKUP($A6,'Day 1 Cleaned'!$U:$U,'Day 1 Cleaned'!$CC:$CC,"-")</f>
        <v>20.38</v>
      </c>
      <c r="S6" s="26">
        <f>_xlfn.XLOOKUP($A6,'Day 2 Cleaned'!$M:$M,'Day 2 Cleaned'!$AM:$AM,"-")</f>
        <v>13.4</v>
      </c>
      <c r="T6" s="26">
        <f>_xlfn.XLOOKUP($A6,'Day 2 Cleaned'!$M:$M,'Day 2 Cleaned'!$AQ:$AQ,"-")</f>
        <v>3.66</v>
      </c>
      <c r="U6" s="14">
        <f>R6-S6</f>
        <v>6.9799999999999986</v>
      </c>
      <c r="V6" s="26">
        <f>_xlfn.XLOOKUP($A6,'Day 3 Cleaned'!$L:$L,'Day 3 Cleaned'!$AL:$AL,"-")</f>
        <v>10.68</v>
      </c>
      <c r="W6" s="26">
        <f>_xlfn.XLOOKUP($A6,'Day 3 Cleaned'!$L:$L,'Day 3 Cleaned'!$AP:$AP,"-")</f>
        <v>6.65</v>
      </c>
      <c r="X6" s="14">
        <f>(S6+T6)-V6</f>
        <v>6.3800000000000026</v>
      </c>
      <c r="Y6" s="26">
        <f>_xlfn.XLOOKUP($A6,'Day 4 Cleaned'!$L:$L,'Day 4 Cleaned'!$AL:$AL,"-")</f>
        <v>10.7</v>
      </c>
      <c r="Z6" s="26">
        <f>_xlfn.XLOOKUP($A6,'Day 4 Cleaned'!$L:$L,'Day 4 Cleaned'!$AP:$AP,"-")</f>
        <v>0</v>
      </c>
      <c r="AA6" s="14">
        <f>(V6+W6)-Y6</f>
        <v>6.629999999999999</v>
      </c>
      <c r="AB6" s="30">
        <f>AVERAGE(U6,X6,AA6)</f>
        <v>6.663333333333334</v>
      </c>
      <c r="AC6" s="30">
        <f>IF(AND($AB$157&gt;AB6, AB6&gt;$AB$156),AB6,"-")</f>
        <v>6.663333333333334</v>
      </c>
      <c r="AD6" s="26">
        <f>_xlfn.XLOOKUP($A6,'Day 1 Cleaned'!$U:$U,'Day 1 Cleaned'!CM:CM,"-")</f>
        <v>0</v>
      </c>
      <c r="AE6" s="26">
        <f>_xlfn.XLOOKUP($A6,'Day 2 Cleaned'!$M:$M,'Day 2 Cleaned'!$AV:$AV,"-")</f>
        <v>0</v>
      </c>
      <c r="AF6" s="26">
        <f>_xlfn.XLOOKUP($A6,'Day 2 Cleaned'!$M:$M,'Day 2 Cleaned'!$AZ:$AZ,"-")</f>
        <v>0</v>
      </c>
      <c r="AG6" s="14">
        <f t="shared" si="0"/>
        <v>0</v>
      </c>
      <c r="AH6" s="26">
        <f>_xlfn.XLOOKUP($A6,'Day 3 Cleaned'!$L:$L,'Day 3 Cleaned'!$AU:$AU,"-")</f>
        <v>0</v>
      </c>
      <c r="AI6" s="26">
        <f>_xlfn.XLOOKUP($A6,'Day 3 Cleaned'!$L:$L,'Day 3 Cleaned'!$AY:$AY,"-")</f>
        <v>0</v>
      </c>
      <c r="AJ6" s="14">
        <f t="shared" si="1"/>
        <v>0</v>
      </c>
      <c r="AK6" s="26">
        <f>_xlfn.XLOOKUP($A6,'Day 4 Cleaned'!$L:$L,'Day 4 Cleaned'!$AU:$AU,"-")</f>
        <v>0</v>
      </c>
      <c r="AL6" s="26">
        <f>_xlfn.XLOOKUP($A6,'Day 4 Cleaned'!$L:$L,'Day 4 Cleaned'!$AY:$AY,"-")</f>
        <v>0</v>
      </c>
      <c r="AM6" s="14">
        <f t="shared" si="2"/>
        <v>0</v>
      </c>
      <c r="AN6" s="30">
        <f t="shared" si="3"/>
        <v>0</v>
      </c>
      <c r="AO6" s="31" t="str">
        <f>IF(AND($AB$157&gt;AN6, AN6&gt;$AB$156),AN6,"-")</f>
        <v>-</v>
      </c>
      <c r="AP6" s="26">
        <f>_xlfn.XLOOKUP($A6,'Day 1 Cleaned'!$U:$U,'Day 1 Cleaned'!CT:CT,"-")</f>
        <v>0</v>
      </c>
      <c r="AQ6" s="26">
        <f>_xlfn.XLOOKUP($A6,'Day 1 Cleaned'!$U:$U,'Day 1 Cleaned'!DD:DD,"-")</f>
        <v>0</v>
      </c>
      <c r="AR6" s="26">
        <f>_xlfn.XLOOKUP($A6,'Day 1 Cleaned'!$U:$U,'Day 1 Cleaned'!DN:DN,"-")</f>
        <v>0</v>
      </c>
      <c r="AS6" s="26">
        <f>_xlfn.XLOOKUP($A6,'Day 1 Cleaned'!$U:$U,'Day 1 Cleaned'!DX:DX,"-")</f>
        <v>0</v>
      </c>
      <c r="AT6" s="26">
        <f>_xlfn.XLOOKUP($A6,'Day 1 Cleaned'!$U:$U,'Day 1 Cleaned'!EH:EH,"-")</f>
        <v>0</v>
      </c>
      <c r="AU6" s="26">
        <f>_xlfn.XLOOKUP($A6,'Day 1 Cleaned'!$U:$U,'Day 1 Cleaned'!ER:ER,"-")</f>
        <v>0</v>
      </c>
      <c r="AV6" s="26">
        <f>_xlfn.XLOOKUP($A6,'Day 1 Cleaned'!$U:$U,'Day 1 Cleaned'!FA:FA,"-")</f>
        <v>0</v>
      </c>
      <c r="AW6" s="26">
        <f>_xlfn.XLOOKUP($A6,'Day 1 Cleaned'!$U:$U,'Day 1 Cleaned'!FK:FK,"-")</f>
        <v>0</v>
      </c>
      <c r="AX6" s="26">
        <f>_xlfn.XLOOKUP($A6,'Day 1 Cleaned'!$U:$U,'Day 1 Cleaned'!FT:FT,"-")*_xlfn.XLOOKUP($A6,'Day 1 Cleaned'!$U:$U,'Day 1 Cleaned'!FU:FU,"-")</f>
        <v>0</v>
      </c>
      <c r="AY6" s="26">
        <f>_xlfn.XLOOKUP($A6,'Day 1 Cleaned'!$U:$U,'Day 1 Cleaned'!FV:FV,"-")</f>
        <v>0</v>
      </c>
      <c r="AZ6" s="26">
        <f>_xlfn.XLOOKUP($A6,'Day 1 Cleaned'!$U:$U,'Day 1 Cleaned'!GA:GA,"-")</f>
        <v>0</v>
      </c>
    </row>
    <row r="7" spans="1:52" x14ac:dyDescent="0.35">
      <c r="A7" s="26" t="str">
        <f>PROPER('Day 1 Cleaned'!U5)</f>
        <v>Dusengimana Aloys</v>
      </c>
      <c r="B7" s="26" t="str">
        <f>_xlfn.XLOOKUP($A7,'Day 1 Cleaned'!$U:$U,'Day 1 Cleaned'!Y:Y,"-")</f>
        <v>Bugesera</v>
      </c>
      <c r="C7" s="26" t="str">
        <f>_xlfn.XLOOKUP($A7,'Day 1 Cleaned'!$U:$U,'Day 1 Cleaned'!AA:AA,"-")</f>
        <v>Rugando</v>
      </c>
      <c r="D7" s="26" t="str">
        <f>_xlfn.XLOOKUP($A7,'Day 1 Cleaned'!$U:$U,'Day 1 Cleaned'!AB:AB,"-")</f>
        <v>Bushenyi</v>
      </c>
      <c r="E7" s="26" t="str">
        <f>_xlfn.XLOOKUP($A7,'Day 1 Cleaned'!$U:$U,'Day 1 Cleaned'!AI:AI,"-")</f>
        <v>Traditional 3 stone fire</v>
      </c>
      <c r="F7" s="26" t="str">
        <f>_xlfn.XLOOKUP($A7,'Day 1 Cleaned'!$U:$U,'Day 1 Cleaned'!BL:BL,"-")</f>
        <v>Wood</v>
      </c>
      <c r="G7" s="26" t="str">
        <f>_xlfn.XLOOKUP($A7,'Day 2 Cleaned'!$M:$M,'Day 2 Cleaned'!$U:$U,"-")</f>
        <v>Wood</v>
      </c>
      <c r="H7" s="26" t="str">
        <f>_xlfn.XLOOKUP($A7,'Day 3 Cleaned'!$L:$L,'Day 3 Cleaned'!$T:$T,"-")</f>
        <v>Wood</v>
      </c>
      <c r="I7" s="26" t="str">
        <f>_xlfn.XLOOKUP($A7,'Day 4 Cleaned'!$L:$L,'Day 4 Cleaned'!$T:$T,"-")</f>
        <v>Wood</v>
      </c>
      <c r="J7" s="26" t="b" cm="1">
        <f t="array" ref="J7">AND(EXACT(F7:I7,F7))</f>
        <v>1</v>
      </c>
      <c r="K7" s="26">
        <f>_xlfn.XLOOKUP($A7,'Day 2 Cleaned'!$M:$M,'Day 2 Cleaned'!$AI:$AI,"-")</f>
        <v>2</v>
      </c>
      <c r="L7" s="26">
        <f>_xlfn.XLOOKUP($A7,'Day 2 Cleaned'!$M:$M,'Day 2 Cleaned'!$AJ:$AJ,"-")</f>
        <v>5</v>
      </c>
      <c r="M7" s="26">
        <f>_xlfn.XLOOKUP($A7,'Day 3 Cleaned'!$L:$L,'Day 3 Cleaned'!$AH:$AH,"-")</f>
        <v>2</v>
      </c>
      <c r="N7" s="26">
        <f>_xlfn.XLOOKUP($A7,'Day 3 Cleaned'!$L:$L,'Day 3 Cleaned'!$AI:$AI,"-")</f>
        <v>5</v>
      </c>
      <c r="O7" s="26">
        <f>_xlfn.XLOOKUP($A7,'Day 4 Cleaned'!$L:$L,'Day 4 Cleaned'!$AH:$AH,"-")</f>
        <v>2</v>
      </c>
      <c r="P7" s="26">
        <f>_xlfn.XLOOKUP($A7,'Day 4 Cleaned'!$L:$L,'Day 4 Cleaned'!$AI:$AI,"-")</f>
        <v>5</v>
      </c>
      <c r="Q7" s="30">
        <f>SUM(K7:P7)/3</f>
        <v>7</v>
      </c>
      <c r="R7" s="26">
        <f>_xlfn.XLOOKUP($A7,'Day 1 Cleaned'!$U:$U,'Day 1 Cleaned'!$CC:$CC,"-")</f>
        <v>157.52000000000001</v>
      </c>
      <c r="S7" s="26">
        <f>_xlfn.XLOOKUP($A7,'Day 2 Cleaned'!$M:$M,'Day 2 Cleaned'!$AM:$AM,"-")</f>
        <v>130.13999999999999</v>
      </c>
      <c r="T7" s="26">
        <f>_xlfn.XLOOKUP($A7,'Day 2 Cleaned'!$M:$M,'Day 2 Cleaned'!$AQ:$AQ,"-")</f>
        <v>0</v>
      </c>
      <c r="U7" s="14">
        <f>R7-S7</f>
        <v>27.380000000000024</v>
      </c>
      <c r="V7" s="26">
        <f>_xlfn.XLOOKUP($A7,'Day 3 Cleaned'!$L:$L,'Day 3 Cleaned'!$AL:$AL,"-")</f>
        <v>97.97</v>
      </c>
      <c r="W7" s="26">
        <f>_xlfn.XLOOKUP($A7,'Day 3 Cleaned'!$L:$L,'Day 3 Cleaned'!$AP:$AP,"-")</f>
        <v>0</v>
      </c>
      <c r="X7" s="14">
        <f>(S7+T7)-V7</f>
        <v>32.169999999999987</v>
      </c>
      <c r="Y7" s="26">
        <f>_xlfn.XLOOKUP($A7,'Day 4 Cleaned'!$L:$L,'Day 4 Cleaned'!$AL:$AL,"-")</f>
        <v>74.86</v>
      </c>
      <c r="Z7" s="26">
        <f>_xlfn.XLOOKUP($A7,'Day 4 Cleaned'!$L:$L,'Day 4 Cleaned'!$AP:$AP,"-")</f>
        <v>0</v>
      </c>
      <c r="AA7" s="14">
        <f>(V7+W7)-Y7</f>
        <v>23.11</v>
      </c>
      <c r="AB7" s="30">
        <f>AVERAGE(U7,X7,AA7)</f>
        <v>27.553333333333338</v>
      </c>
      <c r="AC7" s="30" t="str">
        <f>IF(AND($AB$157&gt;AB7, AB7&gt;$AB$156),AB7,"-")</f>
        <v>-</v>
      </c>
      <c r="AD7" s="26">
        <f>_xlfn.XLOOKUP($A7,'Day 1 Cleaned'!$U:$U,'Day 1 Cleaned'!CM:CM,"-")</f>
        <v>0</v>
      </c>
      <c r="AE7" s="26">
        <f>_xlfn.XLOOKUP($A7,'Day 2 Cleaned'!$M:$M,'Day 2 Cleaned'!$AV:$AV,"-")</f>
        <v>0</v>
      </c>
      <c r="AF7" s="26">
        <f>_xlfn.XLOOKUP($A7,'Day 2 Cleaned'!$M:$M,'Day 2 Cleaned'!$AZ:$AZ,"-")</f>
        <v>0</v>
      </c>
      <c r="AG7" s="14">
        <f t="shared" si="0"/>
        <v>0</v>
      </c>
      <c r="AH7" s="26">
        <f>_xlfn.XLOOKUP($A7,'Day 3 Cleaned'!$L:$L,'Day 3 Cleaned'!$AU:$AU,"-")</f>
        <v>0</v>
      </c>
      <c r="AI7" s="26">
        <f>_xlfn.XLOOKUP($A7,'Day 3 Cleaned'!$L:$L,'Day 3 Cleaned'!$AY:$AY,"-")</f>
        <v>0</v>
      </c>
      <c r="AJ7" s="14">
        <f t="shared" si="1"/>
        <v>0</v>
      </c>
      <c r="AK7" s="26">
        <f>_xlfn.XLOOKUP($A7,'Day 4 Cleaned'!$L:$L,'Day 4 Cleaned'!$AU:$AU,"-")</f>
        <v>0</v>
      </c>
      <c r="AL7" s="26">
        <f>_xlfn.XLOOKUP($A7,'Day 4 Cleaned'!$L:$L,'Day 4 Cleaned'!$AY:$AY,"-")</f>
        <v>0</v>
      </c>
      <c r="AM7" s="14">
        <f t="shared" si="2"/>
        <v>0</v>
      </c>
      <c r="AN7" s="30">
        <f t="shared" si="3"/>
        <v>0</v>
      </c>
      <c r="AO7" s="31" t="str">
        <f>IF(AND($AB$157&gt;AN7, AN7&gt;$AB$156),AN7,"-")</f>
        <v>-</v>
      </c>
      <c r="AP7" s="26">
        <f>_xlfn.XLOOKUP($A7,'Day 1 Cleaned'!$U:$U,'Day 1 Cleaned'!CT:CT,"-")</f>
        <v>0</v>
      </c>
      <c r="AQ7" s="26">
        <f>_xlfn.XLOOKUP($A7,'Day 1 Cleaned'!$U:$U,'Day 1 Cleaned'!DD:DD,"-")</f>
        <v>0</v>
      </c>
      <c r="AR7" s="26">
        <f>_xlfn.XLOOKUP($A7,'Day 1 Cleaned'!$U:$U,'Day 1 Cleaned'!DN:DN,"-")</f>
        <v>0</v>
      </c>
      <c r="AS7" s="26">
        <f>_xlfn.XLOOKUP($A7,'Day 1 Cleaned'!$U:$U,'Day 1 Cleaned'!DX:DX,"-")</f>
        <v>0</v>
      </c>
      <c r="AT7" s="26">
        <f>_xlfn.XLOOKUP($A7,'Day 1 Cleaned'!$U:$U,'Day 1 Cleaned'!EH:EH,"-")</f>
        <v>0</v>
      </c>
      <c r="AU7" s="26">
        <f>_xlfn.XLOOKUP($A7,'Day 1 Cleaned'!$U:$U,'Day 1 Cleaned'!ER:ER,"-")</f>
        <v>0</v>
      </c>
      <c r="AV7" s="26">
        <f>_xlfn.XLOOKUP($A7,'Day 1 Cleaned'!$U:$U,'Day 1 Cleaned'!FA:FA,"-")</f>
        <v>0</v>
      </c>
      <c r="AW7" s="26">
        <f>_xlfn.XLOOKUP($A7,'Day 1 Cleaned'!$U:$U,'Day 1 Cleaned'!FK:FK,"-")</f>
        <v>0</v>
      </c>
      <c r="AX7" s="26">
        <f>_xlfn.XLOOKUP($A7,'Day 1 Cleaned'!$U:$U,'Day 1 Cleaned'!FT:FT,"-")*_xlfn.XLOOKUP($A7,'Day 1 Cleaned'!$U:$U,'Day 1 Cleaned'!FU:FU,"-")</f>
        <v>0</v>
      </c>
      <c r="AY7" s="26">
        <f>_xlfn.XLOOKUP($A7,'Day 1 Cleaned'!$U:$U,'Day 1 Cleaned'!FV:FV,"-")</f>
        <v>0</v>
      </c>
      <c r="AZ7" s="26">
        <f>_xlfn.XLOOKUP($A7,'Day 1 Cleaned'!$U:$U,'Day 1 Cleaned'!GA:GA,"-")</f>
        <v>0</v>
      </c>
    </row>
    <row r="8" spans="1:52" x14ac:dyDescent="0.35">
      <c r="A8" s="26" t="str">
        <f>PROPER('Day 1 Cleaned'!U6)</f>
        <v>Habyarimana J.Damscene</v>
      </c>
      <c r="B8" s="26" t="str">
        <f>_xlfn.XLOOKUP($A8,'Day 1 Cleaned'!$U:$U,'Day 1 Cleaned'!Y:Y,"-")</f>
        <v>Bugesera</v>
      </c>
      <c r="C8" s="26" t="str">
        <f>_xlfn.XLOOKUP($A8,'Day 1 Cleaned'!$U:$U,'Day 1 Cleaned'!AA:AA,"-")</f>
        <v>Murama</v>
      </c>
      <c r="D8" s="26" t="str">
        <f>_xlfn.XLOOKUP($A8,'Day 1 Cleaned'!$U:$U,'Day 1 Cleaned'!AB:AB,"-")</f>
        <v>Bishenyi</v>
      </c>
      <c r="E8" s="26" t="str">
        <f>_xlfn.XLOOKUP($A8,'Day 1 Cleaned'!$U:$U,'Day 1 Cleaned'!AI:AI,"-")</f>
        <v>Improved wood stove</v>
      </c>
      <c r="F8" s="26" t="str">
        <f>_xlfn.XLOOKUP($A8,'Day 1 Cleaned'!$U:$U,'Day 1 Cleaned'!BL:BL,"-")</f>
        <v>Wood</v>
      </c>
      <c r="G8" s="26" t="str">
        <f>_xlfn.XLOOKUP($A8,'Day 2 Cleaned'!$M:$M,'Day 2 Cleaned'!$U:$U,"-")</f>
        <v>Wood</v>
      </c>
      <c r="H8" s="26" t="str">
        <f>_xlfn.XLOOKUP($A8,'Day 3 Cleaned'!$L:$L,'Day 3 Cleaned'!$T:$T,"-")</f>
        <v>Wood</v>
      </c>
      <c r="I8" s="26" t="str">
        <f>_xlfn.XLOOKUP($A8,'Day 4 Cleaned'!$L:$L,'Day 4 Cleaned'!$T:$T,"-")</f>
        <v>Wood</v>
      </c>
      <c r="J8" s="26" t="b" cm="1">
        <f t="array" ref="J8">AND(EXACT(F8:I8,F8))</f>
        <v>1</v>
      </c>
      <c r="K8" s="26">
        <f>_xlfn.XLOOKUP($A8,'Day 2 Cleaned'!$M:$M,'Day 2 Cleaned'!$AI:$AI,"-")</f>
        <v>2</v>
      </c>
      <c r="L8" s="26">
        <f>_xlfn.XLOOKUP($A8,'Day 2 Cleaned'!$M:$M,'Day 2 Cleaned'!$AJ:$AJ,"-")</f>
        <v>8</v>
      </c>
      <c r="M8" s="26">
        <f>_xlfn.XLOOKUP($A8,'Day 3 Cleaned'!$L:$L,'Day 3 Cleaned'!$AH:$AH,"-")</f>
        <v>3</v>
      </c>
      <c r="N8" s="26">
        <f>_xlfn.XLOOKUP($A8,'Day 3 Cleaned'!$L:$L,'Day 3 Cleaned'!$AI:$AI,"-")</f>
        <v>8</v>
      </c>
      <c r="O8" s="26">
        <f>_xlfn.XLOOKUP($A8,'Day 4 Cleaned'!$L:$L,'Day 4 Cleaned'!$AH:$AH,"-")</f>
        <v>2</v>
      </c>
      <c r="P8" s="26">
        <f>_xlfn.XLOOKUP($A8,'Day 4 Cleaned'!$L:$L,'Day 4 Cleaned'!$AI:$AI,"-")</f>
        <v>8</v>
      </c>
      <c r="Q8" s="30">
        <f>SUM(K8:P8)/3</f>
        <v>10.333333333333334</v>
      </c>
      <c r="R8" s="26">
        <f>_xlfn.XLOOKUP($A8,'Day 1 Cleaned'!$U:$U,'Day 1 Cleaned'!$CC:$CC,"-")</f>
        <v>10.5</v>
      </c>
      <c r="S8" s="26">
        <f>_xlfn.XLOOKUP($A8,'Day 2 Cleaned'!$M:$M,'Day 2 Cleaned'!$AM:$AM,"-")</f>
        <v>5.65</v>
      </c>
      <c r="T8" s="26">
        <f>_xlfn.XLOOKUP($A8,'Day 2 Cleaned'!$M:$M,'Day 2 Cleaned'!$AQ:$AQ,"-")</f>
        <v>0</v>
      </c>
      <c r="U8" s="14">
        <f>R8-S8</f>
        <v>4.8499999999999996</v>
      </c>
      <c r="V8" s="26">
        <f>_xlfn.XLOOKUP($A8,'Day 3 Cleaned'!$L:$L,'Day 3 Cleaned'!$AL:$AL,"-")</f>
        <v>1.88</v>
      </c>
      <c r="W8" s="26">
        <f>_xlfn.XLOOKUP($A8,'Day 3 Cleaned'!$L:$L,'Day 3 Cleaned'!$AP:$AP,"-")</f>
        <v>6.9779999999999998</v>
      </c>
      <c r="X8" s="14">
        <f>(S8+T8)-V8</f>
        <v>3.7700000000000005</v>
      </c>
      <c r="Y8" s="26">
        <f>_xlfn.XLOOKUP($A8,'Day 4 Cleaned'!$L:$L,'Day 4 Cleaned'!$AL:$AL,"-")</f>
        <v>2.31</v>
      </c>
      <c r="Z8" s="26">
        <f>_xlfn.XLOOKUP($A8,'Day 4 Cleaned'!$L:$L,'Day 4 Cleaned'!$AP:$AP,"-")</f>
        <v>0</v>
      </c>
      <c r="AA8" s="14">
        <f>(V8+W8)-Y8</f>
        <v>6.548</v>
      </c>
      <c r="AB8" s="30">
        <f>AVERAGE(U8,X8,AA8)</f>
        <v>5.056</v>
      </c>
      <c r="AC8" s="30">
        <f>IF(AND($AB$157&gt;AB8, AB8&gt;$AB$156),AB8,"-")</f>
        <v>5.056</v>
      </c>
      <c r="AD8" s="26">
        <f>_xlfn.XLOOKUP($A8,'Day 1 Cleaned'!$U:$U,'Day 1 Cleaned'!CM:CM,"-")</f>
        <v>0</v>
      </c>
      <c r="AE8" s="26">
        <f>_xlfn.XLOOKUP($A8,'Day 2 Cleaned'!$M:$M,'Day 2 Cleaned'!$AV:$AV,"-")</f>
        <v>0</v>
      </c>
      <c r="AF8" s="26">
        <f>_xlfn.XLOOKUP($A8,'Day 2 Cleaned'!$M:$M,'Day 2 Cleaned'!$AZ:$AZ,"-")</f>
        <v>0</v>
      </c>
      <c r="AG8" s="14">
        <f t="shared" si="0"/>
        <v>0</v>
      </c>
      <c r="AH8" s="26">
        <f>_xlfn.XLOOKUP($A8,'Day 3 Cleaned'!$L:$L,'Day 3 Cleaned'!$AU:$AU,"-")</f>
        <v>0</v>
      </c>
      <c r="AI8" s="26">
        <f>_xlfn.XLOOKUP($A8,'Day 3 Cleaned'!$L:$L,'Day 3 Cleaned'!$AY:$AY,"-")</f>
        <v>0</v>
      </c>
      <c r="AJ8" s="14">
        <f t="shared" si="1"/>
        <v>0</v>
      </c>
      <c r="AK8" s="26">
        <f>_xlfn.XLOOKUP($A8,'Day 4 Cleaned'!$L:$L,'Day 4 Cleaned'!$AU:$AU,"-")</f>
        <v>0</v>
      </c>
      <c r="AL8" s="26">
        <f>_xlfn.XLOOKUP($A8,'Day 4 Cleaned'!$L:$L,'Day 4 Cleaned'!$AY:$AY,"-")</f>
        <v>0</v>
      </c>
      <c r="AM8" s="14">
        <f t="shared" si="2"/>
        <v>0</v>
      </c>
      <c r="AN8" s="30">
        <f t="shared" si="3"/>
        <v>0</v>
      </c>
      <c r="AO8" s="31" t="str">
        <f>IF(AND($AB$157&gt;AN8, AN8&gt;$AB$156),AN8,"-")</f>
        <v>-</v>
      </c>
      <c r="AP8" s="26">
        <f>_xlfn.XLOOKUP($A8,'Day 1 Cleaned'!$U:$U,'Day 1 Cleaned'!CT:CT,"-")</f>
        <v>0</v>
      </c>
      <c r="AQ8" s="26">
        <f>_xlfn.XLOOKUP($A8,'Day 1 Cleaned'!$U:$U,'Day 1 Cleaned'!DD:DD,"-")</f>
        <v>0</v>
      </c>
      <c r="AR8" s="26">
        <f>_xlfn.XLOOKUP($A8,'Day 1 Cleaned'!$U:$U,'Day 1 Cleaned'!DN:DN,"-")</f>
        <v>0</v>
      </c>
      <c r="AS8" s="26">
        <f>_xlfn.XLOOKUP($A8,'Day 1 Cleaned'!$U:$U,'Day 1 Cleaned'!DX:DX,"-")</f>
        <v>0</v>
      </c>
      <c r="AT8" s="26">
        <f>_xlfn.XLOOKUP($A8,'Day 1 Cleaned'!$U:$U,'Day 1 Cleaned'!EH:EH,"-")</f>
        <v>0</v>
      </c>
      <c r="AU8" s="26">
        <f>_xlfn.XLOOKUP($A8,'Day 1 Cleaned'!$U:$U,'Day 1 Cleaned'!ER:ER,"-")</f>
        <v>0</v>
      </c>
      <c r="AV8" s="26">
        <f>_xlfn.XLOOKUP($A8,'Day 1 Cleaned'!$U:$U,'Day 1 Cleaned'!FA:FA,"-")</f>
        <v>0</v>
      </c>
      <c r="AW8" s="26">
        <f>_xlfn.XLOOKUP($A8,'Day 1 Cleaned'!$U:$U,'Day 1 Cleaned'!FK:FK,"-")</f>
        <v>0</v>
      </c>
      <c r="AX8" s="26">
        <f>_xlfn.XLOOKUP($A8,'Day 1 Cleaned'!$U:$U,'Day 1 Cleaned'!FT:FT,"-")*_xlfn.XLOOKUP($A8,'Day 1 Cleaned'!$U:$U,'Day 1 Cleaned'!FU:FU,"-")</f>
        <v>0</v>
      </c>
      <c r="AY8" s="26">
        <f>_xlfn.XLOOKUP($A8,'Day 1 Cleaned'!$U:$U,'Day 1 Cleaned'!FV:FV,"-")</f>
        <v>0</v>
      </c>
      <c r="AZ8" s="26">
        <f>_xlfn.XLOOKUP($A8,'Day 1 Cleaned'!$U:$U,'Day 1 Cleaned'!GA:GA,"-")</f>
        <v>0</v>
      </c>
    </row>
    <row r="9" spans="1:52" x14ac:dyDescent="0.35">
      <c r="A9" s="26" t="str">
        <f>PROPER('Day 1 Cleaned'!U7)</f>
        <v>Habyarimana Silas</v>
      </c>
      <c r="B9" s="26" t="str">
        <f>_xlfn.XLOOKUP($A9,'Day 1 Cleaned'!$U:$U,'Day 1 Cleaned'!Y:Y,"-")</f>
        <v>Bugesera</v>
      </c>
      <c r="C9" s="26" t="str">
        <f>_xlfn.XLOOKUP($A9,'Day 1 Cleaned'!$U:$U,'Day 1 Cleaned'!AA:AA,"-")</f>
        <v>Murama</v>
      </c>
      <c r="D9" s="26" t="str">
        <f>_xlfn.XLOOKUP($A9,'Day 1 Cleaned'!$U:$U,'Day 1 Cleaned'!AB:AB,"-")</f>
        <v>Bishenyi</v>
      </c>
      <c r="E9" s="26" t="str">
        <f>_xlfn.XLOOKUP($A9,'Day 1 Cleaned'!$U:$U,'Day 1 Cleaned'!AI:AI,"-")</f>
        <v>Traditional 3 stone fire</v>
      </c>
      <c r="F9" s="26" t="str">
        <f>_xlfn.XLOOKUP($A9,'Day 1 Cleaned'!$U:$U,'Day 1 Cleaned'!BL:BL,"-")</f>
        <v>Wood</v>
      </c>
      <c r="G9" s="26" t="str">
        <f>_xlfn.XLOOKUP($A9,'Day 2 Cleaned'!$M:$M,'Day 2 Cleaned'!$U:$U,"-")</f>
        <v>Wood</v>
      </c>
      <c r="H9" s="26" t="str">
        <f>_xlfn.XLOOKUP($A9,'Day 3 Cleaned'!$L:$L,'Day 3 Cleaned'!$T:$T,"-")</f>
        <v>Wood</v>
      </c>
      <c r="I9" s="26" t="str">
        <f>_xlfn.XLOOKUP($A9,'Day 4 Cleaned'!$L:$L,'Day 4 Cleaned'!$T:$T,"-")</f>
        <v>Wood</v>
      </c>
      <c r="J9" s="26" t="b" cm="1">
        <f t="array" ref="J9">AND(EXACT(F9:I9,F9))</f>
        <v>1</v>
      </c>
      <c r="K9" s="26">
        <f>_xlfn.XLOOKUP($A9,'Day 2 Cleaned'!$M:$M,'Day 2 Cleaned'!$AI:$AI,"-")</f>
        <v>2</v>
      </c>
      <c r="L9" s="26">
        <f>_xlfn.XLOOKUP($A9,'Day 2 Cleaned'!$M:$M,'Day 2 Cleaned'!$AJ:$AJ,"-")</f>
        <v>5</v>
      </c>
      <c r="M9" s="26">
        <f>_xlfn.XLOOKUP($A9,'Day 3 Cleaned'!$L:$L,'Day 3 Cleaned'!$AH:$AH,"-")</f>
        <v>2</v>
      </c>
      <c r="N9" s="26">
        <f>_xlfn.XLOOKUP($A9,'Day 3 Cleaned'!$L:$L,'Day 3 Cleaned'!$AI:$AI,"-")</f>
        <v>2</v>
      </c>
      <c r="O9" s="26">
        <f>_xlfn.XLOOKUP($A9,'Day 4 Cleaned'!$L:$L,'Day 4 Cleaned'!$AH:$AH,"-")</f>
        <v>2</v>
      </c>
      <c r="P9" s="26">
        <f>_xlfn.XLOOKUP($A9,'Day 4 Cleaned'!$L:$L,'Day 4 Cleaned'!$AI:$AI,"-")</f>
        <v>3</v>
      </c>
      <c r="Q9" s="30">
        <f>SUM(K9:P9)/3</f>
        <v>5.333333333333333</v>
      </c>
      <c r="R9" s="26">
        <f>_xlfn.XLOOKUP($A9,'Day 1 Cleaned'!$U:$U,'Day 1 Cleaned'!$CC:$CC,"-")</f>
        <v>3.2549999999999999</v>
      </c>
      <c r="S9" s="26">
        <f>_xlfn.XLOOKUP($A9,'Day 2 Cleaned'!$M:$M,'Day 2 Cleaned'!$AM:$AM,"-")</f>
        <v>1.2350000000000001</v>
      </c>
      <c r="T9" s="26">
        <f>_xlfn.XLOOKUP($A9,'Day 2 Cleaned'!$M:$M,'Day 2 Cleaned'!$AQ:$AQ,"-")</f>
        <v>3.2250000000000001</v>
      </c>
      <c r="U9" s="14">
        <f>R9-S9</f>
        <v>2.0199999999999996</v>
      </c>
      <c r="V9" s="26">
        <f>_xlfn.XLOOKUP($A9,'Day 3 Cleaned'!$L:$L,'Day 3 Cleaned'!$AL:$AL,"-")</f>
        <v>1.45</v>
      </c>
      <c r="W9" s="26">
        <f>_xlfn.XLOOKUP($A9,'Day 3 Cleaned'!$L:$L,'Day 3 Cleaned'!$AP:$AP,"-")</f>
        <v>4.75</v>
      </c>
      <c r="X9" s="14">
        <f>(S9+T9)-V9</f>
        <v>3.01</v>
      </c>
      <c r="Y9" s="26">
        <f>_xlfn.XLOOKUP($A9,'Day 4 Cleaned'!$L:$L,'Day 4 Cleaned'!$AL:$AL,"-")</f>
        <v>2.2250000000000001</v>
      </c>
      <c r="Z9" s="26">
        <f>_xlfn.XLOOKUP($A9,'Day 4 Cleaned'!$L:$L,'Day 4 Cleaned'!$AP:$AP,"-")</f>
        <v>0</v>
      </c>
      <c r="AA9" s="14">
        <f>(V9+W9)-Y9</f>
        <v>3.9750000000000001</v>
      </c>
      <c r="AB9" s="30">
        <f>AVERAGE(U9,X9,AA9)</f>
        <v>3.0016666666666665</v>
      </c>
      <c r="AC9" s="30">
        <f>IF(AND($AB$157&gt;AB9, AB9&gt;$AB$156),AB9,"-")</f>
        <v>3.0016666666666665</v>
      </c>
      <c r="AD9" s="26">
        <f>_xlfn.XLOOKUP($A9,'Day 1 Cleaned'!$U:$U,'Day 1 Cleaned'!CM:CM,"-")</f>
        <v>0</v>
      </c>
      <c r="AE9" s="26">
        <f>_xlfn.XLOOKUP($A9,'Day 2 Cleaned'!$M:$M,'Day 2 Cleaned'!$AV:$AV,"-")</f>
        <v>0</v>
      </c>
      <c r="AF9" s="26">
        <f>_xlfn.XLOOKUP($A9,'Day 2 Cleaned'!$M:$M,'Day 2 Cleaned'!$AZ:$AZ,"-")</f>
        <v>0</v>
      </c>
      <c r="AG9" s="14">
        <f t="shared" si="0"/>
        <v>0</v>
      </c>
      <c r="AH9" s="26">
        <f>_xlfn.XLOOKUP($A9,'Day 3 Cleaned'!$L:$L,'Day 3 Cleaned'!$AU:$AU,"-")</f>
        <v>0</v>
      </c>
      <c r="AI9" s="26">
        <f>_xlfn.XLOOKUP($A9,'Day 3 Cleaned'!$L:$L,'Day 3 Cleaned'!$AY:$AY,"-")</f>
        <v>0</v>
      </c>
      <c r="AJ9" s="14">
        <f t="shared" si="1"/>
        <v>0</v>
      </c>
      <c r="AK9" s="26">
        <f>_xlfn.XLOOKUP($A9,'Day 4 Cleaned'!$L:$L,'Day 4 Cleaned'!$AU:$AU,"-")</f>
        <v>0</v>
      </c>
      <c r="AL9" s="26">
        <f>_xlfn.XLOOKUP($A9,'Day 4 Cleaned'!$L:$L,'Day 4 Cleaned'!$AY:$AY,"-")</f>
        <v>0</v>
      </c>
      <c r="AM9" s="14">
        <f t="shared" si="2"/>
        <v>0</v>
      </c>
      <c r="AN9" s="30">
        <f t="shared" si="3"/>
        <v>0</v>
      </c>
      <c r="AO9" s="31" t="str">
        <f>IF(AND($AB$157&gt;AN9, AN9&gt;$AB$156),AN9,"-")</f>
        <v>-</v>
      </c>
      <c r="AP9" s="26">
        <f>_xlfn.XLOOKUP($A9,'Day 1 Cleaned'!$U:$U,'Day 1 Cleaned'!CT:CT,"-")</f>
        <v>0</v>
      </c>
      <c r="AQ9" s="26">
        <f>_xlfn.XLOOKUP($A9,'Day 1 Cleaned'!$U:$U,'Day 1 Cleaned'!DD:DD,"-")</f>
        <v>0</v>
      </c>
      <c r="AR9" s="26">
        <f>_xlfn.XLOOKUP($A9,'Day 1 Cleaned'!$U:$U,'Day 1 Cleaned'!DN:DN,"-")</f>
        <v>0</v>
      </c>
      <c r="AS9" s="26">
        <f>_xlfn.XLOOKUP($A9,'Day 1 Cleaned'!$U:$U,'Day 1 Cleaned'!DX:DX,"-")</f>
        <v>0</v>
      </c>
      <c r="AT9" s="26">
        <f>_xlfn.XLOOKUP($A9,'Day 1 Cleaned'!$U:$U,'Day 1 Cleaned'!EH:EH,"-")</f>
        <v>0</v>
      </c>
      <c r="AU9" s="26">
        <f>_xlfn.XLOOKUP($A9,'Day 1 Cleaned'!$U:$U,'Day 1 Cleaned'!ER:ER,"-")</f>
        <v>0</v>
      </c>
      <c r="AV9" s="26">
        <f>_xlfn.XLOOKUP($A9,'Day 1 Cleaned'!$U:$U,'Day 1 Cleaned'!FA:FA,"-")</f>
        <v>0</v>
      </c>
      <c r="AW9" s="26">
        <f>_xlfn.XLOOKUP($A9,'Day 1 Cleaned'!$U:$U,'Day 1 Cleaned'!FK:FK,"-")</f>
        <v>0</v>
      </c>
      <c r="AX9" s="26">
        <f>_xlfn.XLOOKUP($A9,'Day 1 Cleaned'!$U:$U,'Day 1 Cleaned'!FT:FT,"-")*_xlfn.XLOOKUP($A9,'Day 1 Cleaned'!$U:$U,'Day 1 Cleaned'!FU:FU,"-")</f>
        <v>0</v>
      </c>
      <c r="AY9" s="26">
        <f>_xlfn.XLOOKUP($A9,'Day 1 Cleaned'!$U:$U,'Day 1 Cleaned'!FV:FV,"-")</f>
        <v>0</v>
      </c>
      <c r="AZ9" s="26">
        <f>_xlfn.XLOOKUP($A9,'Day 1 Cleaned'!$U:$U,'Day 1 Cleaned'!GA:GA,"-")</f>
        <v>0</v>
      </c>
    </row>
    <row r="10" spans="1:52" x14ac:dyDescent="0.35">
      <c r="A10" s="26" t="str">
        <f>PROPER('Day 1 Cleaned'!U8)</f>
        <v>Hanyurineza Joseph</v>
      </c>
      <c r="B10" s="26" t="str">
        <f>_xlfn.XLOOKUP($A10,'Day 1 Cleaned'!$U:$U,'Day 1 Cleaned'!Y:Y,"-")</f>
        <v>Bugesera</v>
      </c>
      <c r="C10" s="26" t="str">
        <f>_xlfn.XLOOKUP($A10,'Day 1 Cleaned'!$U:$U,'Day 1 Cleaned'!AA:AA,"-")</f>
        <v>Kagomasi</v>
      </c>
      <c r="D10" s="26" t="str">
        <f>_xlfn.XLOOKUP($A10,'Day 1 Cleaned'!$U:$U,'Day 1 Cleaned'!AB:AB,"-")</f>
        <v>Kagomasi</v>
      </c>
      <c r="E10" s="26" t="str">
        <f>_xlfn.XLOOKUP($A10,'Day 1 Cleaned'!$U:$U,'Day 1 Cleaned'!AI:AI,"-")</f>
        <v>Improved wood stove</v>
      </c>
      <c r="F10" s="26" t="str">
        <f>_xlfn.XLOOKUP($A10,'Day 1 Cleaned'!$U:$U,'Day 1 Cleaned'!BL:BL,"-")</f>
        <v>Wood</v>
      </c>
      <c r="G10" s="26" t="str">
        <f>_xlfn.XLOOKUP($A10,'Day 2 Cleaned'!$M:$M,'Day 2 Cleaned'!$U:$U,"-")</f>
        <v>Wood</v>
      </c>
      <c r="H10" s="26" t="str">
        <f>_xlfn.XLOOKUP($A10,'Day 3 Cleaned'!$L:$L,'Day 3 Cleaned'!$T:$T,"-")</f>
        <v>Wood</v>
      </c>
      <c r="I10" s="26" t="str">
        <f>_xlfn.XLOOKUP($A10,'Day 4 Cleaned'!$L:$L,'Day 4 Cleaned'!$T:$T,"-")</f>
        <v>Wood</v>
      </c>
      <c r="J10" s="26" t="b" cm="1">
        <f t="array" ref="J10">AND(EXACT(F10:I10,F10))</f>
        <v>1</v>
      </c>
      <c r="K10" s="26">
        <f>_xlfn.XLOOKUP($A10,'Day 2 Cleaned'!$M:$M,'Day 2 Cleaned'!$AI:$AI,"-")</f>
        <v>3</v>
      </c>
      <c r="L10" s="26">
        <f>_xlfn.XLOOKUP($A10,'Day 2 Cleaned'!$M:$M,'Day 2 Cleaned'!$AJ:$AJ,"-")</f>
        <v>9</v>
      </c>
      <c r="M10" s="26">
        <f>_xlfn.XLOOKUP($A10,'Day 3 Cleaned'!$L:$L,'Day 3 Cleaned'!$AH:$AH,"-")</f>
        <v>2</v>
      </c>
      <c r="N10" s="26">
        <f>_xlfn.XLOOKUP($A10,'Day 3 Cleaned'!$L:$L,'Day 3 Cleaned'!$AI:$AI,"-")</f>
        <v>9</v>
      </c>
      <c r="O10" s="26">
        <f>_xlfn.XLOOKUP($A10,'Day 4 Cleaned'!$L:$L,'Day 4 Cleaned'!$AH:$AH,"-")</f>
        <v>3</v>
      </c>
      <c r="P10" s="26">
        <f>_xlfn.XLOOKUP($A10,'Day 4 Cleaned'!$L:$L,'Day 4 Cleaned'!$AI:$AI,"-")</f>
        <v>9</v>
      </c>
      <c r="Q10" s="30">
        <f>SUM(K10:P10)/3</f>
        <v>11.666666666666666</v>
      </c>
      <c r="R10" s="26">
        <f>_xlfn.XLOOKUP($A10,'Day 1 Cleaned'!$U:$U,'Day 1 Cleaned'!$CC:$CC,"-")</f>
        <v>22.954999999999998</v>
      </c>
      <c r="S10" s="26">
        <f>_xlfn.XLOOKUP($A10,'Day 2 Cleaned'!$M:$M,'Day 2 Cleaned'!$AM:$AM,"-")</f>
        <v>8.25</v>
      </c>
      <c r="T10" s="26">
        <f>_xlfn.XLOOKUP($A10,'Day 2 Cleaned'!$M:$M,'Day 2 Cleaned'!$AQ:$AQ,"-")</f>
        <v>7.835</v>
      </c>
      <c r="U10" s="14">
        <f>R10-S10</f>
        <v>14.704999999999998</v>
      </c>
      <c r="V10" s="26">
        <f>_xlfn.XLOOKUP($A10,'Day 3 Cleaned'!$L:$L,'Day 3 Cleaned'!$AL:$AL,"-")</f>
        <v>8.5</v>
      </c>
      <c r="W10" s="26">
        <f>_xlfn.XLOOKUP($A10,'Day 3 Cleaned'!$L:$L,'Day 3 Cleaned'!$AP:$AP,"-")</f>
        <v>8.3249999999999993</v>
      </c>
      <c r="X10" s="14">
        <f>(S10+T10)-V10</f>
        <v>7.5850000000000009</v>
      </c>
      <c r="Y10" s="26">
        <f>_xlfn.XLOOKUP($A10,'Day 4 Cleaned'!$L:$L,'Day 4 Cleaned'!$AL:$AL,"-")</f>
        <v>7</v>
      </c>
      <c r="Z10" s="26">
        <f>_xlfn.XLOOKUP($A10,'Day 4 Cleaned'!$L:$L,'Day 4 Cleaned'!$AP:$AP,"-")</f>
        <v>0</v>
      </c>
      <c r="AA10" s="14">
        <f>(V10+W10)-Y10</f>
        <v>9.8249999999999993</v>
      </c>
      <c r="AB10" s="30">
        <f>AVERAGE(U10,X10,AA10)</f>
        <v>10.704999999999998</v>
      </c>
      <c r="AC10" s="30">
        <f>IF(AND($AB$157&gt;AB10, AB10&gt;$AB$156),AB10,"-")</f>
        <v>10.704999999999998</v>
      </c>
      <c r="AD10" s="26">
        <f>_xlfn.XLOOKUP($A10,'Day 1 Cleaned'!$U:$U,'Day 1 Cleaned'!CM:CM,"-")</f>
        <v>0</v>
      </c>
      <c r="AE10" s="26">
        <f>_xlfn.XLOOKUP($A10,'Day 2 Cleaned'!$M:$M,'Day 2 Cleaned'!$AV:$AV,"-")</f>
        <v>0</v>
      </c>
      <c r="AF10" s="26">
        <f>_xlfn.XLOOKUP($A10,'Day 2 Cleaned'!$M:$M,'Day 2 Cleaned'!$AZ:$AZ,"-")</f>
        <v>0</v>
      </c>
      <c r="AG10" s="14">
        <f t="shared" si="0"/>
        <v>0</v>
      </c>
      <c r="AH10" s="26">
        <f>_xlfn.XLOOKUP($A10,'Day 3 Cleaned'!$L:$L,'Day 3 Cleaned'!$AU:$AU,"-")</f>
        <v>0</v>
      </c>
      <c r="AI10" s="26">
        <f>_xlfn.XLOOKUP($A10,'Day 3 Cleaned'!$L:$L,'Day 3 Cleaned'!$AY:$AY,"-")</f>
        <v>0</v>
      </c>
      <c r="AJ10" s="14">
        <f t="shared" si="1"/>
        <v>0</v>
      </c>
      <c r="AK10" s="26">
        <f>_xlfn.XLOOKUP($A10,'Day 4 Cleaned'!$L:$L,'Day 4 Cleaned'!$AU:$AU,"-")</f>
        <v>0</v>
      </c>
      <c r="AL10" s="26">
        <f>_xlfn.XLOOKUP($A10,'Day 4 Cleaned'!$L:$L,'Day 4 Cleaned'!$AY:$AY,"-")</f>
        <v>0</v>
      </c>
      <c r="AM10" s="14">
        <f t="shared" si="2"/>
        <v>0</v>
      </c>
      <c r="AN10" s="30">
        <f t="shared" si="3"/>
        <v>0</v>
      </c>
      <c r="AO10" s="31" t="str">
        <f>IF(AND($AB$157&gt;AN10, AN10&gt;$AB$156),AN10,"-")</f>
        <v>-</v>
      </c>
      <c r="AP10" s="26">
        <f>_xlfn.XLOOKUP($A10,'Day 1 Cleaned'!$U:$U,'Day 1 Cleaned'!CT:CT,"-")</f>
        <v>0</v>
      </c>
      <c r="AQ10" s="26">
        <f>_xlfn.XLOOKUP($A10,'Day 1 Cleaned'!$U:$U,'Day 1 Cleaned'!DD:DD,"-")</f>
        <v>0</v>
      </c>
      <c r="AR10" s="26">
        <f>_xlfn.XLOOKUP($A10,'Day 1 Cleaned'!$U:$U,'Day 1 Cleaned'!DN:DN,"-")</f>
        <v>0</v>
      </c>
      <c r="AS10" s="26">
        <f>_xlfn.XLOOKUP($A10,'Day 1 Cleaned'!$U:$U,'Day 1 Cleaned'!DX:DX,"-")</f>
        <v>0</v>
      </c>
      <c r="AT10" s="26">
        <f>_xlfn.XLOOKUP($A10,'Day 1 Cleaned'!$U:$U,'Day 1 Cleaned'!EH:EH,"-")</f>
        <v>0</v>
      </c>
      <c r="AU10" s="26">
        <f>_xlfn.XLOOKUP($A10,'Day 1 Cleaned'!$U:$U,'Day 1 Cleaned'!ER:ER,"-")</f>
        <v>0</v>
      </c>
      <c r="AV10" s="26">
        <f>_xlfn.XLOOKUP($A10,'Day 1 Cleaned'!$U:$U,'Day 1 Cleaned'!FA:FA,"-")</f>
        <v>0</v>
      </c>
      <c r="AW10" s="26">
        <f>_xlfn.XLOOKUP($A10,'Day 1 Cleaned'!$U:$U,'Day 1 Cleaned'!FK:FK,"-")</f>
        <v>0</v>
      </c>
      <c r="AX10" s="26">
        <f>_xlfn.XLOOKUP($A10,'Day 1 Cleaned'!$U:$U,'Day 1 Cleaned'!FT:FT,"-")*_xlfn.XLOOKUP($A10,'Day 1 Cleaned'!$U:$U,'Day 1 Cleaned'!FU:FU,"-")</f>
        <v>0</v>
      </c>
      <c r="AY10" s="26">
        <f>_xlfn.XLOOKUP($A10,'Day 1 Cleaned'!$U:$U,'Day 1 Cleaned'!FV:FV,"-")</f>
        <v>0</v>
      </c>
      <c r="AZ10" s="26">
        <f>_xlfn.XLOOKUP($A10,'Day 1 Cleaned'!$U:$U,'Day 1 Cleaned'!GA:GA,"-")</f>
        <v>0</v>
      </c>
    </row>
    <row r="11" spans="1:52" x14ac:dyDescent="0.35">
      <c r="A11" s="26" t="str">
        <f>PROPER('Day 1 Cleaned'!U9)</f>
        <v>Harelimana Jason</v>
      </c>
      <c r="B11" s="26" t="str">
        <f>_xlfn.XLOOKUP($A11,'Day 1 Cleaned'!$U:$U,'Day 1 Cleaned'!Y:Y,"-")</f>
        <v>Bugesera</v>
      </c>
      <c r="C11" s="26" t="str">
        <f>_xlfn.XLOOKUP($A11,'Day 1 Cleaned'!$U:$U,'Day 1 Cleaned'!AA:AA,"-")</f>
        <v>Rugando</v>
      </c>
      <c r="D11" s="26" t="str">
        <f>_xlfn.XLOOKUP($A11,'Day 1 Cleaned'!$U:$U,'Day 1 Cleaned'!AB:AB,"-")</f>
        <v>Bushenyi</v>
      </c>
      <c r="E11" s="26" t="str">
        <f>_xlfn.XLOOKUP($A11,'Day 1 Cleaned'!$U:$U,'Day 1 Cleaned'!AI:AI,"-")</f>
        <v>Traditional 3 stone fire</v>
      </c>
      <c r="F11" s="26" t="str">
        <f>_xlfn.XLOOKUP($A11,'Day 1 Cleaned'!$U:$U,'Day 1 Cleaned'!BL:BL,"-")</f>
        <v>Wood</v>
      </c>
      <c r="G11" s="26" t="str">
        <f>_xlfn.XLOOKUP($A11,'Day 2 Cleaned'!$M:$M,'Day 2 Cleaned'!$U:$U,"-")</f>
        <v>Wood</v>
      </c>
      <c r="H11" s="26" t="str">
        <f>_xlfn.XLOOKUP($A11,'Day 3 Cleaned'!$L:$L,'Day 3 Cleaned'!$T:$T,"-")</f>
        <v>Wood</v>
      </c>
      <c r="I11" s="26" t="str">
        <f>_xlfn.XLOOKUP($A11,'Day 4 Cleaned'!$L:$L,'Day 4 Cleaned'!$T:$T,"-")</f>
        <v>Wood</v>
      </c>
      <c r="J11" s="26" t="b" cm="1">
        <f t="array" ref="J11">AND(EXACT(F11:I11,F11))</f>
        <v>1</v>
      </c>
      <c r="K11" s="26">
        <f>_xlfn.XLOOKUP($A11,'Day 2 Cleaned'!$M:$M,'Day 2 Cleaned'!$AI:$AI,"-")</f>
        <v>3</v>
      </c>
      <c r="L11" s="26">
        <f>_xlfn.XLOOKUP($A11,'Day 2 Cleaned'!$M:$M,'Day 2 Cleaned'!$AJ:$AJ,"-")</f>
        <v>6</v>
      </c>
      <c r="M11" s="26">
        <f>_xlfn.XLOOKUP($A11,'Day 3 Cleaned'!$L:$L,'Day 3 Cleaned'!$AH:$AH,"-")</f>
        <v>2</v>
      </c>
      <c r="N11" s="26">
        <f>_xlfn.XLOOKUP($A11,'Day 3 Cleaned'!$L:$L,'Day 3 Cleaned'!$AI:$AI,"-")</f>
        <v>6</v>
      </c>
      <c r="O11" s="26">
        <f>_xlfn.XLOOKUP($A11,'Day 4 Cleaned'!$L:$L,'Day 4 Cleaned'!$AH:$AH,"-")</f>
        <v>2</v>
      </c>
      <c r="P11" s="26">
        <f>_xlfn.XLOOKUP($A11,'Day 4 Cleaned'!$L:$L,'Day 4 Cleaned'!$AI:$AI,"-")</f>
        <v>6</v>
      </c>
      <c r="Q11" s="30">
        <f>SUM(K11:P11)/3</f>
        <v>8.3333333333333339</v>
      </c>
      <c r="R11" s="26">
        <f>_xlfn.XLOOKUP($A11,'Day 1 Cleaned'!$U:$U,'Day 1 Cleaned'!$CC:$CC,"-")</f>
        <v>72.33</v>
      </c>
      <c r="S11" s="26">
        <f>_xlfn.XLOOKUP($A11,'Day 2 Cleaned'!$M:$M,'Day 2 Cleaned'!$AM:$AM,"-")</f>
        <v>45.284999999999997</v>
      </c>
      <c r="T11" s="26">
        <f>_xlfn.XLOOKUP($A11,'Day 2 Cleaned'!$M:$M,'Day 2 Cleaned'!$AQ:$AQ,"-")</f>
        <v>0</v>
      </c>
      <c r="U11" s="14">
        <f>R11-S11</f>
        <v>27.045000000000002</v>
      </c>
      <c r="V11" s="26">
        <f>_xlfn.XLOOKUP($A11,'Day 3 Cleaned'!$L:$L,'Day 3 Cleaned'!$AL:$AL,"-")</f>
        <v>26.74</v>
      </c>
      <c r="W11" s="26">
        <f>_xlfn.XLOOKUP($A11,'Day 3 Cleaned'!$L:$L,'Day 3 Cleaned'!$AP:$AP,"-")</f>
        <v>31.3</v>
      </c>
      <c r="X11" s="14">
        <f>(S11+T11)-V11</f>
        <v>18.544999999999998</v>
      </c>
      <c r="Y11" s="26">
        <f>_xlfn.XLOOKUP($A11,'Day 4 Cleaned'!$L:$L,'Day 4 Cleaned'!$AL:$AL,"-")</f>
        <v>36.799999999999997</v>
      </c>
      <c r="Z11" s="26">
        <f>_xlfn.XLOOKUP($A11,'Day 4 Cleaned'!$L:$L,'Day 4 Cleaned'!$AP:$AP,"-")</f>
        <v>0</v>
      </c>
      <c r="AA11" s="14">
        <f>(V11+W11)-Y11</f>
        <v>21.240000000000002</v>
      </c>
      <c r="AB11" s="30">
        <f>AVERAGE(U11,X11,AA11)</f>
        <v>22.276666666666671</v>
      </c>
      <c r="AC11" s="30" t="str">
        <f>IF(AND($AB$157&gt;AB11, AB11&gt;$AB$156),AB11,"-")</f>
        <v>-</v>
      </c>
      <c r="AD11" s="26">
        <f>_xlfn.XLOOKUP($A11,'Day 1 Cleaned'!$U:$U,'Day 1 Cleaned'!CM:CM,"-")</f>
        <v>0</v>
      </c>
      <c r="AE11" s="26">
        <f>_xlfn.XLOOKUP($A11,'Day 2 Cleaned'!$M:$M,'Day 2 Cleaned'!$AV:$AV,"-")</f>
        <v>0</v>
      </c>
      <c r="AF11" s="26">
        <f>_xlfn.XLOOKUP($A11,'Day 2 Cleaned'!$M:$M,'Day 2 Cleaned'!$AZ:$AZ,"-")</f>
        <v>0</v>
      </c>
      <c r="AG11" s="14">
        <f t="shared" si="0"/>
        <v>0</v>
      </c>
      <c r="AH11" s="26">
        <f>_xlfn.XLOOKUP($A11,'Day 3 Cleaned'!$L:$L,'Day 3 Cleaned'!$AU:$AU,"-")</f>
        <v>0</v>
      </c>
      <c r="AI11" s="26">
        <f>_xlfn.XLOOKUP($A11,'Day 3 Cleaned'!$L:$L,'Day 3 Cleaned'!$AY:$AY,"-")</f>
        <v>0</v>
      </c>
      <c r="AJ11" s="14">
        <f t="shared" si="1"/>
        <v>0</v>
      </c>
      <c r="AK11" s="26">
        <f>_xlfn.XLOOKUP($A11,'Day 4 Cleaned'!$L:$L,'Day 4 Cleaned'!$AU:$AU,"-")</f>
        <v>0</v>
      </c>
      <c r="AL11" s="26">
        <f>_xlfn.XLOOKUP($A11,'Day 4 Cleaned'!$L:$L,'Day 4 Cleaned'!$AY:$AY,"-")</f>
        <v>0</v>
      </c>
      <c r="AM11" s="14">
        <f t="shared" si="2"/>
        <v>0</v>
      </c>
      <c r="AN11" s="30">
        <f t="shared" si="3"/>
        <v>0</v>
      </c>
      <c r="AO11" s="31" t="str">
        <f>IF(AND($AB$157&gt;AN11, AN11&gt;$AB$156),AN11,"-")</f>
        <v>-</v>
      </c>
      <c r="AP11" s="26">
        <f>_xlfn.XLOOKUP($A11,'Day 1 Cleaned'!$U:$U,'Day 1 Cleaned'!CT:CT,"-")</f>
        <v>0</v>
      </c>
      <c r="AQ11" s="26">
        <f>_xlfn.XLOOKUP($A11,'Day 1 Cleaned'!$U:$U,'Day 1 Cleaned'!DD:DD,"-")</f>
        <v>0</v>
      </c>
      <c r="AR11" s="26">
        <f>_xlfn.XLOOKUP($A11,'Day 1 Cleaned'!$U:$U,'Day 1 Cleaned'!DN:DN,"-")</f>
        <v>0</v>
      </c>
      <c r="AS11" s="26">
        <f>_xlfn.XLOOKUP($A11,'Day 1 Cleaned'!$U:$U,'Day 1 Cleaned'!DX:DX,"-")</f>
        <v>0</v>
      </c>
      <c r="AT11" s="26">
        <f>_xlfn.XLOOKUP($A11,'Day 1 Cleaned'!$U:$U,'Day 1 Cleaned'!EH:EH,"-")</f>
        <v>0</v>
      </c>
      <c r="AU11" s="26">
        <f>_xlfn.XLOOKUP($A11,'Day 1 Cleaned'!$U:$U,'Day 1 Cleaned'!ER:ER,"-")</f>
        <v>0</v>
      </c>
      <c r="AV11" s="26">
        <f>_xlfn.XLOOKUP($A11,'Day 1 Cleaned'!$U:$U,'Day 1 Cleaned'!FA:FA,"-")</f>
        <v>0</v>
      </c>
      <c r="AW11" s="26">
        <f>_xlfn.XLOOKUP($A11,'Day 1 Cleaned'!$U:$U,'Day 1 Cleaned'!FK:FK,"-")</f>
        <v>0</v>
      </c>
      <c r="AX11" s="26">
        <f>_xlfn.XLOOKUP($A11,'Day 1 Cleaned'!$U:$U,'Day 1 Cleaned'!FT:FT,"-")*_xlfn.XLOOKUP($A11,'Day 1 Cleaned'!$U:$U,'Day 1 Cleaned'!FU:FU,"-")</f>
        <v>0</v>
      </c>
      <c r="AY11" s="26">
        <f>_xlfn.XLOOKUP($A11,'Day 1 Cleaned'!$U:$U,'Day 1 Cleaned'!FV:FV,"-")</f>
        <v>0</v>
      </c>
      <c r="AZ11" s="26">
        <f>_xlfn.XLOOKUP($A11,'Day 1 Cleaned'!$U:$U,'Day 1 Cleaned'!GA:GA,"-")</f>
        <v>0</v>
      </c>
    </row>
    <row r="12" spans="1:52" x14ac:dyDescent="0.35">
      <c r="A12" s="26" t="str">
        <f>PROPER('Day 1 Cleaned'!U10)</f>
        <v>Hazaturumuhanga Sylver</v>
      </c>
      <c r="B12" s="26" t="str">
        <f>_xlfn.XLOOKUP($A12,'Day 1 Cleaned'!$U:$U,'Day 1 Cleaned'!Y:Y,"-")</f>
        <v>Bugesera</v>
      </c>
      <c r="C12" s="26" t="str">
        <f>_xlfn.XLOOKUP($A12,'Day 1 Cleaned'!$U:$U,'Day 1 Cleaned'!AA:AA,"-")</f>
        <v>Rugando</v>
      </c>
      <c r="D12" s="26" t="str">
        <f>_xlfn.XLOOKUP($A12,'Day 1 Cleaned'!$U:$U,'Day 1 Cleaned'!AB:AB,"-")</f>
        <v>Gako</v>
      </c>
      <c r="E12" s="26" t="str">
        <f>_xlfn.XLOOKUP($A12,'Day 1 Cleaned'!$U:$U,'Day 1 Cleaned'!AI:AI,"-")</f>
        <v>Traditional 3 stone fire</v>
      </c>
      <c r="F12" s="26" t="str">
        <f>_xlfn.XLOOKUP($A12,'Day 1 Cleaned'!$U:$U,'Day 1 Cleaned'!BL:BL,"-")</f>
        <v>Wood</v>
      </c>
      <c r="G12" s="26" t="str">
        <f>_xlfn.XLOOKUP($A12,'Day 2 Cleaned'!$M:$M,'Day 2 Cleaned'!$U:$U,"-")</f>
        <v>Wood</v>
      </c>
      <c r="H12" s="26" t="str">
        <f>_xlfn.XLOOKUP($A12,'Day 3 Cleaned'!$L:$L,'Day 3 Cleaned'!$T:$T,"-")</f>
        <v>Wood</v>
      </c>
      <c r="I12" s="26" t="str">
        <f>_xlfn.XLOOKUP($A12,'Day 4 Cleaned'!$L:$L,'Day 4 Cleaned'!$T:$T,"-")</f>
        <v>Wood</v>
      </c>
      <c r="J12" s="26" t="b" cm="1">
        <f t="array" ref="J12">AND(EXACT(F12:I12,F12))</f>
        <v>1</v>
      </c>
      <c r="K12" s="26">
        <f>_xlfn.XLOOKUP($A12,'Day 2 Cleaned'!$M:$M,'Day 2 Cleaned'!$AI:$AI,"-")</f>
        <v>2</v>
      </c>
      <c r="L12" s="26">
        <f>_xlfn.XLOOKUP($A12,'Day 2 Cleaned'!$M:$M,'Day 2 Cleaned'!$AJ:$AJ,"-")</f>
        <v>3</v>
      </c>
      <c r="M12" s="26">
        <f>_xlfn.XLOOKUP($A12,'Day 3 Cleaned'!$L:$L,'Day 3 Cleaned'!$AH:$AH,"-")</f>
        <v>2</v>
      </c>
      <c r="N12" s="26">
        <f>_xlfn.XLOOKUP($A12,'Day 3 Cleaned'!$L:$L,'Day 3 Cleaned'!$AI:$AI,"-")</f>
        <v>3</v>
      </c>
      <c r="O12" s="26">
        <f>_xlfn.XLOOKUP($A12,'Day 4 Cleaned'!$L:$L,'Day 4 Cleaned'!$AH:$AH,"-")</f>
        <v>2</v>
      </c>
      <c r="P12" s="26">
        <f>_xlfn.XLOOKUP($A12,'Day 4 Cleaned'!$L:$L,'Day 4 Cleaned'!$AI:$AI,"-")</f>
        <v>3</v>
      </c>
      <c r="Q12" s="30">
        <f>SUM(K12:P12)/3</f>
        <v>5</v>
      </c>
      <c r="R12" s="26">
        <f>_xlfn.XLOOKUP($A12,'Day 1 Cleaned'!$U:$U,'Day 1 Cleaned'!$CC:$CC,"-")</f>
        <v>12.58</v>
      </c>
      <c r="S12" s="26">
        <f>_xlfn.XLOOKUP($A12,'Day 2 Cleaned'!$M:$M,'Day 2 Cleaned'!$AM:$AM,"-")</f>
        <v>7</v>
      </c>
      <c r="T12" s="26">
        <f>_xlfn.XLOOKUP($A12,'Day 2 Cleaned'!$M:$M,'Day 2 Cleaned'!$AQ:$AQ,"-")</f>
        <v>0</v>
      </c>
      <c r="U12" s="14">
        <f>R12-S12</f>
        <v>5.58</v>
      </c>
      <c r="V12" s="26">
        <f>_xlfn.XLOOKUP($A12,'Day 3 Cleaned'!$L:$L,'Day 3 Cleaned'!$AL:$AL,"-")</f>
        <v>2.3450000000000002</v>
      </c>
      <c r="W12" s="26">
        <f>_xlfn.XLOOKUP($A12,'Day 3 Cleaned'!$L:$L,'Day 3 Cleaned'!$AP:$AP,"-")</f>
        <v>3.15</v>
      </c>
      <c r="X12" s="14">
        <f>(S12+T12)-V12</f>
        <v>4.6549999999999994</v>
      </c>
      <c r="Y12" s="26">
        <f>_xlfn.XLOOKUP($A12,'Day 4 Cleaned'!$L:$L,'Day 4 Cleaned'!$AL:$AL,"-")</f>
        <v>2.77</v>
      </c>
      <c r="Z12" s="26">
        <f>_xlfn.XLOOKUP($A12,'Day 4 Cleaned'!$L:$L,'Day 4 Cleaned'!$AP:$AP,"-")</f>
        <v>0</v>
      </c>
      <c r="AA12" s="14">
        <f>(V12+W12)-Y12</f>
        <v>2.7250000000000001</v>
      </c>
      <c r="AB12" s="30">
        <f>AVERAGE(U12,X12,AA12)</f>
        <v>4.3199999999999994</v>
      </c>
      <c r="AC12" s="30">
        <f>IF(AND($AB$157&gt;AB12, AB12&gt;$AB$156),AB12,"-")</f>
        <v>4.3199999999999994</v>
      </c>
      <c r="AD12" s="26">
        <f>_xlfn.XLOOKUP($A12,'Day 1 Cleaned'!$U:$U,'Day 1 Cleaned'!CM:CM,"-")</f>
        <v>0</v>
      </c>
      <c r="AE12" s="26">
        <f>_xlfn.XLOOKUP($A12,'Day 2 Cleaned'!$M:$M,'Day 2 Cleaned'!$AV:$AV,"-")</f>
        <v>0</v>
      </c>
      <c r="AF12" s="26">
        <f>_xlfn.XLOOKUP($A12,'Day 2 Cleaned'!$M:$M,'Day 2 Cleaned'!$AZ:$AZ,"-")</f>
        <v>0</v>
      </c>
      <c r="AG12" s="14">
        <f t="shared" si="0"/>
        <v>0</v>
      </c>
      <c r="AH12" s="26">
        <f>_xlfn.XLOOKUP($A12,'Day 3 Cleaned'!$L:$L,'Day 3 Cleaned'!$AU:$AU,"-")</f>
        <v>0</v>
      </c>
      <c r="AI12" s="26">
        <f>_xlfn.XLOOKUP($A12,'Day 3 Cleaned'!$L:$L,'Day 3 Cleaned'!$AY:$AY,"-")</f>
        <v>0</v>
      </c>
      <c r="AJ12" s="14">
        <f t="shared" si="1"/>
        <v>0</v>
      </c>
      <c r="AK12" s="26">
        <f>_xlfn.XLOOKUP($A12,'Day 4 Cleaned'!$L:$L,'Day 4 Cleaned'!$AU:$AU,"-")</f>
        <v>0</v>
      </c>
      <c r="AL12" s="26">
        <f>_xlfn.XLOOKUP($A12,'Day 4 Cleaned'!$L:$L,'Day 4 Cleaned'!$AY:$AY,"-")</f>
        <v>0</v>
      </c>
      <c r="AM12" s="14">
        <f t="shared" si="2"/>
        <v>0</v>
      </c>
      <c r="AN12" s="30">
        <f t="shared" si="3"/>
        <v>0</v>
      </c>
      <c r="AO12" s="31" t="str">
        <f>IF(AND($AB$157&gt;AN12, AN12&gt;$AB$156),AN12,"-")</f>
        <v>-</v>
      </c>
      <c r="AP12" s="26">
        <f>_xlfn.XLOOKUP($A12,'Day 1 Cleaned'!$U:$U,'Day 1 Cleaned'!CT:CT,"-")</f>
        <v>0</v>
      </c>
      <c r="AQ12" s="26">
        <f>_xlfn.XLOOKUP($A12,'Day 1 Cleaned'!$U:$U,'Day 1 Cleaned'!DD:DD,"-")</f>
        <v>0</v>
      </c>
      <c r="AR12" s="26">
        <f>_xlfn.XLOOKUP($A12,'Day 1 Cleaned'!$U:$U,'Day 1 Cleaned'!DN:DN,"-")</f>
        <v>0</v>
      </c>
      <c r="AS12" s="26">
        <f>_xlfn.XLOOKUP($A12,'Day 1 Cleaned'!$U:$U,'Day 1 Cleaned'!DX:DX,"-")</f>
        <v>0</v>
      </c>
      <c r="AT12" s="26">
        <f>_xlfn.XLOOKUP($A12,'Day 1 Cleaned'!$U:$U,'Day 1 Cleaned'!EH:EH,"-")</f>
        <v>0</v>
      </c>
      <c r="AU12" s="26">
        <f>_xlfn.XLOOKUP($A12,'Day 1 Cleaned'!$U:$U,'Day 1 Cleaned'!ER:ER,"-")</f>
        <v>0</v>
      </c>
      <c r="AV12" s="26">
        <f>_xlfn.XLOOKUP($A12,'Day 1 Cleaned'!$U:$U,'Day 1 Cleaned'!FA:FA,"-")</f>
        <v>0</v>
      </c>
      <c r="AW12" s="26">
        <f>_xlfn.XLOOKUP($A12,'Day 1 Cleaned'!$U:$U,'Day 1 Cleaned'!FK:FK,"-")</f>
        <v>0</v>
      </c>
      <c r="AX12" s="26">
        <f>_xlfn.XLOOKUP($A12,'Day 1 Cleaned'!$U:$U,'Day 1 Cleaned'!FT:FT,"-")*_xlfn.XLOOKUP($A12,'Day 1 Cleaned'!$U:$U,'Day 1 Cleaned'!FU:FU,"-")</f>
        <v>0</v>
      </c>
      <c r="AY12" s="26">
        <f>_xlfn.XLOOKUP($A12,'Day 1 Cleaned'!$U:$U,'Day 1 Cleaned'!FV:FV,"-")</f>
        <v>0</v>
      </c>
      <c r="AZ12" s="26">
        <f>_xlfn.XLOOKUP($A12,'Day 1 Cleaned'!$U:$U,'Day 1 Cleaned'!GA:GA,"-")</f>
        <v>0</v>
      </c>
    </row>
    <row r="13" spans="1:52" x14ac:dyDescent="0.35">
      <c r="A13" s="26" t="str">
        <f>PROPER('Day 1 Cleaned'!U11)</f>
        <v xml:space="preserve">Kamanzi Adrienne </v>
      </c>
      <c r="B13" s="26" t="str">
        <f>_xlfn.XLOOKUP($A13,'Day 1 Cleaned'!$U:$U,'Day 1 Cleaned'!Y:Y,"-")</f>
        <v>Bugesera</v>
      </c>
      <c r="C13" s="26" t="str">
        <f>_xlfn.XLOOKUP($A13,'Day 1 Cleaned'!$U:$U,'Day 1 Cleaned'!AA:AA,"-")</f>
        <v>Kindama</v>
      </c>
      <c r="D13" s="26" t="str">
        <f>_xlfn.XLOOKUP($A13,'Day 1 Cleaned'!$U:$U,'Day 1 Cleaned'!AB:AB,"-")</f>
        <v>Gatare</v>
      </c>
      <c r="E13" s="26" t="str">
        <f>_xlfn.XLOOKUP($A13,'Day 1 Cleaned'!$U:$U,'Day 1 Cleaned'!AI:AI,"-")</f>
        <v>Improved wood stove</v>
      </c>
      <c r="F13" s="26" t="str">
        <f>_xlfn.XLOOKUP($A13,'Day 1 Cleaned'!$U:$U,'Day 1 Cleaned'!BL:BL,"-")</f>
        <v>Wood</v>
      </c>
      <c r="G13" s="26" t="str">
        <f>_xlfn.XLOOKUP($A13,'Day 2 Cleaned'!$M:$M,'Day 2 Cleaned'!$U:$U,"-")</f>
        <v>Wood</v>
      </c>
      <c r="H13" s="26" t="str">
        <f>_xlfn.XLOOKUP($A13,'Day 3 Cleaned'!$L:$L,'Day 3 Cleaned'!$T:$T,"-")</f>
        <v>Wood</v>
      </c>
      <c r="I13" s="26" t="str">
        <f>_xlfn.XLOOKUP($A13,'Day 4 Cleaned'!$L:$L,'Day 4 Cleaned'!$T:$T,"-")</f>
        <v>Wood</v>
      </c>
      <c r="J13" s="26" t="b" cm="1">
        <f t="array" ref="J13">AND(EXACT(F13:I13,F13))</f>
        <v>1</v>
      </c>
      <c r="K13" s="26">
        <f>_xlfn.XLOOKUP($A13,'Day 2 Cleaned'!$M:$M,'Day 2 Cleaned'!$AI:$AI,"-")</f>
        <v>3</v>
      </c>
      <c r="L13" s="26">
        <f>_xlfn.XLOOKUP($A13,'Day 2 Cleaned'!$M:$M,'Day 2 Cleaned'!$AJ:$AJ,"-")</f>
        <v>5</v>
      </c>
      <c r="M13" s="26">
        <f>_xlfn.XLOOKUP($A13,'Day 3 Cleaned'!$L:$L,'Day 3 Cleaned'!$AH:$AH,"-")</f>
        <v>3</v>
      </c>
      <c r="N13" s="26">
        <f>_xlfn.XLOOKUP($A13,'Day 3 Cleaned'!$L:$L,'Day 3 Cleaned'!$AI:$AI,"-")</f>
        <v>6</v>
      </c>
      <c r="O13" s="26">
        <f>_xlfn.XLOOKUP($A13,'Day 4 Cleaned'!$L:$L,'Day 4 Cleaned'!$AH:$AH,"-")</f>
        <v>3</v>
      </c>
      <c r="P13" s="26">
        <f>_xlfn.XLOOKUP($A13,'Day 4 Cleaned'!$L:$L,'Day 4 Cleaned'!$AI:$AI,"-")</f>
        <v>6</v>
      </c>
      <c r="Q13" s="30">
        <f>SUM(K13:P13)/3</f>
        <v>8.6666666666666661</v>
      </c>
      <c r="R13" s="26">
        <f>_xlfn.XLOOKUP($A13,'Day 1 Cleaned'!$U:$U,'Day 1 Cleaned'!$CC:$CC,"-")</f>
        <v>33.549999999999997</v>
      </c>
      <c r="S13" s="26">
        <f>_xlfn.XLOOKUP($A13,'Day 2 Cleaned'!$M:$M,'Day 2 Cleaned'!$AM:$AM,"-")</f>
        <v>24.17</v>
      </c>
      <c r="T13" s="26">
        <f>_xlfn.XLOOKUP($A13,'Day 2 Cleaned'!$M:$M,'Day 2 Cleaned'!$AQ:$AQ,"-")</f>
        <v>0</v>
      </c>
      <c r="U13" s="14">
        <f>R13-S13</f>
        <v>9.3799999999999955</v>
      </c>
      <c r="V13" s="26">
        <f>_xlfn.XLOOKUP($A13,'Day 3 Cleaned'!$L:$L,'Day 3 Cleaned'!$AL:$AL,"-")</f>
        <v>15.15</v>
      </c>
      <c r="W13" s="26">
        <f>_xlfn.XLOOKUP($A13,'Day 3 Cleaned'!$L:$L,'Day 3 Cleaned'!$AP:$AP,"-")</f>
        <v>6.7</v>
      </c>
      <c r="X13" s="14">
        <f>(S13+T13)-V13</f>
        <v>9.0200000000000014</v>
      </c>
      <c r="Y13" s="26">
        <f>_xlfn.XLOOKUP($A13,'Day 4 Cleaned'!$L:$L,'Day 4 Cleaned'!$AL:$AL,"-")</f>
        <v>11.5</v>
      </c>
      <c r="Z13" s="26">
        <f>_xlfn.XLOOKUP($A13,'Day 4 Cleaned'!$L:$L,'Day 4 Cleaned'!$AP:$AP,"-")</f>
        <v>0</v>
      </c>
      <c r="AA13" s="14">
        <f>(V13+W13)-Y13</f>
        <v>10.350000000000001</v>
      </c>
      <c r="AB13" s="30">
        <f>AVERAGE(U13,X13,AA13)</f>
        <v>9.5833333333333339</v>
      </c>
      <c r="AC13" s="30">
        <f>IF(AND($AB$157&gt;AB13, AB13&gt;$AB$156),AB13,"-")</f>
        <v>9.5833333333333339</v>
      </c>
      <c r="AD13" s="26">
        <f>_xlfn.XLOOKUP($A13,'Day 1 Cleaned'!$U:$U,'Day 1 Cleaned'!CM:CM,"-")</f>
        <v>0</v>
      </c>
      <c r="AE13" s="26">
        <f>_xlfn.XLOOKUP($A13,'Day 2 Cleaned'!$M:$M,'Day 2 Cleaned'!$AV:$AV,"-")</f>
        <v>0</v>
      </c>
      <c r="AF13" s="26">
        <f>_xlfn.XLOOKUP($A13,'Day 2 Cleaned'!$M:$M,'Day 2 Cleaned'!$AZ:$AZ,"-")</f>
        <v>0</v>
      </c>
      <c r="AG13" s="14">
        <f t="shared" si="0"/>
        <v>0</v>
      </c>
      <c r="AH13" s="26">
        <f>_xlfn.XLOOKUP($A13,'Day 3 Cleaned'!$L:$L,'Day 3 Cleaned'!$AU:$AU,"-")</f>
        <v>0</v>
      </c>
      <c r="AI13" s="26">
        <f>_xlfn.XLOOKUP($A13,'Day 3 Cleaned'!$L:$L,'Day 3 Cleaned'!$AY:$AY,"-")</f>
        <v>0</v>
      </c>
      <c r="AJ13" s="14">
        <f t="shared" si="1"/>
        <v>0</v>
      </c>
      <c r="AK13" s="26">
        <f>_xlfn.XLOOKUP($A13,'Day 4 Cleaned'!$L:$L,'Day 4 Cleaned'!$AU:$AU,"-")</f>
        <v>0</v>
      </c>
      <c r="AL13" s="26">
        <f>_xlfn.XLOOKUP($A13,'Day 4 Cleaned'!$L:$L,'Day 4 Cleaned'!$AY:$AY,"-")</f>
        <v>0</v>
      </c>
      <c r="AM13" s="14">
        <f t="shared" si="2"/>
        <v>0</v>
      </c>
      <c r="AN13" s="30">
        <f t="shared" si="3"/>
        <v>0</v>
      </c>
      <c r="AO13" s="31" t="str">
        <f>IF(AND($AB$157&gt;AN13, AN13&gt;$AB$156),AN13,"-")</f>
        <v>-</v>
      </c>
      <c r="AP13" s="26">
        <f>_xlfn.XLOOKUP($A13,'Day 1 Cleaned'!$U:$U,'Day 1 Cleaned'!CT:CT,"-")</f>
        <v>0</v>
      </c>
      <c r="AQ13" s="26">
        <f>_xlfn.XLOOKUP($A13,'Day 1 Cleaned'!$U:$U,'Day 1 Cleaned'!DD:DD,"-")</f>
        <v>0</v>
      </c>
      <c r="AR13" s="26">
        <f>_xlfn.XLOOKUP($A13,'Day 1 Cleaned'!$U:$U,'Day 1 Cleaned'!DN:DN,"-")</f>
        <v>0</v>
      </c>
      <c r="AS13" s="26">
        <f>_xlfn.XLOOKUP($A13,'Day 1 Cleaned'!$U:$U,'Day 1 Cleaned'!DX:DX,"-")</f>
        <v>0</v>
      </c>
      <c r="AT13" s="26">
        <f>_xlfn.XLOOKUP($A13,'Day 1 Cleaned'!$U:$U,'Day 1 Cleaned'!EH:EH,"-")</f>
        <v>0</v>
      </c>
      <c r="AU13" s="26">
        <f>_xlfn.XLOOKUP($A13,'Day 1 Cleaned'!$U:$U,'Day 1 Cleaned'!ER:ER,"-")</f>
        <v>0</v>
      </c>
      <c r="AV13" s="26">
        <f>_xlfn.XLOOKUP($A13,'Day 1 Cleaned'!$U:$U,'Day 1 Cleaned'!FA:FA,"-")</f>
        <v>0</v>
      </c>
      <c r="AW13" s="26">
        <f>_xlfn.XLOOKUP($A13,'Day 1 Cleaned'!$U:$U,'Day 1 Cleaned'!FK:FK,"-")</f>
        <v>0</v>
      </c>
      <c r="AX13" s="26">
        <f>_xlfn.XLOOKUP($A13,'Day 1 Cleaned'!$U:$U,'Day 1 Cleaned'!FT:FT,"-")*_xlfn.XLOOKUP($A13,'Day 1 Cleaned'!$U:$U,'Day 1 Cleaned'!FU:FU,"-")</f>
        <v>0</v>
      </c>
      <c r="AY13" s="26">
        <f>_xlfn.XLOOKUP($A13,'Day 1 Cleaned'!$U:$U,'Day 1 Cleaned'!FV:FV,"-")</f>
        <v>0</v>
      </c>
      <c r="AZ13" s="26">
        <f>_xlfn.XLOOKUP($A13,'Day 1 Cleaned'!$U:$U,'Day 1 Cleaned'!GA:GA,"-")</f>
        <v>0</v>
      </c>
    </row>
    <row r="14" spans="1:52" x14ac:dyDescent="0.35">
      <c r="A14" s="26" t="str">
        <f>PROPER('Day 1 Cleaned'!U12)</f>
        <v xml:space="preserve">Karemera Jean De Dieu </v>
      </c>
      <c r="B14" s="26" t="str">
        <f>_xlfn.XLOOKUP($A14,'Day 1 Cleaned'!$U:$U,'Day 1 Cleaned'!Y:Y,"-")</f>
        <v>Bugesera</v>
      </c>
      <c r="C14" s="26" t="str">
        <f>_xlfn.XLOOKUP($A14,'Day 1 Cleaned'!$U:$U,'Day 1 Cleaned'!AA:AA,"-")</f>
        <v>Kindama</v>
      </c>
      <c r="D14" s="26" t="str">
        <f>_xlfn.XLOOKUP($A14,'Day 1 Cleaned'!$U:$U,'Day 1 Cleaned'!AB:AB,"-")</f>
        <v>Gatare</v>
      </c>
      <c r="E14" s="26" t="str">
        <f>_xlfn.XLOOKUP($A14,'Day 1 Cleaned'!$U:$U,'Day 1 Cleaned'!AI:AI,"-")</f>
        <v>Traditional 3 stone fire</v>
      </c>
      <c r="F14" s="26" t="str">
        <f>_xlfn.XLOOKUP($A14,'Day 1 Cleaned'!$U:$U,'Day 1 Cleaned'!BL:BL,"-")</f>
        <v>Wood</v>
      </c>
      <c r="G14" s="26" t="str">
        <f>_xlfn.XLOOKUP($A14,'Day 2 Cleaned'!$M:$M,'Day 2 Cleaned'!$U:$U,"-")</f>
        <v>Wood</v>
      </c>
      <c r="H14" s="26" t="str">
        <f>_xlfn.XLOOKUP($A14,'Day 3 Cleaned'!$L:$L,'Day 3 Cleaned'!$T:$T,"-")</f>
        <v>Wood</v>
      </c>
      <c r="I14" s="26" t="str">
        <f>_xlfn.XLOOKUP($A14,'Day 4 Cleaned'!$L:$L,'Day 4 Cleaned'!$T:$T,"-")</f>
        <v>Wood</v>
      </c>
      <c r="J14" s="26" t="b" cm="1">
        <f t="array" ref="J14">AND(EXACT(F14:I14,F14))</f>
        <v>1</v>
      </c>
      <c r="K14" s="26">
        <f>_xlfn.XLOOKUP($A14,'Day 2 Cleaned'!$M:$M,'Day 2 Cleaned'!$AI:$AI,"-")</f>
        <v>2</v>
      </c>
      <c r="L14" s="26">
        <f>_xlfn.XLOOKUP($A14,'Day 2 Cleaned'!$M:$M,'Day 2 Cleaned'!$AJ:$AJ,"-")</f>
        <v>6</v>
      </c>
      <c r="M14" s="26">
        <f>_xlfn.XLOOKUP($A14,'Day 3 Cleaned'!$L:$L,'Day 3 Cleaned'!$AH:$AH,"-")</f>
        <v>2</v>
      </c>
      <c r="N14" s="26">
        <f>_xlfn.XLOOKUP($A14,'Day 3 Cleaned'!$L:$L,'Day 3 Cleaned'!$AI:$AI,"-")</f>
        <v>5</v>
      </c>
      <c r="O14" s="26">
        <f>_xlfn.XLOOKUP($A14,'Day 4 Cleaned'!$L:$L,'Day 4 Cleaned'!$AH:$AH,"-")</f>
        <v>2</v>
      </c>
      <c r="P14" s="26">
        <f>_xlfn.XLOOKUP($A14,'Day 4 Cleaned'!$L:$L,'Day 4 Cleaned'!$AI:$AI,"-")</f>
        <v>4</v>
      </c>
      <c r="Q14" s="30">
        <f>SUM(K14:P14)/3</f>
        <v>7</v>
      </c>
      <c r="R14" s="26">
        <f>_xlfn.XLOOKUP($A14,'Day 1 Cleaned'!$U:$U,'Day 1 Cleaned'!$CC:$CC,"-")</f>
        <v>34</v>
      </c>
      <c r="S14" s="26">
        <f>_xlfn.XLOOKUP($A14,'Day 2 Cleaned'!$M:$M,'Day 2 Cleaned'!$AM:$AM,"-")</f>
        <v>30.4</v>
      </c>
      <c r="T14" s="26">
        <f>_xlfn.XLOOKUP($A14,'Day 2 Cleaned'!$M:$M,'Day 2 Cleaned'!$AQ:$AQ,"-")</f>
        <v>0</v>
      </c>
      <c r="U14" s="14">
        <f>R14-S14</f>
        <v>3.6000000000000014</v>
      </c>
      <c r="V14" s="26">
        <f>_xlfn.XLOOKUP($A14,'Day 3 Cleaned'!$L:$L,'Day 3 Cleaned'!$AL:$AL,"-")</f>
        <v>26.44</v>
      </c>
      <c r="W14" s="26">
        <f>_xlfn.XLOOKUP($A14,'Day 3 Cleaned'!$L:$L,'Day 3 Cleaned'!$AP:$AP,"-")</f>
        <v>0</v>
      </c>
      <c r="X14" s="14">
        <f>(S14+T14)-V14</f>
        <v>3.9599999999999973</v>
      </c>
      <c r="Y14" s="26">
        <f>_xlfn.XLOOKUP($A14,'Day 4 Cleaned'!$L:$L,'Day 4 Cleaned'!$AL:$AL,"-")</f>
        <v>18.5</v>
      </c>
      <c r="Z14" s="26">
        <f>_xlfn.XLOOKUP($A14,'Day 4 Cleaned'!$L:$L,'Day 4 Cleaned'!$AP:$AP,"-")</f>
        <v>0</v>
      </c>
      <c r="AA14" s="14">
        <f>(V14+W14)-Y14</f>
        <v>7.9400000000000013</v>
      </c>
      <c r="AB14" s="30">
        <f>AVERAGE(U14,X14,AA14)</f>
        <v>5.166666666666667</v>
      </c>
      <c r="AC14" s="30">
        <f>IF(AND($AB$157&gt;AB14, AB14&gt;$AB$156),AB14,"-")</f>
        <v>5.166666666666667</v>
      </c>
      <c r="AD14" s="26">
        <f>_xlfn.XLOOKUP($A14,'Day 1 Cleaned'!$U:$U,'Day 1 Cleaned'!CM:CM,"-")</f>
        <v>0</v>
      </c>
      <c r="AE14" s="26">
        <f>_xlfn.XLOOKUP($A14,'Day 2 Cleaned'!$M:$M,'Day 2 Cleaned'!$AV:$AV,"-")</f>
        <v>0</v>
      </c>
      <c r="AF14" s="26">
        <f>_xlfn.XLOOKUP($A14,'Day 2 Cleaned'!$M:$M,'Day 2 Cleaned'!$AZ:$AZ,"-")</f>
        <v>0</v>
      </c>
      <c r="AG14" s="14">
        <f t="shared" si="0"/>
        <v>0</v>
      </c>
      <c r="AH14" s="26">
        <f>_xlfn.XLOOKUP($A14,'Day 3 Cleaned'!$L:$L,'Day 3 Cleaned'!$AU:$AU,"-")</f>
        <v>0</v>
      </c>
      <c r="AI14" s="26">
        <f>_xlfn.XLOOKUP($A14,'Day 3 Cleaned'!$L:$L,'Day 3 Cleaned'!$AY:$AY,"-")</f>
        <v>0</v>
      </c>
      <c r="AJ14" s="14">
        <f t="shared" si="1"/>
        <v>0</v>
      </c>
      <c r="AK14" s="26">
        <f>_xlfn.XLOOKUP($A14,'Day 4 Cleaned'!$L:$L,'Day 4 Cleaned'!$AU:$AU,"-")</f>
        <v>0</v>
      </c>
      <c r="AL14" s="26">
        <f>_xlfn.XLOOKUP($A14,'Day 4 Cleaned'!$L:$L,'Day 4 Cleaned'!$AY:$AY,"-")</f>
        <v>0</v>
      </c>
      <c r="AM14" s="14">
        <f t="shared" si="2"/>
        <v>0</v>
      </c>
      <c r="AN14" s="30">
        <f t="shared" si="3"/>
        <v>0</v>
      </c>
      <c r="AO14" s="31" t="str">
        <f>IF(AND($AB$157&gt;AN14, AN14&gt;$AB$156),AN14,"-")</f>
        <v>-</v>
      </c>
      <c r="AP14" s="26">
        <f>_xlfn.XLOOKUP($A14,'Day 1 Cleaned'!$U:$U,'Day 1 Cleaned'!CT:CT,"-")</f>
        <v>0</v>
      </c>
      <c r="AQ14" s="26">
        <f>_xlfn.XLOOKUP($A14,'Day 1 Cleaned'!$U:$U,'Day 1 Cleaned'!DD:DD,"-")</f>
        <v>0</v>
      </c>
      <c r="AR14" s="26">
        <f>_xlfn.XLOOKUP($A14,'Day 1 Cleaned'!$U:$U,'Day 1 Cleaned'!DN:DN,"-")</f>
        <v>0</v>
      </c>
      <c r="AS14" s="26">
        <f>_xlfn.XLOOKUP($A14,'Day 1 Cleaned'!$U:$U,'Day 1 Cleaned'!DX:DX,"-")</f>
        <v>0</v>
      </c>
      <c r="AT14" s="26">
        <f>_xlfn.XLOOKUP($A14,'Day 1 Cleaned'!$U:$U,'Day 1 Cleaned'!EH:EH,"-")</f>
        <v>0</v>
      </c>
      <c r="AU14" s="26">
        <f>_xlfn.XLOOKUP($A14,'Day 1 Cleaned'!$U:$U,'Day 1 Cleaned'!ER:ER,"-")</f>
        <v>0</v>
      </c>
      <c r="AV14" s="26">
        <f>_xlfn.XLOOKUP($A14,'Day 1 Cleaned'!$U:$U,'Day 1 Cleaned'!FA:FA,"-")</f>
        <v>0</v>
      </c>
      <c r="AW14" s="26">
        <f>_xlfn.XLOOKUP($A14,'Day 1 Cleaned'!$U:$U,'Day 1 Cleaned'!FK:FK,"-")</f>
        <v>0</v>
      </c>
      <c r="AX14" s="26">
        <f>_xlfn.XLOOKUP($A14,'Day 1 Cleaned'!$U:$U,'Day 1 Cleaned'!FT:FT,"-")*_xlfn.XLOOKUP($A14,'Day 1 Cleaned'!$U:$U,'Day 1 Cleaned'!FU:FU,"-")</f>
        <v>0</v>
      </c>
      <c r="AY14" s="26">
        <f>_xlfn.XLOOKUP($A14,'Day 1 Cleaned'!$U:$U,'Day 1 Cleaned'!FV:FV,"-")</f>
        <v>0</v>
      </c>
      <c r="AZ14" s="26">
        <f>_xlfn.XLOOKUP($A14,'Day 1 Cleaned'!$U:$U,'Day 1 Cleaned'!GA:GA,"-")</f>
        <v>0</v>
      </c>
    </row>
    <row r="15" spans="1:52" x14ac:dyDescent="0.35">
      <c r="A15" s="26" t="str">
        <f>PROPER('Day 1 Cleaned'!U13)</f>
        <v>Kubwimana Aloys</v>
      </c>
      <c r="B15" s="26" t="str">
        <f>_xlfn.XLOOKUP($A15,'Day 1 Cleaned'!$U:$U,'Day 1 Cleaned'!Y:Y,"-")</f>
        <v>Bugesera</v>
      </c>
      <c r="C15" s="26" t="str">
        <f>_xlfn.XLOOKUP($A15,'Day 1 Cleaned'!$U:$U,'Day 1 Cleaned'!AA:AA,"-")</f>
        <v>Kagomasi</v>
      </c>
      <c r="D15" s="26" t="str">
        <f>_xlfn.XLOOKUP($A15,'Day 1 Cleaned'!$U:$U,'Day 1 Cleaned'!AB:AB,"-")</f>
        <v>Kagomasi</v>
      </c>
      <c r="E15" s="26" t="str">
        <f>_xlfn.XLOOKUP($A15,'Day 1 Cleaned'!$U:$U,'Day 1 Cleaned'!AI:AI,"-")</f>
        <v>Traditional 3 stone fire</v>
      </c>
      <c r="F15" s="26" t="str">
        <f>_xlfn.XLOOKUP($A15,'Day 1 Cleaned'!$U:$U,'Day 1 Cleaned'!BL:BL,"-")</f>
        <v>Wood</v>
      </c>
      <c r="G15" s="26" t="str">
        <f>_xlfn.XLOOKUP($A15,'Day 2 Cleaned'!$M:$M,'Day 2 Cleaned'!$U:$U,"-")</f>
        <v>Wood</v>
      </c>
      <c r="H15" s="26" t="str">
        <f>_xlfn.XLOOKUP($A15,'Day 3 Cleaned'!$L:$L,'Day 3 Cleaned'!$T:$T,"-")</f>
        <v>Wood</v>
      </c>
      <c r="I15" s="26" t="str">
        <f>_xlfn.XLOOKUP($A15,'Day 4 Cleaned'!$L:$L,'Day 4 Cleaned'!$T:$T,"-")</f>
        <v>Wood</v>
      </c>
      <c r="J15" s="26" t="b" cm="1">
        <f t="array" ref="J15">AND(EXACT(F15:I15,F15))</f>
        <v>1</v>
      </c>
      <c r="K15" s="26">
        <f>_xlfn.XLOOKUP($A15,'Day 2 Cleaned'!$M:$M,'Day 2 Cleaned'!$AI:$AI,"-")</f>
        <v>3</v>
      </c>
      <c r="L15" s="26">
        <f>_xlfn.XLOOKUP($A15,'Day 2 Cleaned'!$M:$M,'Day 2 Cleaned'!$AJ:$AJ,"-")</f>
        <v>2</v>
      </c>
      <c r="M15" s="26">
        <f>_xlfn.XLOOKUP($A15,'Day 3 Cleaned'!$L:$L,'Day 3 Cleaned'!$AH:$AH,"-")</f>
        <v>3</v>
      </c>
      <c r="N15" s="26">
        <f>_xlfn.XLOOKUP($A15,'Day 3 Cleaned'!$L:$L,'Day 3 Cleaned'!$AI:$AI,"-")</f>
        <v>2</v>
      </c>
      <c r="O15" s="26">
        <f>_xlfn.XLOOKUP($A15,'Day 4 Cleaned'!$L:$L,'Day 4 Cleaned'!$AH:$AH,"-")</f>
        <v>3</v>
      </c>
      <c r="P15" s="26">
        <f>_xlfn.XLOOKUP($A15,'Day 4 Cleaned'!$L:$L,'Day 4 Cleaned'!$AI:$AI,"-")</f>
        <v>2</v>
      </c>
      <c r="Q15" s="30">
        <f>SUM(K15:P15)/3</f>
        <v>5</v>
      </c>
      <c r="R15" s="26">
        <f>_xlfn.XLOOKUP($A15,'Day 1 Cleaned'!$U:$U,'Day 1 Cleaned'!$CC:$CC,"-")</f>
        <v>13.845000000000001</v>
      </c>
      <c r="S15" s="26">
        <f>_xlfn.XLOOKUP($A15,'Day 2 Cleaned'!$M:$M,'Day 2 Cleaned'!$AM:$AM,"-")</f>
        <v>11.08</v>
      </c>
      <c r="T15" s="26">
        <f>_xlfn.XLOOKUP($A15,'Day 2 Cleaned'!$M:$M,'Day 2 Cleaned'!$AQ:$AQ,"-")</f>
        <v>0</v>
      </c>
      <c r="U15" s="14">
        <f>R15-S15</f>
        <v>2.7650000000000006</v>
      </c>
      <c r="V15" s="26">
        <f>_xlfn.XLOOKUP($A15,'Day 3 Cleaned'!$L:$L,'Day 3 Cleaned'!$AL:$AL,"-")</f>
        <v>8.5850000000000009</v>
      </c>
      <c r="W15" s="26">
        <f>_xlfn.XLOOKUP($A15,'Day 3 Cleaned'!$L:$L,'Day 3 Cleaned'!$AP:$AP,"-")</f>
        <v>7.08</v>
      </c>
      <c r="X15" s="14">
        <f>(S15+T15)-V15</f>
        <v>2.4949999999999992</v>
      </c>
      <c r="Y15" s="26">
        <f>_xlfn.XLOOKUP($A15,'Day 4 Cleaned'!$L:$L,'Day 4 Cleaned'!$AL:$AL,"-")</f>
        <v>7.0549999999999997</v>
      </c>
      <c r="Z15" s="26">
        <f>_xlfn.XLOOKUP($A15,'Day 4 Cleaned'!$L:$L,'Day 4 Cleaned'!$AP:$AP,"-")</f>
        <v>0</v>
      </c>
      <c r="AA15" s="14">
        <f>(V15+W15)-Y15</f>
        <v>8.6100000000000012</v>
      </c>
      <c r="AB15" s="30">
        <f>AVERAGE(U15,X15,AA15)</f>
        <v>4.623333333333334</v>
      </c>
      <c r="AC15" s="30">
        <f>IF(AND($AB$157&gt;AB15, AB15&gt;$AB$156),AB15,"-")</f>
        <v>4.623333333333334</v>
      </c>
      <c r="AD15" s="26">
        <f>_xlfn.XLOOKUP($A15,'Day 1 Cleaned'!$U:$U,'Day 1 Cleaned'!CM:CM,"-")</f>
        <v>0</v>
      </c>
      <c r="AE15" s="26">
        <f>_xlfn.XLOOKUP($A15,'Day 2 Cleaned'!$M:$M,'Day 2 Cleaned'!$AV:$AV,"-")</f>
        <v>0</v>
      </c>
      <c r="AF15" s="26">
        <f>_xlfn.XLOOKUP($A15,'Day 2 Cleaned'!$M:$M,'Day 2 Cleaned'!$AZ:$AZ,"-")</f>
        <v>0</v>
      </c>
      <c r="AG15" s="14">
        <f t="shared" si="0"/>
        <v>0</v>
      </c>
      <c r="AH15" s="26">
        <f>_xlfn.XLOOKUP($A15,'Day 3 Cleaned'!$L:$L,'Day 3 Cleaned'!$AU:$AU,"-")</f>
        <v>0</v>
      </c>
      <c r="AI15" s="26">
        <f>_xlfn.XLOOKUP($A15,'Day 3 Cleaned'!$L:$L,'Day 3 Cleaned'!$AY:$AY,"-")</f>
        <v>0</v>
      </c>
      <c r="AJ15" s="14">
        <f t="shared" si="1"/>
        <v>0</v>
      </c>
      <c r="AK15" s="26">
        <f>_xlfn.XLOOKUP($A15,'Day 4 Cleaned'!$L:$L,'Day 4 Cleaned'!$AU:$AU,"-")</f>
        <v>0</v>
      </c>
      <c r="AL15" s="26">
        <f>_xlfn.XLOOKUP($A15,'Day 4 Cleaned'!$L:$L,'Day 4 Cleaned'!$AY:$AY,"-")</f>
        <v>0</v>
      </c>
      <c r="AM15" s="14">
        <f t="shared" si="2"/>
        <v>0</v>
      </c>
      <c r="AN15" s="30">
        <f t="shared" si="3"/>
        <v>0</v>
      </c>
      <c r="AO15" s="31" t="str">
        <f>IF(AND($AB$157&gt;AN15, AN15&gt;$AB$156),AN15,"-")</f>
        <v>-</v>
      </c>
      <c r="AP15" s="26">
        <f>_xlfn.XLOOKUP($A15,'Day 1 Cleaned'!$U:$U,'Day 1 Cleaned'!CT:CT,"-")</f>
        <v>0</v>
      </c>
      <c r="AQ15" s="26">
        <f>_xlfn.XLOOKUP($A15,'Day 1 Cleaned'!$U:$U,'Day 1 Cleaned'!DD:DD,"-")</f>
        <v>0</v>
      </c>
      <c r="AR15" s="26">
        <f>_xlfn.XLOOKUP($A15,'Day 1 Cleaned'!$U:$U,'Day 1 Cleaned'!DN:DN,"-")</f>
        <v>0</v>
      </c>
      <c r="AS15" s="26">
        <f>_xlfn.XLOOKUP($A15,'Day 1 Cleaned'!$U:$U,'Day 1 Cleaned'!DX:DX,"-")</f>
        <v>0</v>
      </c>
      <c r="AT15" s="26">
        <f>_xlfn.XLOOKUP($A15,'Day 1 Cleaned'!$U:$U,'Day 1 Cleaned'!EH:EH,"-")</f>
        <v>0</v>
      </c>
      <c r="AU15" s="26">
        <f>_xlfn.XLOOKUP($A15,'Day 1 Cleaned'!$U:$U,'Day 1 Cleaned'!ER:ER,"-")</f>
        <v>0</v>
      </c>
      <c r="AV15" s="26">
        <f>_xlfn.XLOOKUP($A15,'Day 1 Cleaned'!$U:$U,'Day 1 Cleaned'!FA:FA,"-")</f>
        <v>0</v>
      </c>
      <c r="AW15" s="26">
        <f>_xlfn.XLOOKUP($A15,'Day 1 Cleaned'!$U:$U,'Day 1 Cleaned'!FK:FK,"-")</f>
        <v>0</v>
      </c>
      <c r="AX15" s="26">
        <f>_xlfn.XLOOKUP($A15,'Day 1 Cleaned'!$U:$U,'Day 1 Cleaned'!FT:FT,"-")*_xlfn.XLOOKUP($A15,'Day 1 Cleaned'!$U:$U,'Day 1 Cleaned'!FU:FU,"-")</f>
        <v>0</v>
      </c>
      <c r="AY15" s="26">
        <f>_xlfn.XLOOKUP($A15,'Day 1 Cleaned'!$U:$U,'Day 1 Cleaned'!FV:FV,"-")</f>
        <v>0</v>
      </c>
      <c r="AZ15" s="26">
        <f>_xlfn.XLOOKUP($A15,'Day 1 Cleaned'!$U:$U,'Day 1 Cleaned'!GA:GA,"-")</f>
        <v>0</v>
      </c>
    </row>
    <row r="16" spans="1:52" x14ac:dyDescent="0.35">
      <c r="A16" s="26" t="str">
        <f>PROPER('Day 1 Cleaned'!U14)</f>
        <v xml:space="preserve">Magambo Ezekiel </v>
      </c>
      <c r="B16" s="26" t="str">
        <f>_xlfn.XLOOKUP($A16,'Day 1 Cleaned'!$U:$U,'Day 1 Cleaned'!Y:Y,"-")</f>
        <v>Bugesera</v>
      </c>
      <c r="C16" s="26" t="str">
        <f>_xlfn.XLOOKUP($A16,'Day 1 Cleaned'!$U:$U,'Day 1 Cleaned'!AA:AA,"-")</f>
        <v>Ngenda</v>
      </c>
      <c r="D16" s="26" t="str">
        <f>_xlfn.XLOOKUP($A16,'Day 1 Cleaned'!$U:$U,'Day 1 Cleaned'!AB:AB,"-")</f>
        <v>Bushonyi</v>
      </c>
      <c r="E16" s="26" t="str">
        <f>_xlfn.XLOOKUP($A16,'Day 1 Cleaned'!$U:$U,'Day 1 Cleaned'!AI:AI,"-")</f>
        <v>Traditional 3 stone fire</v>
      </c>
      <c r="F16" s="26" t="str">
        <f>_xlfn.XLOOKUP($A16,'Day 1 Cleaned'!$U:$U,'Day 1 Cleaned'!BL:BL,"-")</f>
        <v>Wood</v>
      </c>
      <c r="G16" s="26" t="str">
        <f>_xlfn.XLOOKUP($A16,'Day 2 Cleaned'!$M:$M,'Day 2 Cleaned'!$U:$U,"-")</f>
        <v>Wood</v>
      </c>
      <c r="H16" s="26" t="str">
        <f>_xlfn.XLOOKUP($A16,'Day 3 Cleaned'!$L:$L,'Day 3 Cleaned'!$T:$T,"-")</f>
        <v>Wood</v>
      </c>
      <c r="I16" s="26" t="str">
        <f>_xlfn.XLOOKUP($A16,'Day 4 Cleaned'!$L:$L,'Day 4 Cleaned'!$T:$T,"-")</f>
        <v>Wood</v>
      </c>
      <c r="J16" s="26" t="b" cm="1">
        <f t="array" ref="J16">AND(EXACT(F16:I16,F16))</f>
        <v>1</v>
      </c>
      <c r="K16" s="26">
        <f>_xlfn.XLOOKUP($A16,'Day 2 Cleaned'!$M:$M,'Day 2 Cleaned'!$AI:$AI,"-")</f>
        <v>2</v>
      </c>
      <c r="L16" s="26">
        <f>_xlfn.XLOOKUP($A16,'Day 2 Cleaned'!$M:$M,'Day 2 Cleaned'!$AJ:$AJ,"-")</f>
        <v>7</v>
      </c>
      <c r="M16" s="26">
        <f>_xlfn.XLOOKUP($A16,'Day 3 Cleaned'!$L:$L,'Day 3 Cleaned'!$AH:$AH,"-")</f>
        <v>2</v>
      </c>
      <c r="N16" s="26">
        <f>_xlfn.XLOOKUP($A16,'Day 3 Cleaned'!$L:$L,'Day 3 Cleaned'!$AI:$AI,"-")</f>
        <v>7</v>
      </c>
      <c r="O16" s="26">
        <f>_xlfn.XLOOKUP($A16,'Day 4 Cleaned'!$L:$L,'Day 4 Cleaned'!$AH:$AH,"-")</f>
        <v>3</v>
      </c>
      <c r="P16" s="26">
        <f>_xlfn.XLOOKUP($A16,'Day 4 Cleaned'!$L:$L,'Day 4 Cleaned'!$AI:$AI,"-")</f>
        <v>8</v>
      </c>
      <c r="Q16" s="30">
        <f>SUM(K16:P16)/3</f>
        <v>9.6666666666666661</v>
      </c>
      <c r="R16" s="26">
        <f>_xlfn.XLOOKUP($A16,'Day 1 Cleaned'!$U:$U,'Day 1 Cleaned'!$CC:$CC,"-")</f>
        <v>48.46</v>
      </c>
      <c r="S16" s="26">
        <f>_xlfn.XLOOKUP($A16,'Day 2 Cleaned'!$M:$M,'Day 2 Cleaned'!$AM:$AM,"-")</f>
        <v>40</v>
      </c>
      <c r="T16" s="26">
        <f>_xlfn.XLOOKUP($A16,'Day 2 Cleaned'!$M:$M,'Day 2 Cleaned'!$AQ:$AQ,"-")</f>
        <v>0</v>
      </c>
      <c r="U16" s="14">
        <f>R16-S16</f>
        <v>8.4600000000000009</v>
      </c>
      <c r="V16" s="26">
        <f>_xlfn.XLOOKUP($A16,'Day 3 Cleaned'!$L:$L,'Day 3 Cleaned'!$AL:$AL,"-")</f>
        <v>26</v>
      </c>
      <c r="W16" s="26">
        <f>_xlfn.XLOOKUP($A16,'Day 3 Cleaned'!$L:$L,'Day 3 Cleaned'!$AP:$AP,"-")</f>
        <v>0</v>
      </c>
      <c r="X16" s="14">
        <f>(S16+T16)-V16</f>
        <v>14</v>
      </c>
      <c r="Y16" s="26">
        <f>_xlfn.XLOOKUP($A16,'Day 4 Cleaned'!$L:$L,'Day 4 Cleaned'!$AL:$AL,"-")</f>
        <v>6.8</v>
      </c>
      <c r="Z16" s="26">
        <f>_xlfn.XLOOKUP($A16,'Day 4 Cleaned'!$L:$L,'Day 4 Cleaned'!$AP:$AP,"-")</f>
        <v>0</v>
      </c>
      <c r="AA16" s="14">
        <f>(V16+W16)-Y16</f>
        <v>19.2</v>
      </c>
      <c r="AB16" s="30">
        <f>AVERAGE(U16,X16,AA16)</f>
        <v>13.886666666666665</v>
      </c>
      <c r="AC16" s="30">
        <f>IF(AND($AB$157&gt;AB16, AB16&gt;$AB$156),AB16,"-")</f>
        <v>13.886666666666665</v>
      </c>
      <c r="AD16" s="26">
        <f>_xlfn.XLOOKUP($A16,'Day 1 Cleaned'!$U:$U,'Day 1 Cleaned'!CM:CM,"-")</f>
        <v>0</v>
      </c>
      <c r="AE16" s="26">
        <f>_xlfn.XLOOKUP($A16,'Day 2 Cleaned'!$M:$M,'Day 2 Cleaned'!$AV:$AV,"-")</f>
        <v>0</v>
      </c>
      <c r="AF16" s="26">
        <f>_xlfn.XLOOKUP($A16,'Day 2 Cleaned'!$M:$M,'Day 2 Cleaned'!$AZ:$AZ,"-")</f>
        <v>0</v>
      </c>
      <c r="AG16" s="14">
        <f t="shared" si="0"/>
        <v>0</v>
      </c>
      <c r="AH16" s="26">
        <f>_xlfn.XLOOKUP($A16,'Day 3 Cleaned'!$L:$L,'Day 3 Cleaned'!$AU:$AU,"-")</f>
        <v>0</v>
      </c>
      <c r="AI16" s="26">
        <f>_xlfn.XLOOKUP($A16,'Day 3 Cleaned'!$L:$L,'Day 3 Cleaned'!$AY:$AY,"-")</f>
        <v>0</v>
      </c>
      <c r="AJ16" s="14">
        <f t="shared" si="1"/>
        <v>0</v>
      </c>
      <c r="AK16" s="26">
        <f>_xlfn.XLOOKUP($A16,'Day 4 Cleaned'!$L:$L,'Day 4 Cleaned'!$AU:$AU,"-")</f>
        <v>0</v>
      </c>
      <c r="AL16" s="26">
        <f>_xlfn.XLOOKUP($A16,'Day 4 Cleaned'!$L:$L,'Day 4 Cleaned'!$AY:$AY,"-")</f>
        <v>0</v>
      </c>
      <c r="AM16" s="14">
        <f t="shared" si="2"/>
        <v>0</v>
      </c>
      <c r="AN16" s="30">
        <f t="shared" si="3"/>
        <v>0</v>
      </c>
      <c r="AO16" s="31" t="str">
        <f>IF(AND($AB$157&gt;AN16, AN16&gt;$AB$156),AN16,"-")</f>
        <v>-</v>
      </c>
      <c r="AP16" s="26">
        <f>_xlfn.XLOOKUP($A16,'Day 1 Cleaned'!$U:$U,'Day 1 Cleaned'!CT:CT,"-")</f>
        <v>0</v>
      </c>
      <c r="AQ16" s="26">
        <f>_xlfn.XLOOKUP($A16,'Day 1 Cleaned'!$U:$U,'Day 1 Cleaned'!DD:DD,"-")</f>
        <v>0</v>
      </c>
      <c r="AR16" s="26">
        <f>_xlfn.XLOOKUP($A16,'Day 1 Cleaned'!$U:$U,'Day 1 Cleaned'!DN:DN,"-")</f>
        <v>0</v>
      </c>
      <c r="AS16" s="26">
        <f>_xlfn.XLOOKUP($A16,'Day 1 Cleaned'!$U:$U,'Day 1 Cleaned'!DX:DX,"-")</f>
        <v>0</v>
      </c>
      <c r="AT16" s="26">
        <f>_xlfn.XLOOKUP($A16,'Day 1 Cleaned'!$U:$U,'Day 1 Cleaned'!EH:EH,"-")</f>
        <v>0</v>
      </c>
      <c r="AU16" s="26">
        <f>_xlfn.XLOOKUP($A16,'Day 1 Cleaned'!$U:$U,'Day 1 Cleaned'!ER:ER,"-")</f>
        <v>0</v>
      </c>
      <c r="AV16" s="26">
        <f>_xlfn.XLOOKUP($A16,'Day 1 Cleaned'!$U:$U,'Day 1 Cleaned'!FA:FA,"-")</f>
        <v>0</v>
      </c>
      <c r="AW16" s="26">
        <f>_xlfn.XLOOKUP($A16,'Day 1 Cleaned'!$U:$U,'Day 1 Cleaned'!FK:FK,"-")</f>
        <v>0</v>
      </c>
      <c r="AX16" s="26">
        <f>_xlfn.XLOOKUP($A16,'Day 1 Cleaned'!$U:$U,'Day 1 Cleaned'!FT:FT,"-")*_xlfn.XLOOKUP($A16,'Day 1 Cleaned'!$U:$U,'Day 1 Cleaned'!FU:FU,"-")</f>
        <v>0</v>
      </c>
      <c r="AY16" s="26">
        <f>_xlfn.XLOOKUP($A16,'Day 1 Cleaned'!$U:$U,'Day 1 Cleaned'!FV:FV,"-")</f>
        <v>0</v>
      </c>
      <c r="AZ16" s="26">
        <f>_xlfn.XLOOKUP($A16,'Day 1 Cleaned'!$U:$U,'Day 1 Cleaned'!GA:GA,"-")</f>
        <v>0</v>
      </c>
    </row>
    <row r="17" spans="1:52" x14ac:dyDescent="0.35">
      <c r="A17" s="26" t="str">
        <f>PROPER('Day 1 Cleaned'!U15)</f>
        <v xml:space="preserve">Magerageza Innocent </v>
      </c>
      <c r="B17" s="26" t="str">
        <f>_xlfn.XLOOKUP($A17,'Day 1 Cleaned'!$U:$U,'Day 1 Cleaned'!Y:Y,"-")</f>
        <v>Bugesera</v>
      </c>
      <c r="C17" s="26" t="str">
        <f>_xlfn.XLOOKUP($A17,'Day 1 Cleaned'!$U:$U,'Day 1 Cleaned'!AA:AA,"-")</f>
        <v>Rugando</v>
      </c>
      <c r="D17" s="26" t="str">
        <f>_xlfn.XLOOKUP($A17,'Day 1 Cleaned'!$U:$U,'Day 1 Cleaned'!AB:AB,"-")</f>
        <v>Bushenyi</v>
      </c>
      <c r="E17" s="26" t="str">
        <f>_xlfn.XLOOKUP($A17,'Day 1 Cleaned'!$U:$U,'Day 1 Cleaned'!AI:AI,"-")</f>
        <v>Traditional 3 stone fire</v>
      </c>
      <c r="F17" s="26" t="str">
        <f>_xlfn.XLOOKUP($A17,'Day 1 Cleaned'!$U:$U,'Day 1 Cleaned'!BL:BL,"-")</f>
        <v>Wood</v>
      </c>
      <c r="G17" s="26" t="str">
        <f>_xlfn.XLOOKUP($A17,'Day 2 Cleaned'!$M:$M,'Day 2 Cleaned'!$U:$U,"-")</f>
        <v>Wood</v>
      </c>
      <c r="H17" s="26" t="str">
        <f>_xlfn.XLOOKUP($A17,'Day 3 Cleaned'!$L:$L,'Day 3 Cleaned'!$T:$T,"-")</f>
        <v>Wood</v>
      </c>
      <c r="I17" s="26" t="str">
        <f>_xlfn.XLOOKUP($A17,'Day 4 Cleaned'!$L:$L,'Day 4 Cleaned'!$T:$T,"-")</f>
        <v>Wood</v>
      </c>
      <c r="J17" s="26" t="b" cm="1">
        <f t="array" ref="J17">AND(EXACT(F17:I17,F17))</f>
        <v>1</v>
      </c>
      <c r="K17" s="26">
        <f>_xlfn.XLOOKUP($A17,'Day 2 Cleaned'!$M:$M,'Day 2 Cleaned'!$AI:$AI,"-")</f>
        <v>3</v>
      </c>
      <c r="L17" s="26">
        <f>_xlfn.XLOOKUP($A17,'Day 2 Cleaned'!$M:$M,'Day 2 Cleaned'!$AJ:$AJ,"-")</f>
        <v>3</v>
      </c>
      <c r="M17" s="26">
        <f>_xlfn.XLOOKUP($A17,'Day 3 Cleaned'!$L:$L,'Day 3 Cleaned'!$AH:$AH,"-")</f>
        <v>2</v>
      </c>
      <c r="N17" s="26">
        <f>_xlfn.XLOOKUP($A17,'Day 3 Cleaned'!$L:$L,'Day 3 Cleaned'!$AI:$AI,"-")</f>
        <v>2</v>
      </c>
      <c r="O17" s="26">
        <f>_xlfn.XLOOKUP($A17,'Day 4 Cleaned'!$L:$L,'Day 4 Cleaned'!$AH:$AH,"-")</f>
        <v>2</v>
      </c>
      <c r="P17" s="26">
        <f>_xlfn.XLOOKUP($A17,'Day 4 Cleaned'!$L:$L,'Day 4 Cleaned'!$AI:$AI,"-")</f>
        <v>2</v>
      </c>
      <c r="Q17" s="30">
        <f>SUM(K17:P17)/3</f>
        <v>4.666666666666667</v>
      </c>
      <c r="R17" s="26">
        <f>_xlfn.XLOOKUP($A17,'Day 1 Cleaned'!$U:$U,'Day 1 Cleaned'!$CC:$CC,"-")</f>
        <v>38.700000000000003</v>
      </c>
      <c r="S17" s="26">
        <f>_xlfn.XLOOKUP($A17,'Day 2 Cleaned'!$M:$M,'Day 2 Cleaned'!$AM:$AM,"-")</f>
        <v>10</v>
      </c>
      <c r="T17" s="26">
        <f>_xlfn.XLOOKUP($A17,'Day 2 Cleaned'!$M:$M,'Day 2 Cleaned'!$AQ:$AQ,"-")</f>
        <v>0</v>
      </c>
      <c r="U17" s="14">
        <f>R17-S17</f>
        <v>28.700000000000003</v>
      </c>
      <c r="V17" s="26">
        <f>_xlfn.XLOOKUP($A17,'Day 3 Cleaned'!$L:$L,'Day 3 Cleaned'!$AL:$AL,"-")</f>
        <v>6.3</v>
      </c>
      <c r="W17" s="26">
        <f>_xlfn.XLOOKUP($A17,'Day 3 Cleaned'!$L:$L,'Day 3 Cleaned'!$AP:$AP,"-")</f>
        <v>0</v>
      </c>
      <c r="X17" s="14">
        <f>(S17+T17)-V17</f>
        <v>3.7</v>
      </c>
      <c r="Y17" s="26">
        <f>_xlfn.XLOOKUP($A17,'Day 4 Cleaned'!$L:$L,'Day 4 Cleaned'!$AL:$AL,"-")</f>
        <v>3.8</v>
      </c>
      <c r="Z17" s="26">
        <f>_xlfn.XLOOKUP($A17,'Day 4 Cleaned'!$L:$L,'Day 4 Cleaned'!$AP:$AP,"-")</f>
        <v>0</v>
      </c>
      <c r="AA17" s="14">
        <f>(V17+W17)-Y17</f>
        <v>2.5</v>
      </c>
      <c r="AB17" s="30">
        <f>AVERAGE(U17,X17,AA17)</f>
        <v>11.633333333333335</v>
      </c>
      <c r="AC17" s="30">
        <f>IF(AND($AB$157&gt;AB17, AB17&gt;$AB$156),AB17,"-")</f>
        <v>11.633333333333335</v>
      </c>
      <c r="AD17" s="26">
        <f>_xlfn.XLOOKUP($A17,'Day 1 Cleaned'!$U:$U,'Day 1 Cleaned'!CM:CM,"-")</f>
        <v>0</v>
      </c>
      <c r="AE17" s="26">
        <f>_xlfn.XLOOKUP($A17,'Day 2 Cleaned'!$M:$M,'Day 2 Cleaned'!$AV:$AV,"-")</f>
        <v>0</v>
      </c>
      <c r="AF17" s="26">
        <f>_xlfn.XLOOKUP($A17,'Day 2 Cleaned'!$M:$M,'Day 2 Cleaned'!$AZ:$AZ,"-")</f>
        <v>0</v>
      </c>
      <c r="AG17" s="14">
        <f t="shared" si="0"/>
        <v>0</v>
      </c>
      <c r="AH17" s="26">
        <f>_xlfn.XLOOKUP($A17,'Day 3 Cleaned'!$L:$L,'Day 3 Cleaned'!$AU:$AU,"-")</f>
        <v>0</v>
      </c>
      <c r="AI17" s="26">
        <f>_xlfn.XLOOKUP($A17,'Day 3 Cleaned'!$L:$L,'Day 3 Cleaned'!$AY:$AY,"-")</f>
        <v>0</v>
      </c>
      <c r="AJ17" s="14">
        <f t="shared" si="1"/>
        <v>0</v>
      </c>
      <c r="AK17" s="26">
        <f>_xlfn.XLOOKUP($A17,'Day 4 Cleaned'!$L:$L,'Day 4 Cleaned'!$AU:$AU,"-")</f>
        <v>0</v>
      </c>
      <c r="AL17" s="26">
        <f>_xlfn.XLOOKUP($A17,'Day 4 Cleaned'!$L:$L,'Day 4 Cleaned'!$AY:$AY,"-")</f>
        <v>0</v>
      </c>
      <c r="AM17" s="14">
        <f t="shared" si="2"/>
        <v>0</v>
      </c>
      <c r="AN17" s="30">
        <f t="shared" si="3"/>
        <v>0</v>
      </c>
      <c r="AO17" s="31" t="str">
        <f>IF(AND($AB$157&gt;AN17, AN17&gt;$AB$156),AN17,"-")</f>
        <v>-</v>
      </c>
      <c r="AP17" s="26">
        <f>_xlfn.XLOOKUP($A17,'Day 1 Cleaned'!$U:$U,'Day 1 Cleaned'!CT:CT,"-")</f>
        <v>0</v>
      </c>
      <c r="AQ17" s="26">
        <f>_xlfn.XLOOKUP($A17,'Day 1 Cleaned'!$U:$U,'Day 1 Cleaned'!DD:DD,"-")</f>
        <v>0</v>
      </c>
      <c r="AR17" s="26">
        <f>_xlfn.XLOOKUP($A17,'Day 1 Cleaned'!$U:$U,'Day 1 Cleaned'!DN:DN,"-")</f>
        <v>0</v>
      </c>
      <c r="AS17" s="26">
        <f>_xlfn.XLOOKUP($A17,'Day 1 Cleaned'!$U:$U,'Day 1 Cleaned'!DX:DX,"-")</f>
        <v>0</v>
      </c>
      <c r="AT17" s="26">
        <f>_xlfn.XLOOKUP($A17,'Day 1 Cleaned'!$U:$U,'Day 1 Cleaned'!EH:EH,"-")</f>
        <v>0</v>
      </c>
      <c r="AU17" s="26">
        <f>_xlfn.XLOOKUP($A17,'Day 1 Cleaned'!$U:$U,'Day 1 Cleaned'!ER:ER,"-")</f>
        <v>0</v>
      </c>
      <c r="AV17" s="26">
        <f>_xlfn.XLOOKUP($A17,'Day 1 Cleaned'!$U:$U,'Day 1 Cleaned'!FA:FA,"-")</f>
        <v>0</v>
      </c>
      <c r="AW17" s="26">
        <f>_xlfn.XLOOKUP($A17,'Day 1 Cleaned'!$U:$U,'Day 1 Cleaned'!FK:FK,"-")</f>
        <v>0</v>
      </c>
      <c r="AX17" s="26">
        <f>_xlfn.XLOOKUP($A17,'Day 1 Cleaned'!$U:$U,'Day 1 Cleaned'!FT:FT,"-")*_xlfn.XLOOKUP($A17,'Day 1 Cleaned'!$U:$U,'Day 1 Cleaned'!FU:FU,"-")</f>
        <v>0</v>
      </c>
      <c r="AY17" s="26">
        <f>_xlfn.XLOOKUP($A17,'Day 1 Cleaned'!$U:$U,'Day 1 Cleaned'!FV:FV,"-")</f>
        <v>0</v>
      </c>
      <c r="AZ17" s="26">
        <f>_xlfn.XLOOKUP($A17,'Day 1 Cleaned'!$U:$U,'Day 1 Cleaned'!GA:GA,"-")</f>
        <v>0</v>
      </c>
    </row>
    <row r="18" spans="1:52" x14ac:dyDescent="0.35">
      <c r="A18" s="26" t="str">
        <f>PROPER('Day 1 Cleaned'!U16)</f>
        <v>Maniraguha Alphonsine</v>
      </c>
      <c r="B18" s="26" t="str">
        <f>_xlfn.XLOOKUP($A18,'Day 1 Cleaned'!$U:$U,'Day 1 Cleaned'!Y:Y,"-")</f>
        <v>Bugesera</v>
      </c>
      <c r="C18" s="26" t="str">
        <f>_xlfn.XLOOKUP($A18,'Day 1 Cleaned'!$U:$U,'Day 1 Cleaned'!AA:AA,"-")</f>
        <v>Murama</v>
      </c>
      <c r="D18" s="26" t="str">
        <f>_xlfn.XLOOKUP($A18,'Day 1 Cleaned'!$U:$U,'Day 1 Cleaned'!AB:AB,"-")</f>
        <v>Bishenyi</v>
      </c>
      <c r="E18" s="26" t="str">
        <f>_xlfn.XLOOKUP($A18,'Day 1 Cleaned'!$U:$U,'Day 1 Cleaned'!AI:AI,"-")</f>
        <v>Traditional 3 stone fire</v>
      </c>
      <c r="F18" s="26" t="str">
        <f>_xlfn.XLOOKUP($A18,'Day 1 Cleaned'!$U:$U,'Day 1 Cleaned'!BL:BL,"-")</f>
        <v>Wood</v>
      </c>
      <c r="G18" s="26" t="str">
        <f>_xlfn.XLOOKUP($A18,'Day 2 Cleaned'!$M:$M,'Day 2 Cleaned'!$U:$U,"-")</f>
        <v>Wood</v>
      </c>
      <c r="H18" s="26" t="str">
        <f>_xlfn.XLOOKUP($A18,'Day 3 Cleaned'!$L:$L,'Day 3 Cleaned'!$T:$T,"-")</f>
        <v>Wood</v>
      </c>
      <c r="I18" s="26" t="str">
        <f>_xlfn.XLOOKUP($A18,'Day 4 Cleaned'!$L:$L,'Day 4 Cleaned'!$T:$T,"-")</f>
        <v>Wood</v>
      </c>
      <c r="J18" s="26" t="b" cm="1">
        <f t="array" ref="J18">AND(EXACT(F18:I18,F18))</f>
        <v>1</v>
      </c>
      <c r="K18" s="26">
        <f>_xlfn.XLOOKUP($A18,'Day 2 Cleaned'!$M:$M,'Day 2 Cleaned'!$AI:$AI,"-")</f>
        <v>2</v>
      </c>
      <c r="L18" s="26">
        <f>_xlfn.XLOOKUP($A18,'Day 2 Cleaned'!$M:$M,'Day 2 Cleaned'!$AJ:$AJ,"-")</f>
        <v>2</v>
      </c>
      <c r="M18" s="26">
        <f>_xlfn.XLOOKUP($A18,'Day 3 Cleaned'!$L:$L,'Day 3 Cleaned'!$AH:$AH,"-")</f>
        <v>4</v>
      </c>
      <c r="N18" s="26">
        <f>_xlfn.XLOOKUP($A18,'Day 3 Cleaned'!$L:$L,'Day 3 Cleaned'!$AI:$AI,"-")</f>
        <v>2</v>
      </c>
      <c r="O18" s="26">
        <f>_xlfn.XLOOKUP($A18,'Day 4 Cleaned'!$L:$L,'Day 4 Cleaned'!$AH:$AH,"-")</f>
        <v>3</v>
      </c>
      <c r="P18" s="26">
        <f>_xlfn.XLOOKUP($A18,'Day 4 Cleaned'!$L:$L,'Day 4 Cleaned'!$AI:$AI,"-")</f>
        <v>2</v>
      </c>
      <c r="Q18" s="30">
        <f>SUM(K18:P18)/3</f>
        <v>5</v>
      </c>
      <c r="R18" s="26">
        <f>_xlfn.XLOOKUP($A18,'Day 1 Cleaned'!$U:$U,'Day 1 Cleaned'!$CC:$CC,"-")</f>
        <v>5.1849999999999996</v>
      </c>
      <c r="S18" s="26">
        <f>_xlfn.XLOOKUP($A18,'Day 2 Cleaned'!$M:$M,'Day 2 Cleaned'!$AM:$AM,"-")</f>
        <v>2.125</v>
      </c>
      <c r="T18" s="26">
        <f>_xlfn.XLOOKUP($A18,'Day 2 Cleaned'!$M:$M,'Day 2 Cleaned'!$AQ:$AQ,"-")</f>
        <v>9.5</v>
      </c>
      <c r="U18" s="14">
        <f>R18-S18</f>
        <v>3.0599999999999996</v>
      </c>
      <c r="V18" s="26">
        <f>_xlfn.XLOOKUP($A18,'Day 3 Cleaned'!$L:$L,'Day 3 Cleaned'!$AL:$AL,"-")</f>
        <v>2.335</v>
      </c>
      <c r="W18" s="26">
        <f>_xlfn.XLOOKUP($A18,'Day 3 Cleaned'!$L:$L,'Day 3 Cleaned'!$AP:$AP,"-")</f>
        <v>0</v>
      </c>
      <c r="X18" s="14">
        <f>(S18+T18)-V18</f>
        <v>9.2899999999999991</v>
      </c>
      <c r="Y18" s="26">
        <f>_xlfn.XLOOKUP($A18,'Day 4 Cleaned'!$L:$L,'Day 4 Cleaned'!$AL:$AL,"-")</f>
        <v>1.56</v>
      </c>
      <c r="Z18" s="26">
        <f>_xlfn.XLOOKUP($A18,'Day 4 Cleaned'!$L:$L,'Day 4 Cleaned'!$AP:$AP,"-")</f>
        <v>1.885</v>
      </c>
      <c r="AA18" s="14">
        <f>(V18+W18)-Y18</f>
        <v>0.77499999999999991</v>
      </c>
      <c r="AB18" s="30">
        <f>AVERAGE(U18,X18,AA18)</f>
        <v>4.3749999999999991</v>
      </c>
      <c r="AC18" s="30">
        <f>IF(AND($AB$157&gt;AB18, AB18&gt;$AB$156),AB18,"-")</f>
        <v>4.3749999999999991</v>
      </c>
      <c r="AD18" s="26">
        <f>_xlfn.XLOOKUP($A18,'Day 1 Cleaned'!$U:$U,'Day 1 Cleaned'!CM:CM,"-")</f>
        <v>0</v>
      </c>
      <c r="AE18" s="26">
        <f>_xlfn.XLOOKUP($A18,'Day 2 Cleaned'!$M:$M,'Day 2 Cleaned'!$AV:$AV,"-")</f>
        <v>0</v>
      </c>
      <c r="AF18" s="26">
        <f>_xlfn.XLOOKUP($A18,'Day 2 Cleaned'!$M:$M,'Day 2 Cleaned'!$AZ:$AZ,"-")</f>
        <v>0</v>
      </c>
      <c r="AG18" s="14">
        <f t="shared" si="0"/>
        <v>0</v>
      </c>
      <c r="AH18" s="26">
        <f>_xlfn.XLOOKUP($A18,'Day 3 Cleaned'!$L:$L,'Day 3 Cleaned'!$AU:$AU,"-")</f>
        <v>0</v>
      </c>
      <c r="AI18" s="26">
        <f>_xlfn.XLOOKUP($A18,'Day 3 Cleaned'!$L:$L,'Day 3 Cleaned'!$AY:$AY,"-")</f>
        <v>0</v>
      </c>
      <c r="AJ18" s="14">
        <f t="shared" si="1"/>
        <v>0</v>
      </c>
      <c r="AK18" s="26">
        <f>_xlfn.XLOOKUP($A18,'Day 4 Cleaned'!$L:$L,'Day 4 Cleaned'!$AU:$AU,"-")</f>
        <v>0</v>
      </c>
      <c r="AL18" s="26">
        <f>_xlfn.XLOOKUP($A18,'Day 4 Cleaned'!$L:$L,'Day 4 Cleaned'!$AY:$AY,"-")</f>
        <v>0</v>
      </c>
      <c r="AM18" s="14">
        <f t="shared" si="2"/>
        <v>0</v>
      </c>
      <c r="AN18" s="30">
        <f t="shared" si="3"/>
        <v>0</v>
      </c>
      <c r="AO18" s="31" t="str">
        <f>IF(AND($AB$157&gt;AN18, AN18&gt;$AB$156),AN18,"-")</f>
        <v>-</v>
      </c>
      <c r="AP18" s="26">
        <f>_xlfn.XLOOKUP($A18,'Day 1 Cleaned'!$U:$U,'Day 1 Cleaned'!CT:CT,"-")</f>
        <v>0</v>
      </c>
      <c r="AQ18" s="26">
        <f>_xlfn.XLOOKUP($A18,'Day 1 Cleaned'!$U:$U,'Day 1 Cleaned'!DD:DD,"-")</f>
        <v>0</v>
      </c>
      <c r="AR18" s="26">
        <f>_xlfn.XLOOKUP($A18,'Day 1 Cleaned'!$U:$U,'Day 1 Cleaned'!DN:DN,"-")</f>
        <v>0</v>
      </c>
      <c r="AS18" s="26">
        <f>_xlfn.XLOOKUP($A18,'Day 1 Cleaned'!$U:$U,'Day 1 Cleaned'!DX:DX,"-")</f>
        <v>0</v>
      </c>
      <c r="AT18" s="26">
        <f>_xlfn.XLOOKUP($A18,'Day 1 Cleaned'!$U:$U,'Day 1 Cleaned'!EH:EH,"-")</f>
        <v>0</v>
      </c>
      <c r="AU18" s="26">
        <f>_xlfn.XLOOKUP($A18,'Day 1 Cleaned'!$U:$U,'Day 1 Cleaned'!ER:ER,"-")</f>
        <v>0</v>
      </c>
      <c r="AV18" s="26">
        <f>_xlfn.XLOOKUP($A18,'Day 1 Cleaned'!$U:$U,'Day 1 Cleaned'!FA:FA,"-")</f>
        <v>0</v>
      </c>
      <c r="AW18" s="26">
        <f>_xlfn.XLOOKUP($A18,'Day 1 Cleaned'!$U:$U,'Day 1 Cleaned'!FK:FK,"-")</f>
        <v>0</v>
      </c>
      <c r="AX18" s="26">
        <f>_xlfn.XLOOKUP($A18,'Day 1 Cleaned'!$U:$U,'Day 1 Cleaned'!FT:FT,"-")*_xlfn.XLOOKUP($A18,'Day 1 Cleaned'!$U:$U,'Day 1 Cleaned'!FU:FU,"-")</f>
        <v>0</v>
      </c>
      <c r="AY18" s="26">
        <f>_xlfn.XLOOKUP($A18,'Day 1 Cleaned'!$U:$U,'Day 1 Cleaned'!FV:FV,"-")</f>
        <v>0</v>
      </c>
      <c r="AZ18" s="26">
        <f>_xlfn.XLOOKUP($A18,'Day 1 Cleaned'!$U:$U,'Day 1 Cleaned'!GA:GA,"-")</f>
        <v>0</v>
      </c>
    </row>
    <row r="19" spans="1:52" x14ac:dyDescent="0.35">
      <c r="A19" s="26" t="str">
        <f>PROPER('Day 1 Cleaned'!U17)</f>
        <v xml:space="preserve">Mukakaruta Christine </v>
      </c>
      <c r="B19" s="26" t="str">
        <f>_xlfn.XLOOKUP($A19,'Day 1 Cleaned'!$U:$U,'Day 1 Cleaned'!Y:Y,"-")</f>
        <v>Bugesera</v>
      </c>
      <c r="C19" s="26" t="str">
        <f>_xlfn.XLOOKUP($A19,'Day 1 Cleaned'!$U:$U,'Day 1 Cleaned'!AA:AA,"-")</f>
        <v>Rutonde</v>
      </c>
      <c r="D19" s="26" t="str">
        <f>_xlfn.XLOOKUP($A19,'Day 1 Cleaned'!$U:$U,'Day 1 Cleaned'!AB:AB,"-")</f>
        <v>Akajuri</v>
      </c>
      <c r="E19" s="26" t="str">
        <f>_xlfn.XLOOKUP($A19,'Day 1 Cleaned'!$U:$U,'Day 1 Cleaned'!AI:AI,"-")</f>
        <v>Improved wood stove</v>
      </c>
      <c r="F19" s="26" t="str">
        <f>_xlfn.XLOOKUP($A19,'Day 1 Cleaned'!$U:$U,'Day 1 Cleaned'!BL:BL,"-")</f>
        <v>Wood</v>
      </c>
      <c r="G19" s="26" t="str">
        <f>_xlfn.XLOOKUP($A19,'Day 2 Cleaned'!$M:$M,'Day 2 Cleaned'!$U:$U,"-")</f>
        <v>Wood</v>
      </c>
      <c r="H19" s="26" t="str">
        <f>_xlfn.XLOOKUP($A19,'Day 3 Cleaned'!$L:$L,'Day 3 Cleaned'!$T:$T,"-")</f>
        <v>Wood</v>
      </c>
      <c r="I19" s="26" t="str">
        <f>_xlfn.XLOOKUP($A19,'Day 4 Cleaned'!$L:$L,'Day 4 Cleaned'!$T:$T,"-")</f>
        <v>Wood</v>
      </c>
      <c r="J19" s="26" t="b" cm="1">
        <f t="array" ref="J19">AND(EXACT(F19:I19,F19))</f>
        <v>1</v>
      </c>
      <c r="K19" s="26">
        <f>_xlfn.XLOOKUP($A19,'Day 2 Cleaned'!$M:$M,'Day 2 Cleaned'!$AI:$AI,"-")</f>
        <v>2</v>
      </c>
      <c r="L19" s="26">
        <f>_xlfn.XLOOKUP($A19,'Day 2 Cleaned'!$M:$M,'Day 2 Cleaned'!$AJ:$AJ,"-")</f>
        <v>5</v>
      </c>
      <c r="M19" s="26">
        <f>_xlfn.XLOOKUP($A19,'Day 3 Cleaned'!$L:$L,'Day 3 Cleaned'!$AH:$AH,"-")</f>
        <v>2</v>
      </c>
      <c r="N19" s="26">
        <f>_xlfn.XLOOKUP($A19,'Day 3 Cleaned'!$L:$L,'Day 3 Cleaned'!$AI:$AI,"-")</f>
        <v>5</v>
      </c>
      <c r="O19" s="26">
        <f>_xlfn.XLOOKUP($A19,'Day 4 Cleaned'!$L:$L,'Day 4 Cleaned'!$AH:$AH,"-")</f>
        <v>2</v>
      </c>
      <c r="P19" s="26">
        <f>_xlfn.XLOOKUP($A19,'Day 4 Cleaned'!$L:$L,'Day 4 Cleaned'!$AI:$AI,"-")</f>
        <v>5</v>
      </c>
      <c r="Q19" s="30">
        <f>SUM(K19:P19)/3</f>
        <v>7</v>
      </c>
      <c r="R19" s="26">
        <f>_xlfn.XLOOKUP($A19,'Day 1 Cleaned'!$U:$U,'Day 1 Cleaned'!$CC:$CC,"-")</f>
        <v>66.19</v>
      </c>
      <c r="S19" s="26">
        <f>_xlfn.XLOOKUP($A19,'Day 2 Cleaned'!$M:$M,'Day 2 Cleaned'!$AM:$AM,"-")</f>
        <v>49.94</v>
      </c>
      <c r="T19" s="26">
        <f>_xlfn.XLOOKUP($A19,'Day 2 Cleaned'!$M:$M,'Day 2 Cleaned'!$AQ:$AQ,"-")</f>
        <v>0</v>
      </c>
      <c r="U19" s="14">
        <f>R19-S19</f>
        <v>16.25</v>
      </c>
      <c r="V19" s="26">
        <f>_xlfn.XLOOKUP($A19,'Day 3 Cleaned'!$L:$L,'Day 3 Cleaned'!$AL:$AL,"-")</f>
        <v>34.76</v>
      </c>
      <c r="W19" s="26">
        <f>_xlfn.XLOOKUP($A19,'Day 3 Cleaned'!$L:$L,'Day 3 Cleaned'!$AP:$AP,"-")</f>
        <v>0</v>
      </c>
      <c r="X19" s="14">
        <f>(S19+T19)-V19</f>
        <v>15.18</v>
      </c>
      <c r="Y19" s="26">
        <f>_xlfn.XLOOKUP($A19,'Day 4 Cleaned'!$L:$L,'Day 4 Cleaned'!$AL:$AL,"-")</f>
        <v>18.545000000000002</v>
      </c>
      <c r="Z19" s="26">
        <f>_xlfn.XLOOKUP($A19,'Day 4 Cleaned'!$L:$L,'Day 4 Cleaned'!$AP:$AP,"-")</f>
        <v>0</v>
      </c>
      <c r="AA19" s="14">
        <f>(V19+W19)-Y19</f>
        <v>16.214999999999996</v>
      </c>
      <c r="AB19" s="30">
        <f>AVERAGE(U19,X19,AA19)</f>
        <v>15.881666666666666</v>
      </c>
      <c r="AC19" s="30">
        <f>IF(AND($AB$157&gt;AB19, AB19&gt;$AB$156),AB19,"-")</f>
        <v>15.881666666666666</v>
      </c>
      <c r="AD19" s="26">
        <f>_xlfn.XLOOKUP($A19,'Day 1 Cleaned'!$U:$U,'Day 1 Cleaned'!CM:CM,"-")</f>
        <v>0</v>
      </c>
      <c r="AE19" s="26">
        <f>_xlfn.XLOOKUP($A19,'Day 2 Cleaned'!$M:$M,'Day 2 Cleaned'!$AV:$AV,"-")</f>
        <v>0</v>
      </c>
      <c r="AF19" s="26">
        <f>_xlfn.XLOOKUP($A19,'Day 2 Cleaned'!$M:$M,'Day 2 Cleaned'!$AZ:$AZ,"-")</f>
        <v>0</v>
      </c>
      <c r="AG19" s="14">
        <f t="shared" si="0"/>
        <v>0</v>
      </c>
      <c r="AH19" s="26">
        <f>_xlfn.XLOOKUP($A19,'Day 3 Cleaned'!$L:$L,'Day 3 Cleaned'!$AU:$AU,"-")</f>
        <v>0</v>
      </c>
      <c r="AI19" s="26">
        <f>_xlfn.XLOOKUP($A19,'Day 3 Cleaned'!$L:$L,'Day 3 Cleaned'!$AY:$AY,"-")</f>
        <v>0</v>
      </c>
      <c r="AJ19" s="14">
        <f t="shared" si="1"/>
        <v>0</v>
      </c>
      <c r="AK19" s="26">
        <f>_xlfn.XLOOKUP($A19,'Day 4 Cleaned'!$L:$L,'Day 4 Cleaned'!$AU:$AU,"-")</f>
        <v>0</v>
      </c>
      <c r="AL19" s="26">
        <f>_xlfn.XLOOKUP($A19,'Day 4 Cleaned'!$L:$L,'Day 4 Cleaned'!$AY:$AY,"-")</f>
        <v>0</v>
      </c>
      <c r="AM19" s="14">
        <f t="shared" si="2"/>
        <v>0</v>
      </c>
      <c r="AN19" s="30">
        <f t="shared" si="3"/>
        <v>0</v>
      </c>
      <c r="AO19" s="31" t="str">
        <f>IF(AND($AB$157&gt;AN19, AN19&gt;$AB$156),AN19,"-")</f>
        <v>-</v>
      </c>
      <c r="AP19" s="26">
        <f>_xlfn.XLOOKUP($A19,'Day 1 Cleaned'!$U:$U,'Day 1 Cleaned'!CT:CT,"-")</f>
        <v>0</v>
      </c>
      <c r="AQ19" s="26">
        <f>_xlfn.XLOOKUP($A19,'Day 1 Cleaned'!$U:$U,'Day 1 Cleaned'!DD:DD,"-")</f>
        <v>0</v>
      </c>
      <c r="AR19" s="26">
        <f>_xlfn.XLOOKUP($A19,'Day 1 Cleaned'!$U:$U,'Day 1 Cleaned'!DN:DN,"-")</f>
        <v>0</v>
      </c>
      <c r="AS19" s="26">
        <f>_xlfn.XLOOKUP($A19,'Day 1 Cleaned'!$U:$U,'Day 1 Cleaned'!DX:DX,"-")</f>
        <v>0</v>
      </c>
      <c r="AT19" s="26">
        <f>_xlfn.XLOOKUP($A19,'Day 1 Cleaned'!$U:$U,'Day 1 Cleaned'!EH:EH,"-")</f>
        <v>0</v>
      </c>
      <c r="AU19" s="26">
        <f>_xlfn.XLOOKUP($A19,'Day 1 Cleaned'!$U:$U,'Day 1 Cleaned'!ER:ER,"-")</f>
        <v>0</v>
      </c>
      <c r="AV19" s="26">
        <f>_xlfn.XLOOKUP($A19,'Day 1 Cleaned'!$U:$U,'Day 1 Cleaned'!FA:FA,"-")</f>
        <v>0</v>
      </c>
      <c r="AW19" s="26">
        <f>_xlfn.XLOOKUP($A19,'Day 1 Cleaned'!$U:$U,'Day 1 Cleaned'!FK:FK,"-")</f>
        <v>0</v>
      </c>
      <c r="AX19" s="26">
        <f>_xlfn.XLOOKUP($A19,'Day 1 Cleaned'!$U:$U,'Day 1 Cleaned'!FT:FT,"-")*_xlfn.XLOOKUP($A19,'Day 1 Cleaned'!$U:$U,'Day 1 Cleaned'!FU:FU,"-")</f>
        <v>0</v>
      </c>
      <c r="AY19" s="26">
        <f>_xlfn.XLOOKUP($A19,'Day 1 Cleaned'!$U:$U,'Day 1 Cleaned'!FV:FV,"-")</f>
        <v>0</v>
      </c>
      <c r="AZ19" s="26">
        <f>_xlfn.XLOOKUP($A19,'Day 1 Cleaned'!$U:$U,'Day 1 Cleaned'!GA:GA,"-")</f>
        <v>0</v>
      </c>
    </row>
    <row r="20" spans="1:52" x14ac:dyDescent="0.35">
      <c r="A20" s="26" t="str">
        <f>PROPER('Day 1 Cleaned'!U18)</f>
        <v>Mukarukundo</v>
      </c>
      <c r="B20" s="26" t="str">
        <f>_xlfn.XLOOKUP($A20,'Day 1 Cleaned'!$U:$U,'Day 1 Cleaned'!Y:Y,"-")</f>
        <v>Bugesera</v>
      </c>
      <c r="C20" s="26" t="str">
        <f>_xlfn.XLOOKUP($A20,'Day 1 Cleaned'!$U:$U,'Day 1 Cleaned'!AA:AA,"-")</f>
        <v>Rugando</v>
      </c>
      <c r="D20" s="26" t="str">
        <f>_xlfn.XLOOKUP($A20,'Day 1 Cleaned'!$U:$U,'Day 1 Cleaned'!AB:AB,"-")</f>
        <v>Gako</v>
      </c>
      <c r="E20" s="26" t="str">
        <f>_xlfn.XLOOKUP($A20,'Day 1 Cleaned'!$U:$U,'Day 1 Cleaned'!AI:AI,"-")</f>
        <v>Improved wood stove</v>
      </c>
      <c r="F20" s="26" t="str">
        <f>_xlfn.XLOOKUP($A20,'Day 1 Cleaned'!$U:$U,'Day 1 Cleaned'!BL:BL,"-")</f>
        <v>Wood</v>
      </c>
      <c r="G20" s="26" t="str">
        <f>_xlfn.XLOOKUP($A20,'Day 2 Cleaned'!$M:$M,'Day 2 Cleaned'!$U:$U,"-")</f>
        <v>Wood</v>
      </c>
      <c r="H20" s="26" t="str">
        <f>_xlfn.XLOOKUP($A20,'Day 3 Cleaned'!$L:$L,'Day 3 Cleaned'!$T:$T,"-")</f>
        <v>Wood</v>
      </c>
      <c r="I20" s="26" t="str">
        <f>_xlfn.XLOOKUP($A20,'Day 4 Cleaned'!$L:$L,'Day 4 Cleaned'!$T:$T,"-")</f>
        <v>Wood</v>
      </c>
      <c r="J20" s="26" t="b" cm="1">
        <f t="array" ref="J20">AND(EXACT(F20:I20,F20))</f>
        <v>1</v>
      </c>
      <c r="K20" s="26">
        <f>_xlfn.XLOOKUP($A20,'Day 2 Cleaned'!$M:$M,'Day 2 Cleaned'!$AI:$AI,"-")</f>
        <v>2</v>
      </c>
      <c r="L20" s="26">
        <f>_xlfn.XLOOKUP($A20,'Day 2 Cleaned'!$M:$M,'Day 2 Cleaned'!$AJ:$AJ,"-")</f>
        <v>5</v>
      </c>
      <c r="M20" s="26">
        <f>_xlfn.XLOOKUP($A20,'Day 3 Cleaned'!$L:$L,'Day 3 Cleaned'!$AH:$AH,"-")</f>
        <v>2</v>
      </c>
      <c r="N20" s="26">
        <f>_xlfn.XLOOKUP($A20,'Day 3 Cleaned'!$L:$L,'Day 3 Cleaned'!$AI:$AI,"-")</f>
        <v>6</v>
      </c>
      <c r="O20" s="26">
        <f>_xlfn.XLOOKUP($A20,'Day 4 Cleaned'!$L:$L,'Day 4 Cleaned'!$AH:$AH,"-")</f>
        <v>2</v>
      </c>
      <c r="P20" s="26">
        <f>_xlfn.XLOOKUP($A20,'Day 4 Cleaned'!$L:$L,'Day 4 Cleaned'!$AI:$AI,"-")</f>
        <v>6</v>
      </c>
      <c r="Q20" s="30">
        <f>SUM(K20:P20)/3</f>
        <v>7.666666666666667</v>
      </c>
      <c r="R20" s="26">
        <f>_xlfn.XLOOKUP($A20,'Day 1 Cleaned'!$U:$U,'Day 1 Cleaned'!$CC:$CC,"-")</f>
        <v>18.25</v>
      </c>
      <c r="S20" s="26">
        <f>_xlfn.XLOOKUP($A20,'Day 2 Cleaned'!$M:$M,'Day 2 Cleaned'!$AM:$AM,"-")</f>
        <v>12.81</v>
      </c>
      <c r="T20" s="26">
        <f>_xlfn.XLOOKUP($A20,'Day 2 Cleaned'!$M:$M,'Day 2 Cleaned'!$AQ:$AQ,"-")</f>
        <v>0</v>
      </c>
      <c r="U20" s="14">
        <f>R20-S20</f>
        <v>5.4399999999999995</v>
      </c>
      <c r="V20" s="26">
        <f>_xlfn.XLOOKUP($A20,'Day 3 Cleaned'!$L:$L,'Day 3 Cleaned'!$AL:$AL,"-")</f>
        <v>5.7</v>
      </c>
      <c r="W20" s="26">
        <f>_xlfn.XLOOKUP($A20,'Day 3 Cleaned'!$L:$L,'Day 3 Cleaned'!$AP:$AP,"-")</f>
        <v>0</v>
      </c>
      <c r="X20" s="14">
        <f>(S20+T20)-V20</f>
        <v>7.11</v>
      </c>
      <c r="Y20" s="26">
        <f>_xlfn.XLOOKUP($A20,'Day 4 Cleaned'!$L:$L,'Day 4 Cleaned'!$AL:$AL,"-")</f>
        <v>3.23</v>
      </c>
      <c r="Z20" s="26">
        <f>_xlfn.XLOOKUP($A20,'Day 4 Cleaned'!$L:$L,'Day 4 Cleaned'!$AP:$AP,"-")</f>
        <v>0</v>
      </c>
      <c r="AA20" s="14">
        <f>(V20+W20)-Y20</f>
        <v>2.4700000000000002</v>
      </c>
      <c r="AB20" s="30">
        <f>AVERAGE(U20,X20,AA20)</f>
        <v>5.0066666666666668</v>
      </c>
      <c r="AC20" s="30">
        <f>IF(AND($AB$157&gt;AB20, AB20&gt;$AB$156),AB20,"-")</f>
        <v>5.0066666666666668</v>
      </c>
      <c r="AD20" s="26">
        <f>_xlfn.XLOOKUP($A20,'Day 1 Cleaned'!$U:$U,'Day 1 Cleaned'!CM:CM,"-")</f>
        <v>0</v>
      </c>
      <c r="AE20" s="26">
        <f>_xlfn.XLOOKUP($A20,'Day 2 Cleaned'!$M:$M,'Day 2 Cleaned'!$AV:$AV,"-")</f>
        <v>0</v>
      </c>
      <c r="AF20" s="26">
        <f>_xlfn.XLOOKUP($A20,'Day 2 Cleaned'!$M:$M,'Day 2 Cleaned'!$AZ:$AZ,"-")</f>
        <v>0</v>
      </c>
      <c r="AG20" s="14">
        <f t="shared" si="0"/>
        <v>0</v>
      </c>
      <c r="AH20" s="26">
        <f>_xlfn.XLOOKUP($A20,'Day 3 Cleaned'!$L:$L,'Day 3 Cleaned'!$AU:$AU,"-")</f>
        <v>0</v>
      </c>
      <c r="AI20" s="26">
        <f>_xlfn.XLOOKUP($A20,'Day 3 Cleaned'!$L:$L,'Day 3 Cleaned'!$AY:$AY,"-")</f>
        <v>0</v>
      </c>
      <c r="AJ20" s="14">
        <f t="shared" si="1"/>
        <v>0</v>
      </c>
      <c r="AK20" s="26">
        <f>_xlfn.XLOOKUP($A20,'Day 4 Cleaned'!$L:$L,'Day 4 Cleaned'!$AU:$AU,"-")</f>
        <v>0</v>
      </c>
      <c r="AL20" s="26">
        <f>_xlfn.XLOOKUP($A20,'Day 4 Cleaned'!$L:$L,'Day 4 Cleaned'!$AY:$AY,"-")</f>
        <v>0</v>
      </c>
      <c r="AM20" s="14">
        <f t="shared" si="2"/>
        <v>0</v>
      </c>
      <c r="AN20" s="30">
        <f t="shared" si="3"/>
        <v>0</v>
      </c>
      <c r="AO20" s="31" t="str">
        <f>IF(AND($AB$157&gt;AN20, AN20&gt;$AB$156),AN20,"-")</f>
        <v>-</v>
      </c>
      <c r="AP20" s="26">
        <f>_xlfn.XLOOKUP($A20,'Day 1 Cleaned'!$U:$U,'Day 1 Cleaned'!CT:CT,"-")</f>
        <v>0</v>
      </c>
      <c r="AQ20" s="26">
        <f>_xlfn.XLOOKUP($A20,'Day 1 Cleaned'!$U:$U,'Day 1 Cleaned'!DD:DD,"-")</f>
        <v>0</v>
      </c>
      <c r="AR20" s="26">
        <f>_xlfn.XLOOKUP($A20,'Day 1 Cleaned'!$U:$U,'Day 1 Cleaned'!DN:DN,"-")</f>
        <v>0</v>
      </c>
      <c r="AS20" s="26">
        <f>_xlfn.XLOOKUP($A20,'Day 1 Cleaned'!$U:$U,'Day 1 Cleaned'!DX:DX,"-")</f>
        <v>0</v>
      </c>
      <c r="AT20" s="26">
        <f>_xlfn.XLOOKUP($A20,'Day 1 Cleaned'!$U:$U,'Day 1 Cleaned'!EH:EH,"-")</f>
        <v>0</v>
      </c>
      <c r="AU20" s="26">
        <f>_xlfn.XLOOKUP($A20,'Day 1 Cleaned'!$U:$U,'Day 1 Cleaned'!ER:ER,"-")</f>
        <v>0</v>
      </c>
      <c r="AV20" s="26">
        <f>_xlfn.XLOOKUP($A20,'Day 1 Cleaned'!$U:$U,'Day 1 Cleaned'!FA:FA,"-")</f>
        <v>0</v>
      </c>
      <c r="AW20" s="26">
        <f>_xlfn.XLOOKUP($A20,'Day 1 Cleaned'!$U:$U,'Day 1 Cleaned'!FK:FK,"-")</f>
        <v>0</v>
      </c>
      <c r="AX20" s="26">
        <f>_xlfn.XLOOKUP($A20,'Day 1 Cleaned'!$U:$U,'Day 1 Cleaned'!FT:FT,"-")*_xlfn.XLOOKUP($A20,'Day 1 Cleaned'!$U:$U,'Day 1 Cleaned'!FU:FU,"-")</f>
        <v>0</v>
      </c>
      <c r="AY20" s="26">
        <f>_xlfn.XLOOKUP($A20,'Day 1 Cleaned'!$U:$U,'Day 1 Cleaned'!FV:FV,"-")</f>
        <v>0</v>
      </c>
      <c r="AZ20" s="26">
        <f>_xlfn.XLOOKUP($A20,'Day 1 Cleaned'!$U:$U,'Day 1 Cleaned'!GA:GA,"-")</f>
        <v>0</v>
      </c>
    </row>
    <row r="21" spans="1:52" x14ac:dyDescent="0.35">
      <c r="A21" s="26" t="str">
        <f>PROPER('Day 1 Cleaned'!U19)</f>
        <v>Munyaneza Celestin</v>
      </c>
      <c r="B21" s="26" t="str">
        <f>_xlfn.XLOOKUP($A21,'Day 1 Cleaned'!$U:$U,'Day 1 Cleaned'!Y:Y,"-")</f>
        <v>Bugesera</v>
      </c>
      <c r="C21" s="26" t="str">
        <f>_xlfn.XLOOKUP($A21,'Day 1 Cleaned'!$U:$U,'Day 1 Cleaned'!AA:AA,"-")</f>
        <v>Rugando</v>
      </c>
      <c r="D21" s="26" t="str">
        <f>_xlfn.XLOOKUP($A21,'Day 1 Cleaned'!$U:$U,'Day 1 Cleaned'!AB:AB,"-")</f>
        <v>Bushenyi</v>
      </c>
      <c r="E21" s="26" t="str">
        <f>_xlfn.XLOOKUP($A21,'Day 1 Cleaned'!$U:$U,'Day 1 Cleaned'!AI:AI,"-")</f>
        <v>Traditional 3 stone fire</v>
      </c>
      <c r="F21" s="26" t="str">
        <f>_xlfn.XLOOKUP($A21,'Day 1 Cleaned'!$U:$U,'Day 1 Cleaned'!BL:BL,"-")</f>
        <v>Wood</v>
      </c>
      <c r="G21" s="26" t="str">
        <f>_xlfn.XLOOKUP($A21,'Day 2 Cleaned'!$M:$M,'Day 2 Cleaned'!$U:$U,"-")</f>
        <v>Wood</v>
      </c>
      <c r="H21" s="26" t="str">
        <f>_xlfn.XLOOKUP($A21,'Day 3 Cleaned'!$L:$L,'Day 3 Cleaned'!$T:$T,"-")</f>
        <v>Wood</v>
      </c>
      <c r="I21" s="26" t="str">
        <f>_xlfn.XLOOKUP($A21,'Day 4 Cleaned'!$L:$L,'Day 4 Cleaned'!$T:$T,"-")</f>
        <v>Wood</v>
      </c>
      <c r="J21" s="26" t="b" cm="1">
        <f t="array" ref="J21">AND(EXACT(F21:I21,F21))</f>
        <v>1</v>
      </c>
      <c r="K21" s="26">
        <f>_xlfn.XLOOKUP($A21,'Day 2 Cleaned'!$M:$M,'Day 2 Cleaned'!$AI:$AI,"-")</f>
        <v>2</v>
      </c>
      <c r="L21" s="26">
        <f>_xlfn.XLOOKUP($A21,'Day 2 Cleaned'!$M:$M,'Day 2 Cleaned'!$AJ:$AJ,"-")</f>
        <v>4</v>
      </c>
      <c r="M21" s="26">
        <f>_xlfn.XLOOKUP($A21,'Day 3 Cleaned'!$L:$L,'Day 3 Cleaned'!$AH:$AH,"-")</f>
        <v>2</v>
      </c>
      <c r="N21" s="26">
        <f>_xlfn.XLOOKUP($A21,'Day 3 Cleaned'!$L:$L,'Day 3 Cleaned'!$AI:$AI,"-")</f>
        <v>4</v>
      </c>
      <c r="O21" s="26">
        <f>_xlfn.XLOOKUP($A21,'Day 4 Cleaned'!$L:$L,'Day 4 Cleaned'!$AH:$AH,"-")</f>
        <v>3</v>
      </c>
      <c r="P21" s="26">
        <f>_xlfn.XLOOKUP($A21,'Day 4 Cleaned'!$L:$L,'Day 4 Cleaned'!$AI:$AI,"-")</f>
        <v>4</v>
      </c>
      <c r="Q21" s="30">
        <f>SUM(K21:P21)/3</f>
        <v>6.333333333333333</v>
      </c>
      <c r="R21" s="26">
        <f>_xlfn.XLOOKUP($A21,'Day 1 Cleaned'!$U:$U,'Day 1 Cleaned'!$CC:$CC,"-")</f>
        <v>98.29</v>
      </c>
      <c r="S21" s="26">
        <f>_xlfn.XLOOKUP($A21,'Day 2 Cleaned'!$M:$M,'Day 2 Cleaned'!$AM:$AM,"-")</f>
        <v>73.355000000000004</v>
      </c>
      <c r="T21" s="26">
        <f>_xlfn.XLOOKUP($A21,'Day 2 Cleaned'!$M:$M,'Day 2 Cleaned'!$AQ:$AQ,"-")</f>
        <v>0</v>
      </c>
      <c r="U21" s="14">
        <f>R21-S21</f>
        <v>24.935000000000002</v>
      </c>
      <c r="V21" s="26">
        <f>_xlfn.XLOOKUP($A21,'Day 3 Cleaned'!$L:$L,'Day 3 Cleaned'!$AL:$AL,"-")</f>
        <v>48.5</v>
      </c>
      <c r="W21" s="26">
        <f>_xlfn.XLOOKUP($A21,'Day 3 Cleaned'!$L:$L,'Day 3 Cleaned'!$AP:$AP,"-")</f>
        <v>0</v>
      </c>
      <c r="X21" s="14">
        <f>(S21+T21)-V21</f>
        <v>24.855000000000004</v>
      </c>
      <c r="Y21" s="26">
        <f>_xlfn.XLOOKUP($A21,'Day 4 Cleaned'!$L:$L,'Day 4 Cleaned'!$AL:$AL,"-")</f>
        <v>30.88</v>
      </c>
      <c r="Z21" s="26">
        <f>_xlfn.XLOOKUP($A21,'Day 4 Cleaned'!$L:$L,'Day 4 Cleaned'!$AP:$AP,"-")</f>
        <v>0</v>
      </c>
      <c r="AA21" s="14">
        <f>(V21+W21)-Y21</f>
        <v>17.62</v>
      </c>
      <c r="AB21" s="30">
        <f>AVERAGE(U21,X21,AA21)</f>
        <v>22.470000000000002</v>
      </c>
      <c r="AC21" s="30" t="str">
        <f>IF(AND($AB$157&gt;AB21, AB21&gt;$AB$156),AB21,"-")</f>
        <v>-</v>
      </c>
      <c r="AD21" s="26">
        <f>_xlfn.XLOOKUP($A21,'Day 1 Cleaned'!$U:$U,'Day 1 Cleaned'!CM:CM,"-")</f>
        <v>0</v>
      </c>
      <c r="AE21" s="26">
        <f>_xlfn.XLOOKUP($A21,'Day 2 Cleaned'!$M:$M,'Day 2 Cleaned'!$AV:$AV,"-")</f>
        <v>0</v>
      </c>
      <c r="AF21" s="26">
        <f>_xlfn.XLOOKUP($A21,'Day 2 Cleaned'!$M:$M,'Day 2 Cleaned'!$AZ:$AZ,"-")</f>
        <v>0</v>
      </c>
      <c r="AG21" s="14">
        <f t="shared" si="0"/>
        <v>0</v>
      </c>
      <c r="AH21" s="26">
        <f>_xlfn.XLOOKUP($A21,'Day 3 Cleaned'!$L:$L,'Day 3 Cleaned'!$AU:$AU,"-")</f>
        <v>0</v>
      </c>
      <c r="AI21" s="26">
        <f>_xlfn.XLOOKUP($A21,'Day 3 Cleaned'!$L:$L,'Day 3 Cleaned'!$AY:$AY,"-")</f>
        <v>0</v>
      </c>
      <c r="AJ21" s="14">
        <f t="shared" si="1"/>
        <v>0</v>
      </c>
      <c r="AK21" s="26">
        <f>_xlfn.XLOOKUP($A21,'Day 4 Cleaned'!$L:$L,'Day 4 Cleaned'!$AU:$AU,"-")</f>
        <v>0</v>
      </c>
      <c r="AL21" s="26">
        <f>_xlfn.XLOOKUP($A21,'Day 4 Cleaned'!$L:$L,'Day 4 Cleaned'!$AY:$AY,"-")</f>
        <v>0</v>
      </c>
      <c r="AM21" s="14">
        <f t="shared" si="2"/>
        <v>0</v>
      </c>
      <c r="AN21" s="30">
        <f t="shared" si="3"/>
        <v>0</v>
      </c>
      <c r="AO21" s="31" t="str">
        <f>IF(AND($AB$157&gt;AN21, AN21&gt;$AB$156),AN21,"-")</f>
        <v>-</v>
      </c>
      <c r="AP21" s="26">
        <f>_xlfn.XLOOKUP($A21,'Day 1 Cleaned'!$U:$U,'Day 1 Cleaned'!CT:CT,"-")</f>
        <v>0</v>
      </c>
      <c r="AQ21" s="26">
        <f>_xlfn.XLOOKUP($A21,'Day 1 Cleaned'!$U:$U,'Day 1 Cleaned'!DD:DD,"-")</f>
        <v>0</v>
      </c>
      <c r="AR21" s="26">
        <f>_xlfn.XLOOKUP($A21,'Day 1 Cleaned'!$U:$U,'Day 1 Cleaned'!DN:DN,"-")</f>
        <v>0</v>
      </c>
      <c r="AS21" s="26">
        <f>_xlfn.XLOOKUP($A21,'Day 1 Cleaned'!$U:$U,'Day 1 Cleaned'!DX:DX,"-")</f>
        <v>0</v>
      </c>
      <c r="AT21" s="26">
        <f>_xlfn.XLOOKUP($A21,'Day 1 Cleaned'!$U:$U,'Day 1 Cleaned'!EH:EH,"-")</f>
        <v>0</v>
      </c>
      <c r="AU21" s="26">
        <f>_xlfn.XLOOKUP($A21,'Day 1 Cleaned'!$U:$U,'Day 1 Cleaned'!ER:ER,"-")</f>
        <v>0</v>
      </c>
      <c r="AV21" s="26">
        <f>_xlfn.XLOOKUP($A21,'Day 1 Cleaned'!$U:$U,'Day 1 Cleaned'!FA:FA,"-")</f>
        <v>0</v>
      </c>
      <c r="AW21" s="26">
        <f>_xlfn.XLOOKUP($A21,'Day 1 Cleaned'!$U:$U,'Day 1 Cleaned'!FK:FK,"-")</f>
        <v>0</v>
      </c>
      <c r="AX21" s="26">
        <f>_xlfn.XLOOKUP($A21,'Day 1 Cleaned'!$U:$U,'Day 1 Cleaned'!FT:FT,"-")*_xlfn.XLOOKUP($A21,'Day 1 Cleaned'!$U:$U,'Day 1 Cleaned'!FU:FU,"-")</f>
        <v>0</v>
      </c>
      <c r="AY21" s="26">
        <f>_xlfn.XLOOKUP($A21,'Day 1 Cleaned'!$U:$U,'Day 1 Cleaned'!FV:FV,"-")</f>
        <v>0</v>
      </c>
      <c r="AZ21" s="26">
        <f>_xlfn.XLOOKUP($A21,'Day 1 Cleaned'!$U:$U,'Day 1 Cleaned'!GA:GA,"-")</f>
        <v>0</v>
      </c>
    </row>
    <row r="22" spans="1:52" x14ac:dyDescent="0.35">
      <c r="A22" s="26" t="str">
        <f>PROPER('Day 1 Cleaned'!U20)</f>
        <v xml:space="preserve">Munyaneza Nasoni </v>
      </c>
      <c r="B22" s="26" t="str">
        <f>_xlfn.XLOOKUP($A22,'Day 1 Cleaned'!$U:$U,'Day 1 Cleaned'!Y:Y,"-")</f>
        <v>Bugesera</v>
      </c>
      <c r="C22" s="26" t="str">
        <f>_xlfn.XLOOKUP($A22,'Day 1 Cleaned'!$U:$U,'Day 1 Cleaned'!AA:AA,"-")</f>
        <v>Rutonde</v>
      </c>
      <c r="D22" s="26" t="str">
        <f>_xlfn.XLOOKUP($A22,'Day 1 Cleaned'!$U:$U,'Day 1 Cleaned'!AB:AB,"-")</f>
        <v>Akajuri</v>
      </c>
      <c r="E22" s="26" t="str">
        <f>_xlfn.XLOOKUP($A22,'Day 1 Cleaned'!$U:$U,'Day 1 Cleaned'!AI:AI,"-")</f>
        <v>Traditional 3 stone fire</v>
      </c>
      <c r="F22" s="26" t="str">
        <f>_xlfn.XLOOKUP($A22,'Day 1 Cleaned'!$U:$U,'Day 1 Cleaned'!BL:BL,"-")</f>
        <v>Wood</v>
      </c>
      <c r="G22" s="26" t="str">
        <f>_xlfn.XLOOKUP($A22,'Day 2 Cleaned'!$M:$M,'Day 2 Cleaned'!$U:$U,"-")</f>
        <v>Wood</v>
      </c>
      <c r="H22" s="26" t="str">
        <f>_xlfn.XLOOKUP($A22,'Day 3 Cleaned'!$L:$L,'Day 3 Cleaned'!$T:$T,"-")</f>
        <v>Wood</v>
      </c>
      <c r="I22" s="26" t="str">
        <f>_xlfn.XLOOKUP($A22,'Day 4 Cleaned'!$L:$L,'Day 4 Cleaned'!$T:$T,"-")</f>
        <v>Wood</v>
      </c>
      <c r="J22" s="26" t="b" cm="1">
        <f t="array" ref="J22">AND(EXACT(F22:I22,F22))</f>
        <v>1</v>
      </c>
      <c r="K22" s="26">
        <f>_xlfn.XLOOKUP($A22,'Day 2 Cleaned'!$M:$M,'Day 2 Cleaned'!$AI:$AI,"-")</f>
        <v>2</v>
      </c>
      <c r="L22" s="26">
        <f>_xlfn.XLOOKUP($A22,'Day 2 Cleaned'!$M:$M,'Day 2 Cleaned'!$AJ:$AJ,"-")</f>
        <v>7</v>
      </c>
      <c r="M22" s="26">
        <f>_xlfn.XLOOKUP($A22,'Day 3 Cleaned'!$L:$L,'Day 3 Cleaned'!$AH:$AH,"-")</f>
        <v>2</v>
      </c>
      <c r="N22" s="26">
        <f>_xlfn.XLOOKUP($A22,'Day 3 Cleaned'!$L:$L,'Day 3 Cleaned'!$AI:$AI,"-")</f>
        <v>7</v>
      </c>
      <c r="O22" s="26">
        <f>_xlfn.XLOOKUP($A22,'Day 4 Cleaned'!$L:$L,'Day 4 Cleaned'!$AH:$AH,"-")</f>
        <v>2</v>
      </c>
      <c r="P22" s="26">
        <f>_xlfn.XLOOKUP($A22,'Day 4 Cleaned'!$L:$L,'Day 4 Cleaned'!$AI:$AI,"-")</f>
        <v>7</v>
      </c>
      <c r="Q22" s="30">
        <f>SUM(K22:P22)/3</f>
        <v>9</v>
      </c>
      <c r="R22" s="26">
        <f>_xlfn.XLOOKUP($A22,'Day 1 Cleaned'!$U:$U,'Day 1 Cleaned'!$CC:$CC,"-")</f>
        <v>25.42</v>
      </c>
      <c r="S22" s="26">
        <f>_xlfn.XLOOKUP($A22,'Day 2 Cleaned'!$M:$M,'Day 2 Cleaned'!$AM:$AM,"-")</f>
        <v>20.885000000000002</v>
      </c>
      <c r="T22" s="26">
        <f>_xlfn.XLOOKUP($A22,'Day 2 Cleaned'!$M:$M,'Day 2 Cleaned'!$AQ:$AQ,"-")</f>
        <v>0</v>
      </c>
      <c r="U22" s="14">
        <f>R22-S22</f>
        <v>4.5350000000000001</v>
      </c>
      <c r="V22" s="26">
        <f>_xlfn.XLOOKUP($A22,'Day 3 Cleaned'!$L:$L,'Day 3 Cleaned'!$AL:$AL,"-")</f>
        <v>13.78</v>
      </c>
      <c r="W22" s="26">
        <f>_xlfn.XLOOKUP($A22,'Day 3 Cleaned'!$L:$L,'Day 3 Cleaned'!$AP:$AP,"-")</f>
        <v>9.4749999999999996</v>
      </c>
      <c r="X22" s="14">
        <f>(S22+T22)-V22</f>
        <v>7.1050000000000022</v>
      </c>
      <c r="Y22" s="26">
        <f>_xlfn.XLOOKUP($A22,'Day 4 Cleaned'!$L:$L,'Day 4 Cleaned'!$AL:$AL,"-")</f>
        <v>14.035</v>
      </c>
      <c r="Z22" s="26">
        <f>_xlfn.XLOOKUP($A22,'Day 4 Cleaned'!$L:$L,'Day 4 Cleaned'!$AP:$AP,"-")</f>
        <v>0</v>
      </c>
      <c r="AA22" s="14">
        <f>(V22+W22)-Y22</f>
        <v>9.2199999999999989</v>
      </c>
      <c r="AB22" s="30">
        <f>AVERAGE(U22,X22,AA22)</f>
        <v>6.9533333333333331</v>
      </c>
      <c r="AC22" s="30">
        <f>IF(AND($AB$157&gt;AB22, AB22&gt;$AB$156),AB22,"-")</f>
        <v>6.9533333333333331</v>
      </c>
      <c r="AD22" s="26">
        <f>_xlfn.XLOOKUP($A22,'Day 1 Cleaned'!$U:$U,'Day 1 Cleaned'!CM:CM,"-")</f>
        <v>0</v>
      </c>
      <c r="AE22" s="26">
        <f>_xlfn.XLOOKUP($A22,'Day 2 Cleaned'!$M:$M,'Day 2 Cleaned'!$AV:$AV,"-")</f>
        <v>0</v>
      </c>
      <c r="AF22" s="26">
        <f>_xlfn.XLOOKUP($A22,'Day 2 Cleaned'!$M:$M,'Day 2 Cleaned'!$AZ:$AZ,"-")</f>
        <v>0</v>
      </c>
      <c r="AG22" s="14">
        <f t="shared" si="0"/>
        <v>0</v>
      </c>
      <c r="AH22" s="26">
        <f>_xlfn.XLOOKUP($A22,'Day 3 Cleaned'!$L:$L,'Day 3 Cleaned'!$AU:$AU,"-")</f>
        <v>0</v>
      </c>
      <c r="AI22" s="26">
        <f>_xlfn.XLOOKUP($A22,'Day 3 Cleaned'!$L:$L,'Day 3 Cleaned'!$AY:$AY,"-")</f>
        <v>0</v>
      </c>
      <c r="AJ22" s="14">
        <f t="shared" si="1"/>
        <v>0</v>
      </c>
      <c r="AK22" s="26">
        <f>_xlfn.XLOOKUP($A22,'Day 4 Cleaned'!$L:$L,'Day 4 Cleaned'!$AU:$AU,"-")</f>
        <v>0</v>
      </c>
      <c r="AL22" s="26">
        <f>_xlfn.XLOOKUP($A22,'Day 4 Cleaned'!$L:$L,'Day 4 Cleaned'!$AY:$AY,"-")</f>
        <v>0</v>
      </c>
      <c r="AM22" s="14">
        <f t="shared" si="2"/>
        <v>0</v>
      </c>
      <c r="AN22" s="30">
        <f t="shared" si="3"/>
        <v>0</v>
      </c>
      <c r="AO22" s="31" t="str">
        <f>IF(AND($AB$157&gt;AN22, AN22&gt;$AB$156),AN22,"-")</f>
        <v>-</v>
      </c>
      <c r="AP22" s="26">
        <f>_xlfn.XLOOKUP($A22,'Day 1 Cleaned'!$U:$U,'Day 1 Cleaned'!CT:CT,"-")</f>
        <v>0</v>
      </c>
      <c r="AQ22" s="26">
        <f>_xlfn.XLOOKUP($A22,'Day 1 Cleaned'!$U:$U,'Day 1 Cleaned'!DD:DD,"-")</f>
        <v>0</v>
      </c>
      <c r="AR22" s="26">
        <f>_xlfn.XLOOKUP($A22,'Day 1 Cleaned'!$U:$U,'Day 1 Cleaned'!DN:DN,"-")</f>
        <v>0</v>
      </c>
      <c r="AS22" s="26">
        <f>_xlfn.XLOOKUP($A22,'Day 1 Cleaned'!$U:$U,'Day 1 Cleaned'!DX:DX,"-")</f>
        <v>0</v>
      </c>
      <c r="AT22" s="26">
        <f>_xlfn.XLOOKUP($A22,'Day 1 Cleaned'!$U:$U,'Day 1 Cleaned'!EH:EH,"-")</f>
        <v>0</v>
      </c>
      <c r="AU22" s="26">
        <f>_xlfn.XLOOKUP($A22,'Day 1 Cleaned'!$U:$U,'Day 1 Cleaned'!ER:ER,"-")</f>
        <v>0</v>
      </c>
      <c r="AV22" s="26">
        <f>_xlfn.XLOOKUP($A22,'Day 1 Cleaned'!$U:$U,'Day 1 Cleaned'!FA:FA,"-")</f>
        <v>0</v>
      </c>
      <c r="AW22" s="26">
        <f>_xlfn.XLOOKUP($A22,'Day 1 Cleaned'!$U:$U,'Day 1 Cleaned'!FK:FK,"-")</f>
        <v>0</v>
      </c>
      <c r="AX22" s="26">
        <f>_xlfn.XLOOKUP($A22,'Day 1 Cleaned'!$U:$U,'Day 1 Cleaned'!FT:FT,"-")*_xlfn.XLOOKUP($A22,'Day 1 Cleaned'!$U:$U,'Day 1 Cleaned'!FU:FU,"-")</f>
        <v>0</v>
      </c>
      <c r="AY22" s="26">
        <f>_xlfn.XLOOKUP($A22,'Day 1 Cleaned'!$U:$U,'Day 1 Cleaned'!FV:FV,"-")</f>
        <v>0</v>
      </c>
      <c r="AZ22" s="26">
        <f>_xlfn.XLOOKUP($A22,'Day 1 Cleaned'!$U:$U,'Day 1 Cleaned'!GA:GA,"-")</f>
        <v>0</v>
      </c>
    </row>
    <row r="23" spans="1:52" x14ac:dyDescent="0.35">
      <c r="A23" s="26" t="str">
        <f>PROPER('Day 1 Cleaned'!U21)</f>
        <v>Museruka Athanasi</v>
      </c>
      <c r="B23" s="26" t="str">
        <f>_xlfn.XLOOKUP($A23,'Day 1 Cleaned'!$U:$U,'Day 1 Cleaned'!Y:Y,"-")</f>
        <v>Bugesera</v>
      </c>
      <c r="C23" s="26" t="str">
        <f>_xlfn.XLOOKUP($A23,'Day 1 Cleaned'!$U:$U,'Day 1 Cleaned'!AA:AA,"-")</f>
        <v>Kagomasi</v>
      </c>
      <c r="D23" s="26" t="str">
        <f>_xlfn.XLOOKUP($A23,'Day 1 Cleaned'!$U:$U,'Day 1 Cleaned'!AB:AB,"-")</f>
        <v>Kagomasi</v>
      </c>
      <c r="E23" s="26" t="str">
        <f>_xlfn.XLOOKUP($A23,'Day 1 Cleaned'!$U:$U,'Day 1 Cleaned'!AI:AI,"-")</f>
        <v>Improved wood stove</v>
      </c>
      <c r="F23" s="26" t="str">
        <f>_xlfn.XLOOKUP($A23,'Day 1 Cleaned'!$U:$U,'Day 1 Cleaned'!BL:BL,"-")</f>
        <v>Wood</v>
      </c>
      <c r="G23" s="26" t="str">
        <f>_xlfn.XLOOKUP($A23,'Day 2 Cleaned'!$M:$M,'Day 2 Cleaned'!$U:$U,"-")</f>
        <v>Wood</v>
      </c>
      <c r="H23" s="26" t="str">
        <f>_xlfn.XLOOKUP($A23,'Day 3 Cleaned'!$L:$L,'Day 3 Cleaned'!$T:$T,"-")</f>
        <v>Wood</v>
      </c>
      <c r="I23" s="26" t="str">
        <f>_xlfn.XLOOKUP($A23,'Day 4 Cleaned'!$L:$L,'Day 4 Cleaned'!$T:$T,"-")</f>
        <v>Wood</v>
      </c>
      <c r="J23" s="26" t="b" cm="1">
        <f t="array" ref="J23">AND(EXACT(F23:I23,F23))</f>
        <v>1</v>
      </c>
      <c r="K23" s="26">
        <f>_xlfn.XLOOKUP($A23,'Day 2 Cleaned'!$M:$M,'Day 2 Cleaned'!$AI:$AI,"-")</f>
        <v>3</v>
      </c>
      <c r="L23" s="26">
        <f>_xlfn.XLOOKUP($A23,'Day 2 Cleaned'!$M:$M,'Day 2 Cleaned'!$AJ:$AJ,"-")</f>
        <v>7</v>
      </c>
      <c r="M23" s="26">
        <f>_xlfn.XLOOKUP($A23,'Day 3 Cleaned'!$L:$L,'Day 3 Cleaned'!$AH:$AH,"-")</f>
        <v>3</v>
      </c>
      <c r="N23" s="26">
        <f>_xlfn.XLOOKUP($A23,'Day 3 Cleaned'!$L:$L,'Day 3 Cleaned'!$AI:$AI,"-")</f>
        <v>6</v>
      </c>
      <c r="O23" s="26">
        <f>_xlfn.XLOOKUP($A23,'Day 4 Cleaned'!$L:$L,'Day 4 Cleaned'!$AH:$AH,"-")</f>
        <v>3</v>
      </c>
      <c r="P23" s="26">
        <f>_xlfn.XLOOKUP($A23,'Day 4 Cleaned'!$L:$L,'Day 4 Cleaned'!$AI:$AI,"-")</f>
        <v>5</v>
      </c>
      <c r="Q23" s="30">
        <f>SUM(K23:P23)/3</f>
        <v>9</v>
      </c>
      <c r="R23" s="26">
        <f>_xlfn.XLOOKUP($A23,'Day 1 Cleaned'!$U:$U,'Day 1 Cleaned'!$CC:$CC,"-")</f>
        <v>12.618</v>
      </c>
      <c r="S23" s="26">
        <f>_xlfn.XLOOKUP($A23,'Day 2 Cleaned'!$M:$M,'Day 2 Cleaned'!$AM:$AM,"-")</f>
        <v>4.6449999999999996</v>
      </c>
      <c r="T23" s="26">
        <f>_xlfn.XLOOKUP($A23,'Day 2 Cleaned'!$M:$M,'Day 2 Cleaned'!$AQ:$AQ,"-")</f>
        <v>19.97</v>
      </c>
      <c r="U23" s="14">
        <f>R23-S23</f>
        <v>7.9730000000000008</v>
      </c>
      <c r="V23" s="26">
        <f>_xlfn.XLOOKUP($A23,'Day 3 Cleaned'!$L:$L,'Day 3 Cleaned'!$AL:$AL,"-")</f>
        <v>17.375</v>
      </c>
      <c r="W23" s="26">
        <f>_xlfn.XLOOKUP($A23,'Day 3 Cleaned'!$L:$L,'Day 3 Cleaned'!$AP:$AP,"-")</f>
        <v>6.9</v>
      </c>
      <c r="X23" s="14">
        <f>(S23+T23)-V23</f>
        <v>7.2399999999999984</v>
      </c>
      <c r="Y23" s="26">
        <f>_xlfn.XLOOKUP($A23,'Day 4 Cleaned'!$L:$L,'Day 4 Cleaned'!$AL:$AL,"-")</f>
        <v>14.21</v>
      </c>
      <c r="Z23" s="26">
        <f>_xlfn.XLOOKUP($A23,'Day 4 Cleaned'!$L:$L,'Day 4 Cleaned'!$AP:$AP,"-")</f>
        <v>0</v>
      </c>
      <c r="AA23" s="14">
        <f>(V23+W23)-Y23</f>
        <v>10.064999999999998</v>
      </c>
      <c r="AB23" s="30">
        <f>AVERAGE(U23,X23,AA23)</f>
        <v>8.4260000000000002</v>
      </c>
      <c r="AC23" s="30">
        <f>IF(AND($AB$157&gt;AB23, AB23&gt;$AB$156),AB23,"-")</f>
        <v>8.4260000000000002</v>
      </c>
      <c r="AD23" s="26">
        <f>_xlfn.XLOOKUP($A23,'Day 1 Cleaned'!$U:$U,'Day 1 Cleaned'!CM:CM,"-")</f>
        <v>0</v>
      </c>
      <c r="AE23" s="26">
        <f>_xlfn.XLOOKUP($A23,'Day 2 Cleaned'!$M:$M,'Day 2 Cleaned'!$AV:$AV,"-")</f>
        <v>0</v>
      </c>
      <c r="AF23" s="26">
        <f>_xlfn.XLOOKUP($A23,'Day 2 Cleaned'!$M:$M,'Day 2 Cleaned'!$AZ:$AZ,"-")</f>
        <v>0</v>
      </c>
      <c r="AG23" s="14">
        <f t="shared" si="0"/>
        <v>0</v>
      </c>
      <c r="AH23" s="26">
        <f>_xlfn.XLOOKUP($A23,'Day 3 Cleaned'!$L:$L,'Day 3 Cleaned'!$AU:$AU,"-")</f>
        <v>0</v>
      </c>
      <c r="AI23" s="26">
        <f>_xlfn.XLOOKUP($A23,'Day 3 Cleaned'!$L:$L,'Day 3 Cleaned'!$AY:$AY,"-")</f>
        <v>0</v>
      </c>
      <c r="AJ23" s="14">
        <f t="shared" si="1"/>
        <v>0</v>
      </c>
      <c r="AK23" s="26">
        <f>_xlfn.XLOOKUP($A23,'Day 4 Cleaned'!$L:$L,'Day 4 Cleaned'!$AU:$AU,"-")</f>
        <v>0</v>
      </c>
      <c r="AL23" s="26">
        <f>_xlfn.XLOOKUP($A23,'Day 4 Cleaned'!$L:$L,'Day 4 Cleaned'!$AY:$AY,"-")</f>
        <v>0</v>
      </c>
      <c r="AM23" s="14">
        <f t="shared" si="2"/>
        <v>0</v>
      </c>
      <c r="AN23" s="30">
        <f t="shared" si="3"/>
        <v>0</v>
      </c>
      <c r="AO23" s="31" t="str">
        <f>IF(AND($AB$157&gt;AN23, AN23&gt;$AB$156),AN23,"-")</f>
        <v>-</v>
      </c>
      <c r="AP23" s="26">
        <f>_xlfn.XLOOKUP($A23,'Day 1 Cleaned'!$U:$U,'Day 1 Cleaned'!CT:CT,"-")</f>
        <v>0</v>
      </c>
      <c r="AQ23" s="26">
        <f>_xlfn.XLOOKUP($A23,'Day 1 Cleaned'!$U:$U,'Day 1 Cleaned'!DD:DD,"-")</f>
        <v>0</v>
      </c>
      <c r="AR23" s="26">
        <f>_xlfn.XLOOKUP($A23,'Day 1 Cleaned'!$U:$U,'Day 1 Cleaned'!DN:DN,"-")</f>
        <v>0</v>
      </c>
      <c r="AS23" s="26">
        <f>_xlfn.XLOOKUP($A23,'Day 1 Cleaned'!$U:$U,'Day 1 Cleaned'!DX:DX,"-")</f>
        <v>0</v>
      </c>
      <c r="AT23" s="26">
        <f>_xlfn.XLOOKUP($A23,'Day 1 Cleaned'!$U:$U,'Day 1 Cleaned'!EH:EH,"-")</f>
        <v>0</v>
      </c>
      <c r="AU23" s="26">
        <f>_xlfn.XLOOKUP($A23,'Day 1 Cleaned'!$U:$U,'Day 1 Cleaned'!ER:ER,"-")</f>
        <v>0</v>
      </c>
      <c r="AV23" s="26">
        <f>_xlfn.XLOOKUP($A23,'Day 1 Cleaned'!$U:$U,'Day 1 Cleaned'!FA:FA,"-")</f>
        <v>0</v>
      </c>
      <c r="AW23" s="26">
        <f>_xlfn.XLOOKUP($A23,'Day 1 Cleaned'!$U:$U,'Day 1 Cleaned'!FK:FK,"-")</f>
        <v>0</v>
      </c>
      <c r="AX23" s="26">
        <f>_xlfn.XLOOKUP($A23,'Day 1 Cleaned'!$U:$U,'Day 1 Cleaned'!FT:FT,"-")*_xlfn.XLOOKUP($A23,'Day 1 Cleaned'!$U:$U,'Day 1 Cleaned'!FU:FU,"-")</f>
        <v>0</v>
      </c>
      <c r="AY23" s="26">
        <f>_xlfn.XLOOKUP($A23,'Day 1 Cleaned'!$U:$U,'Day 1 Cleaned'!FV:FV,"-")</f>
        <v>0</v>
      </c>
      <c r="AZ23" s="26">
        <f>_xlfn.XLOOKUP($A23,'Day 1 Cleaned'!$U:$U,'Day 1 Cleaned'!GA:GA,"-")</f>
        <v>0</v>
      </c>
    </row>
    <row r="24" spans="1:52" x14ac:dyDescent="0.35">
      <c r="A24" s="26" t="str">
        <f>PROPER('Day 1 Cleaned'!U22)</f>
        <v xml:space="preserve">Mushana Innocent </v>
      </c>
      <c r="B24" s="26" t="str">
        <f>_xlfn.XLOOKUP($A24,'Day 1 Cleaned'!$U:$U,'Day 1 Cleaned'!Y:Y,"-")</f>
        <v>Bugesera</v>
      </c>
      <c r="C24" s="26" t="str">
        <f>_xlfn.XLOOKUP($A24,'Day 1 Cleaned'!$U:$U,'Day 1 Cleaned'!AA:AA,"-")</f>
        <v>Rutonde</v>
      </c>
      <c r="D24" s="26" t="str">
        <f>_xlfn.XLOOKUP($A24,'Day 1 Cleaned'!$U:$U,'Day 1 Cleaned'!AB:AB,"-")</f>
        <v>Akajuri</v>
      </c>
      <c r="E24" s="26" t="str">
        <f>_xlfn.XLOOKUP($A24,'Day 1 Cleaned'!$U:$U,'Day 1 Cleaned'!AI:AI,"-")</f>
        <v>Traditional 3 stone fire</v>
      </c>
      <c r="F24" s="26" t="str">
        <f>_xlfn.XLOOKUP($A24,'Day 1 Cleaned'!$U:$U,'Day 1 Cleaned'!BL:BL,"-")</f>
        <v>Wood</v>
      </c>
      <c r="G24" s="26" t="str">
        <f>_xlfn.XLOOKUP($A24,'Day 2 Cleaned'!$M:$M,'Day 2 Cleaned'!$U:$U,"-")</f>
        <v>Wood</v>
      </c>
      <c r="H24" s="26" t="str">
        <f>_xlfn.XLOOKUP($A24,'Day 3 Cleaned'!$L:$L,'Day 3 Cleaned'!$T:$T,"-")</f>
        <v>Wood</v>
      </c>
      <c r="I24" s="26" t="str">
        <f>_xlfn.XLOOKUP($A24,'Day 4 Cleaned'!$L:$L,'Day 4 Cleaned'!$T:$T,"-")</f>
        <v>Wood</v>
      </c>
      <c r="J24" s="26" t="b" cm="1">
        <f t="array" ref="J24">AND(EXACT(F24:I24,F24))</f>
        <v>1</v>
      </c>
      <c r="K24" s="26">
        <f>_xlfn.XLOOKUP($A24,'Day 2 Cleaned'!$M:$M,'Day 2 Cleaned'!$AI:$AI,"-")</f>
        <v>2</v>
      </c>
      <c r="L24" s="26">
        <f>_xlfn.XLOOKUP($A24,'Day 2 Cleaned'!$M:$M,'Day 2 Cleaned'!$AJ:$AJ,"-")</f>
        <v>2</v>
      </c>
      <c r="M24" s="26">
        <f>_xlfn.XLOOKUP($A24,'Day 3 Cleaned'!$L:$L,'Day 3 Cleaned'!$AH:$AH,"-")</f>
        <v>2</v>
      </c>
      <c r="N24" s="26">
        <f>_xlfn.XLOOKUP($A24,'Day 3 Cleaned'!$L:$L,'Day 3 Cleaned'!$AI:$AI,"-")</f>
        <v>2</v>
      </c>
      <c r="O24" s="26">
        <f>_xlfn.XLOOKUP($A24,'Day 4 Cleaned'!$L:$L,'Day 4 Cleaned'!$AH:$AH,"-")</f>
        <v>2</v>
      </c>
      <c r="P24" s="26">
        <f>_xlfn.XLOOKUP($A24,'Day 4 Cleaned'!$L:$L,'Day 4 Cleaned'!$AI:$AI,"-")</f>
        <v>2</v>
      </c>
      <c r="Q24" s="30">
        <f>SUM(K24:P24)/3</f>
        <v>4</v>
      </c>
      <c r="R24" s="26">
        <f>_xlfn.XLOOKUP($A24,'Day 1 Cleaned'!$U:$U,'Day 1 Cleaned'!$CC:$CC,"-")</f>
        <v>37.215000000000003</v>
      </c>
      <c r="S24" s="26">
        <f>_xlfn.XLOOKUP($A24,'Day 2 Cleaned'!$M:$M,'Day 2 Cleaned'!$AM:$AM,"-")</f>
        <v>30.21</v>
      </c>
      <c r="T24" s="26">
        <f>_xlfn.XLOOKUP($A24,'Day 2 Cleaned'!$M:$M,'Day 2 Cleaned'!$AQ:$AQ,"-")</f>
        <v>29.77</v>
      </c>
      <c r="U24" s="14">
        <f>R24-S24</f>
        <v>7.0050000000000026</v>
      </c>
      <c r="V24" s="26">
        <f>_xlfn.XLOOKUP($A24,'Day 3 Cleaned'!$L:$L,'Day 3 Cleaned'!$AL:$AL,"-")</f>
        <v>52.14</v>
      </c>
      <c r="W24" s="26">
        <f>_xlfn.XLOOKUP($A24,'Day 3 Cleaned'!$L:$L,'Day 3 Cleaned'!$AP:$AP,"-")</f>
        <v>0</v>
      </c>
      <c r="X24" s="14">
        <f>(S24+T24)-V24</f>
        <v>7.8400000000000034</v>
      </c>
      <c r="Y24" s="26">
        <f>_xlfn.XLOOKUP($A24,'Day 4 Cleaned'!$L:$L,'Day 4 Cleaned'!$AL:$AL,"-")</f>
        <v>44.475000000000001</v>
      </c>
      <c r="Z24" s="26">
        <f>_xlfn.XLOOKUP($A24,'Day 4 Cleaned'!$L:$L,'Day 4 Cleaned'!$AP:$AP,"-")</f>
        <v>0</v>
      </c>
      <c r="AA24" s="14">
        <f>(V24+W24)-Y24</f>
        <v>7.6649999999999991</v>
      </c>
      <c r="AB24" s="30">
        <f>AVERAGE(U24,X24,AA24)</f>
        <v>7.5033333333333347</v>
      </c>
      <c r="AC24" s="30">
        <f>IF(AND($AB$157&gt;AB24, AB24&gt;$AB$156),AB24,"-")</f>
        <v>7.5033333333333347</v>
      </c>
      <c r="AD24" s="26">
        <f>_xlfn.XLOOKUP($A24,'Day 1 Cleaned'!$U:$U,'Day 1 Cleaned'!CM:CM,"-")</f>
        <v>0</v>
      </c>
      <c r="AE24" s="26">
        <f>_xlfn.XLOOKUP($A24,'Day 2 Cleaned'!$M:$M,'Day 2 Cleaned'!$AV:$AV,"-")</f>
        <v>0</v>
      </c>
      <c r="AF24" s="26">
        <f>_xlfn.XLOOKUP($A24,'Day 2 Cleaned'!$M:$M,'Day 2 Cleaned'!$AZ:$AZ,"-")</f>
        <v>0</v>
      </c>
      <c r="AG24" s="14">
        <f t="shared" si="0"/>
        <v>0</v>
      </c>
      <c r="AH24" s="26">
        <f>_xlfn.XLOOKUP($A24,'Day 3 Cleaned'!$L:$L,'Day 3 Cleaned'!$AU:$AU,"-")</f>
        <v>0</v>
      </c>
      <c r="AI24" s="26">
        <f>_xlfn.XLOOKUP($A24,'Day 3 Cleaned'!$L:$L,'Day 3 Cleaned'!$AY:$AY,"-")</f>
        <v>0</v>
      </c>
      <c r="AJ24" s="14">
        <f t="shared" si="1"/>
        <v>0</v>
      </c>
      <c r="AK24" s="26">
        <f>_xlfn.XLOOKUP($A24,'Day 4 Cleaned'!$L:$L,'Day 4 Cleaned'!$AU:$AU,"-")</f>
        <v>0</v>
      </c>
      <c r="AL24" s="26">
        <f>_xlfn.XLOOKUP($A24,'Day 4 Cleaned'!$L:$L,'Day 4 Cleaned'!$AY:$AY,"-")</f>
        <v>0</v>
      </c>
      <c r="AM24" s="14">
        <f t="shared" si="2"/>
        <v>0</v>
      </c>
      <c r="AN24" s="30">
        <f t="shared" si="3"/>
        <v>0</v>
      </c>
      <c r="AO24" s="31" t="str">
        <f>IF(AND($AB$157&gt;AN24, AN24&gt;$AB$156),AN24,"-")</f>
        <v>-</v>
      </c>
      <c r="AP24" s="26">
        <f>_xlfn.XLOOKUP($A24,'Day 1 Cleaned'!$U:$U,'Day 1 Cleaned'!CT:CT,"-")</f>
        <v>0</v>
      </c>
      <c r="AQ24" s="26">
        <f>_xlfn.XLOOKUP($A24,'Day 1 Cleaned'!$U:$U,'Day 1 Cleaned'!DD:DD,"-")</f>
        <v>0</v>
      </c>
      <c r="AR24" s="26">
        <f>_xlfn.XLOOKUP($A24,'Day 1 Cleaned'!$U:$U,'Day 1 Cleaned'!DN:DN,"-")</f>
        <v>0</v>
      </c>
      <c r="AS24" s="26">
        <f>_xlfn.XLOOKUP($A24,'Day 1 Cleaned'!$U:$U,'Day 1 Cleaned'!DX:DX,"-")</f>
        <v>0</v>
      </c>
      <c r="AT24" s="26">
        <f>_xlfn.XLOOKUP($A24,'Day 1 Cleaned'!$U:$U,'Day 1 Cleaned'!EH:EH,"-")</f>
        <v>0</v>
      </c>
      <c r="AU24" s="26">
        <f>_xlfn.XLOOKUP($A24,'Day 1 Cleaned'!$U:$U,'Day 1 Cleaned'!ER:ER,"-")</f>
        <v>0</v>
      </c>
      <c r="AV24" s="26">
        <f>_xlfn.XLOOKUP($A24,'Day 1 Cleaned'!$U:$U,'Day 1 Cleaned'!FA:FA,"-")</f>
        <v>0</v>
      </c>
      <c r="AW24" s="26">
        <f>_xlfn.XLOOKUP($A24,'Day 1 Cleaned'!$U:$U,'Day 1 Cleaned'!FK:FK,"-")</f>
        <v>0</v>
      </c>
      <c r="AX24" s="26">
        <f>_xlfn.XLOOKUP($A24,'Day 1 Cleaned'!$U:$U,'Day 1 Cleaned'!FT:FT,"-")*_xlfn.XLOOKUP($A24,'Day 1 Cleaned'!$U:$U,'Day 1 Cleaned'!FU:FU,"-")</f>
        <v>0</v>
      </c>
      <c r="AY24" s="26">
        <f>_xlfn.XLOOKUP($A24,'Day 1 Cleaned'!$U:$U,'Day 1 Cleaned'!FV:FV,"-")</f>
        <v>0</v>
      </c>
      <c r="AZ24" s="26">
        <f>_xlfn.XLOOKUP($A24,'Day 1 Cleaned'!$U:$U,'Day 1 Cleaned'!GA:GA,"-")</f>
        <v>0</v>
      </c>
    </row>
    <row r="25" spans="1:52" x14ac:dyDescent="0.35">
      <c r="A25" s="26" t="str">
        <f>PROPER('Day 1 Cleaned'!U23)</f>
        <v xml:space="preserve">Mutwarasibo Jean Bosco </v>
      </c>
      <c r="B25" s="26" t="str">
        <f>_xlfn.XLOOKUP($A25,'Day 1 Cleaned'!$U:$U,'Day 1 Cleaned'!Y:Y,"-")</f>
        <v>Bugesera</v>
      </c>
      <c r="C25" s="26" t="str">
        <f>_xlfn.XLOOKUP($A25,'Day 1 Cleaned'!$U:$U,'Day 1 Cleaned'!AA:AA,"-")</f>
        <v>Rutonde</v>
      </c>
      <c r="D25" s="26" t="str">
        <f>_xlfn.XLOOKUP($A25,'Day 1 Cleaned'!$U:$U,'Day 1 Cleaned'!AB:AB,"-")</f>
        <v>Akajuri</v>
      </c>
      <c r="E25" s="26" t="str">
        <f>_xlfn.XLOOKUP($A25,'Day 1 Cleaned'!$U:$U,'Day 1 Cleaned'!AI:AI,"-")</f>
        <v>Traditional 3 stone fire</v>
      </c>
      <c r="F25" s="26" t="str">
        <f>_xlfn.XLOOKUP($A25,'Day 1 Cleaned'!$U:$U,'Day 1 Cleaned'!BL:BL,"-")</f>
        <v>Wood</v>
      </c>
      <c r="G25" s="26" t="str">
        <f>_xlfn.XLOOKUP($A25,'Day 2 Cleaned'!$M:$M,'Day 2 Cleaned'!$U:$U,"-")</f>
        <v>Wood</v>
      </c>
      <c r="H25" s="26" t="str">
        <f>_xlfn.XLOOKUP($A25,'Day 3 Cleaned'!$L:$L,'Day 3 Cleaned'!$T:$T,"-")</f>
        <v>Wood</v>
      </c>
      <c r="I25" s="26" t="str">
        <f>_xlfn.XLOOKUP($A25,'Day 4 Cleaned'!$L:$L,'Day 4 Cleaned'!$T:$T,"-")</f>
        <v>Wood</v>
      </c>
      <c r="J25" s="26" t="b" cm="1">
        <f t="array" ref="J25">AND(EXACT(F25:I25,F25))</f>
        <v>1</v>
      </c>
      <c r="K25" s="26">
        <f>_xlfn.XLOOKUP($A25,'Day 2 Cleaned'!$M:$M,'Day 2 Cleaned'!$AI:$AI,"-")</f>
        <v>2</v>
      </c>
      <c r="L25" s="26">
        <f>_xlfn.XLOOKUP($A25,'Day 2 Cleaned'!$M:$M,'Day 2 Cleaned'!$AJ:$AJ,"-")</f>
        <v>9</v>
      </c>
      <c r="M25" s="26">
        <f>_xlfn.XLOOKUP($A25,'Day 3 Cleaned'!$L:$L,'Day 3 Cleaned'!$AH:$AH,"-")</f>
        <v>2</v>
      </c>
      <c r="N25" s="26">
        <f>_xlfn.XLOOKUP($A25,'Day 3 Cleaned'!$L:$L,'Day 3 Cleaned'!$AI:$AI,"-")</f>
        <v>9</v>
      </c>
      <c r="O25" s="26">
        <f>_xlfn.XLOOKUP($A25,'Day 4 Cleaned'!$L:$L,'Day 4 Cleaned'!$AH:$AH,"-")</f>
        <v>2</v>
      </c>
      <c r="P25" s="26">
        <f>_xlfn.XLOOKUP($A25,'Day 4 Cleaned'!$L:$L,'Day 4 Cleaned'!$AI:$AI,"-")</f>
        <v>9</v>
      </c>
      <c r="Q25" s="30">
        <f>SUM(K25:P25)/3</f>
        <v>11</v>
      </c>
      <c r="R25" s="26">
        <f>_xlfn.XLOOKUP($A25,'Day 1 Cleaned'!$U:$U,'Day 1 Cleaned'!$CC:$CC,"-")</f>
        <v>45.64</v>
      </c>
      <c r="S25" s="26">
        <f>_xlfn.XLOOKUP($A25,'Day 2 Cleaned'!$M:$M,'Day 2 Cleaned'!$AM:$AM,"-")</f>
        <v>30.535</v>
      </c>
      <c r="T25" s="26">
        <f>_xlfn.XLOOKUP($A25,'Day 2 Cleaned'!$M:$M,'Day 2 Cleaned'!$AQ:$AQ,"-")</f>
        <v>0</v>
      </c>
      <c r="U25" s="14">
        <f>R25-S25</f>
        <v>15.105</v>
      </c>
      <c r="V25" s="26">
        <f>_xlfn.XLOOKUP($A25,'Day 3 Cleaned'!$L:$L,'Day 3 Cleaned'!$AL:$AL,"-")</f>
        <v>20.77</v>
      </c>
      <c r="W25" s="26">
        <f>_xlfn.XLOOKUP($A25,'Day 3 Cleaned'!$L:$L,'Day 3 Cleaned'!$AP:$AP,"-")</f>
        <v>0</v>
      </c>
      <c r="X25" s="14">
        <f>(S25+T25)-V25</f>
        <v>9.7650000000000006</v>
      </c>
      <c r="Y25" s="26">
        <f>_xlfn.XLOOKUP($A25,'Day 4 Cleaned'!$L:$L,'Day 4 Cleaned'!$AL:$AL,"-")</f>
        <v>16.25</v>
      </c>
      <c r="Z25" s="26">
        <f>_xlfn.XLOOKUP($A25,'Day 4 Cleaned'!$L:$L,'Day 4 Cleaned'!$AP:$AP,"-")</f>
        <v>0</v>
      </c>
      <c r="AA25" s="14">
        <f>(V25+W25)-Y25</f>
        <v>4.5199999999999996</v>
      </c>
      <c r="AB25" s="30">
        <f>AVERAGE(U25,X25,AA25)</f>
        <v>9.7966666666666669</v>
      </c>
      <c r="AC25" s="30">
        <f>IF(AND($AB$157&gt;AB25, AB25&gt;$AB$156),AB25,"-")</f>
        <v>9.7966666666666669</v>
      </c>
      <c r="AD25" s="26">
        <f>_xlfn.XLOOKUP($A25,'Day 1 Cleaned'!$U:$U,'Day 1 Cleaned'!CM:CM,"-")</f>
        <v>0</v>
      </c>
      <c r="AE25" s="26">
        <f>_xlfn.XLOOKUP($A25,'Day 2 Cleaned'!$M:$M,'Day 2 Cleaned'!$AV:$AV,"-")</f>
        <v>0</v>
      </c>
      <c r="AF25" s="26">
        <f>_xlfn.XLOOKUP($A25,'Day 2 Cleaned'!$M:$M,'Day 2 Cleaned'!$AZ:$AZ,"-")</f>
        <v>0</v>
      </c>
      <c r="AG25" s="14">
        <f t="shared" si="0"/>
        <v>0</v>
      </c>
      <c r="AH25" s="26">
        <f>_xlfn.XLOOKUP($A25,'Day 3 Cleaned'!$L:$L,'Day 3 Cleaned'!$AU:$AU,"-")</f>
        <v>0</v>
      </c>
      <c r="AI25" s="26">
        <f>_xlfn.XLOOKUP($A25,'Day 3 Cleaned'!$L:$L,'Day 3 Cleaned'!$AY:$AY,"-")</f>
        <v>0</v>
      </c>
      <c r="AJ25" s="14">
        <f t="shared" si="1"/>
        <v>0</v>
      </c>
      <c r="AK25" s="26">
        <f>_xlfn.XLOOKUP($A25,'Day 4 Cleaned'!$L:$L,'Day 4 Cleaned'!$AU:$AU,"-")</f>
        <v>0</v>
      </c>
      <c r="AL25" s="26">
        <f>_xlfn.XLOOKUP($A25,'Day 4 Cleaned'!$L:$L,'Day 4 Cleaned'!$AY:$AY,"-")</f>
        <v>0</v>
      </c>
      <c r="AM25" s="14">
        <f t="shared" si="2"/>
        <v>0</v>
      </c>
      <c r="AN25" s="30">
        <f t="shared" si="3"/>
        <v>0</v>
      </c>
      <c r="AO25" s="31" t="str">
        <f>IF(AND($AB$157&gt;AN25, AN25&gt;$AB$156),AN25,"-")</f>
        <v>-</v>
      </c>
      <c r="AP25" s="26">
        <f>_xlfn.XLOOKUP($A25,'Day 1 Cleaned'!$U:$U,'Day 1 Cleaned'!CT:CT,"-")</f>
        <v>0</v>
      </c>
      <c r="AQ25" s="26">
        <f>_xlfn.XLOOKUP($A25,'Day 1 Cleaned'!$U:$U,'Day 1 Cleaned'!DD:DD,"-")</f>
        <v>0</v>
      </c>
      <c r="AR25" s="26">
        <f>_xlfn.XLOOKUP($A25,'Day 1 Cleaned'!$U:$U,'Day 1 Cleaned'!DN:DN,"-")</f>
        <v>0</v>
      </c>
      <c r="AS25" s="26">
        <f>_xlfn.XLOOKUP($A25,'Day 1 Cleaned'!$U:$U,'Day 1 Cleaned'!DX:DX,"-")</f>
        <v>0</v>
      </c>
      <c r="AT25" s="26">
        <f>_xlfn.XLOOKUP($A25,'Day 1 Cleaned'!$U:$U,'Day 1 Cleaned'!EH:EH,"-")</f>
        <v>0</v>
      </c>
      <c r="AU25" s="26">
        <f>_xlfn.XLOOKUP($A25,'Day 1 Cleaned'!$U:$U,'Day 1 Cleaned'!ER:ER,"-")</f>
        <v>0</v>
      </c>
      <c r="AV25" s="26">
        <f>_xlfn.XLOOKUP($A25,'Day 1 Cleaned'!$U:$U,'Day 1 Cleaned'!FA:FA,"-")</f>
        <v>0</v>
      </c>
      <c r="AW25" s="26">
        <f>_xlfn.XLOOKUP($A25,'Day 1 Cleaned'!$U:$U,'Day 1 Cleaned'!FK:FK,"-")</f>
        <v>0</v>
      </c>
      <c r="AX25" s="26">
        <f>_xlfn.XLOOKUP($A25,'Day 1 Cleaned'!$U:$U,'Day 1 Cleaned'!FT:FT,"-")*_xlfn.XLOOKUP($A25,'Day 1 Cleaned'!$U:$U,'Day 1 Cleaned'!FU:FU,"-")</f>
        <v>0</v>
      </c>
      <c r="AY25" s="26">
        <f>_xlfn.XLOOKUP($A25,'Day 1 Cleaned'!$U:$U,'Day 1 Cleaned'!FV:FV,"-")</f>
        <v>0</v>
      </c>
      <c r="AZ25" s="26">
        <f>_xlfn.XLOOKUP($A25,'Day 1 Cleaned'!$U:$U,'Day 1 Cleaned'!GA:GA,"-")</f>
        <v>0</v>
      </c>
    </row>
    <row r="26" spans="1:52" x14ac:dyDescent="0.35">
      <c r="A26" s="26" t="str">
        <f>PROPER('Day 1 Cleaned'!U24)</f>
        <v>Ndaheranywa Reveriane</v>
      </c>
      <c r="B26" s="26" t="str">
        <f>_xlfn.XLOOKUP($A26,'Day 1 Cleaned'!$U:$U,'Day 1 Cleaned'!Y:Y,"-")</f>
        <v>Bugesera</v>
      </c>
      <c r="C26" s="26" t="str">
        <f>_xlfn.XLOOKUP($A26,'Day 1 Cleaned'!$U:$U,'Day 1 Cleaned'!AA:AA,"-")</f>
        <v>Murama</v>
      </c>
      <c r="D26" s="26" t="str">
        <f>_xlfn.XLOOKUP($A26,'Day 1 Cleaned'!$U:$U,'Day 1 Cleaned'!AB:AB,"-")</f>
        <v>Bishenyi</v>
      </c>
      <c r="E26" s="26" t="str">
        <f>_xlfn.XLOOKUP($A26,'Day 1 Cleaned'!$U:$U,'Day 1 Cleaned'!AI:AI,"-")</f>
        <v>Traditional 3 stone fire</v>
      </c>
      <c r="F26" s="26" t="str">
        <f>_xlfn.XLOOKUP($A26,'Day 1 Cleaned'!$U:$U,'Day 1 Cleaned'!BL:BL,"-")</f>
        <v>Wood</v>
      </c>
      <c r="G26" s="26" t="str">
        <f>_xlfn.XLOOKUP($A26,'Day 2 Cleaned'!$M:$M,'Day 2 Cleaned'!$U:$U,"-")</f>
        <v>Wood</v>
      </c>
      <c r="H26" s="26" t="str">
        <f>_xlfn.XLOOKUP($A26,'Day 3 Cleaned'!$L:$L,'Day 3 Cleaned'!$T:$T,"-")</f>
        <v>Wood</v>
      </c>
      <c r="I26" s="26" t="str">
        <f>_xlfn.XLOOKUP($A26,'Day 4 Cleaned'!$L:$L,'Day 4 Cleaned'!$T:$T,"-")</f>
        <v>Wood</v>
      </c>
      <c r="J26" s="26" t="b" cm="1">
        <f t="array" ref="J26">AND(EXACT(F26:I26,F26))</f>
        <v>1</v>
      </c>
      <c r="K26" s="26">
        <f>_xlfn.XLOOKUP($A26,'Day 2 Cleaned'!$M:$M,'Day 2 Cleaned'!$AI:$AI,"-")</f>
        <v>1</v>
      </c>
      <c r="L26" s="26">
        <f>_xlfn.XLOOKUP($A26,'Day 2 Cleaned'!$M:$M,'Day 2 Cleaned'!$AJ:$AJ,"-")</f>
        <v>2</v>
      </c>
      <c r="M26" s="26">
        <f>_xlfn.XLOOKUP($A26,'Day 3 Cleaned'!$L:$L,'Day 3 Cleaned'!$AH:$AH,"-")</f>
        <v>1</v>
      </c>
      <c r="N26" s="26">
        <f>_xlfn.XLOOKUP($A26,'Day 3 Cleaned'!$L:$L,'Day 3 Cleaned'!$AI:$AI,"-")</f>
        <v>2</v>
      </c>
      <c r="O26" s="26">
        <f>_xlfn.XLOOKUP($A26,'Day 4 Cleaned'!$L:$L,'Day 4 Cleaned'!$AH:$AH,"-")</f>
        <v>1</v>
      </c>
      <c r="P26" s="26">
        <f>_xlfn.XLOOKUP($A26,'Day 4 Cleaned'!$L:$L,'Day 4 Cleaned'!$AI:$AI,"-")</f>
        <v>2</v>
      </c>
      <c r="Q26" s="30">
        <f>SUM(K26:P26)/3</f>
        <v>3</v>
      </c>
      <c r="R26" s="26">
        <f>_xlfn.XLOOKUP($A26,'Day 1 Cleaned'!$U:$U,'Day 1 Cleaned'!$CC:$CC,"-")</f>
        <v>15.1</v>
      </c>
      <c r="S26" s="26">
        <f>_xlfn.XLOOKUP($A26,'Day 2 Cleaned'!$M:$M,'Day 2 Cleaned'!$AM:$AM,"-")</f>
        <v>5.915</v>
      </c>
      <c r="T26" s="26">
        <f>_xlfn.XLOOKUP($A26,'Day 2 Cleaned'!$M:$M,'Day 2 Cleaned'!$AQ:$AQ,"-")</f>
        <v>8.3350000000000009</v>
      </c>
      <c r="U26" s="14">
        <f>R26-S26</f>
        <v>9.1849999999999987</v>
      </c>
      <c r="V26" s="26">
        <f>_xlfn.XLOOKUP($A26,'Day 3 Cleaned'!$L:$L,'Day 3 Cleaned'!$AL:$AL,"-")</f>
        <v>10.220000000000001</v>
      </c>
      <c r="W26" s="26">
        <f>_xlfn.XLOOKUP($A26,'Day 3 Cleaned'!$L:$L,'Day 3 Cleaned'!$AP:$AP,"-")</f>
        <v>2.6</v>
      </c>
      <c r="X26" s="14">
        <f>(S26+T26)-V26</f>
        <v>4.0299999999999994</v>
      </c>
      <c r="Y26" s="26">
        <f>_xlfn.XLOOKUP($A26,'Day 4 Cleaned'!$L:$L,'Day 4 Cleaned'!$AL:$AL,"-")</f>
        <v>5.4649999999999999</v>
      </c>
      <c r="Z26" s="26">
        <f>_xlfn.XLOOKUP($A26,'Day 4 Cleaned'!$L:$L,'Day 4 Cleaned'!$AP:$AP,"-")</f>
        <v>0</v>
      </c>
      <c r="AA26" s="14">
        <f>(V26+W26)-Y26</f>
        <v>7.3550000000000004</v>
      </c>
      <c r="AB26" s="30">
        <f>AVERAGE(U26,X26,AA26)</f>
        <v>6.8566666666666665</v>
      </c>
      <c r="AC26" s="30">
        <f>IF(AND($AB$157&gt;AB26, AB26&gt;$AB$156),AB26,"-")</f>
        <v>6.8566666666666665</v>
      </c>
      <c r="AD26" s="26">
        <f>_xlfn.XLOOKUP($A26,'Day 1 Cleaned'!$U:$U,'Day 1 Cleaned'!CM:CM,"-")</f>
        <v>0</v>
      </c>
      <c r="AE26" s="26">
        <f>_xlfn.XLOOKUP($A26,'Day 2 Cleaned'!$M:$M,'Day 2 Cleaned'!$AV:$AV,"-")</f>
        <v>0</v>
      </c>
      <c r="AF26" s="26">
        <f>_xlfn.XLOOKUP($A26,'Day 2 Cleaned'!$M:$M,'Day 2 Cleaned'!$AZ:$AZ,"-")</f>
        <v>0</v>
      </c>
      <c r="AG26" s="14">
        <f t="shared" si="0"/>
        <v>0</v>
      </c>
      <c r="AH26" s="26">
        <f>_xlfn.XLOOKUP($A26,'Day 3 Cleaned'!$L:$L,'Day 3 Cleaned'!$AU:$AU,"-")</f>
        <v>0</v>
      </c>
      <c r="AI26" s="26">
        <f>_xlfn.XLOOKUP($A26,'Day 3 Cleaned'!$L:$L,'Day 3 Cleaned'!$AY:$AY,"-")</f>
        <v>0</v>
      </c>
      <c r="AJ26" s="14">
        <f t="shared" si="1"/>
        <v>0</v>
      </c>
      <c r="AK26" s="26">
        <f>_xlfn.XLOOKUP($A26,'Day 4 Cleaned'!$L:$L,'Day 4 Cleaned'!$AU:$AU,"-")</f>
        <v>0</v>
      </c>
      <c r="AL26" s="26">
        <f>_xlfn.XLOOKUP($A26,'Day 4 Cleaned'!$L:$L,'Day 4 Cleaned'!$AY:$AY,"-")</f>
        <v>0</v>
      </c>
      <c r="AM26" s="14">
        <f t="shared" si="2"/>
        <v>0</v>
      </c>
      <c r="AN26" s="30">
        <f t="shared" si="3"/>
        <v>0</v>
      </c>
      <c r="AO26" s="31" t="str">
        <f>IF(AND($AB$157&gt;AN26, AN26&gt;$AB$156),AN26,"-")</f>
        <v>-</v>
      </c>
      <c r="AP26" s="26">
        <f>_xlfn.XLOOKUP($A26,'Day 1 Cleaned'!$U:$U,'Day 1 Cleaned'!CT:CT,"-")</f>
        <v>0</v>
      </c>
      <c r="AQ26" s="26">
        <f>_xlfn.XLOOKUP($A26,'Day 1 Cleaned'!$U:$U,'Day 1 Cleaned'!DD:DD,"-")</f>
        <v>0</v>
      </c>
      <c r="AR26" s="26">
        <f>_xlfn.XLOOKUP($A26,'Day 1 Cleaned'!$U:$U,'Day 1 Cleaned'!DN:DN,"-")</f>
        <v>0</v>
      </c>
      <c r="AS26" s="26">
        <f>_xlfn.XLOOKUP($A26,'Day 1 Cleaned'!$U:$U,'Day 1 Cleaned'!DX:DX,"-")</f>
        <v>0</v>
      </c>
      <c r="AT26" s="26">
        <f>_xlfn.XLOOKUP($A26,'Day 1 Cleaned'!$U:$U,'Day 1 Cleaned'!EH:EH,"-")</f>
        <v>0</v>
      </c>
      <c r="AU26" s="26">
        <f>_xlfn.XLOOKUP($A26,'Day 1 Cleaned'!$U:$U,'Day 1 Cleaned'!ER:ER,"-")</f>
        <v>0</v>
      </c>
      <c r="AV26" s="26">
        <f>_xlfn.XLOOKUP($A26,'Day 1 Cleaned'!$U:$U,'Day 1 Cleaned'!FA:FA,"-")</f>
        <v>0</v>
      </c>
      <c r="AW26" s="26">
        <f>_xlfn.XLOOKUP($A26,'Day 1 Cleaned'!$U:$U,'Day 1 Cleaned'!FK:FK,"-")</f>
        <v>0</v>
      </c>
      <c r="AX26" s="26">
        <f>_xlfn.XLOOKUP($A26,'Day 1 Cleaned'!$U:$U,'Day 1 Cleaned'!FT:FT,"-")*_xlfn.XLOOKUP($A26,'Day 1 Cleaned'!$U:$U,'Day 1 Cleaned'!FU:FU,"-")</f>
        <v>0</v>
      </c>
      <c r="AY26" s="26">
        <f>_xlfn.XLOOKUP($A26,'Day 1 Cleaned'!$U:$U,'Day 1 Cleaned'!FV:FV,"-")</f>
        <v>0</v>
      </c>
      <c r="AZ26" s="26">
        <f>_xlfn.XLOOKUP($A26,'Day 1 Cleaned'!$U:$U,'Day 1 Cleaned'!GA:GA,"-")</f>
        <v>0</v>
      </c>
    </row>
    <row r="27" spans="1:52" x14ac:dyDescent="0.35">
      <c r="A27" s="26" t="str">
        <f>PROPER('Day 1 Cleaned'!U25)</f>
        <v xml:space="preserve">Ndeshyo Adiyeli </v>
      </c>
      <c r="B27" s="26" t="str">
        <f>_xlfn.XLOOKUP($A27,'Day 1 Cleaned'!$U:$U,'Day 1 Cleaned'!Y:Y,"-")</f>
        <v>Bugesera</v>
      </c>
      <c r="C27" s="26" t="str">
        <f>_xlfn.XLOOKUP($A27,'Day 1 Cleaned'!$U:$U,'Day 1 Cleaned'!AA:AA,"-")</f>
        <v>Rutonde</v>
      </c>
      <c r="D27" s="26" t="str">
        <f>_xlfn.XLOOKUP($A27,'Day 1 Cleaned'!$U:$U,'Day 1 Cleaned'!AB:AB,"-")</f>
        <v>Akajuri</v>
      </c>
      <c r="E27" s="26" t="str">
        <f>_xlfn.XLOOKUP($A27,'Day 1 Cleaned'!$U:$U,'Day 1 Cleaned'!AI:AI,"-")</f>
        <v>Traditional 3 stone fire</v>
      </c>
      <c r="F27" s="26" t="str">
        <f>_xlfn.XLOOKUP($A27,'Day 1 Cleaned'!$U:$U,'Day 1 Cleaned'!BL:BL,"-")</f>
        <v>Wood</v>
      </c>
      <c r="G27" s="26" t="str">
        <f>_xlfn.XLOOKUP($A27,'Day 2 Cleaned'!$M:$M,'Day 2 Cleaned'!$U:$U,"-")</f>
        <v>Wood</v>
      </c>
      <c r="H27" s="26" t="str">
        <f>_xlfn.XLOOKUP($A27,'Day 3 Cleaned'!$L:$L,'Day 3 Cleaned'!$T:$T,"-")</f>
        <v>Wood</v>
      </c>
      <c r="I27" s="26" t="str">
        <f>_xlfn.XLOOKUP($A27,'Day 4 Cleaned'!$L:$L,'Day 4 Cleaned'!$T:$T,"-")</f>
        <v>Wood</v>
      </c>
      <c r="J27" s="26" t="b" cm="1">
        <f t="array" ref="J27">AND(EXACT(F27:I27,F27))</f>
        <v>1</v>
      </c>
      <c r="K27" s="26">
        <f>_xlfn.XLOOKUP($A27,'Day 2 Cleaned'!$M:$M,'Day 2 Cleaned'!$AI:$AI,"-")</f>
        <v>2</v>
      </c>
      <c r="L27" s="26">
        <f>_xlfn.XLOOKUP($A27,'Day 2 Cleaned'!$M:$M,'Day 2 Cleaned'!$AJ:$AJ,"-")</f>
        <v>7</v>
      </c>
      <c r="M27" s="26">
        <f>_xlfn.XLOOKUP($A27,'Day 3 Cleaned'!$L:$L,'Day 3 Cleaned'!$AH:$AH,"-")</f>
        <v>2</v>
      </c>
      <c r="N27" s="26">
        <f>_xlfn.XLOOKUP($A27,'Day 3 Cleaned'!$L:$L,'Day 3 Cleaned'!$AI:$AI,"-")</f>
        <v>7</v>
      </c>
      <c r="O27" s="26">
        <f>_xlfn.XLOOKUP($A27,'Day 4 Cleaned'!$L:$L,'Day 4 Cleaned'!$AH:$AH,"-")</f>
        <v>2</v>
      </c>
      <c r="P27" s="26">
        <f>_xlfn.XLOOKUP($A27,'Day 4 Cleaned'!$L:$L,'Day 4 Cleaned'!$AI:$AI,"-")</f>
        <v>7</v>
      </c>
      <c r="Q27" s="30">
        <f>SUM(K27:P27)/3</f>
        <v>9</v>
      </c>
      <c r="R27" s="26">
        <f>_xlfn.XLOOKUP($A27,'Day 1 Cleaned'!$U:$U,'Day 1 Cleaned'!$CC:$CC,"-")</f>
        <v>38.075000000000003</v>
      </c>
      <c r="S27" s="26">
        <f>_xlfn.XLOOKUP($A27,'Day 2 Cleaned'!$M:$M,'Day 2 Cleaned'!$AM:$AM,"-")</f>
        <v>31.75</v>
      </c>
      <c r="T27" s="26">
        <f>_xlfn.XLOOKUP($A27,'Day 2 Cleaned'!$M:$M,'Day 2 Cleaned'!$AQ:$AQ,"-")</f>
        <v>0</v>
      </c>
      <c r="U27" s="14">
        <f>R27-S27</f>
        <v>6.3250000000000028</v>
      </c>
      <c r="V27" s="26">
        <f>_xlfn.XLOOKUP($A27,'Day 3 Cleaned'!$L:$L,'Day 3 Cleaned'!$AL:$AL,"-")</f>
        <v>26.3</v>
      </c>
      <c r="W27" s="26">
        <f>_xlfn.XLOOKUP($A27,'Day 3 Cleaned'!$L:$L,'Day 3 Cleaned'!$AP:$AP,"-")</f>
        <v>0</v>
      </c>
      <c r="X27" s="14">
        <f>(S27+T27)-V27</f>
        <v>5.4499999999999993</v>
      </c>
      <c r="Y27" s="26">
        <f>_xlfn.XLOOKUP($A27,'Day 4 Cleaned'!$L:$L,'Day 4 Cleaned'!$AL:$AL,"-")</f>
        <v>15.605</v>
      </c>
      <c r="Z27" s="26">
        <f>_xlfn.XLOOKUP($A27,'Day 4 Cleaned'!$L:$L,'Day 4 Cleaned'!$AP:$AP,"-")</f>
        <v>0</v>
      </c>
      <c r="AA27" s="14">
        <f>(V27+W27)-Y27</f>
        <v>10.695</v>
      </c>
      <c r="AB27" s="30">
        <f>AVERAGE(U27,X27,AA27)</f>
        <v>7.4900000000000011</v>
      </c>
      <c r="AC27" s="30">
        <f>IF(AND($AB$157&gt;AB27, AB27&gt;$AB$156),AB27,"-")</f>
        <v>7.4900000000000011</v>
      </c>
      <c r="AD27" s="26">
        <f>_xlfn.XLOOKUP($A27,'Day 1 Cleaned'!$U:$U,'Day 1 Cleaned'!CM:CM,"-")</f>
        <v>0</v>
      </c>
      <c r="AE27" s="26">
        <f>_xlfn.XLOOKUP($A27,'Day 2 Cleaned'!$M:$M,'Day 2 Cleaned'!$AV:$AV,"-")</f>
        <v>0</v>
      </c>
      <c r="AF27" s="26">
        <f>_xlfn.XLOOKUP($A27,'Day 2 Cleaned'!$M:$M,'Day 2 Cleaned'!$AZ:$AZ,"-")</f>
        <v>0</v>
      </c>
      <c r="AG27" s="14">
        <f t="shared" si="0"/>
        <v>0</v>
      </c>
      <c r="AH27" s="26">
        <f>_xlfn.XLOOKUP($A27,'Day 3 Cleaned'!$L:$L,'Day 3 Cleaned'!$AU:$AU,"-")</f>
        <v>0</v>
      </c>
      <c r="AI27" s="26">
        <f>_xlfn.XLOOKUP($A27,'Day 3 Cleaned'!$L:$L,'Day 3 Cleaned'!$AY:$AY,"-")</f>
        <v>0</v>
      </c>
      <c r="AJ27" s="14">
        <f t="shared" si="1"/>
        <v>0</v>
      </c>
      <c r="AK27" s="26">
        <f>_xlfn.XLOOKUP($A27,'Day 4 Cleaned'!$L:$L,'Day 4 Cleaned'!$AU:$AU,"-")</f>
        <v>0</v>
      </c>
      <c r="AL27" s="26">
        <f>_xlfn.XLOOKUP($A27,'Day 4 Cleaned'!$L:$L,'Day 4 Cleaned'!$AY:$AY,"-")</f>
        <v>0</v>
      </c>
      <c r="AM27" s="14">
        <f t="shared" si="2"/>
        <v>0</v>
      </c>
      <c r="AN27" s="30">
        <f t="shared" si="3"/>
        <v>0</v>
      </c>
      <c r="AO27" s="31" t="str">
        <f>IF(AND($AB$157&gt;AN27, AN27&gt;$AB$156),AN27,"-")</f>
        <v>-</v>
      </c>
      <c r="AP27" s="26">
        <f>_xlfn.XLOOKUP($A27,'Day 1 Cleaned'!$U:$U,'Day 1 Cleaned'!CT:CT,"-")</f>
        <v>0</v>
      </c>
      <c r="AQ27" s="26">
        <f>_xlfn.XLOOKUP($A27,'Day 1 Cleaned'!$U:$U,'Day 1 Cleaned'!DD:DD,"-")</f>
        <v>0</v>
      </c>
      <c r="AR27" s="26">
        <f>_xlfn.XLOOKUP($A27,'Day 1 Cleaned'!$U:$U,'Day 1 Cleaned'!DN:DN,"-")</f>
        <v>0</v>
      </c>
      <c r="AS27" s="26">
        <f>_xlfn.XLOOKUP($A27,'Day 1 Cleaned'!$U:$U,'Day 1 Cleaned'!DX:DX,"-")</f>
        <v>0</v>
      </c>
      <c r="AT27" s="26">
        <f>_xlfn.XLOOKUP($A27,'Day 1 Cleaned'!$U:$U,'Day 1 Cleaned'!EH:EH,"-")</f>
        <v>0</v>
      </c>
      <c r="AU27" s="26">
        <f>_xlfn.XLOOKUP($A27,'Day 1 Cleaned'!$U:$U,'Day 1 Cleaned'!ER:ER,"-")</f>
        <v>0</v>
      </c>
      <c r="AV27" s="26">
        <f>_xlfn.XLOOKUP($A27,'Day 1 Cleaned'!$U:$U,'Day 1 Cleaned'!FA:FA,"-")</f>
        <v>0</v>
      </c>
      <c r="AW27" s="26">
        <f>_xlfn.XLOOKUP($A27,'Day 1 Cleaned'!$U:$U,'Day 1 Cleaned'!FK:FK,"-")</f>
        <v>0</v>
      </c>
      <c r="AX27" s="26">
        <f>_xlfn.XLOOKUP($A27,'Day 1 Cleaned'!$U:$U,'Day 1 Cleaned'!FT:FT,"-")*_xlfn.XLOOKUP($A27,'Day 1 Cleaned'!$U:$U,'Day 1 Cleaned'!FU:FU,"-")</f>
        <v>0</v>
      </c>
      <c r="AY27" s="26">
        <f>_xlfn.XLOOKUP($A27,'Day 1 Cleaned'!$U:$U,'Day 1 Cleaned'!FV:FV,"-")</f>
        <v>0</v>
      </c>
      <c r="AZ27" s="26">
        <f>_xlfn.XLOOKUP($A27,'Day 1 Cleaned'!$U:$U,'Day 1 Cleaned'!GA:GA,"-")</f>
        <v>0</v>
      </c>
    </row>
    <row r="28" spans="1:52" x14ac:dyDescent="0.35">
      <c r="A28" s="26" t="str">
        <f>PROPER('Day 1 Cleaned'!U26)</f>
        <v>Ndihokubwayo Naphtalie</v>
      </c>
      <c r="B28" s="26" t="str">
        <f>_xlfn.XLOOKUP($A28,'Day 1 Cleaned'!$U:$U,'Day 1 Cleaned'!Y:Y,"-")</f>
        <v>Bugesera</v>
      </c>
      <c r="C28" s="26" t="str">
        <f>_xlfn.XLOOKUP($A28,'Day 1 Cleaned'!$U:$U,'Day 1 Cleaned'!AA:AA,"-")</f>
        <v>Kagomasi</v>
      </c>
      <c r="D28" s="26" t="str">
        <f>_xlfn.XLOOKUP($A28,'Day 1 Cleaned'!$U:$U,'Day 1 Cleaned'!AB:AB,"-")</f>
        <v>Kagomasi</v>
      </c>
      <c r="E28" s="26" t="str">
        <f>_xlfn.XLOOKUP($A28,'Day 1 Cleaned'!$U:$U,'Day 1 Cleaned'!AI:AI,"-")</f>
        <v>Traditional 3 stone fire</v>
      </c>
      <c r="F28" s="26" t="str">
        <f>_xlfn.XLOOKUP($A28,'Day 1 Cleaned'!$U:$U,'Day 1 Cleaned'!BL:BL,"-")</f>
        <v>Wood</v>
      </c>
      <c r="G28" s="26" t="str">
        <f>_xlfn.XLOOKUP($A28,'Day 2 Cleaned'!$M:$M,'Day 2 Cleaned'!$U:$U,"-")</f>
        <v>Wood</v>
      </c>
      <c r="H28" s="26" t="str">
        <f>_xlfn.XLOOKUP($A28,'Day 3 Cleaned'!$L:$L,'Day 3 Cleaned'!$T:$T,"-")</f>
        <v>Wood</v>
      </c>
      <c r="I28" s="26" t="str">
        <f>_xlfn.XLOOKUP($A28,'Day 4 Cleaned'!$L:$L,'Day 4 Cleaned'!$T:$T,"-")</f>
        <v>Wood</v>
      </c>
      <c r="J28" s="26" t="b" cm="1">
        <f t="array" ref="J28">AND(EXACT(F28:I28,F28))</f>
        <v>1</v>
      </c>
      <c r="K28" s="26">
        <f>_xlfn.XLOOKUP($A28,'Day 2 Cleaned'!$M:$M,'Day 2 Cleaned'!$AI:$AI,"-")</f>
        <v>3</v>
      </c>
      <c r="L28" s="26">
        <f>_xlfn.XLOOKUP($A28,'Day 2 Cleaned'!$M:$M,'Day 2 Cleaned'!$AJ:$AJ,"-")</f>
        <v>6</v>
      </c>
      <c r="M28" s="26">
        <f>_xlfn.XLOOKUP($A28,'Day 3 Cleaned'!$L:$L,'Day 3 Cleaned'!$AH:$AH,"-")</f>
        <v>3</v>
      </c>
      <c r="N28" s="26">
        <f>_xlfn.XLOOKUP($A28,'Day 3 Cleaned'!$L:$L,'Day 3 Cleaned'!$AI:$AI,"-")</f>
        <v>6</v>
      </c>
      <c r="O28" s="26">
        <f>_xlfn.XLOOKUP($A28,'Day 4 Cleaned'!$L:$L,'Day 4 Cleaned'!$AH:$AH,"-")</f>
        <v>3</v>
      </c>
      <c r="P28" s="26">
        <f>_xlfn.XLOOKUP($A28,'Day 4 Cleaned'!$L:$L,'Day 4 Cleaned'!$AI:$AI,"-")</f>
        <v>6</v>
      </c>
      <c r="Q28" s="30">
        <f>SUM(K28:P28)/3</f>
        <v>9</v>
      </c>
      <c r="R28" s="26">
        <f>_xlfn.XLOOKUP($A28,'Day 1 Cleaned'!$U:$U,'Day 1 Cleaned'!$CC:$CC,"-")</f>
        <v>18.47</v>
      </c>
      <c r="S28" s="26">
        <f>_xlfn.XLOOKUP($A28,'Day 2 Cleaned'!$M:$M,'Day 2 Cleaned'!$AM:$AM,"-")</f>
        <v>3.69</v>
      </c>
      <c r="T28" s="26">
        <f>_xlfn.XLOOKUP($A28,'Day 2 Cleaned'!$M:$M,'Day 2 Cleaned'!$AQ:$AQ,"-")</f>
        <v>8.57</v>
      </c>
      <c r="U28" s="14">
        <f>R28-S28</f>
        <v>14.78</v>
      </c>
      <c r="V28" s="26">
        <f>_xlfn.XLOOKUP($A28,'Day 3 Cleaned'!$L:$L,'Day 3 Cleaned'!$AL:$AL,"-")</f>
        <v>4.8150000000000004</v>
      </c>
      <c r="W28" s="26">
        <f>_xlfn.XLOOKUP($A28,'Day 3 Cleaned'!$L:$L,'Day 3 Cleaned'!$AP:$AP,"-")</f>
        <v>7.2450000000000001</v>
      </c>
      <c r="X28" s="14">
        <f>(S28+T28)-V28</f>
        <v>7.4449999999999994</v>
      </c>
      <c r="Y28" s="26">
        <f>_xlfn.XLOOKUP($A28,'Day 4 Cleaned'!$L:$L,'Day 4 Cleaned'!$AL:$AL,"-")</f>
        <v>4.9400000000000004</v>
      </c>
      <c r="Z28" s="26">
        <f>_xlfn.XLOOKUP($A28,'Day 4 Cleaned'!$L:$L,'Day 4 Cleaned'!$AP:$AP,"-")</f>
        <v>0</v>
      </c>
      <c r="AA28" s="14">
        <f>(V28+W28)-Y28</f>
        <v>7.12</v>
      </c>
      <c r="AB28" s="30">
        <f>AVERAGE(U28,X28,AA28)</f>
        <v>9.7816666666666663</v>
      </c>
      <c r="AC28" s="30">
        <f>IF(AND($AB$157&gt;AB28, AB28&gt;$AB$156),AB28,"-")</f>
        <v>9.7816666666666663</v>
      </c>
      <c r="AD28" s="26">
        <f>_xlfn.XLOOKUP($A28,'Day 1 Cleaned'!$U:$U,'Day 1 Cleaned'!CM:CM,"-")</f>
        <v>0</v>
      </c>
      <c r="AE28" s="26">
        <f>_xlfn.XLOOKUP($A28,'Day 2 Cleaned'!$M:$M,'Day 2 Cleaned'!$AV:$AV,"-")</f>
        <v>0</v>
      </c>
      <c r="AF28" s="26">
        <f>_xlfn.XLOOKUP($A28,'Day 2 Cleaned'!$M:$M,'Day 2 Cleaned'!$AZ:$AZ,"-")</f>
        <v>0</v>
      </c>
      <c r="AG28" s="14">
        <f t="shared" si="0"/>
        <v>0</v>
      </c>
      <c r="AH28" s="26">
        <f>_xlfn.XLOOKUP($A28,'Day 3 Cleaned'!$L:$L,'Day 3 Cleaned'!$AU:$AU,"-")</f>
        <v>0</v>
      </c>
      <c r="AI28" s="26">
        <f>_xlfn.XLOOKUP($A28,'Day 3 Cleaned'!$L:$L,'Day 3 Cleaned'!$AY:$AY,"-")</f>
        <v>0</v>
      </c>
      <c r="AJ28" s="14">
        <f t="shared" si="1"/>
        <v>0</v>
      </c>
      <c r="AK28" s="26">
        <f>_xlfn.XLOOKUP($A28,'Day 4 Cleaned'!$L:$L,'Day 4 Cleaned'!$AU:$AU,"-")</f>
        <v>0</v>
      </c>
      <c r="AL28" s="26">
        <f>_xlfn.XLOOKUP($A28,'Day 4 Cleaned'!$L:$L,'Day 4 Cleaned'!$AY:$AY,"-")</f>
        <v>0</v>
      </c>
      <c r="AM28" s="14">
        <f t="shared" si="2"/>
        <v>0</v>
      </c>
      <c r="AN28" s="30">
        <f t="shared" si="3"/>
        <v>0</v>
      </c>
      <c r="AO28" s="31" t="str">
        <f>IF(AND($AB$157&gt;AN28, AN28&gt;$AB$156),AN28,"-")</f>
        <v>-</v>
      </c>
      <c r="AP28" s="26">
        <f>_xlfn.XLOOKUP($A28,'Day 1 Cleaned'!$U:$U,'Day 1 Cleaned'!CT:CT,"-")</f>
        <v>0</v>
      </c>
      <c r="AQ28" s="26">
        <f>_xlfn.XLOOKUP($A28,'Day 1 Cleaned'!$U:$U,'Day 1 Cleaned'!DD:DD,"-")</f>
        <v>0</v>
      </c>
      <c r="AR28" s="26">
        <f>_xlfn.XLOOKUP($A28,'Day 1 Cleaned'!$U:$U,'Day 1 Cleaned'!DN:DN,"-")</f>
        <v>0</v>
      </c>
      <c r="AS28" s="26">
        <f>_xlfn.XLOOKUP($A28,'Day 1 Cleaned'!$U:$U,'Day 1 Cleaned'!DX:DX,"-")</f>
        <v>0</v>
      </c>
      <c r="AT28" s="26">
        <f>_xlfn.XLOOKUP($A28,'Day 1 Cleaned'!$U:$U,'Day 1 Cleaned'!EH:EH,"-")</f>
        <v>0</v>
      </c>
      <c r="AU28" s="26">
        <f>_xlfn.XLOOKUP($A28,'Day 1 Cleaned'!$U:$U,'Day 1 Cleaned'!ER:ER,"-")</f>
        <v>0</v>
      </c>
      <c r="AV28" s="26">
        <f>_xlfn.XLOOKUP($A28,'Day 1 Cleaned'!$U:$U,'Day 1 Cleaned'!FA:FA,"-")</f>
        <v>0</v>
      </c>
      <c r="AW28" s="26">
        <f>_xlfn.XLOOKUP($A28,'Day 1 Cleaned'!$U:$U,'Day 1 Cleaned'!FK:FK,"-")</f>
        <v>0</v>
      </c>
      <c r="AX28" s="26">
        <f>_xlfn.XLOOKUP($A28,'Day 1 Cleaned'!$U:$U,'Day 1 Cleaned'!FT:FT,"-")*_xlfn.XLOOKUP($A28,'Day 1 Cleaned'!$U:$U,'Day 1 Cleaned'!FU:FU,"-")</f>
        <v>0</v>
      </c>
      <c r="AY28" s="26">
        <f>_xlfn.XLOOKUP($A28,'Day 1 Cleaned'!$U:$U,'Day 1 Cleaned'!FV:FV,"-")</f>
        <v>0</v>
      </c>
      <c r="AZ28" s="26">
        <f>_xlfn.XLOOKUP($A28,'Day 1 Cleaned'!$U:$U,'Day 1 Cleaned'!GA:GA,"-")</f>
        <v>0</v>
      </c>
    </row>
    <row r="29" spans="1:52" x14ac:dyDescent="0.35">
      <c r="A29" s="35" t="str">
        <f>PROPER('Day 1 Cleaned'!U27)</f>
        <v>Nikombabona Claudine</v>
      </c>
      <c r="B29" s="35" t="str">
        <f>_xlfn.XLOOKUP($A29,'Day 1 Cleaned'!$U:$U,'Day 1 Cleaned'!Y:Y,"-")</f>
        <v>Bugesera</v>
      </c>
      <c r="C29" s="35" t="str">
        <f>_xlfn.XLOOKUP($A29,'Day 1 Cleaned'!$U:$U,'Day 1 Cleaned'!AA:AA,"-")</f>
        <v>Rugando</v>
      </c>
      <c r="D29" s="35" t="str">
        <f>_xlfn.XLOOKUP($A29,'Day 1 Cleaned'!$U:$U,'Day 1 Cleaned'!AB:AB,"-")</f>
        <v>Gako</v>
      </c>
      <c r="E29" s="35" t="str">
        <f>_xlfn.XLOOKUP($A29,'Day 1 Cleaned'!$U:$U,'Day 1 Cleaned'!AI:AI,"-")</f>
        <v>Traditional 3 stone fire Improved wood stove</v>
      </c>
      <c r="F29" s="35" t="str">
        <f>_xlfn.XLOOKUP($A29,'Day 1 Cleaned'!$U:$U,'Day 1 Cleaned'!BL:BL,"-")</f>
        <v>Wood</v>
      </c>
      <c r="G29" s="35" t="str">
        <f>_xlfn.XLOOKUP($A29,'Day 2 Cleaned'!$M:$M,'Day 2 Cleaned'!$U:$U,"-")</f>
        <v>Wood</v>
      </c>
      <c r="H29" s="35" t="str">
        <f>_xlfn.XLOOKUP($A29,'Day 3 Cleaned'!$L:$L,'Day 3 Cleaned'!$T:$T,"-")</f>
        <v>Wood</v>
      </c>
      <c r="I29" s="35" t="str">
        <f>_xlfn.XLOOKUP($A29,'Day 4 Cleaned'!$L:$L,'Day 4 Cleaned'!$T:$T,"-")</f>
        <v>Wood</v>
      </c>
      <c r="J29" s="35" t="b" cm="1">
        <f t="array" ref="J29">AND(EXACT(F29:I29,F29))</f>
        <v>1</v>
      </c>
      <c r="K29" s="35">
        <f>_xlfn.XLOOKUP($A29,'Day 2 Cleaned'!$M:$M,'Day 2 Cleaned'!$AI:$AI,"-")</f>
        <v>1</v>
      </c>
      <c r="L29" s="35">
        <f>_xlfn.XLOOKUP($A29,'Day 2 Cleaned'!$M:$M,'Day 2 Cleaned'!$AJ:$AJ,"-")</f>
        <v>5</v>
      </c>
      <c r="M29" s="35">
        <f>_xlfn.XLOOKUP($A29,'Day 3 Cleaned'!$L:$L,'Day 3 Cleaned'!$AH:$AH,"-")</f>
        <v>2</v>
      </c>
      <c r="N29" s="35">
        <f>_xlfn.XLOOKUP($A29,'Day 3 Cleaned'!$L:$L,'Day 3 Cleaned'!$AI:$AI,"-")</f>
        <v>8</v>
      </c>
      <c r="O29" s="35">
        <f>_xlfn.XLOOKUP($A29,'Day 4 Cleaned'!$L:$L,'Day 4 Cleaned'!$AH:$AH,"-")</f>
        <v>1</v>
      </c>
      <c r="P29" s="35">
        <f>_xlfn.XLOOKUP($A29,'Day 4 Cleaned'!$L:$L,'Day 4 Cleaned'!$AI:$AI,"-")</f>
        <v>7</v>
      </c>
      <c r="Q29" s="36">
        <f>SUM(K29:P29)/3</f>
        <v>8</v>
      </c>
      <c r="R29" s="35">
        <f>_xlfn.XLOOKUP($A29,'Day 1 Cleaned'!$U:$U,'Day 1 Cleaned'!$CC:$CC,"-")</f>
        <v>3.4449999999999998</v>
      </c>
      <c r="S29" s="35">
        <f>_xlfn.XLOOKUP($A29,'Day 2 Cleaned'!$M:$M,'Day 2 Cleaned'!$AM:$AM,"-")</f>
        <v>1.92</v>
      </c>
      <c r="T29" s="35">
        <f>_xlfn.XLOOKUP($A29,'Day 2 Cleaned'!$M:$M,'Day 2 Cleaned'!$AQ:$AQ,"-")</f>
        <v>7.41</v>
      </c>
      <c r="U29" s="35">
        <f>R29-S29</f>
        <v>1.5249999999999999</v>
      </c>
      <c r="V29" s="35">
        <f>_xlfn.XLOOKUP($A29,'Day 3 Cleaned'!$L:$L,'Day 3 Cleaned'!$AL:$AL,"-")</f>
        <v>9.5399999999999991</v>
      </c>
      <c r="W29" s="35">
        <f>_xlfn.XLOOKUP($A29,'Day 3 Cleaned'!$L:$L,'Day 3 Cleaned'!$AP:$AP,"-")</f>
        <v>0</v>
      </c>
      <c r="X29" s="35">
        <f>(S29+T29)-V29</f>
        <v>-0.20999999999999908</v>
      </c>
      <c r="Y29" s="35">
        <f>_xlfn.XLOOKUP($A29,'Day 4 Cleaned'!$L:$L,'Day 4 Cleaned'!$AL:$AL,"-")</f>
        <v>6.81</v>
      </c>
      <c r="Z29" s="35">
        <f>_xlfn.XLOOKUP($A29,'Day 4 Cleaned'!$L:$L,'Day 4 Cleaned'!$AP:$AP,"-")</f>
        <v>0</v>
      </c>
      <c r="AA29" s="35">
        <f>(V29+W29)-Y29</f>
        <v>2.7299999999999995</v>
      </c>
      <c r="AB29" s="36">
        <f>AVERAGE(U29,X29,AA29)</f>
        <v>1.3483333333333334</v>
      </c>
      <c r="AC29" s="36" t="str">
        <f>IF(AND($AB$157&gt;AB29, AB29&gt;$AB$156),AB29,"-")</f>
        <v>-</v>
      </c>
      <c r="AD29" s="26">
        <f>_xlfn.XLOOKUP($A29,'Day 1 Cleaned'!$U:$U,'Day 1 Cleaned'!CM:CM,"-")</f>
        <v>0</v>
      </c>
      <c r="AE29" s="26">
        <f>_xlfn.XLOOKUP($A29,'Day 2 Cleaned'!$M:$M,'Day 2 Cleaned'!$AV:$AV,"-")</f>
        <v>0</v>
      </c>
      <c r="AF29" s="26">
        <f>_xlfn.XLOOKUP($A29,'Day 2 Cleaned'!$M:$M,'Day 2 Cleaned'!$AZ:$AZ,"-")</f>
        <v>0</v>
      </c>
      <c r="AG29" s="14">
        <f t="shared" si="0"/>
        <v>0</v>
      </c>
      <c r="AH29" s="26">
        <f>_xlfn.XLOOKUP($A29,'Day 3 Cleaned'!$L:$L,'Day 3 Cleaned'!$AU:$AU,"-")</f>
        <v>0</v>
      </c>
      <c r="AI29" s="26">
        <f>_xlfn.XLOOKUP($A29,'Day 3 Cleaned'!$L:$L,'Day 3 Cleaned'!$AY:$AY,"-")</f>
        <v>0</v>
      </c>
      <c r="AJ29" s="14">
        <f t="shared" si="1"/>
        <v>0</v>
      </c>
      <c r="AK29" s="26">
        <f>_xlfn.XLOOKUP($A29,'Day 4 Cleaned'!$L:$L,'Day 4 Cleaned'!$AU:$AU,"-")</f>
        <v>0</v>
      </c>
      <c r="AL29" s="26">
        <f>_xlfn.XLOOKUP($A29,'Day 4 Cleaned'!$L:$L,'Day 4 Cleaned'!$AY:$AY,"-")</f>
        <v>0</v>
      </c>
      <c r="AM29" s="14">
        <f t="shared" si="2"/>
        <v>0</v>
      </c>
      <c r="AN29" s="30">
        <f t="shared" si="3"/>
        <v>0</v>
      </c>
      <c r="AO29" s="31" t="str">
        <f>IF(AND($AB$157&gt;AN29, AN29&gt;$AB$156),AN29,"-")</f>
        <v>-</v>
      </c>
      <c r="AP29" s="26">
        <f>_xlfn.XLOOKUP($A29,'Day 1 Cleaned'!$U:$U,'Day 1 Cleaned'!CT:CT,"-")</f>
        <v>0</v>
      </c>
      <c r="AQ29" s="26">
        <f>_xlfn.XLOOKUP($A29,'Day 1 Cleaned'!$U:$U,'Day 1 Cleaned'!DD:DD,"-")</f>
        <v>0</v>
      </c>
      <c r="AR29" s="26">
        <f>_xlfn.XLOOKUP($A29,'Day 1 Cleaned'!$U:$U,'Day 1 Cleaned'!DN:DN,"-")</f>
        <v>0</v>
      </c>
      <c r="AS29" s="26">
        <f>_xlfn.XLOOKUP($A29,'Day 1 Cleaned'!$U:$U,'Day 1 Cleaned'!DX:DX,"-")</f>
        <v>0</v>
      </c>
      <c r="AT29" s="26">
        <f>_xlfn.XLOOKUP($A29,'Day 1 Cleaned'!$U:$U,'Day 1 Cleaned'!EH:EH,"-")</f>
        <v>0</v>
      </c>
      <c r="AU29" s="26">
        <f>_xlfn.XLOOKUP($A29,'Day 1 Cleaned'!$U:$U,'Day 1 Cleaned'!ER:ER,"-")</f>
        <v>0</v>
      </c>
      <c r="AV29" s="26">
        <f>_xlfn.XLOOKUP($A29,'Day 1 Cleaned'!$U:$U,'Day 1 Cleaned'!FA:FA,"-")</f>
        <v>0</v>
      </c>
      <c r="AW29" s="26">
        <f>_xlfn.XLOOKUP($A29,'Day 1 Cleaned'!$U:$U,'Day 1 Cleaned'!FK:FK,"-")</f>
        <v>0</v>
      </c>
      <c r="AX29" s="26">
        <f>_xlfn.XLOOKUP($A29,'Day 1 Cleaned'!$U:$U,'Day 1 Cleaned'!FT:FT,"-")*_xlfn.XLOOKUP($A29,'Day 1 Cleaned'!$U:$U,'Day 1 Cleaned'!FU:FU,"-")</f>
        <v>0</v>
      </c>
      <c r="AY29" s="26">
        <f>_xlfn.XLOOKUP($A29,'Day 1 Cleaned'!$U:$U,'Day 1 Cleaned'!FV:FV,"-")</f>
        <v>0</v>
      </c>
      <c r="AZ29" s="26">
        <f>_xlfn.XLOOKUP($A29,'Day 1 Cleaned'!$U:$U,'Day 1 Cleaned'!GA:GA,"-")</f>
        <v>0</v>
      </c>
    </row>
    <row r="30" spans="1:52" x14ac:dyDescent="0.35">
      <c r="A30" s="35" t="str">
        <f>PROPER('Day 1 Cleaned'!U28)</f>
        <v>Niyomukiza Razal</v>
      </c>
      <c r="B30" s="35" t="str">
        <f>_xlfn.XLOOKUP($A30,'Day 1 Cleaned'!$U:$U,'Day 1 Cleaned'!Y:Y,"-")</f>
        <v>Bugesera</v>
      </c>
      <c r="C30" s="35" t="str">
        <f>_xlfn.XLOOKUP($A30,'Day 1 Cleaned'!$U:$U,'Day 1 Cleaned'!AA:AA,"-")</f>
        <v>Murama</v>
      </c>
      <c r="D30" s="35" t="str">
        <f>_xlfn.XLOOKUP($A30,'Day 1 Cleaned'!$U:$U,'Day 1 Cleaned'!AB:AB,"-")</f>
        <v>Bishenyi</v>
      </c>
      <c r="E30" s="35" t="str">
        <f>_xlfn.XLOOKUP($A30,'Day 1 Cleaned'!$U:$U,'Day 1 Cleaned'!AI:AI,"-")</f>
        <v>Traditional 3 stone fire</v>
      </c>
      <c r="F30" s="35" t="str">
        <f>_xlfn.XLOOKUP($A30,'Day 1 Cleaned'!$U:$U,'Day 1 Cleaned'!BL:BL,"-")</f>
        <v>Wood</v>
      </c>
      <c r="G30" s="35" t="str">
        <f>_xlfn.XLOOKUP($A30,'Day 2 Cleaned'!$M:$M,'Day 2 Cleaned'!$U:$U,"-")</f>
        <v>Wood</v>
      </c>
      <c r="H30" s="35" t="str">
        <f>_xlfn.XLOOKUP($A30,'Day 3 Cleaned'!$L:$L,'Day 3 Cleaned'!$T:$T,"-")</f>
        <v>Wood</v>
      </c>
      <c r="I30" s="35" t="str">
        <f>_xlfn.XLOOKUP($A30,'Day 4 Cleaned'!$L:$L,'Day 4 Cleaned'!$T:$T,"-")</f>
        <v>Wood</v>
      </c>
      <c r="J30" s="35" t="b" cm="1">
        <f t="array" ref="J30">AND(EXACT(F30:I30,F30))</f>
        <v>1</v>
      </c>
      <c r="K30" s="35">
        <f>_xlfn.XLOOKUP($A30,'Day 2 Cleaned'!$M:$M,'Day 2 Cleaned'!$AI:$AI,"-")</f>
        <v>2</v>
      </c>
      <c r="L30" s="35">
        <f>_xlfn.XLOOKUP($A30,'Day 2 Cleaned'!$M:$M,'Day 2 Cleaned'!$AJ:$AJ,"-")</f>
        <v>7</v>
      </c>
      <c r="M30" s="35">
        <f>_xlfn.XLOOKUP($A30,'Day 3 Cleaned'!$L:$L,'Day 3 Cleaned'!$AH:$AH,"-")</f>
        <v>2</v>
      </c>
      <c r="N30" s="35">
        <f>_xlfn.XLOOKUP($A30,'Day 3 Cleaned'!$L:$L,'Day 3 Cleaned'!$AI:$AI,"-")</f>
        <v>7</v>
      </c>
      <c r="O30" s="35">
        <f>_xlfn.XLOOKUP($A30,'Day 4 Cleaned'!$L:$L,'Day 4 Cleaned'!$AH:$AH,"-")</f>
        <v>2</v>
      </c>
      <c r="P30" s="35">
        <f>_xlfn.XLOOKUP($A30,'Day 4 Cleaned'!$L:$L,'Day 4 Cleaned'!$AI:$AI,"-")</f>
        <v>7</v>
      </c>
      <c r="Q30" s="36">
        <f>SUM(K30:P30)/3</f>
        <v>9</v>
      </c>
      <c r="R30" s="35">
        <f>_xlfn.XLOOKUP($A30,'Day 1 Cleaned'!$U:$U,'Day 1 Cleaned'!$CC:$CC,"-")</f>
        <v>3</v>
      </c>
      <c r="S30" s="35">
        <f>_xlfn.XLOOKUP($A30,'Day 2 Cleaned'!$M:$M,'Day 2 Cleaned'!$AM:$AM,"-")</f>
        <v>16.260000000000002</v>
      </c>
      <c r="T30" s="35">
        <f>_xlfn.XLOOKUP($A30,'Day 2 Cleaned'!$M:$M,'Day 2 Cleaned'!$AQ:$AQ,"-")</f>
        <v>4.12</v>
      </c>
      <c r="U30" s="35">
        <f>R30-S30</f>
        <v>-13.260000000000002</v>
      </c>
      <c r="V30" s="35">
        <f>_xlfn.XLOOKUP($A30,'Day 3 Cleaned'!$L:$L,'Day 3 Cleaned'!$AL:$AL,"-")</f>
        <v>13.55</v>
      </c>
      <c r="W30" s="35">
        <f>_xlfn.XLOOKUP($A30,'Day 3 Cleaned'!$L:$L,'Day 3 Cleaned'!$AP:$AP,"-")</f>
        <v>3.7850000000000001</v>
      </c>
      <c r="X30" s="35">
        <f>(S30+T30)-V30</f>
        <v>6.8300000000000018</v>
      </c>
      <c r="Y30" s="35">
        <f>_xlfn.XLOOKUP($A30,'Day 4 Cleaned'!$L:$L,'Day 4 Cleaned'!$AL:$AL,"-")</f>
        <v>8.6549999999999994</v>
      </c>
      <c r="Z30" s="35">
        <f>_xlfn.XLOOKUP($A30,'Day 4 Cleaned'!$L:$L,'Day 4 Cleaned'!$AP:$AP,"-")</f>
        <v>10.7</v>
      </c>
      <c r="AA30" s="35">
        <f>(V30+W30)-Y30</f>
        <v>8.6800000000000015</v>
      </c>
      <c r="AB30" s="36">
        <f>AVERAGE(U30,X30,AA30)</f>
        <v>0.75000000000000056</v>
      </c>
      <c r="AC30" s="36" t="str">
        <f>IF(AND($AB$157&gt;AB30, AB30&gt;$AB$156),AB30,"-")</f>
        <v>-</v>
      </c>
      <c r="AD30" s="26">
        <f>_xlfn.XLOOKUP($A30,'Day 1 Cleaned'!$U:$U,'Day 1 Cleaned'!CM:CM,"-")</f>
        <v>0</v>
      </c>
      <c r="AE30" s="26">
        <f>_xlfn.XLOOKUP($A30,'Day 2 Cleaned'!$M:$M,'Day 2 Cleaned'!$AV:$AV,"-")</f>
        <v>0</v>
      </c>
      <c r="AF30" s="26">
        <f>_xlfn.XLOOKUP($A30,'Day 2 Cleaned'!$M:$M,'Day 2 Cleaned'!$AZ:$AZ,"-")</f>
        <v>0</v>
      </c>
      <c r="AG30" s="14">
        <f t="shared" si="0"/>
        <v>0</v>
      </c>
      <c r="AH30" s="26">
        <f>_xlfn.XLOOKUP($A30,'Day 3 Cleaned'!$L:$L,'Day 3 Cleaned'!$AU:$AU,"-")</f>
        <v>0</v>
      </c>
      <c r="AI30" s="26">
        <f>_xlfn.XLOOKUP($A30,'Day 3 Cleaned'!$L:$L,'Day 3 Cleaned'!$AY:$AY,"-")</f>
        <v>0</v>
      </c>
      <c r="AJ30" s="14">
        <f t="shared" si="1"/>
        <v>0</v>
      </c>
      <c r="AK30" s="26">
        <f>_xlfn.XLOOKUP($A30,'Day 4 Cleaned'!$L:$L,'Day 4 Cleaned'!$AU:$AU,"-")</f>
        <v>0</v>
      </c>
      <c r="AL30" s="26">
        <f>_xlfn.XLOOKUP($A30,'Day 4 Cleaned'!$L:$L,'Day 4 Cleaned'!$AY:$AY,"-")</f>
        <v>0</v>
      </c>
      <c r="AM30" s="14">
        <f t="shared" si="2"/>
        <v>0</v>
      </c>
      <c r="AN30" s="30">
        <f t="shared" si="3"/>
        <v>0</v>
      </c>
      <c r="AO30" s="31" t="str">
        <f>IF(AND($AB$157&gt;AN30, AN30&gt;$AB$156),AN30,"-")</f>
        <v>-</v>
      </c>
      <c r="AP30" s="26">
        <f>_xlfn.XLOOKUP($A30,'Day 1 Cleaned'!$U:$U,'Day 1 Cleaned'!CT:CT,"-")</f>
        <v>0</v>
      </c>
      <c r="AQ30" s="26">
        <f>_xlfn.XLOOKUP($A30,'Day 1 Cleaned'!$U:$U,'Day 1 Cleaned'!DD:DD,"-")</f>
        <v>0</v>
      </c>
      <c r="AR30" s="26">
        <f>_xlfn.XLOOKUP($A30,'Day 1 Cleaned'!$U:$U,'Day 1 Cleaned'!DN:DN,"-")</f>
        <v>0</v>
      </c>
      <c r="AS30" s="26">
        <f>_xlfn.XLOOKUP($A30,'Day 1 Cleaned'!$U:$U,'Day 1 Cleaned'!DX:DX,"-")</f>
        <v>0</v>
      </c>
      <c r="AT30" s="26">
        <f>_xlfn.XLOOKUP($A30,'Day 1 Cleaned'!$U:$U,'Day 1 Cleaned'!EH:EH,"-")</f>
        <v>0</v>
      </c>
      <c r="AU30" s="26">
        <f>_xlfn.XLOOKUP($A30,'Day 1 Cleaned'!$U:$U,'Day 1 Cleaned'!ER:ER,"-")</f>
        <v>0</v>
      </c>
      <c r="AV30" s="26">
        <f>_xlfn.XLOOKUP($A30,'Day 1 Cleaned'!$U:$U,'Day 1 Cleaned'!FA:FA,"-")</f>
        <v>0</v>
      </c>
      <c r="AW30" s="26">
        <f>_xlfn.XLOOKUP($A30,'Day 1 Cleaned'!$U:$U,'Day 1 Cleaned'!FK:FK,"-")</f>
        <v>0</v>
      </c>
      <c r="AX30" s="26">
        <f>_xlfn.XLOOKUP($A30,'Day 1 Cleaned'!$U:$U,'Day 1 Cleaned'!FT:FT,"-")*_xlfn.XLOOKUP($A30,'Day 1 Cleaned'!$U:$U,'Day 1 Cleaned'!FU:FU,"-")</f>
        <v>0</v>
      </c>
      <c r="AY30" s="26">
        <f>_xlfn.XLOOKUP($A30,'Day 1 Cleaned'!$U:$U,'Day 1 Cleaned'!FV:FV,"-")</f>
        <v>0</v>
      </c>
      <c r="AZ30" s="26">
        <f>_xlfn.XLOOKUP($A30,'Day 1 Cleaned'!$U:$U,'Day 1 Cleaned'!GA:GA,"-")</f>
        <v>0</v>
      </c>
    </row>
    <row r="31" spans="1:52" x14ac:dyDescent="0.35">
      <c r="A31" s="26" t="str">
        <f>PROPER('Day 1 Cleaned'!U29)</f>
        <v>Nkuranga Frecerick</v>
      </c>
      <c r="B31" s="26" t="str">
        <f>_xlfn.XLOOKUP($A31,'Day 1 Cleaned'!$U:$U,'Day 1 Cleaned'!Y:Y,"-")</f>
        <v>Bugesera</v>
      </c>
      <c r="C31" s="26" t="str">
        <f>_xlfn.XLOOKUP($A31,'Day 1 Cleaned'!$U:$U,'Day 1 Cleaned'!AA:AA,"-")</f>
        <v>Rugando</v>
      </c>
      <c r="D31" s="26" t="str">
        <f>_xlfn.XLOOKUP($A31,'Day 1 Cleaned'!$U:$U,'Day 1 Cleaned'!AB:AB,"-")</f>
        <v>Bushenyi</v>
      </c>
      <c r="E31" s="26" t="str">
        <f>_xlfn.XLOOKUP($A31,'Day 1 Cleaned'!$U:$U,'Day 1 Cleaned'!AI:AI,"-")</f>
        <v>Traditional 3 stone fire</v>
      </c>
      <c r="F31" s="26" t="str">
        <f>_xlfn.XLOOKUP($A31,'Day 1 Cleaned'!$U:$U,'Day 1 Cleaned'!BL:BL,"-")</f>
        <v>Wood</v>
      </c>
      <c r="G31" s="26" t="str">
        <f>_xlfn.XLOOKUP($A31,'Day 2 Cleaned'!$M:$M,'Day 2 Cleaned'!$U:$U,"-")</f>
        <v>Wood</v>
      </c>
      <c r="H31" s="26" t="str">
        <f>_xlfn.XLOOKUP($A31,'Day 3 Cleaned'!$L:$L,'Day 3 Cleaned'!$T:$T,"-")</f>
        <v>Wood</v>
      </c>
      <c r="I31" s="26" t="str">
        <f>_xlfn.XLOOKUP($A31,'Day 4 Cleaned'!$L:$L,'Day 4 Cleaned'!$T:$T,"-")</f>
        <v>Wood</v>
      </c>
      <c r="J31" s="26" t="b" cm="1">
        <f t="array" ref="J31">AND(EXACT(F31:I31,F31))</f>
        <v>1</v>
      </c>
      <c r="K31" s="26">
        <f>_xlfn.XLOOKUP($A31,'Day 2 Cleaned'!$M:$M,'Day 2 Cleaned'!$AI:$AI,"-")</f>
        <v>3</v>
      </c>
      <c r="L31" s="26">
        <f>_xlfn.XLOOKUP($A31,'Day 2 Cleaned'!$M:$M,'Day 2 Cleaned'!$AJ:$AJ,"-")</f>
        <v>3</v>
      </c>
      <c r="M31" s="26">
        <f>_xlfn.XLOOKUP($A31,'Day 3 Cleaned'!$L:$L,'Day 3 Cleaned'!$AH:$AH,"-")</f>
        <v>2</v>
      </c>
      <c r="N31" s="26">
        <f>_xlfn.XLOOKUP($A31,'Day 3 Cleaned'!$L:$L,'Day 3 Cleaned'!$AI:$AI,"-")</f>
        <v>3</v>
      </c>
      <c r="O31" s="26">
        <f>_xlfn.XLOOKUP($A31,'Day 4 Cleaned'!$L:$L,'Day 4 Cleaned'!$AH:$AH,"-")</f>
        <v>3</v>
      </c>
      <c r="P31" s="26">
        <f>_xlfn.XLOOKUP($A31,'Day 4 Cleaned'!$L:$L,'Day 4 Cleaned'!$AI:$AI,"-")</f>
        <v>3</v>
      </c>
      <c r="Q31" s="30">
        <f>SUM(K31:P31)/3</f>
        <v>5.666666666666667</v>
      </c>
      <c r="R31" s="26">
        <f>_xlfn.XLOOKUP($A31,'Day 1 Cleaned'!$U:$U,'Day 1 Cleaned'!$CC:$CC,"-")</f>
        <v>82.33</v>
      </c>
      <c r="S31" s="26">
        <f>_xlfn.XLOOKUP($A31,'Day 2 Cleaned'!$M:$M,'Day 2 Cleaned'!$AM:$AM,"-")</f>
        <v>62.04</v>
      </c>
      <c r="T31" s="26">
        <f>_xlfn.XLOOKUP($A31,'Day 2 Cleaned'!$M:$M,'Day 2 Cleaned'!$AQ:$AQ,"-")</f>
        <v>0</v>
      </c>
      <c r="U31" s="14">
        <f>R31-S31</f>
        <v>20.29</v>
      </c>
      <c r="V31" s="26">
        <f>_xlfn.XLOOKUP($A31,'Day 3 Cleaned'!$L:$L,'Day 3 Cleaned'!$AL:$AL,"-")</f>
        <v>51.18</v>
      </c>
      <c r="W31" s="26">
        <f>_xlfn.XLOOKUP($A31,'Day 3 Cleaned'!$L:$L,'Day 3 Cleaned'!$AP:$AP,"-")</f>
        <v>0</v>
      </c>
      <c r="X31" s="14">
        <f>(S31+T31)-V31</f>
        <v>10.86</v>
      </c>
      <c r="Y31" s="26">
        <f>_xlfn.XLOOKUP($A31,'Day 4 Cleaned'!$L:$L,'Day 4 Cleaned'!$AL:$AL,"-")</f>
        <v>32.04</v>
      </c>
      <c r="Z31" s="26">
        <f>_xlfn.XLOOKUP($A31,'Day 4 Cleaned'!$L:$L,'Day 4 Cleaned'!$AP:$AP,"-")</f>
        <v>0</v>
      </c>
      <c r="AA31" s="14">
        <f>(V31+W31)-Y31</f>
        <v>19.14</v>
      </c>
      <c r="AB31" s="30">
        <f>AVERAGE(U31,X31,AA31)</f>
        <v>16.763333333333332</v>
      </c>
      <c r="AC31" s="30">
        <f>IF(AND($AB$157&gt;AB31, AB31&gt;$AB$156),AB31,"-")</f>
        <v>16.763333333333332</v>
      </c>
      <c r="AD31" s="26">
        <f>_xlfn.XLOOKUP($A31,'Day 1 Cleaned'!$U:$U,'Day 1 Cleaned'!CM:CM,"-")</f>
        <v>0</v>
      </c>
      <c r="AE31" s="26">
        <f>_xlfn.XLOOKUP($A31,'Day 2 Cleaned'!$M:$M,'Day 2 Cleaned'!$AV:$AV,"-")</f>
        <v>0</v>
      </c>
      <c r="AF31" s="26">
        <f>_xlfn.XLOOKUP($A31,'Day 2 Cleaned'!$M:$M,'Day 2 Cleaned'!$AZ:$AZ,"-")</f>
        <v>0</v>
      </c>
      <c r="AG31" s="14">
        <f t="shared" si="0"/>
        <v>0</v>
      </c>
      <c r="AH31" s="26">
        <f>_xlfn.XLOOKUP($A31,'Day 3 Cleaned'!$L:$L,'Day 3 Cleaned'!$AU:$AU,"-")</f>
        <v>0</v>
      </c>
      <c r="AI31" s="26">
        <f>_xlfn.XLOOKUP($A31,'Day 3 Cleaned'!$L:$L,'Day 3 Cleaned'!$AY:$AY,"-")</f>
        <v>0</v>
      </c>
      <c r="AJ31" s="14">
        <f t="shared" si="1"/>
        <v>0</v>
      </c>
      <c r="AK31" s="26">
        <f>_xlfn.XLOOKUP($A31,'Day 4 Cleaned'!$L:$L,'Day 4 Cleaned'!$AU:$AU,"-")</f>
        <v>0</v>
      </c>
      <c r="AL31" s="26">
        <f>_xlfn.XLOOKUP($A31,'Day 4 Cleaned'!$L:$L,'Day 4 Cleaned'!$AY:$AY,"-")</f>
        <v>0</v>
      </c>
      <c r="AM31" s="14">
        <f t="shared" si="2"/>
        <v>0</v>
      </c>
      <c r="AN31" s="30">
        <f t="shared" si="3"/>
        <v>0</v>
      </c>
      <c r="AO31" s="31" t="str">
        <f>IF(AND($AB$157&gt;AN31, AN31&gt;$AB$156),AN31,"-")</f>
        <v>-</v>
      </c>
      <c r="AP31" s="26">
        <f>_xlfn.XLOOKUP($A31,'Day 1 Cleaned'!$U:$U,'Day 1 Cleaned'!CT:CT,"-")</f>
        <v>0</v>
      </c>
      <c r="AQ31" s="26">
        <f>_xlfn.XLOOKUP($A31,'Day 1 Cleaned'!$U:$U,'Day 1 Cleaned'!DD:DD,"-")</f>
        <v>0</v>
      </c>
      <c r="AR31" s="26">
        <f>_xlfn.XLOOKUP($A31,'Day 1 Cleaned'!$U:$U,'Day 1 Cleaned'!DN:DN,"-")</f>
        <v>0</v>
      </c>
      <c r="AS31" s="26">
        <f>_xlfn.XLOOKUP($A31,'Day 1 Cleaned'!$U:$U,'Day 1 Cleaned'!DX:DX,"-")</f>
        <v>0</v>
      </c>
      <c r="AT31" s="26">
        <f>_xlfn.XLOOKUP($A31,'Day 1 Cleaned'!$U:$U,'Day 1 Cleaned'!EH:EH,"-")</f>
        <v>0</v>
      </c>
      <c r="AU31" s="26">
        <f>_xlfn.XLOOKUP($A31,'Day 1 Cleaned'!$U:$U,'Day 1 Cleaned'!ER:ER,"-")</f>
        <v>0</v>
      </c>
      <c r="AV31" s="26">
        <f>_xlfn.XLOOKUP($A31,'Day 1 Cleaned'!$U:$U,'Day 1 Cleaned'!FA:FA,"-")</f>
        <v>0</v>
      </c>
      <c r="AW31" s="26">
        <f>_xlfn.XLOOKUP($A31,'Day 1 Cleaned'!$U:$U,'Day 1 Cleaned'!FK:FK,"-")</f>
        <v>0</v>
      </c>
      <c r="AX31" s="26">
        <f>_xlfn.XLOOKUP($A31,'Day 1 Cleaned'!$U:$U,'Day 1 Cleaned'!FT:FT,"-")*_xlfn.XLOOKUP($A31,'Day 1 Cleaned'!$U:$U,'Day 1 Cleaned'!FU:FU,"-")</f>
        <v>0</v>
      </c>
      <c r="AY31" s="26">
        <f>_xlfn.XLOOKUP($A31,'Day 1 Cleaned'!$U:$U,'Day 1 Cleaned'!FV:FV,"-")</f>
        <v>0</v>
      </c>
      <c r="AZ31" s="26">
        <f>_xlfn.XLOOKUP($A31,'Day 1 Cleaned'!$U:$U,'Day 1 Cleaned'!GA:GA,"-")</f>
        <v>0</v>
      </c>
    </row>
    <row r="32" spans="1:52" x14ac:dyDescent="0.35">
      <c r="A32" s="26" t="str">
        <f>PROPER('Day 1 Cleaned'!U30)</f>
        <v xml:space="preserve">Nkurikiyimana Emmanuel </v>
      </c>
      <c r="B32" s="26" t="str">
        <f>_xlfn.XLOOKUP($A32,'Day 1 Cleaned'!$U:$U,'Day 1 Cleaned'!Y:Y,"-")</f>
        <v>Bugesera</v>
      </c>
      <c r="C32" s="26" t="str">
        <f>_xlfn.XLOOKUP($A32,'Day 1 Cleaned'!$U:$U,'Day 1 Cleaned'!AA:AA,"-")</f>
        <v>Ngenda</v>
      </c>
      <c r="D32" s="26" t="str">
        <f>_xlfn.XLOOKUP($A32,'Day 1 Cleaned'!$U:$U,'Day 1 Cleaned'!AB:AB,"-")</f>
        <v>Bushonyi</v>
      </c>
      <c r="E32" s="26" t="str">
        <f>_xlfn.XLOOKUP($A32,'Day 1 Cleaned'!$U:$U,'Day 1 Cleaned'!AI:AI,"-")</f>
        <v>Improved wood stove</v>
      </c>
      <c r="F32" s="26" t="str">
        <f>_xlfn.XLOOKUP($A32,'Day 1 Cleaned'!$U:$U,'Day 1 Cleaned'!BL:BL,"-")</f>
        <v>Wood</v>
      </c>
      <c r="G32" s="26" t="str">
        <f>_xlfn.XLOOKUP($A32,'Day 2 Cleaned'!$M:$M,'Day 2 Cleaned'!$U:$U,"-")</f>
        <v>Wood</v>
      </c>
      <c r="H32" s="26" t="str">
        <f>_xlfn.XLOOKUP($A32,'Day 3 Cleaned'!$L:$L,'Day 3 Cleaned'!$T:$T,"-")</f>
        <v>Wood</v>
      </c>
      <c r="I32" s="26" t="str">
        <f>_xlfn.XLOOKUP($A32,'Day 4 Cleaned'!$L:$L,'Day 4 Cleaned'!$T:$T,"-")</f>
        <v>Wood</v>
      </c>
      <c r="J32" s="26" t="b" cm="1">
        <f t="array" ref="J32">AND(EXACT(F32:I32,F32))</f>
        <v>1</v>
      </c>
      <c r="K32" s="26">
        <f>_xlfn.XLOOKUP($A32,'Day 2 Cleaned'!$M:$M,'Day 2 Cleaned'!$AI:$AI,"-")</f>
        <v>3</v>
      </c>
      <c r="L32" s="26">
        <f>_xlfn.XLOOKUP($A32,'Day 2 Cleaned'!$M:$M,'Day 2 Cleaned'!$AJ:$AJ,"-")</f>
        <v>6</v>
      </c>
      <c r="M32" s="26">
        <f>_xlfn.XLOOKUP($A32,'Day 3 Cleaned'!$L:$L,'Day 3 Cleaned'!$AH:$AH,"-")</f>
        <v>3</v>
      </c>
      <c r="N32" s="26">
        <f>_xlfn.XLOOKUP($A32,'Day 3 Cleaned'!$L:$L,'Day 3 Cleaned'!$AI:$AI,"-")</f>
        <v>6</v>
      </c>
      <c r="O32" s="26">
        <f>_xlfn.XLOOKUP($A32,'Day 4 Cleaned'!$L:$L,'Day 4 Cleaned'!$AH:$AH,"-")</f>
        <v>3</v>
      </c>
      <c r="P32" s="26">
        <f>_xlfn.XLOOKUP($A32,'Day 4 Cleaned'!$L:$L,'Day 4 Cleaned'!$AI:$AI,"-")</f>
        <v>6</v>
      </c>
      <c r="Q32" s="30">
        <f>SUM(K32:P32)/3</f>
        <v>9</v>
      </c>
      <c r="R32" s="26">
        <f>_xlfn.XLOOKUP($A32,'Day 1 Cleaned'!$U:$U,'Day 1 Cleaned'!$CC:$CC,"-")</f>
        <v>102.3</v>
      </c>
      <c r="S32" s="26">
        <f>_xlfn.XLOOKUP($A32,'Day 2 Cleaned'!$M:$M,'Day 2 Cleaned'!$AM:$AM,"-")</f>
        <v>84.8</v>
      </c>
      <c r="T32" s="26">
        <f>_xlfn.XLOOKUP($A32,'Day 2 Cleaned'!$M:$M,'Day 2 Cleaned'!$AQ:$AQ,"-")</f>
        <v>12</v>
      </c>
      <c r="U32" s="14">
        <f>R32-S32</f>
        <v>17.5</v>
      </c>
      <c r="V32" s="26">
        <f>_xlfn.XLOOKUP($A32,'Day 3 Cleaned'!$L:$L,'Day 3 Cleaned'!$AL:$AL,"-")</f>
        <v>48.7</v>
      </c>
      <c r="W32" s="26">
        <f>_xlfn.XLOOKUP($A32,'Day 3 Cleaned'!$L:$L,'Day 3 Cleaned'!$AP:$AP,"-")</f>
        <v>68.8</v>
      </c>
      <c r="X32" s="14">
        <f>(S32+T32)-V32</f>
        <v>48.099999999999994</v>
      </c>
      <c r="Y32" s="26">
        <f>_xlfn.XLOOKUP($A32,'Day 4 Cleaned'!$L:$L,'Day 4 Cleaned'!$AL:$AL,"-")</f>
        <v>56.8</v>
      </c>
      <c r="Z32" s="26">
        <f>_xlfn.XLOOKUP($A32,'Day 4 Cleaned'!$L:$L,'Day 4 Cleaned'!$AP:$AP,"-")</f>
        <v>0</v>
      </c>
      <c r="AA32" s="14">
        <f>(V32+W32)-Y32</f>
        <v>60.7</v>
      </c>
      <c r="AB32" s="30">
        <f>AVERAGE(U32,X32,AA32)</f>
        <v>42.1</v>
      </c>
      <c r="AC32" s="30" t="str">
        <f>IF(AND($AB$157&gt;AB32, AB32&gt;$AB$156),AB32,"-")</f>
        <v>-</v>
      </c>
      <c r="AD32" s="26">
        <f>_xlfn.XLOOKUP($A32,'Day 1 Cleaned'!$U:$U,'Day 1 Cleaned'!CM:CM,"-")</f>
        <v>0</v>
      </c>
      <c r="AE32" s="26">
        <f>_xlfn.XLOOKUP($A32,'Day 2 Cleaned'!$M:$M,'Day 2 Cleaned'!$AV:$AV,"-")</f>
        <v>0</v>
      </c>
      <c r="AF32" s="26">
        <f>_xlfn.XLOOKUP($A32,'Day 2 Cleaned'!$M:$M,'Day 2 Cleaned'!$AZ:$AZ,"-")</f>
        <v>0</v>
      </c>
      <c r="AG32" s="14">
        <f t="shared" si="0"/>
        <v>0</v>
      </c>
      <c r="AH32" s="26">
        <f>_xlfn.XLOOKUP($A32,'Day 3 Cleaned'!$L:$L,'Day 3 Cleaned'!$AU:$AU,"-")</f>
        <v>0</v>
      </c>
      <c r="AI32" s="26">
        <f>_xlfn.XLOOKUP($A32,'Day 3 Cleaned'!$L:$L,'Day 3 Cleaned'!$AY:$AY,"-")</f>
        <v>0</v>
      </c>
      <c r="AJ32" s="14">
        <f t="shared" si="1"/>
        <v>0</v>
      </c>
      <c r="AK32" s="26">
        <f>_xlfn.XLOOKUP($A32,'Day 4 Cleaned'!$L:$L,'Day 4 Cleaned'!$AU:$AU,"-")</f>
        <v>0</v>
      </c>
      <c r="AL32" s="26">
        <f>_xlfn.XLOOKUP($A32,'Day 4 Cleaned'!$L:$L,'Day 4 Cleaned'!$AY:$AY,"-")</f>
        <v>0</v>
      </c>
      <c r="AM32" s="14">
        <f t="shared" si="2"/>
        <v>0</v>
      </c>
      <c r="AN32" s="30">
        <f t="shared" si="3"/>
        <v>0</v>
      </c>
      <c r="AO32" s="31" t="str">
        <f>IF(AND($AB$157&gt;AN32, AN32&gt;$AB$156),AN32,"-")</f>
        <v>-</v>
      </c>
      <c r="AP32" s="26">
        <f>_xlfn.XLOOKUP($A32,'Day 1 Cleaned'!$U:$U,'Day 1 Cleaned'!CT:CT,"-")</f>
        <v>0</v>
      </c>
      <c r="AQ32" s="26">
        <f>_xlfn.XLOOKUP($A32,'Day 1 Cleaned'!$U:$U,'Day 1 Cleaned'!DD:DD,"-")</f>
        <v>0</v>
      </c>
      <c r="AR32" s="26">
        <f>_xlfn.XLOOKUP($A32,'Day 1 Cleaned'!$U:$U,'Day 1 Cleaned'!DN:DN,"-")</f>
        <v>0</v>
      </c>
      <c r="AS32" s="26">
        <f>_xlfn.XLOOKUP($A32,'Day 1 Cleaned'!$U:$U,'Day 1 Cleaned'!DX:DX,"-")</f>
        <v>0</v>
      </c>
      <c r="AT32" s="26">
        <f>_xlfn.XLOOKUP($A32,'Day 1 Cleaned'!$U:$U,'Day 1 Cleaned'!EH:EH,"-")</f>
        <v>0</v>
      </c>
      <c r="AU32" s="26">
        <f>_xlfn.XLOOKUP($A32,'Day 1 Cleaned'!$U:$U,'Day 1 Cleaned'!ER:ER,"-")</f>
        <v>0</v>
      </c>
      <c r="AV32" s="26">
        <f>_xlfn.XLOOKUP($A32,'Day 1 Cleaned'!$U:$U,'Day 1 Cleaned'!FA:FA,"-")</f>
        <v>0</v>
      </c>
      <c r="AW32" s="26">
        <f>_xlfn.XLOOKUP($A32,'Day 1 Cleaned'!$U:$U,'Day 1 Cleaned'!FK:FK,"-")</f>
        <v>0</v>
      </c>
      <c r="AX32" s="26">
        <f>_xlfn.XLOOKUP($A32,'Day 1 Cleaned'!$U:$U,'Day 1 Cleaned'!FT:FT,"-")*_xlfn.XLOOKUP($A32,'Day 1 Cleaned'!$U:$U,'Day 1 Cleaned'!FU:FU,"-")</f>
        <v>0</v>
      </c>
      <c r="AY32" s="26">
        <f>_xlfn.XLOOKUP($A32,'Day 1 Cleaned'!$U:$U,'Day 1 Cleaned'!FV:FV,"-")</f>
        <v>0</v>
      </c>
      <c r="AZ32" s="26">
        <f>_xlfn.XLOOKUP($A32,'Day 1 Cleaned'!$U:$U,'Day 1 Cleaned'!GA:GA,"-")</f>
        <v>0</v>
      </c>
    </row>
    <row r="33" spans="1:52" x14ac:dyDescent="0.35">
      <c r="A33" s="26" t="str">
        <f>PROPER('Day 1 Cleaned'!U31)</f>
        <v xml:space="preserve">Nsabimana Epimaque </v>
      </c>
      <c r="B33" s="26" t="str">
        <f>_xlfn.XLOOKUP($A33,'Day 1 Cleaned'!$U:$U,'Day 1 Cleaned'!Y:Y,"-")</f>
        <v>Bugesera</v>
      </c>
      <c r="C33" s="26" t="str">
        <f>_xlfn.XLOOKUP($A33,'Day 1 Cleaned'!$U:$U,'Day 1 Cleaned'!AA:AA,"-")</f>
        <v>Kindama</v>
      </c>
      <c r="D33" s="26" t="str">
        <f>_xlfn.XLOOKUP($A33,'Day 1 Cleaned'!$U:$U,'Day 1 Cleaned'!AB:AB,"-")</f>
        <v>Gatare</v>
      </c>
      <c r="E33" s="26" t="str">
        <f>_xlfn.XLOOKUP($A33,'Day 1 Cleaned'!$U:$U,'Day 1 Cleaned'!AI:AI,"-")</f>
        <v>Improved wood stove</v>
      </c>
      <c r="F33" s="26" t="str">
        <f>_xlfn.XLOOKUP($A33,'Day 1 Cleaned'!$U:$U,'Day 1 Cleaned'!BL:BL,"-")</f>
        <v>Wood</v>
      </c>
      <c r="G33" s="26" t="str">
        <f>_xlfn.XLOOKUP($A33,'Day 2 Cleaned'!$M:$M,'Day 2 Cleaned'!$U:$U,"-")</f>
        <v>Wood</v>
      </c>
      <c r="H33" s="26" t="str">
        <f>_xlfn.XLOOKUP($A33,'Day 3 Cleaned'!$L:$L,'Day 3 Cleaned'!$T:$T,"-")</f>
        <v>Wood</v>
      </c>
      <c r="I33" s="26" t="str">
        <f>_xlfn.XLOOKUP($A33,'Day 4 Cleaned'!$L:$L,'Day 4 Cleaned'!$T:$T,"-")</f>
        <v>Wood</v>
      </c>
      <c r="J33" s="26" t="b" cm="1">
        <f t="array" ref="J33">AND(EXACT(F33:I33,F33))</f>
        <v>1</v>
      </c>
      <c r="K33" s="26">
        <f>_xlfn.XLOOKUP($A33,'Day 2 Cleaned'!$M:$M,'Day 2 Cleaned'!$AI:$AI,"-")</f>
        <v>3</v>
      </c>
      <c r="L33" s="26">
        <f>_xlfn.XLOOKUP($A33,'Day 2 Cleaned'!$M:$M,'Day 2 Cleaned'!$AJ:$AJ,"-")</f>
        <v>6</v>
      </c>
      <c r="M33" s="26">
        <f>_xlfn.XLOOKUP($A33,'Day 3 Cleaned'!$L:$L,'Day 3 Cleaned'!$AH:$AH,"-")</f>
        <v>2</v>
      </c>
      <c r="N33" s="26">
        <f>_xlfn.XLOOKUP($A33,'Day 3 Cleaned'!$L:$L,'Day 3 Cleaned'!$AI:$AI,"-")</f>
        <v>6</v>
      </c>
      <c r="O33" s="26">
        <f>_xlfn.XLOOKUP($A33,'Day 4 Cleaned'!$L:$L,'Day 4 Cleaned'!$AH:$AH,"-")</f>
        <v>2</v>
      </c>
      <c r="P33" s="26">
        <f>_xlfn.XLOOKUP($A33,'Day 4 Cleaned'!$L:$L,'Day 4 Cleaned'!$AI:$AI,"-")</f>
        <v>6</v>
      </c>
      <c r="Q33" s="30">
        <f>SUM(K33:P33)/3</f>
        <v>8.3333333333333339</v>
      </c>
      <c r="R33" s="26">
        <f>_xlfn.XLOOKUP($A33,'Day 1 Cleaned'!$U:$U,'Day 1 Cleaned'!$CC:$CC,"-")</f>
        <v>38.369999999999997</v>
      </c>
      <c r="S33" s="26">
        <f>_xlfn.XLOOKUP($A33,'Day 2 Cleaned'!$M:$M,'Day 2 Cleaned'!$AM:$AM,"-")</f>
        <v>24.84</v>
      </c>
      <c r="T33" s="26">
        <f>_xlfn.XLOOKUP($A33,'Day 2 Cleaned'!$M:$M,'Day 2 Cleaned'!$AQ:$AQ,"-")</f>
        <v>0</v>
      </c>
      <c r="U33" s="14">
        <f>R33-S33</f>
        <v>13.529999999999998</v>
      </c>
      <c r="V33" s="26">
        <f>_xlfn.XLOOKUP($A33,'Day 3 Cleaned'!$L:$L,'Day 3 Cleaned'!$AL:$AL,"-")</f>
        <v>15</v>
      </c>
      <c r="W33" s="26">
        <f>_xlfn.XLOOKUP($A33,'Day 3 Cleaned'!$L:$L,'Day 3 Cleaned'!$AP:$AP,"-")</f>
        <v>0</v>
      </c>
      <c r="X33" s="14">
        <f>(S33+T33)-V33</f>
        <v>9.84</v>
      </c>
      <c r="Y33" s="26">
        <f>_xlfn.XLOOKUP($A33,'Day 4 Cleaned'!$L:$L,'Day 4 Cleaned'!$AL:$AL,"-")</f>
        <v>10.5</v>
      </c>
      <c r="Z33" s="26">
        <f>_xlfn.XLOOKUP($A33,'Day 4 Cleaned'!$L:$L,'Day 4 Cleaned'!$AP:$AP,"-")</f>
        <v>0</v>
      </c>
      <c r="AA33" s="14">
        <f>(V33+W33)-Y33</f>
        <v>4.5</v>
      </c>
      <c r="AB33" s="30">
        <f>AVERAGE(U33,X33,AA33)</f>
        <v>9.2899999999999991</v>
      </c>
      <c r="AC33" s="30">
        <f>IF(AND($AB$157&gt;AB33, AB33&gt;$AB$156),AB33,"-")</f>
        <v>9.2899999999999991</v>
      </c>
      <c r="AD33" s="26">
        <f>_xlfn.XLOOKUP($A33,'Day 1 Cleaned'!$U:$U,'Day 1 Cleaned'!CM:CM,"-")</f>
        <v>0</v>
      </c>
      <c r="AE33" s="26">
        <f>_xlfn.XLOOKUP($A33,'Day 2 Cleaned'!$M:$M,'Day 2 Cleaned'!$AV:$AV,"-")</f>
        <v>0</v>
      </c>
      <c r="AF33" s="26">
        <f>_xlfn.XLOOKUP($A33,'Day 2 Cleaned'!$M:$M,'Day 2 Cleaned'!$AZ:$AZ,"-")</f>
        <v>0</v>
      </c>
      <c r="AG33" s="14">
        <f t="shared" si="0"/>
        <v>0</v>
      </c>
      <c r="AH33" s="26">
        <f>_xlfn.XLOOKUP($A33,'Day 3 Cleaned'!$L:$L,'Day 3 Cleaned'!$AU:$AU,"-")</f>
        <v>0</v>
      </c>
      <c r="AI33" s="26">
        <f>_xlfn.XLOOKUP($A33,'Day 3 Cleaned'!$L:$L,'Day 3 Cleaned'!$AY:$AY,"-")</f>
        <v>0</v>
      </c>
      <c r="AJ33" s="14">
        <f t="shared" si="1"/>
        <v>0</v>
      </c>
      <c r="AK33" s="26">
        <f>_xlfn.XLOOKUP($A33,'Day 4 Cleaned'!$L:$L,'Day 4 Cleaned'!$AU:$AU,"-")</f>
        <v>0</v>
      </c>
      <c r="AL33" s="26">
        <f>_xlfn.XLOOKUP($A33,'Day 4 Cleaned'!$L:$L,'Day 4 Cleaned'!$AY:$AY,"-")</f>
        <v>0</v>
      </c>
      <c r="AM33" s="14">
        <f t="shared" si="2"/>
        <v>0</v>
      </c>
      <c r="AN33" s="30">
        <f t="shared" si="3"/>
        <v>0</v>
      </c>
      <c r="AO33" s="31" t="str">
        <f>IF(AND($AB$157&gt;AN33, AN33&gt;$AB$156),AN33,"-")</f>
        <v>-</v>
      </c>
      <c r="AP33" s="26">
        <f>_xlfn.XLOOKUP($A33,'Day 1 Cleaned'!$U:$U,'Day 1 Cleaned'!CT:CT,"-")</f>
        <v>0</v>
      </c>
      <c r="AQ33" s="26">
        <f>_xlfn.XLOOKUP($A33,'Day 1 Cleaned'!$U:$U,'Day 1 Cleaned'!DD:DD,"-")</f>
        <v>0</v>
      </c>
      <c r="AR33" s="26">
        <f>_xlfn.XLOOKUP($A33,'Day 1 Cleaned'!$U:$U,'Day 1 Cleaned'!DN:DN,"-")</f>
        <v>0</v>
      </c>
      <c r="AS33" s="26">
        <f>_xlfn.XLOOKUP($A33,'Day 1 Cleaned'!$U:$U,'Day 1 Cleaned'!DX:DX,"-")</f>
        <v>0</v>
      </c>
      <c r="AT33" s="26">
        <f>_xlfn.XLOOKUP($A33,'Day 1 Cleaned'!$U:$U,'Day 1 Cleaned'!EH:EH,"-")</f>
        <v>0</v>
      </c>
      <c r="AU33" s="26">
        <f>_xlfn.XLOOKUP($A33,'Day 1 Cleaned'!$U:$U,'Day 1 Cleaned'!ER:ER,"-")</f>
        <v>0</v>
      </c>
      <c r="AV33" s="26">
        <f>_xlfn.XLOOKUP($A33,'Day 1 Cleaned'!$U:$U,'Day 1 Cleaned'!FA:FA,"-")</f>
        <v>0</v>
      </c>
      <c r="AW33" s="26">
        <f>_xlfn.XLOOKUP($A33,'Day 1 Cleaned'!$U:$U,'Day 1 Cleaned'!FK:FK,"-")</f>
        <v>0</v>
      </c>
      <c r="AX33" s="26">
        <f>_xlfn.XLOOKUP($A33,'Day 1 Cleaned'!$U:$U,'Day 1 Cleaned'!FT:FT,"-")*_xlfn.XLOOKUP($A33,'Day 1 Cleaned'!$U:$U,'Day 1 Cleaned'!FU:FU,"-")</f>
        <v>0</v>
      </c>
      <c r="AY33" s="26">
        <f>_xlfn.XLOOKUP($A33,'Day 1 Cleaned'!$U:$U,'Day 1 Cleaned'!FV:FV,"-")</f>
        <v>0</v>
      </c>
      <c r="AZ33" s="26">
        <f>_xlfn.XLOOKUP($A33,'Day 1 Cleaned'!$U:$U,'Day 1 Cleaned'!GA:GA,"-")</f>
        <v>0</v>
      </c>
    </row>
    <row r="34" spans="1:52" x14ac:dyDescent="0.35">
      <c r="A34" s="26" t="str">
        <f>PROPER('Day 1 Cleaned'!U32)</f>
        <v xml:space="preserve">Nsengimana </v>
      </c>
      <c r="B34" s="26" t="str">
        <f>_xlfn.XLOOKUP($A34,'Day 1 Cleaned'!$U:$U,'Day 1 Cleaned'!Y:Y,"-")</f>
        <v>Bugesera</v>
      </c>
      <c r="C34" s="26" t="str">
        <f>_xlfn.XLOOKUP($A34,'Day 1 Cleaned'!$U:$U,'Day 1 Cleaned'!AA:AA,"-")</f>
        <v>Ngenda</v>
      </c>
      <c r="D34" s="26" t="str">
        <f>_xlfn.XLOOKUP($A34,'Day 1 Cleaned'!$U:$U,'Day 1 Cleaned'!AB:AB,"-")</f>
        <v>Bushonyi</v>
      </c>
      <c r="E34" s="26" t="str">
        <f>_xlfn.XLOOKUP($A34,'Day 1 Cleaned'!$U:$U,'Day 1 Cleaned'!AI:AI,"-")</f>
        <v>Improved wood stove</v>
      </c>
      <c r="F34" s="26" t="str">
        <f>_xlfn.XLOOKUP($A34,'Day 1 Cleaned'!$U:$U,'Day 1 Cleaned'!BL:BL,"-")</f>
        <v>Wood</v>
      </c>
      <c r="G34" s="26" t="str">
        <f>_xlfn.XLOOKUP($A34,'Day 2 Cleaned'!$M:$M,'Day 2 Cleaned'!$U:$U,"-")</f>
        <v>Wood</v>
      </c>
      <c r="H34" s="26" t="str">
        <f>_xlfn.XLOOKUP($A34,'Day 3 Cleaned'!$L:$L,'Day 3 Cleaned'!$T:$T,"-")</f>
        <v>Wood</v>
      </c>
      <c r="I34" s="26" t="str">
        <f>_xlfn.XLOOKUP($A34,'Day 4 Cleaned'!$L:$L,'Day 4 Cleaned'!$T:$T,"-")</f>
        <v>Wood</v>
      </c>
      <c r="J34" s="26" t="b" cm="1">
        <f t="array" ref="J34">AND(EXACT(F34:I34,F34))</f>
        <v>1</v>
      </c>
      <c r="K34" s="26">
        <f>_xlfn.XLOOKUP($A34,'Day 2 Cleaned'!$M:$M,'Day 2 Cleaned'!$AI:$AI,"-")</f>
        <v>3</v>
      </c>
      <c r="L34" s="26">
        <f>_xlfn.XLOOKUP($A34,'Day 2 Cleaned'!$M:$M,'Day 2 Cleaned'!$AJ:$AJ,"-")</f>
        <v>9</v>
      </c>
      <c r="M34" s="26">
        <f>_xlfn.XLOOKUP($A34,'Day 3 Cleaned'!$L:$L,'Day 3 Cleaned'!$AH:$AH,"-")</f>
        <v>3</v>
      </c>
      <c r="N34" s="26">
        <f>_xlfn.XLOOKUP($A34,'Day 3 Cleaned'!$L:$L,'Day 3 Cleaned'!$AI:$AI,"-")</f>
        <v>9</v>
      </c>
      <c r="O34" s="26">
        <f>_xlfn.XLOOKUP($A34,'Day 4 Cleaned'!$L:$L,'Day 4 Cleaned'!$AH:$AH,"-")</f>
        <v>3</v>
      </c>
      <c r="P34" s="26">
        <f>_xlfn.XLOOKUP($A34,'Day 4 Cleaned'!$L:$L,'Day 4 Cleaned'!$AI:$AI,"-")</f>
        <v>9</v>
      </c>
      <c r="Q34" s="30">
        <f>SUM(K34:P34)/3</f>
        <v>12</v>
      </c>
      <c r="R34" s="26">
        <f>_xlfn.XLOOKUP($A34,'Day 1 Cleaned'!$U:$U,'Day 1 Cleaned'!$CC:$CC,"-")</f>
        <v>122</v>
      </c>
      <c r="S34" s="26">
        <f>_xlfn.XLOOKUP($A34,'Day 2 Cleaned'!$M:$M,'Day 2 Cleaned'!$AM:$AM,"-")</f>
        <v>82.4</v>
      </c>
      <c r="T34" s="26">
        <f>_xlfn.XLOOKUP($A34,'Day 2 Cleaned'!$M:$M,'Day 2 Cleaned'!$AQ:$AQ,"-")</f>
        <v>0</v>
      </c>
      <c r="U34" s="14">
        <f>R34-S34</f>
        <v>39.599999999999994</v>
      </c>
      <c r="V34" s="26">
        <f>_xlfn.XLOOKUP($A34,'Day 3 Cleaned'!$L:$L,'Day 3 Cleaned'!$AL:$AL,"-")</f>
        <v>53</v>
      </c>
      <c r="W34" s="26">
        <f>_xlfn.XLOOKUP($A34,'Day 3 Cleaned'!$L:$L,'Day 3 Cleaned'!$AP:$AP,"-")</f>
        <v>0</v>
      </c>
      <c r="X34" s="14">
        <f>(S34+T34)-V34</f>
        <v>29.400000000000006</v>
      </c>
      <c r="Y34" s="26">
        <f>_xlfn.XLOOKUP($A34,'Day 4 Cleaned'!$L:$L,'Day 4 Cleaned'!$AL:$AL,"-")</f>
        <v>38</v>
      </c>
      <c r="Z34" s="26">
        <f>_xlfn.XLOOKUP($A34,'Day 4 Cleaned'!$L:$L,'Day 4 Cleaned'!$AP:$AP,"-")</f>
        <v>0</v>
      </c>
      <c r="AA34" s="14">
        <f>(V34+W34)-Y34</f>
        <v>15</v>
      </c>
      <c r="AB34" s="30">
        <f>AVERAGE(U34,X34,AA34)</f>
        <v>28</v>
      </c>
      <c r="AC34" s="30" t="str">
        <f>IF(AND($AB$157&gt;AB34, AB34&gt;$AB$156),AB34,"-")</f>
        <v>-</v>
      </c>
      <c r="AD34" s="26">
        <f>_xlfn.XLOOKUP($A34,'Day 1 Cleaned'!$U:$U,'Day 1 Cleaned'!CM:CM,"-")</f>
        <v>0</v>
      </c>
      <c r="AE34" s="26">
        <f>_xlfn.XLOOKUP($A34,'Day 2 Cleaned'!$M:$M,'Day 2 Cleaned'!$AV:$AV,"-")</f>
        <v>0</v>
      </c>
      <c r="AF34" s="26">
        <f>_xlfn.XLOOKUP($A34,'Day 2 Cleaned'!$M:$M,'Day 2 Cleaned'!$AZ:$AZ,"-")</f>
        <v>0</v>
      </c>
      <c r="AG34" s="14">
        <f t="shared" si="0"/>
        <v>0</v>
      </c>
      <c r="AH34" s="26">
        <f>_xlfn.XLOOKUP($A34,'Day 3 Cleaned'!$L:$L,'Day 3 Cleaned'!$AU:$AU,"-")</f>
        <v>0</v>
      </c>
      <c r="AI34" s="26">
        <f>_xlfn.XLOOKUP($A34,'Day 3 Cleaned'!$L:$L,'Day 3 Cleaned'!$AY:$AY,"-")</f>
        <v>0</v>
      </c>
      <c r="AJ34" s="14">
        <f t="shared" si="1"/>
        <v>0</v>
      </c>
      <c r="AK34" s="26">
        <f>_xlfn.XLOOKUP($A34,'Day 4 Cleaned'!$L:$L,'Day 4 Cleaned'!$AU:$AU,"-")</f>
        <v>0</v>
      </c>
      <c r="AL34" s="26">
        <f>_xlfn.XLOOKUP($A34,'Day 4 Cleaned'!$L:$L,'Day 4 Cleaned'!$AY:$AY,"-")</f>
        <v>0</v>
      </c>
      <c r="AM34" s="14">
        <f t="shared" si="2"/>
        <v>0</v>
      </c>
      <c r="AN34" s="30">
        <f t="shared" si="3"/>
        <v>0</v>
      </c>
      <c r="AO34" s="31" t="str">
        <f>IF(AND($AB$157&gt;AN34, AN34&gt;$AB$156),AN34,"-")</f>
        <v>-</v>
      </c>
      <c r="AP34" s="26">
        <f>_xlfn.XLOOKUP($A34,'Day 1 Cleaned'!$U:$U,'Day 1 Cleaned'!CT:CT,"-")</f>
        <v>0</v>
      </c>
      <c r="AQ34" s="26">
        <f>_xlfn.XLOOKUP($A34,'Day 1 Cleaned'!$U:$U,'Day 1 Cleaned'!DD:DD,"-")</f>
        <v>0</v>
      </c>
      <c r="AR34" s="26">
        <f>_xlfn.XLOOKUP($A34,'Day 1 Cleaned'!$U:$U,'Day 1 Cleaned'!DN:DN,"-")</f>
        <v>0</v>
      </c>
      <c r="AS34" s="26">
        <f>_xlfn.XLOOKUP($A34,'Day 1 Cleaned'!$U:$U,'Day 1 Cleaned'!DX:DX,"-")</f>
        <v>0</v>
      </c>
      <c r="AT34" s="26">
        <f>_xlfn.XLOOKUP($A34,'Day 1 Cleaned'!$U:$U,'Day 1 Cleaned'!EH:EH,"-")</f>
        <v>0</v>
      </c>
      <c r="AU34" s="26">
        <f>_xlfn.XLOOKUP($A34,'Day 1 Cleaned'!$U:$U,'Day 1 Cleaned'!ER:ER,"-")</f>
        <v>0</v>
      </c>
      <c r="AV34" s="26">
        <f>_xlfn.XLOOKUP($A34,'Day 1 Cleaned'!$U:$U,'Day 1 Cleaned'!FA:FA,"-")</f>
        <v>0</v>
      </c>
      <c r="AW34" s="26">
        <f>_xlfn.XLOOKUP($A34,'Day 1 Cleaned'!$U:$U,'Day 1 Cleaned'!FK:FK,"-")</f>
        <v>0</v>
      </c>
      <c r="AX34" s="26">
        <f>_xlfn.XLOOKUP($A34,'Day 1 Cleaned'!$U:$U,'Day 1 Cleaned'!FT:FT,"-")*_xlfn.XLOOKUP($A34,'Day 1 Cleaned'!$U:$U,'Day 1 Cleaned'!FU:FU,"-")</f>
        <v>0</v>
      </c>
      <c r="AY34" s="26">
        <f>_xlfn.XLOOKUP($A34,'Day 1 Cleaned'!$U:$U,'Day 1 Cleaned'!FV:FV,"-")</f>
        <v>0</v>
      </c>
      <c r="AZ34" s="26">
        <f>_xlfn.XLOOKUP($A34,'Day 1 Cleaned'!$U:$U,'Day 1 Cleaned'!GA:GA,"-")</f>
        <v>0</v>
      </c>
    </row>
    <row r="35" spans="1:52" x14ac:dyDescent="0.35">
      <c r="A35" s="26" t="str">
        <f>PROPER('Day 1 Cleaned'!U33)</f>
        <v>Ntihemuka Silas</v>
      </c>
      <c r="B35" s="26" t="str">
        <f>_xlfn.XLOOKUP($A35,'Day 1 Cleaned'!$U:$U,'Day 1 Cleaned'!Y:Y,"-")</f>
        <v>Bugesera</v>
      </c>
      <c r="C35" s="26" t="str">
        <f>_xlfn.XLOOKUP($A35,'Day 1 Cleaned'!$U:$U,'Day 1 Cleaned'!AA:AA,"-")</f>
        <v>Murama</v>
      </c>
      <c r="D35" s="26" t="str">
        <f>_xlfn.XLOOKUP($A35,'Day 1 Cleaned'!$U:$U,'Day 1 Cleaned'!AB:AB,"-")</f>
        <v>Bishenyi</v>
      </c>
      <c r="E35" s="26" t="str">
        <f>_xlfn.XLOOKUP($A35,'Day 1 Cleaned'!$U:$U,'Day 1 Cleaned'!AI:AI,"-")</f>
        <v>Traditional 3 stone fire</v>
      </c>
      <c r="F35" s="26" t="str">
        <f>_xlfn.XLOOKUP($A35,'Day 1 Cleaned'!$U:$U,'Day 1 Cleaned'!BL:BL,"-")</f>
        <v>Wood</v>
      </c>
      <c r="G35" s="26" t="str">
        <f>_xlfn.XLOOKUP($A35,'Day 2 Cleaned'!$M:$M,'Day 2 Cleaned'!$U:$U,"-")</f>
        <v>Wood</v>
      </c>
      <c r="H35" s="26" t="str">
        <f>_xlfn.XLOOKUP($A35,'Day 3 Cleaned'!$L:$L,'Day 3 Cleaned'!$T:$T,"-")</f>
        <v>Wood</v>
      </c>
      <c r="I35" s="26" t="str">
        <f>_xlfn.XLOOKUP($A35,'Day 4 Cleaned'!$L:$L,'Day 4 Cleaned'!$T:$T,"-")</f>
        <v>Wood</v>
      </c>
      <c r="J35" s="26" t="b" cm="1">
        <f t="array" ref="J35">AND(EXACT(F35:I35,F35))</f>
        <v>1</v>
      </c>
      <c r="K35" s="26">
        <f>_xlfn.XLOOKUP($A35,'Day 2 Cleaned'!$M:$M,'Day 2 Cleaned'!$AI:$AI,"-")</f>
        <v>2</v>
      </c>
      <c r="L35" s="26">
        <f>_xlfn.XLOOKUP($A35,'Day 2 Cleaned'!$M:$M,'Day 2 Cleaned'!$AJ:$AJ,"-")</f>
        <v>5</v>
      </c>
      <c r="M35" s="26">
        <f>_xlfn.XLOOKUP($A35,'Day 3 Cleaned'!$L:$L,'Day 3 Cleaned'!$AH:$AH,"-")</f>
        <v>2</v>
      </c>
      <c r="N35" s="26">
        <f>_xlfn.XLOOKUP($A35,'Day 3 Cleaned'!$L:$L,'Day 3 Cleaned'!$AI:$AI,"-")</f>
        <v>6</v>
      </c>
      <c r="O35" s="26">
        <f>_xlfn.XLOOKUP($A35,'Day 4 Cleaned'!$L:$L,'Day 4 Cleaned'!$AH:$AH,"-")</f>
        <v>2</v>
      </c>
      <c r="P35" s="26">
        <f>_xlfn.XLOOKUP($A35,'Day 4 Cleaned'!$L:$L,'Day 4 Cleaned'!$AI:$AI,"-")</f>
        <v>6</v>
      </c>
      <c r="Q35" s="30">
        <f>SUM(K35:P35)/3</f>
        <v>7.666666666666667</v>
      </c>
      <c r="R35" s="26">
        <f>_xlfn.XLOOKUP($A35,'Day 1 Cleaned'!$U:$U,'Day 1 Cleaned'!$CC:$CC,"-")</f>
        <v>15.3</v>
      </c>
      <c r="S35" s="26">
        <f>_xlfn.XLOOKUP($A35,'Day 2 Cleaned'!$M:$M,'Day 2 Cleaned'!$AM:$AM,"-")</f>
        <v>10.57</v>
      </c>
      <c r="T35" s="26">
        <f>_xlfn.XLOOKUP($A35,'Day 2 Cleaned'!$M:$M,'Day 2 Cleaned'!$AQ:$AQ,"-")</f>
        <v>0</v>
      </c>
      <c r="U35" s="14">
        <f>R35-S35</f>
        <v>4.7300000000000004</v>
      </c>
      <c r="V35" s="26">
        <f>_xlfn.XLOOKUP($A35,'Day 3 Cleaned'!$L:$L,'Day 3 Cleaned'!$AL:$AL,"-")</f>
        <v>6</v>
      </c>
      <c r="W35" s="26">
        <f>_xlfn.XLOOKUP($A35,'Day 3 Cleaned'!$L:$L,'Day 3 Cleaned'!$AP:$AP,"-")</f>
        <v>3.355</v>
      </c>
      <c r="X35" s="14">
        <f>(S35+T35)-V35</f>
        <v>4.57</v>
      </c>
      <c r="Y35" s="26">
        <f>_xlfn.XLOOKUP($A35,'Day 4 Cleaned'!$L:$L,'Day 4 Cleaned'!$AL:$AL,"-")</f>
        <v>1.19</v>
      </c>
      <c r="Z35" s="26">
        <f>_xlfn.XLOOKUP($A35,'Day 4 Cleaned'!$L:$L,'Day 4 Cleaned'!$AP:$AP,"-")</f>
        <v>2.2599999999999998</v>
      </c>
      <c r="AA35" s="14">
        <f>(V35+W35)-Y35</f>
        <v>8.1650000000000009</v>
      </c>
      <c r="AB35" s="30">
        <f>AVERAGE(U35,X35,AA35)</f>
        <v>5.8216666666666681</v>
      </c>
      <c r="AC35" s="30">
        <f>IF(AND($AB$157&gt;AB35, AB35&gt;$AB$156),AB35,"-")</f>
        <v>5.8216666666666681</v>
      </c>
      <c r="AD35" s="26">
        <f>_xlfn.XLOOKUP($A35,'Day 1 Cleaned'!$U:$U,'Day 1 Cleaned'!CM:CM,"-")</f>
        <v>0</v>
      </c>
      <c r="AE35" s="26">
        <f>_xlfn.XLOOKUP($A35,'Day 2 Cleaned'!$M:$M,'Day 2 Cleaned'!$AV:$AV,"-")</f>
        <v>0</v>
      </c>
      <c r="AF35" s="26">
        <f>_xlfn.XLOOKUP($A35,'Day 2 Cleaned'!$M:$M,'Day 2 Cleaned'!$AZ:$AZ,"-")</f>
        <v>0</v>
      </c>
      <c r="AG35" s="14">
        <f t="shared" si="0"/>
        <v>0</v>
      </c>
      <c r="AH35" s="26">
        <f>_xlfn.XLOOKUP($A35,'Day 3 Cleaned'!$L:$L,'Day 3 Cleaned'!$AU:$AU,"-")</f>
        <v>0</v>
      </c>
      <c r="AI35" s="26">
        <f>_xlfn.XLOOKUP($A35,'Day 3 Cleaned'!$L:$L,'Day 3 Cleaned'!$AY:$AY,"-")</f>
        <v>0</v>
      </c>
      <c r="AJ35" s="14">
        <f t="shared" si="1"/>
        <v>0</v>
      </c>
      <c r="AK35" s="26">
        <f>_xlfn.XLOOKUP($A35,'Day 4 Cleaned'!$L:$L,'Day 4 Cleaned'!$AU:$AU,"-")</f>
        <v>0</v>
      </c>
      <c r="AL35" s="26">
        <f>_xlfn.XLOOKUP($A35,'Day 4 Cleaned'!$L:$L,'Day 4 Cleaned'!$AY:$AY,"-")</f>
        <v>0</v>
      </c>
      <c r="AM35" s="14">
        <f t="shared" si="2"/>
        <v>0</v>
      </c>
      <c r="AN35" s="30">
        <f t="shared" si="3"/>
        <v>0</v>
      </c>
      <c r="AO35" s="31" t="str">
        <f>IF(AND($AB$157&gt;AN35, AN35&gt;$AB$156),AN35,"-")</f>
        <v>-</v>
      </c>
      <c r="AP35" s="26">
        <f>_xlfn.XLOOKUP($A35,'Day 1 Cleaned'!$U:$U,'Day 1 Cleaned'!CT:CT,"-")</f>
        <v>0</v>
      </c>
      <c r="AQ35" s="26">
        <f>_xlfn.XLOOKUP($A35,'Day 1 Cleaned'!$U:$U,'Day 1 Cleaned'!DD:DD,"-")</f>
        <v>0</v>
      </c>
      <c r="AR35" s="26">
        <f>_xlfn.XLOOKUP($A35,'Day 1 Cleaned'!$U:$U,'Day 1 Cleaned'!DN:DN,"-")</f>
        <v>0</v>
      </c>
      <c r="AS35" s="26">
        <f>_xlfn.XLOOKUP($A35,'Day 1 Cleaned'!$U:$U,'Day 1 Cleaned'!DX:DX,"-")</f>
        <v>0</v>
      </c>
      <c r="AT35" s="26">
        <f>_xlfn.XLOOKUP($A35,'Day 1 Cleaned'!$U:$U,'Day 1 Cleaned'!EH:EH,"-")</f>
        <v>0</v>
      </c>
      <c r="AU35" s="26">
        <f>_xlfn.XLOOKUP($A35,'Day 1 Cleaned'!$U:$U,'Day 1 Cleaned'!ER:ER,"-")</f>
        <v>0</v>
      </c>
      <c r="AV35" s="26">
        <f>_xlfn.XLOOKUP($A35,'Day 1 Cleaned'!$U:$U,'Day 1 Cleaned'!FA:FA,"-")</f>
        <v>0</v>
      </c>
      <c r="AW35" s="26">
        <f>_xlfn.XLOOKUP($A35,'Day 1 Cleaned'!$U:$U,'Day 1 Cleaned'!FK:FK,"-")</f>
        <v>0</v>
      </c>
      <c r="AX35" s="26">
        <f>_xlfn.XLOOKUP($A35,'Day 1 Cleaned'!$U:$U,'Day 1 Cleaned'!FT:FT,"-")*_xlfn.XLOOKUP($A35,'Day 1 Cleaned'!$U:$U,'Day 1 Cleaned'!FU:FU,"-")</f>
        <v>0</v>
      </c>
      <c r="AY35" s="26">
        <f>_xlfn.XLOOKUP($A35,'Day 1 Cleaned'!$U:$U,'Day 1 Cleaned'!FV:FV,"-")</f>
        <v>0</v>
      </c>
      <c r="AZ35" s="26">
        <f>_xlfn.XLOOKUP($A35,'Day 1 Cleaned'!$U:$U,'Day 1 Cleaned'!GA:GA,"-")</f>
        <v>0</v>
      </c>
    </row>
    <row r="36" spans="1:52" x14ac:dyDescent="0.35">
      <c r="A36" s="26" t="str">
        <f>PROPER('Day 1 Cleaned'!U34)</f>
        <v>Ntirenganya Philemon</v>
      </c>
      <c r="B36" s="26" t="str">
        <f>_xlfn.XLOOKUP($A36,'Day 1 Cleaned'!$U:$U,'Day 1 Cleaned'!Y:Y,"-")</f>
        <v>Bugesera</v>
      </c>
      <c r="C36" s="26" t="str">
        <f>_xlfn.XLOOKUP($A36,'Day 1 Cleaned'!$U:$U,'Day 1 Cleaned'!AA:AA,"-")</f>
        <v>Kagomasi</v>
      </c>
      <c r="D36" s="26" t="str">
        <f>_xlfn.XLOOKUP($A36,'Day 1 Cleaned'!$U:$U,'Day 1 Cleaned'!AB:AB,"-")</f>
        <v>Kagomasi</v>
      </c>
      <c r="E36" s="26" t="str">
        <f>_xlfn.XLOOKUP($A36,'Day 1 Cleaned'!$U:$U,'Day 1 Cleaned'!AI:AI,"-")</f>
        <v>Improved wood stove</v>
      </c>
      <c r="F36" s="26" t="str">
        <f>_xlfn.XLOOKUP($A36,'Day 1 Cleaned'!$U:$U,'Day 1 Cleaned'!BL:BL,"-")</f>
        <v>Wood</v>
      </c>
      <c r="G36" s="26" t="str">
        <f>_xlfn.XLOOKUP($A36,'Day 2 Cleaned'!$M:$M,'Day 2 Cleaned'!$U:$U,"-")</f>
        <v>Wood</v>
      </c>
      <c r="H36" s="26" t="str">
        <f>_xlfn.XLOOKUP($A36,'Day 3 Cleaned'!$L:$L,'Day 3 Cleaned'!$T:$T,"-")</f>
        <v>Wood</v>
      </c>
      <c r="I36" s="26" t="str">
        <f>_xlfn.XLOOKUP($A36,'Day 4 Cleaned'!$L:$L,'Day 4 Cleaned'!$T:$T,"-")</f>
        <v>Wood</v>
      </c>
      <c r="J36" s="26" t="b" cm="1">
        <f t="array" ref="J36">AND(EXACT(F36:I36,F36))</f>
        <v>1</v>
      </c>
      <c r="K36" s="26">
        <f>_xlfn.XLOOKUP($A36,'Day 2 Cleaned'!$M:$M,'Day 2 Cleaned'!$AI:$AI,"-")</f>
        <v>3</v>
      </c>
      <c r="L36" s="26">
        <f>_xlfn.XLOOKUP($A36,'Day 2 Cleaned'!$M:$M,'Day 2 Cleaned'!$AJ:$AJ,"-")</f>
        <v>7</v>
      </c>
      <c r="M36" s="26">
        <f>_xlfn.XLOOKUP($A36,'Day 3 Cleaned'!$L:$L,'Day 3 Cleaned'!$AH:$AH,"-")</f>
        <v>1</v>
      </c>
      <c r="N36" s="26">
        <f>_xlfn.XLOOKUP($A36,'Day 3 Cleaned'!$L:$L,'Day 3 Cleaned'!$AI:$AI,"-")</f>
        <v>2</v>
      </c>
      <c r="O36" s="26">
        <f>_xlfn.XLOOKUP($A36,'Day 4 Cleaned'!$L:$L,'Day 4 Cleaned'!$AH:$AH,"-")</f>
        <v>3</v>
      </c>
      <c r="P36" s="26">
        <f>_xlfn.XLOOKUP($A36,'Day 4 Cleaned'!$L:$L,'Day 4 Cleaned'!$AI:$AI,"-")</f>
        <v>3</v>
      </c>
      <c r="Q36" s="30">
        <f>SUM(K36:P36)/3</f>
        <v>6.333333333333333</v>
      </c>
      <c r="R36" s="26">
        <f>_xlfn.XLOOKUP($A36,'Day 1 Cleaned'!$U:$U,'Day 1 Cleaned'!$CC:$CC,"-")</f>
        <v>16.82</v>
      </c>
      <c r="S36" s="26">
        <f>_xlfn.XLOOKUP($A36,'Day 2 Cleaned'!$M:$M,'Day 2 Cleaned'!$AM:$AM,"-")</f>
        <v>8.7200000000000006</v>
      </c>
      <c r="T36" s="26">
        <f>_xlfn.XLOOKUP($A36,'Day 2 Cleaned'!$M:$M,'Day 2 Cleaned'!$AQ:$AQ,"-")</f>
        <v>0</v>
      </c>
      <c r="U36" s="14">
        <f>R36-S36</f>
        <v>8.1</v>
      </c>
      <c r="V36" s="26">
        <f>_xlfn.XLOOKUP($A36,'Day 3 Cleaned'!$L:$L,'Day 3 Cleaned'!$AL:$AL,"-")</f>
        <v>6.2949999999999999</v>
      </c>
      <c r="W36" s="26">
        <f>_xlfn.XLOOKUP($A36,'Day 3 Cleaned'!$L:$L,'Day 3 Cleaned'!$AP:$AP,"-")</f>
        <v>11.96</v>
      </c>
      <c r="X36" s="14">
        <f>(S36+T36)-V36</f>
        <v>2.4250000000000007</v>
      </c>
      <c r="Y36" s="26">
        <f>_xlfn.XLOOKUP($A36,'Day 4 Cleaned'!$L:$L,'Day 4 Cleaned'!$AL:$AL,"-")</f>
        <v>8</v>
      </c>
      <c r="Z36" s="26">
        <f>_xlfn.XLOOKUP($A36,'Day 4 Cleaned'!$L:$L,'Day 4 Cleaned'!$AP:$AP,"-")</f>
        <v>0</v>
      </c>
      <c r="AA36" s="14">
        <f>(V36+W36)-Y36</f>
        <v>10.255000000000003</v>
      </c>
      <c r="AB36" s="30">
        <f>AVERAGE(U36,X36,AA36)</f>
        <v>6.9266666666666667</v>
      </c>
      <c r="AC36" s="30">
        <f>IF(AND($AB$157&gt;AB36, AB36&gt;$AB$156),AB36,"-")</f>
        <v>6.9266666666666667</v>
      </c>
      <c r="AD36" s="26">
        <f>_xlfn.XLOOKUP($A36,'Day 1 Cleaned'!$U:$U,'Day 1 Cleaned'!CM:CM,"-")</f>
        <v>0</v>
      </c>
      <c r="AE36" s="26">
        <f>_xlfn.XLOOKUP($A36,'Day 2 Cleaned'!$M:$M,'Day 2 Cleaned'!$AV:$AV,"-")</f>
        <v>0</v>
      </c>
      <c r="AF36" s="26">
        <f>_xlfn.XLOOKUP($A36,'Day 2 Cleaned'!$M:$M,'Day 2 Cleaned'!$AZ:$AZ,"-")</f>
        <v>0</v>
      </c>
      <c r="AG36" s="14">
        <f t="shared" si="0"/>
        <v>0</v>
      </c>
      <c r="AH36" s="26">
        <f>_xlfn.XLOOKUP($A36,'Day 3 Cleaned'!$L:$L,'Day 3 Cleaned'!$AU:$AU,"-")</f>
        <v>0</v>
      </c>
      <c r="AI36" s="26">
        <f>_xlfn.XLOOKUP($A36,'Day 3 Cleaned'!$L:$L,'Day 3 Cleaned'!$AY:$AY,"-")</f>
        <v>0</v>
      </c>
      <c r="AJ36" s="14">
        <f t="shared" si="1"/>
        <v>0</v>
      </c>
      <c r="AK36" s="26">
        <f>_xlfn.XLOOKUP($A36,'Day 4 Cleaned'!$L:$L,'Day 4 Cleaned'!$AU:$AU,"-")</f>
        <v>0</v>
      </c>
      <c r="AL36" s="26">
        <f>_xlfn.XLOOKUP($A36,'Day 4 Cleaned'!$L:$L,'Day 4 Cleaned'!$AY:$AY,"-")</f>
        <v>0</v>
      </c>
      <c r="AM36" s="14">
        <f t="shared" si="2"/>
        <v>0</v>
      </c>
      <c r="AN36" s="30">
        <f t="shared" si="3"/>
        <v>0</v>
      </c>
      <c r="AO36" s="31" t="str">
        <f>IF(AND($AB$157&gt;AN36, AN36&gt;$AB$156),AN36,"-")</f>
        <v>-</v>
      </c>
      <c r="AP36" s="26">
        <f>_xlfn.XLOOKUP($A36,'Day 1 Cleaned'!$U:$U,'Day 1 Cleaned'!CT:CT,"-")</f>
        <v>0</v>
      </c>
      <c r="AQ36" s="26">
        <f>_xlfn.XLOOKUP($A36,'Day 1 Cleaned'!$U:$U,'Day 1 Cleaned'!DD:DD,"-")</f>
        <v>0</v>
      </c>
      <c r="AR36" s="26">
        <f>_xlfn.XLOOKUP($A36,'Day 1 Cleaned'!$U:$U,'Day 1 Cleaned'!DN:DN,"-")</f>
        <v>0</v>
      </c>
      <c r="AS36" s="26">
        <f>_xlfn.XLOOKUP($A36,'Day 1 Cleaned'!$U:$U,'Day 1 Cleaned'!DX:DX,"-")</f>
        <v>0</v>
      </c>
      <c r="AT36" s="26">
        <f>_xlfn.XLOOKUP($A36,'Day 1 Cleaned'!$U:$U,'Day 1 Cleaned'!EH:EH,"-")</f>
        <v>0</v>
      </c>
      <c r="AU36" s="26">
        <f>_xlfn.XLOOKUP($A36,'Day 1 Cleaned'!$U:$U,'Day 1 Cleaned'!ER:ER,"-")</f>
        <v>0</v>
      </c>
      <c r="AV36" s="26">
        <f>_xlfn.XLOOKUP($A36,'Day 1 Cleaned'!$U:$U,'Day 1 Cleaned'!FA:FA,"-")</f>
        <v>0</v>
      </c>
      <c r="AW36" s="26">
        <f>_xlfn.XLOOKUP($A36,'Day 1 Cleaned'!$U:$U,'Day 1 Cleaned'!FK:FK,"-")</f>
        <v>0</v>
      </c>
      <c r="AX36" s="26">
        <f>_xlfn.XLOOKUP($A36,'Day 1 Cleaned'!$U:$U,'Day 1 Cleaned'!FT:FT,"-")*_xlfn.XLOOKUP($A36,'Day 1 Cleaned'!$U:$U,'Day 1 Cleaned'!FU:FU,"-")</f>
        <v>0</v>
      </c>
      <c r="AY36" s="26">
        <f>_xlfn.XLOOKUP($A36,'Day 1 Cleaned'!$U:$U,'Day 1 Cleaned'!FV:FV,"-")</f>
        <v>0</v>
      </c>
      <c r="AZ36" s="26">
        <f>_xlfn.XLOOKUP($A36,'Day 1 Cleaned'!$U:$U,'Day 1 Cleaned'!GA:GA,"-")</f>
        <v>0</v>
      </c>
    </row>
    <row r="37" spans="1:52" x14ac:dyDescent="0.35">
      <c r="A37" s="26" t="str">
        <f>PROPER('Day 1 Cleaned'!U35)</f>
        <v>Nyirahategekimana Isabelle</v>
      </c>
      <c r="B37" s="26" t="str">
        <f>_xlfn.XLOOKUP($A37,'Day 1 Cleaned'!$U:$U,'Day 1 Cleaned'!Y:Y,"-")</f>
        <v>Bugesera</v>
      </c>
      <c r="C37" s="26" t="str">
        <f>_xlfn.XLOOKUP($A37,'Day 1 Cleaned'!$U:$U,'Day 1 Cleaned'!AA:AA,"-")</f>
        <v>Rugando</v>
      </c>
      <c r="D37" s="26" t="str">
        <f>_xlfn.XLOOKUP($A37,'Day 1 Cleaned'!$U:$U,'Day 1 Cleaned'!AB:AB,"-")</f>
        <v>Bushenyi</v>
      </c>
      <c r="E37" s="26" t="str">
        <f>_xlfn.XLOOKUP($A37,'Day 1 Cleaned'!$U:$U,'Day 1 Cleaned'!AI:AI,"-")</f>
        <v>Traditional 3 stone fire</v>
      </c>
      <c r="F37" s="26" t="str">
        <f>_xlfn.XLOOKUP($A37,'Day 1 Cleaned'!$U:$U,'Day 1 Cleaned'!BL:BL,"-")</f>
        <v>Wood</v>
      </c>
      <c r="G37" s="26" t="str">
        <f>_xlfn.XLOOKUP($A37,'Day 2 Cleaned'!$M:$M,'Day 2 Cleaned'!$U:$U,"-")</f>
        <v>Wood</v>
      </c>
      <c r="H37" s="26" t="str">
        <f>_xlfn.XLOOKUP($A37,'Day 3 Cleaned'!$L:$L,'Day 3 Cleaned'!$T:$T,"-")</f>
        <v>Wood</v>
      </c>
      <c r="I37" s="26" t="str">
        <f>_xlfn.XLOOKUP($A37,'Day 4 Cleaned'!$L:$L,'Day 4 Cleaned'!$T:$T,"-")</f>
        <v>Wood</v>
      </c>
      <c r="J37" s="26" t="b" cm="1">
        <f t="array" ref="J37">AND(EXACT(F37:I37,F37))</f>
        <v>1</v>
      </c>
      <c r="K37" s="26">
        <f>_xlfn.XLOOKUP($A37,'Day 2 Cleaned'!$M:$M,'Day 2 Cleaned'!$AI:$AI,"-")</f>
        <v>2</v>
      </c>
      <c r="L37" s="26">
        <f>_xlfn.XLOOKUP($A37,'Day 2 Cleaned'!$M:$M,'Day 2 Cleaned'!$AJ:$AJ,"-")</f>
        <v>6</v>
      </c>
      <c r="M37" s="26">
        <f>_xlfn.XLOOKUP($A37,'Day 3 Cleaned'!$L:$L,'Day 3 Cleaned'!$AH:$AH,"-")</f>
        <v>2</v>
      </c>
      <c r="N37" s="26">
        <f>_xlfn.XLOOKUP($A37,'Day 3 Cleaned'!$L:$L,'Day 3 Cleaned'!$AI:$AI,"-")</f>
        <v>6</v>
      </c>
      <c r="O37" s="26">
        <f>_xlfn.XLOOKUP($A37,'Day 4 Cleaned'!$L:$L,'Day 4 Cleaned'!$AH:$AH,"-")</f>
        <v>2</v>
      </c>
      <c r="P37" s="26">
        <f>_xlfn.XLOOKUP($A37,'Day 4 Cleaned'!$L:$L,'Day 4 Cleaned'!$AI:$AI,"-")</f>
        <v>6</v>
      </c>
      <c r="Q37" s="30">
        <f>SUM(K37:P37)/3</f>
        <v>8</v>
      </c>
      <c r="R37" s="26">
        <f>_xlfn.XLOOKUP($A37,'Day 1 Cleaned'!$U:$U,'Day 1 Cleaned'!$CC:$CC,"-")</f>
        <v>40.630000000000003</v>
      </c>
      <c r="S37" s="26">
        <f>_xlfn.XLOOKUP($A37,'Day 2 Cleaned'!$M:$M,'Day 2 Cleaned'!$AM:$AM,"-")</f>
        <v>21.2</v>
      </c>
      <c r="T37" s="26">
        <f>_xlfn.XLOOKUP($A37,'Day 2 Cleaned'!$M:$M,'Day 2 Cleaned'!$AQ:$AQ,"-")</f>
        <v>36.200000000000003</v>
      </c>
      <c r="U37" s="14">
        <f>R37-S37</f>
        <v>19.430000000000003</v>
      </c>
      <c r="V37" s="26">
        <f>_xlfn.XLOOKUP($A37,'Day 3 Cleaned'!$L:$L,'Day 3 Cleaned'!$AL:$AL,"-")</f>
        <v>36.92</v>
      </c>
      <c r="W37" s="26">
        <f>_xlfn.XLOOKUP($A37,'Day 3 Cleaned'!$L:$L,'Day 3 Cleaned'!$AP:$AP,"-")</f>
        <v>0</v>
      </c>
      <c r="X37" s="14">
        <f>(S37+T37)-V37</f>
        <v>20.480000000000004</v>
      </c>
      <c r="Y37" s="26">
        <f>_xlfn.XLOOKUP($A37,'Day 4 Cleaned'!$L:$L,'Day 4 Cleaned'!$AL:$AL,"-")</f>
        <v>15.8</v>
      </c>
      <c r="Z37" s="26">
        <f>_xlfn.XLOOKUP($A37,'Day 4 Cleaned'!$L:$L,'Day 4 Cleaned'!$AP:$AP,"-")</f>
        <v>20.39</v>
      </c>
      <c r="AA37" s="14">
        <f>(V37+W37)-Y37</f>
        <v>21.12</v>
      </c>
      <c r="AB37" s="30">
        <f>AVERAGE(U37,X37,AA37)</f>
        <v>20.343333333333337</v>
      </c>
      <c r="AC37" s="30">
        <f>IF(AND($AB$157&gt;AB37, AB37&gt;$AB$156),AB37,"-")</f>
        <v>20.343333333333337</v>
      </c>
      <c r="AD37" s="26">
        <f>_xlfn.XLOOKUP($A37,'Day 1 Cleaned'!$U:$U,'Day 1 Cleaned'!CM:CM,"-")</f>
        <v>0</v>
      </c>
      <c r="AE37" s="26">
        <f>_xlfn.XLOOKUP($A37,'Day 2 Cleaned'!$M:$M,'Day 2 Cleaned'!$AV:$AV,"-")</f>
        <v>0</v>
      </c>
      <c r="AF37" s="26">
        <f>_xlfn.XLOOKUP($A37,'Day 2 Cleaned'!$M:$M,'Day 2 Cleaned'!$AZ:$AZ,"-")</f>
        <v>0</v>
      </c>
      <c r="AG37" s="14">
        <f t="shared" si="0"/>
        <v>0</v>
      </c>
      <c r="AH37" s="26">
        <f>_xlfn.XLOOKUP($A37,'Day 3 Cleaned'!$L:$L,'Day 3 Cleaned'!$AU:$AU,"-")</f>
        <v>0</v>
      </c>
      <c r="AI37" s="26">
        <f>_xlfn.XLOOKUP($A37,'Day 3 Cleaned'!$L:$L,'Day 3 Cleaned'!$AY:$AY,"-")</f>
        <v>0</v>
      </c>
      <c r="AJ37" s="14">
        <f t="shared" si="1"/>
        <v>0</v>
      </c>
      <c r="AK37" s="26">
        <f>_xlfn.XLOOKUP($A37,'Day 4 Cleaned'!$L:$L,'Day 4 Cleaned'!$AU:$AU,"-")</f>
        <v>0</v>
      </c>
      <c r="AL37" s="26">
        <f>_xlfn.XLOOKUP($A37,'Day 4 Cleaned'!$L:$L,'Day 4 Cleaned'!$AY:$AY,"-")</f>
        <v>0</v>
      </c>
      <c r="AM37" s="14">
        <f t="shared" si="2"/>
        <v>0</v>
      </c>
      <c r="AN37" s="30">
        <f t="shared" si="3"/>
        <v>0</v>
      </c>
      <c r="AO37" s="31" t="str">
        <f>IF(AND($AB$157&gt;AN37, AN37&gt;$AB$156),AN37,"-")</f>
        <v>-</v>
      </c>
      <c r="AP37" s="26">
        <f>_xlfn.XLOOKUP($A37,'Day 1 Cleaned'!$U:$U,'Day 1 Cleaned'!CT:CT,"-")</f>
        <v>0</v>
      </c>
      <c r="AQ37" s="26">
        <f>_xlfn.XLOOKUP($A37,'Day 1 Cleaned'!$U:$U,'Day 1 Cleaned'!DD:DD,"-")</f>
        <v>0</v>
      </c>
      <c r="AR37" s="26">
        <f>_xlfn.XLOOKUP($A37,'Day 1 Cleaned'!$U:$U,'Day 1 Cleaned'!DN:DN,"-")</f>
        <v>0</v>
      </c>
      <c r="AS37" s="26">
        <f>_xlfn.XLOOKUP($A37,'Day 1 Cleaned'!$U:$U,'Day 1 Cleaned'!DX:DX,"-")</f>
        <v>0</v>
      </c>
      <c r="AT37" s="26">
        <f>_xlfn.XLOOKUP($A37,'Day 1 Cleaned'!$U:$U,'Day 1 Cleaned'!EH:EH,"-")</f>
        <v>0</v>
      </c>
      <c r="AU37" s="26">
        <f>_xlfn.XLOOKUP($A37,'Day 1 Cleaned'!$U:$U,'Day 1 Cleaned'!ER:ER,"-")</f>
        <v>0</v>
      </c>
      <c r="AV37" s="26">
        <f>_xlfn.XLOOKUP($A37,'Day 1 Cleaned'!$U:$U,'Day 1 Cleaned'!FA:FA,"-")</f>
        <v>0</v>
      </c>
      <c r="AW37" s="26">
        <f>_xlfn.XLOOKUP($A37,'Day 1 Cleaned'!$U:$U,'Day 1 Cleaned'!FK:FK,"-")</f>
        <v>0</v>
      </c>
      <c r="AX37" s="26">
        <f>_xlfn.XLOOKUP($A37,'Day 1 Cleaned'!$U:$U,'Day 1 Cleaned'!FT:FT,"-")*_xlfn.XLOOKUP($A37,'Day 1 Cleaned'!$U:$U,'Day 1 Cleaned'!FU:FU,"-")</f>
        <v>0</v>
      </c>
      <c r="AY37" s="26">
        <f>_xlfn.XLOOKUP($A37,'Day 1 Cleaned'!$U:$U,'Day 1 Cleaned'!FV:FV,"-")</f>
        <v>0</v>
      </c>
      <c r="AZ37" s="26">
        <f>_xlfn.XLOOKUP($A37,'Day 1 Cleaned'!$U:$U,'Day 1 Cleaned'!GA:GA,"-")</f>
        <v>0</v>
      </c>
    </row>
    <row r="38" spans="1:52" x14ac:dyDescent="0.35">
      <c r="A38" s="26" t="str">
        <f>PROPER('Day 1 Cleaned'!U36)</f>
        <v>Nyirandorimana Esperance</v>
      </c>
      <c r="B38" s="26" t="str">
        <f>_xlfn.XLOOKUP($A38,'Day 1 Cleaned'!$U:$U,'Day 1 Cleaned'!Y:Y,"-")</f>
        <v>Bugesera</v>
      </c>
      <c r="C38" s="26" t="str">
        <f>_xlfn.XLOOKUP($A38,'Day 1 Cleaned'!$U:$U,'Day 1 Cleaned'!AA:AA,"-")</f>
        <v>Rugando</v>
      </c>
      <c r="D38" s="26" t="str">
        <f>_xlfn.XLOOKUP($A38,'Day 1 Cleaned'!$U:$U,'Day 1 Cleaned'!AB:AB,"-")</f>
        <v>Gako</v>
      </c>
      <c r="E38" s="26" t="str">
        <f>_xlfn.XLOOKUP($A38,'Day 1 Cleaned'!$U:$U,'Day 1 Cleaned'!AI:AI,"-")</f>
        <v>Improved wood stove</v>
      </c>
      <c r="F38" s="26" t="str">
        <f>_xlfn.XLOOKUP($A38,'Day 1 Cleaned'!$U:$U,'Day 1 Cleaned'!BL:BL,"-")</f>
        <v>Wood</v>
      </c>
      <c r="G38" s="26" t="str">
        <f>_xlfn.XLOOKUP($A38,'Day 2 Cleaned'!$M:$M,'Day 2 Cleaned'!$U:$U,"-")</f>
        <v>Wood</v>
      </c>
      <c r="H38" s="26" t="str">
        <f>_xlfn.XLOOKUP($A38,'Day 3 Cleaned'!$L:$L,'Day 3 Cleaned'!$T:$T,"-")</f>
        <v>Wood</v>
      </c>
      <c r="I38" s="26" t="str">
        <f>_xlfn.XLOOKUP($A38,'Day 4 Cleaned'!$L:$L,'Day 4 Cleaned'!$T:$T,"-")</f>
        <v>Wood</v>
      </c>
      <c r="J38" s="26" t="b" cm="1">
        <f t="array" ref="J38">AND(EXACT(F38:I38,F38))</f>
        <v>1</v>
      </c>
      <c r="K38" s="26">
        <f>_xlfn.XLOOKUP($A38,'Day 2 Cleaned'!$M:$M,'Day 2 Cleaned'!$AI:$AI,"-")</f>
        <v>2</v>
      </c>
      <c r="L38" s="26">
        <f>_xlfn.XLOOKUP($A38,'Day 2 Cleaned'!$M:$M,'Day 2 Cleaned'!$AJ:$AJ,"-")</f>
        <v>4</v>
      </c>
      <c r="M38" s="26">
        <f>_xlfn.XLOOKUP($A38,'Day 3 Cleaned'!$L:$L,'Day 3 Cleaned'!$AH:$AH,"-")</f>
        <v>2</v>
      </c>
      <c r="N38" s="26">
        <f>_xlfn.XLOOKUP($A38,'Day 3 Cleaned'!$L:$L,'Day 3 Cleaned'!$AI:$AI,"-")</f>
        <v>4</v>
      </c>
      <c r="O38" s="26">
        <f>_xlfn.XLOOKUP($A38,'Day 4 Cleaned'!$L:$L,'Day 4 Cleaned'!$AH:$AH,"-")</f>
        <v>2</v>
      </c>
      <c r="P38" s="26">
        <f>_xlfn.XLOOKUP($A38,'Day 4 Cleaned'!$L:$L,'Day 4 Cleaned'!$AI:$AI,"-")</f>
        <v>4</v>
      </c>
      <c r="Q38" s="30">
        <f>SUM(K38:P38)/3</f>
        <v>6</v>
      </c>
      <c r="R38" s="26">
        <f>_xlfn.XLOOKUP($A38,'Day 1 Cleaned'!$U:$U,'Day 1 Cleaned'!$CC:$CC,"-")</f>
        <v>26.79</v>
      </c>
      <c r="S38" s="26">
        <f>_xlfn.XLOOKUP($A38,'Day 2 Cleaned'!$M:$M,'Day 2 Cleaned'!$AM:$AM,"-")</f>
        <v>18.579999999999998</v>
      </c>
      <c r="T38" s="26">
        <f>_xlfn.XLOOKUP($A38,'Day 2 Cleaned'!$M:$M,'Day 2 Cleaned'!$AQ:$AQ,"-")</f>
        <v>0</v>
      </c>
      <c r="U38" s="14">
        <f>R38-S38</f>
        <v>8.2100000000000009</v>
      </c>
      <c r="V38" s="26">
        <f>_xlfn.XLOOKUP($A38,'Day 3 Cleaned'!$L:$L,'Day 3 Cleaned'!$AL:$AL,"-")</f>
        <v>14.23</v>
      </c>
      <c r="W38" s="26">
        <f>_xlfn.XLOOKUP($A38,'Day 3 Cleaned'!$L:$L,'Day 3 Cleaned'!$AP:$AP,"-")</f>
        <v>0</v>
      </c>
      <c r="X38" s="14">
        <f>(S38+T38)-V38</f>
        <v>4.3499999999999979</v>
      </c>
      <c r="Y38" s="26">
        <f>_xlfn.XLOOKUP($A38,'Day 4 Cleaned'!$L:$L,'Day 4 Cleaned'!$AL:$AL,"-")</f>
        <v>5.3449999999999998</v>
      </c>
      <c r="Z38" s="26">
        <f>_xlfn.XLOOKUP($A38,'Day 4 Cleaned'!$L:$L,'Day 4 Cleaned'!$AP:$AP,"-")</f>
        <v>0</v>
      </c>
      <c r="AA38" s="14">
        <f>(V38+W38)-Y38</f>
        <v>8.8850000000000016</v>
      </c>
      <c r="AB38" s="30">
        <f>AVERAGE(U38,X38,AA38)</f>
        <v>7.1483333333333334</v>
      </c>
      <c r="AC38" s="30">
        <f>IF(AND($AB$157&gt;AB38, AB38&gt;$AB$156),AB38,"-")</f>
        <v>7.1483333333333334</v>
      </c>
      <c r="AD38" s="26">
        <f>_xlfn.XLOOKUP($A38,'Day 1 Cleaned'!$U:$U,'Day 1 Cleaned'!CM:CM,"-")</f>
        <v>0</v>
      </c>
      <c r="AE38" s="26">
        <f>_xlfn.XLOOKUP($A38,'Day 2 Cleaned'!$M:$M,'Day 2 Cleaned'!$AV:$AV,"-")</f>
        <v>0</v>
      </c>
      <c r="AF38" s="26">
        <f>_xlfn.XLOOKUP($A38,'Day 2 Cleaned'!$M:$M,'Day 2 Cleaned'!$AZ:$AZ,"-")</f>
        <v>0</v>
      </c>
      <c r="AG38" s="14">
        <f t="shared" si="0"/>
        <v>0</v>
      </c>
      <c r="AH38" s="26">
        <f>_xlfn.XLOOKUP($A38,'Day 3 Cleaned'!$L:$L,'Day 3 Cleaned'!$AU:$AU,"-")</f>
        <v>0</v>
      </c>
      <c r="AI38" s="26">
        <f>_xlfn.XLOOKUP($A38,'Day 3 Cleaned'!$L:$L,'Day 3 Cleaned'!$AY:$AY,"-")</f>
        <v>0</v>
      </c>
      <c r="AJ38" s="14">
        <f t="shared" si="1"/>
        <v>0</v>
      </c>
      <c r="AK38" s="26">
        <f>_xlfn.XLOOKUP($A38,'Day 4 Cleaned'!$L:$L,'Day 4 Cleaned'!$AU:$AU,"-")</f>
        <v>0</v>
      </c>
      <c r="AL38" s="26">
        <f>_xlfn.XLOOKUP($A38,'Day 4 Cleaned'!$L:$L,'Day 4 Cleaned'!$AY:$AY,"-")</f>
        <v>0</v>
      </c>
      <c r="AM38" s="14">
        <f t="shared" si="2"/>
        <v>0</v>
      </c>
      <c r="AN38" s="30">
        <f t="shared" si="3"/>
        <v>0</v>
      </c>
      <c r="AO38" s="31" t="str">
        <f>IF(AND($AB$157&gt;AN38, AN38&gt;$AB$156),AN38,"-")</f>
        <v>-</v>
      </c>
      <c r="AP38" s="26">
        <f>_xlfn.XLOOKUP($A38,'Day 1 Cleaned'!$U:$U,'Day 1 Cleaned'!CT:CT,"-")</f>
        <v>0</v>
      </c>
      <c r="AQ38" s="26">
        <f>_xlfn.XLOOKUP($A38,'Day 1 Cleaned'!$U:$U,'Day 1 Cleaned'!DD:DD,"-")</f>
        <v>0</v>
      </c>
      <c r="AR38" s="26">
        <f>_xlfn.XLOOKUP($A38,'Day 1 Cleaned'!$U:$U,'Day 1 Cleaned'!DN:DN,"-")</f>
        <v>0</v>
      </c>
      <c r="AS38" s="26">
        <f>_xlfn.XLOOKUP($A38,'Day 1 Cleaned'!$U:$U,'Day 1 Cleaned'!DX:DX,"-")</f>
        <v>0</v>
      </c>
      <c r="AT38" s="26">
        <f>_xlfn.XLOOKUP($A38,'Day 1 Cleaned'!$U:$U,'Day 1 Cleaned'!EH:EH,"-")</f>
        <v>0</v>
      </c>
      <c r="AU38" s="26">
        <f>_xlfn.XLOOKUP($A38,'Day 1 Cleaned'!$U:$U,'Day 1 Cleaned'!ER:ER,"-")</f>
        <v>0</v>
      </c>
      <c r="AV38" s="26">
        <f>_xlfn.XLOOKUP($A38,'Day 1 Cleaned'!$U:$U,'Day 1 Cleaned'!FA:FA,"-")</f>
        <v>0</v>
      </c>
      <c r="AW38" s="26">
        <f>_xlfn.XLOOKUP($A38,'Day 1 Cleaned'!$U:$U,'Day 1 Cleaned'!FK:FK,"-")</f>
        <v>0</v>
      </c>
      <c r="AX38" s="26">
        <f>_xlfn.XLOOKUP($A38,'Day 1 Cleaned'!$U:$U,'Day 1 Cleaned'!FT:FT,"-")*_xlfn.XLOOKUP($A38,'Day 1 Cleaned'!$U:$U,'Day 1 Cleaned'!FU:FU,"-")</f>
        <v>0</v>
      </c>
      <c r="AY38" s="26">
        <f>_xlfn.XLOOKUP($A38,'Day 1 Cleaned'!$U:$U,'Day 1 Cleaned'!FV:FV,"-")</f>
        <v>0</v>
      </c>
      <c r="AZ38" s="26">
        <f>_xlfn.XLOOKUP($A38,'Day 1 Cleaned'!$U:$U,'Day 1 Cleaned'!GA:GA,"-")</f>
        <v>0</v>
      </c>
    </row>
    <row r="39" spans="1:52" x14ac:dyDescent="0.35">
      <c r="A39" s="35" t="str">
        <f>PROPER('Day 1 Cleaned'!U37)</f>
        <v>Nyiranjangwe Tatiana</v>
      </c>
      <c r="B39" s="35" t="str">
        <f>_xlfn.XLOOKUP($A39,'Day 1 Cleaned'!$U:$U,'Day 1 Cleaned'!Y:Y,"-")</f>
        <v>Bugesera</v>
      </c>
      <c r="C39" s="35" t="str">
        <f>_xlfn.XLOOKUP($A39,'Day 1 Cleaned'!$U:$U,'Day 1 Cleaned'!AA:AA,"-")</f>
        <v>Ngenda</v>
      </c>
      <c r="D39" s="35" t="str">
        <f>_xlfn.XLOOKUP($A39,'Day 1 Cleaned'!$U:$U,'Day 1 Cleaned'!AB:AB,"-")</f>
        <v>Bushonyi</v>
      </c>
      <c r="E39" s="35" t="str">
        <f>_xlfn.XLOOKUP($A39,'Day 1 Cleaned'!$U:$U,'Day 1 Cleaned'!AI:AI,"-")</f>
        <v>Traditional 3 stone fire</v>
      </c>
      <c r="F39" s="35" t="str">
        <f>_xlfn.XLOOKUP($A39,'Day 1 Cleaned'!$U:$U,'Day 1 Cleaned'!BL:BL,"-")</f>
        <v>Wood</v>
      </c>
      <c r="G39" s="35" t="str">
        <f>_xlfn.XLOOKUP($A39,'Day 2 Cleaned'!$M:$M,'Day 2 Cleaned'!$U:$U,"-")</f>
        <v>Wood</v>
      </c>
      <c r="H39" s="35" t="str">
        <f>_xlfn.XLOOKUP($A39,'Day 3 Cleaned'!$L:$L,'Day 3 Cleaned'!$T:$T,"-")</f>
        <v>Wood</v>
      </c>
      <c r="I39" s="35" t="str">
        <f>_xlfn.XLOOKUP($A39,'Day 4 Cleaned'!$L:$L,'Day 4 Cleaned'!$T:$T,"-")</f>
        <v>Wood</v>
      </c>
      <c r="J39" s="35" t="b" cm="1">
        <f t="array" ref="J39">AND(EXACT(F39:I39,F39))</f>
        <v>1</v>
      </c>
      <c r="K39" s="35">
        <f>_xlfn.XLOOKUP($A39,'Day 2 Cleaned'!$M:$M,'Day 2 Cleaned'!$AI:$AI,"-")</f>
        <v>2</v>
      </c>
      <c r="L39" s="35">
        <f>_xlfn.XLOOKUP($A39,'Day 2 Cleaned'!$M:$M,'Day 2 Cleaned'!$AJ:$AJ,"-")</f>
        <v>2</v>
      </c>
      <c r="M39" s="35">
        <f>_xlfn.XLOOKUP($A39,'Day 3 Cleaned'!$L:$L,'Day 3 Cleaned'!$AH:$AH,"-")</f>
        <v>2</v>
      </c>
      <c r="N39" s="35">
        <f>_xlfn.XLOOKUP($A39,'Day 3 Cleaned'!$L:$L,'Day 3 Cleaned'!$AI:$AI,"-")</f>
        <v>2</v>
      </c>
      <c r="O39" s="35">
        <f>_xlfn.XLOOKUP($A39,'Day 4 Cleaned'!$L:$L,'Day 4 Cleaned'!$AH:$AH,"-")</f>
        <v>2</v>
      </c>
      <c r="P39" s="35">
        <f>_xlfn.XLOOKUP($A39,'Day 4 Cleaned'!$L:$L,'Day 4 Cleaned'!$AI:$AI,"-")</f>
        <v>2</v>
      </c>
      <c r="Q39" s="36">
        <f>SUM(K39:P39)/3</f>
        <v>4</v>
      </c>
      <c r="R39" s="35">
        <f>_xlfn.XLOOKUP($A39,'Day 1 Cleaned'!$U:$U,'Day 1 Cleaned'!$CC:$CC,"-")</f>
        <v>58.48</v>
      </c>
      <c r="S39" s="35">
        <f>_xlfn.XLOOKUP($A39,'Day 2 Cleaned'!$M:$M,'Day 2 Cleaned'!$AM:$AM,"-")</f>
        <v>37</v>
      </c>
      <c r="T39" s="35">
        <f>_xlfn.XLOOKUP($A39,'Day 2 Cleaned'!$M:$M,'Day 2 Cleaned'!$AQ:$AQ,"-")</f>
        <v>0</v>
      </c>
      <c r="U39" s="35">
        <f>R39-S39</f>
        <v>21.479999999999997</v>
      </c>
      <c r="V39" s="35">
        <f>_xlfn.XLOOKUP($A39,'Day 3 Cleaned'!$L:$L,'Day 3 Cleaned'!$AL:$AL,"-")</f>
        <v>38.299999999999997</v>
      </c>
      <c r="W39" s="35">
        <f>_xlfn.XLOOKUP($A39,'Day 3 Cleaned'!$L:$L,'Day 3 Cleaned'!$AP:$AP,"-")</f>
        <v>0</v>
      </c>
      <c r="X39" s="35">
        <f>(S39+T39)-V39</f>
        <v>-1.2999999999999972</v>
      </c>
      <c r="Y39" s="35">
        <f>_xlfn.XLOOKUP($A39,'Day 4 Cleaned'!$L:$L,'Day 4 Cleaned'!$AL:$AL,"-")</f>
        <v>17.8</v>
      </c>
      <c r="Z39" s="35">
        <f>_xlfn.XLOOKUP($A39,'Day 4 Cleaned'!$L:$L,'Day 4 Cleaned'!$AP:$AP,"-")</f>
        <v>0</v>
      </c>
      <c r="AA39" s="35">
        <f>(V39+W39)-Y39</f>
        <v>20.499999999999996</v>
      </c>
      <c r="AB39" s="36">
        <f>AVERAGE(U39,X39,AA39)</f>
        <v>13.559999999999997</v>
      </c>
      <c r="AC39" s="36">
        <f>IF(AND($AB$157&gt;AB39, AB39&gt;$AB$156),AB39,"-")</f>
        <v>13.559999999999997</v>
      </c>
      <c r="AD39" s="26">
        <f>_xlfn.XLOOKUP($A39,'Day 1 Cleaned'!$U:$U,'Day 1 Cleaned'!CM:CM,"-")</f>
        <v>0</v>
      </c>
      <c r="AE39" s="26">
        <f>_xlfn.XLOOKUP($A39,'Day 2 Cleaned'!$M:$M,'Day 2 Cleaned'!$AV:$AV,"-")</f>
        <v>0</v>
      </c>
      <c r="AF39" s="26">
        <f>_xlfn.XLOOKUP($A39,'Day 2 Cleaned'!$M:$M,'Day 2 Cleaned'!$AZ:$AZ,"-")</f>
        <v>0</v>
      </c>
      <c r="AG39" s="14">
        <f t="shared" si="0"/>
        <v>0</v>
      </c>
      <c r="AH39" s="26">
        <f>_xlfn.XLOOKUP($A39,'Day 3 Cleaned'!$L:$L,'Day 3 Cleaned'!$AU:$AU,"-")</f>
        <v>0</v>
      </c>
      <c r="AI39" s="26">
        <f>_xlfn.XLOOKUP($A39,'Day 3 Cleaned'!$L:$L,'Day 3 Cleaned'!$AY:$AY,"-")</f>
        <v>0</v>
      </c>
      <c r="AJ39" s="14">
        <f t="shared" si="1"/>
        <v>0</v>
      </c>
      <c r="AK39" s="26">
        <f>_xlfn.XLOOKUP($A39,'Day 4 Cleaned'!$L:$L,'Day 4 Cleaned'!$AU:$AU,"-")</f>
        <v>0</v>
      </c>
      <c r="AL39" s="26">
        <f>_xlfn.XLOOKUP($A39,'Day 4 Cleaned'!$L:$L,'Day 4 Cleaned'!$AY:$AY,"-")</f>
        <v>0</v>
      </c>
      <c r="AM39" s="14">
        <f t="shared" si="2"/>
        <v>0</v>
      </c>
      <c r="AN39" s="30">
        <f t="shared" si="3"/>
        <v>0</v>
      </c>
      <c r="AO39" s="31" t="str">
        <f>IF(AND($AB$157&gt;AN39, AN39&gt;$AB$156),AN39,"-")</f>
        <v>-</v>
      </c>
      <c r="AP39" s="26">
        <f>_xlfn.XLOOKUP($A39,'Day 1 Cleaned'!$U:$U,'Day 1 Cleaned'!CT:CT,"-")</f>
        <v>0</v>
      </c>
      <c r="AQ39" s="26">
        <f>_xlfn.XLOOKUP($A39,'Day 1 Cleaned'!$U:$U,'Day 1 Cleaned'!DD:DD,"-")</f>
        <v>0</v>
      </c>
      <c r="AR39" s="26">
        <f>_xlfn.XLOOKUP($A39,'Day 1 Cleaned'!$U:$U,'Day 1 Cleaned'!DN:DN,"-")</f>
        <v>0</v>
      </c>
      <c r="AS39" s="26">
        <f>_xlfn.XLOOKUP($A39,'Day 1 Cleaned'!$U:$U,'Day 1 Cleaned'!DX:DX,"-")</f>
        <v>0</v>
      </c>
      <c r="AT39" s="26">
        <f>_xlfn.XLOOKUP($A39,'Day 1 Cleaned'!$U:$U,'Day 1 Cleaned'!EH:EH,"-")</f>
        <v>0</v>
      </c>
      <c r="AU39" s="26">
        <f>_xlfn.XLOOKUP($A39,'Day 1 Cleaned'!$U:$U,'Day 1 Cleaned'!ER:ER,"-")</f>
        <v>0</v>
      </c>
      <c r="AV39" s="26">
        <f>_xlfn.XLOOKUP($A39,'Day 1 Cleaned'!$U:$U,'Day 1 Cleaned'!FA:FA,"-")</f>
        <v>0</v>
      </c>
      <c r="AW39" s="26">
        <f>_xlfn.XLOOKUP($A39,'Day 1 Cleaned'!$U:$U,'Day 1 Cleaned'!FK:FK,"-")</f>
        <v>0</v>
      </c>
      <c r="AX39" s="26">
        <f>_xlfn.XLOOKUP($A39,'Day 1 Cleaned'!$U:$U,'Day 1 Cleaned'!FT:FT,"-")*_xlfn.XLOOKUP($A39,'Day 1 Cleaned'!$U:$U,'Day 1 Cleaned'!FU:FU,"-")</f>
        <v>0</v>
      </c>
      <c r="AY39" s="26">
        <f>_xlfn.XLOOKUP($A39,'Day 1 Cleaned'!$U:$U,'Day 1 Cleaned'!FV:FV,"-")</f>
        <v>0</v>
      </c>
      <c r="AZ39" s="26">
        <f>_xlfn.XLOOKUP($A39,'Day 1 Cleaned'!$U:$U,'Day 1 Cleaned'!GA:GA,"-")</f>
        <v>0</v>
      </c>
    </row>
    <row r="40" spans="1:52" x14ac:dyDescent="0.35">
      <c r="A40" s="26" t="str">
        <f>PROPER('Day 1 Cleaned'!U38)</f>
        <v>Nzayisenga Gerard</v>
      </c>
      <c r="B40" s="26" t="str">
        <f>_xlfn.XLOOKUP($A40,'Day 1 Cleaned'!$U:$U,'Day 1 Cleaned'!Y:Y,"-")</f>
        <v>Bugesera</v>
      </c>
      <c r="C40" s="26" t="str">
        <f>_xlfn.XLOOKUP($A40,'Day 1 Cleaned'!$U:$U,'Day 1 Cleaned'!AA:AA,"-")</f>
        <v>Rutonde</v>
      </c>
      <c r="D40" s="26" t="str">
        <f>_xlfn.XLOOKUP($A40,'Day 1 Cleaned'!$U:$U,'Day 1 Cleaned'!AB:AB,"-")</f>
        <v>Akajuri</v>
      </c>
      <c r="E40" s="26" t="str">
        <f>_xlfn.XLOOKUP($A40,'Day 1 Cleaned'!$U:$U,'Day 1 Cleaned'!AI:AI,"-")</f>
        <v>Traditional 3 stone fire</v>
      </c>
      <c r="F40" s="26" t="str">
        <f>_xlfn.XLOOKUP($A40,'Day 1 Cleaned'!$U:$U,'Day 1 Cleaned'!BL:BL,"-")</f>
        <v>Wood</v>
      </c>
      <c r="G40" s="26" t="str">
        <f>_xlfn.XLOOKUP($A40,'Day 2 Cleaned'!$M:$M,'Day 2 Cleaned'!$U:$U,"-")</f>
        <v>Wood</v>
      </c>
      <c r="H40" s="26" t="str">
        <f>_xlfn.XLOOKUP($A40,'Day 3 Cleaned'!$L:$L,'Day 3 Cleaned'!$T:$T,"-")</f>
        <v>Wood</v>
      </c>
      <c r="I40" s="26" t="str">
        <f>_xlfn.XLOOKUP($A40,'Day 4 Cleaned'!$L:$L,'Day 4 Cleaned'!$T:$T,"-")</f>
        <v>Wood</v>
      </c>
      <c r="J40" s="26" t="b" cm="1">
        <f t="array" ref="J40">AND(EXACT(F40:I40,F40))</f>
        <v>1</v>
      </c>
      <c r="K40" s="26">
        <f>_xlfn.XLOOKUP($A40,'Day 2 Cleaned'!$M:$M,'Day 2 Cleaned'!$AI:$AI,"-")</f>
        <v>2</v>
      </c>
      <c r="L40" s="26">
        <f>_xlfn.XLOOKUP($A40,'Day 2 Cleaned'!$M:$M,'Day 2 Cleaned'!$AJ:$AJ,"-")</f>
        <v>5</v>
      </c>
      <c r="M40" s="26">
        <f>_xlfn.XLOOKUP($A40,'Day 3 Cleaned'!$L:$L,'Day 3 Cleaned'!$AH:$AH,"-")</f>
        <v>2</v>
      </c>
      <c r="N40" s="26">
        <f>_xlfn.XLOOKUP($A40,'Day 3 Cleaned'!$L:$L,'Day 3 Cleaned'!$AI:$AI,"-")</f>
        <v>5</v>
      </c>
      <c r="O40" s="26">
        <f>_xlfn.XLOOKUP($A40,'Day 4 Cleaned'!$L:$L,'Day 4 Cleaned'!$AH:$AH,"-")</f>
        <v>2</v>
      </c>
      <c r="P40" s="26">
        <f>_xlfn.XLOOKUP($A40,'Day 4 Cleaned'!$L:$L,'Day 4 Cleaned'!$AI:$AI,"-")</f>
        <v>5</v>
      </c>
      <c r="Q40" s="30">
        <f>SUM(K40:P40)/3</f>
        <v>7</v>
      </c>
      <c r="R40" s="26">
        <f>_xlfn.XLOOKUP($A40,'Day 1 Cleaned'!$U:$U,'Day 1 Cleaned'!$CC:$CC,"-")</f>
        <v>74.11</v>
      </c>
      <c r="S40" s="26">
        <f>_xlfn.XLOOKUP($A40,'Day 2 Cleaned'!$M:$M,'Day 2 Cleaned'!$AM:$AM,"-")</f>
        <v>64.625</v>
      </c>
      <c r="T40" s="26">
        <f>_xlfn.XLOOKUP($A40,'Day 2 Cleaned'!$M:$M,'Day 2 Cleaned'!$AQ:$AQ,"-")</f>
        <v>0</v>
      </c>
      <c r="U40" s="14">
        <f>R40-S40</f>
        <v>9.4849999999999994</v>
      </c>
      <c r="V40" s="26">
        <f>_xlfn.XLOOKUP($A40,'Day 3 Cleaned'!$L:$L,'Day 3 Cleaned'!$AL:$AL,"-")</f>
        <v>58.094999999999999</v>
      </c>
      <c r="W40" s="26">
        <f>_xlfn.XLOOKUP($A40,'Day 3 Cleaned'!$L:$L,'Day 3 Cleaned'!$AP:$AP,"-")</f>
        <v>0</v>
      </c>
      <c r="X40" s="14">
        <f>(S40+T40)-V40</f>
        <v>6.5300000000000011</v>
      </c>
      <c r="Y40" s="26">
        <f>_xlfn.XLOOKUP($A40,'Day 4 Cleaned'!$L:$L,'Day 4 Cleaned'!$AL:$AL,"-")</f>
        <v>52.55</v>
      </c>
      <c r="Z40" s="26">
        <f>_xlfn.XLOOKUP($A40,'Day 4 Cleaned'!$L:$L,'Day 4 Cleaned'!$AP:$AP,"-")</f>
        <v>0</v>
      </c>
      <c r="AA40" s="14">
        <f>(V40+W40)-Y40</f>
        <v>5.5450000000000017</v>
      </c>
      <c r="AB40" s="30">
        <f>AVERAGE(U40,X40,AA40)</f>
        <v>7.1866666666666674</v>
      </c>
      <c r="AC40" s="30">
        <f>IF(AND($AB$157&gt;AB40, AB40&gt;$AB$156),AB40,"-")</f>
        <v>7.1866666666666674</v>
      </c>
      <c r="AD40" s="26">
        <f>_xlfn.XLOOKUP($A40,'Day 1 Cleaned'!$U:$U,'Day 1 Cleaned'!CM:CM,"-")</f>
        <v>0</v>
      </c>
      <c r="AE40" s="26">
        <f>_xlfn.XLOOKUP($A40,'Day 2 Cleaned'!$M:$M,'Day 2 Cleaned'!$AV:$AV,"-")</f>
        <v>0</v>
      </c>
      <c r="AF40" s="26">
        <f>_xlfn.XLOOKUP($A40,'Day 2 Cleaned'!$M:$M,'Day 2 Cleaned'!$AZ:$AZ,"-")</f>
        <v>0</v>
      </c>
      <c r="AG40" s="14">
        <f t="shared" si="0"/>
        <v>0</v>
      </c>
      <c r="AH40" s="26">
        <f>_xlfn.XLOOKUP($A40,'Day 3 Cleaned'!$L:$L,'Day 3 Cleaned'!$AU:$AU,"-")</f>
        <v>0</v>
      </c>
      <c r="AI40" s="26">
        <f>_xlfn.XLOOKUP($A40,'Day 3 Cleaned'!$L:$L,'Day 3 Cleaned'!$AY:$AY,"-")</f>
        <v>0</v>
      </c>
      <c r="AJ40" s="14">
        <f t="shared" si="1"/>
        <v>0</v>
      </c>
      <c r="AK40" s="26">
        <f>_xlfn.XLOOKUP($A40,'Day 4 Cleaned'!$L:$L,'Day 4 Cleaned'!$AU:$AU,"-")</f>
        <v>0</v>
      </c>
      <c r="AL40" s="26">
        <f>_xlfn.XLOOKUP($A40,'Day 4 Cleaned'!$L:$L,'Day 4 Cleaned'!$AY:$AY,"-")</f>
        <v>0</v>
      </c>
      <c r="AM40" s="14">
        <f t="shared" si="2"/>
        <v>0</v>
      </c>
      <c r="AN40" s="30">
        <f t="shared" si="3"/>
        <v>0</v>
      </c>
      <c r="AO40" s="31" t="str">
        <f>IF(AND($AB$157&gt;AN40, AN40&gt;$AB$156),AN40,"-")</f>
        <v>-</v>
      </c>
      <c r="AP40" s="26">
        <f>_xlfn.XLOOKUP($A40,'Day 1 Cleaned'!$U:$U,'Day 1 Cleaned'!CT:CT,"-")</f>
        <v>0</v>
      </c>
      <c r="AQ40" s="26">
        <f>_xlfn.XLOOKUP($A40,'Day 1 Cleaned'!$U:$U,'Day 1 Cleaned'!DD:DD,"-")</f>
        <v>0</v>
      </c>
      <c r="AR40" s="26">
        <f>_xlfn.XLOOKUP($A40,'Day 1 Cleaned'!$U:$U,'Day 1 Cleaned'!DN:DN,"-")</f>
        <v>0</v>
      </c>
      <c r="AS40" s="26">
        <f>_xlfn.XLOOKUP($A40,'Day 1 Cleaned'!$U:$U,'Day 1 Cleaned'!DX:DX,"-")</f>
        <v>0</v>
      </c>
      <c r="AT40" s="26">
        <f>_xlfn.XLOOKUP($A40,'Day 1 Cleaned'!$U:$U,'Day 1 Cleaned'!EH:EH,"-")</f>
        <v>0</v>
      </c>
      <c r="AU40" s="26">
        <f>_xlfn.XLOOKUP($A40,'Day 1 Cleaned'!$U:$U,'Day 1 Cleaned'!ER:ER,"-")</f>
        <v>0</v>
      </c>
      <c r="AV40" s="26">
        <f>_xlfn.XLOOKUP($A40,'Day 1 Cleaned'!$U:$U,'Day 1 Cleaned'!FA:FA,"-")</f>
        <v>0</v>
      </c>
      <c r="AW40" s="26">
        <f>_xlfn.XLOOKUP($A40,'Day 1 Cleaned'!$U:$U,'Day 1 Cleaned'!FK:FK,"-")</f>
        <v>0</v>
      </c>
      <c r="AX40" s="26">
        <f>_xlfn.XLOOKUP($A40,'Day 1 Cleaned'!$U:$U,'Day 1 Cleaned'!FT:FT,"-")*_xlfn.XLOOKUP($A40,'Day 1 Cleaned'!$U:$U,'Day 1 Cleaned'!FU:FU,"-")</f>
        <v>0</v>
      </c>
      <c r="AY40" s="26">
        <f>_xlfn.XLOOKUP($A40,'Day 1 Cleaned'!$U:$U,'Day 1 Cleaned'!FV:FV,"-")</f>
        <v>0</v>
      </c>
      <c r="AZ40" s="26">
        <f>_xlfn.XLOOKUP($A40,'Day 1 Cleaned'!$U:$U,'Day 1 Cleaned'!GA:GA,"-")</f>
        <v>0</v>
      </c>
    </row>
    <row r="41" spans="1:52" x14ac:dyDescent="0.35">
      <c r="A41" s="26" t="str">
        <f>PROPER('Day 1 Cleaned'!U39)</f>
        <v xml:space="preserve">Ruharamanzi Ezechias </v>
      </c>
      <c r="B41" s="26" t="str">
        <f>_xlfn.XLOOKUP($A41,'Day 1 Cleaned'!$U:$U,'Day 1 Cleaned'!Y:Y,"-")</f>
        <v>Bugesera</v>
      </c>
      <c r="C41" s="26" t="str">
        <f>_xlfn.XLOOKUP($A41,'Day 1 Cleaned'!$U:$U,'Day 1 Cleaned'!AA:AA,"-")</f>
        <v>Kindama</v>
      </c>
      <c r="D41" s="26" t="str">
        <f>_xlfn.XLOOKUP($A41,'Day 1 Cleaned'!$U:$U,'Day 1 Cleaned'!AB:AB,"-")</f>
        <v>Gatare</v>
      </c>
      <c r="E41" s="26" t="str">
        <f>_xlfn.XLOOKUP($A41,'Day 1 Cleaned'!$U:$U,'Day 1 Cleaned'!AI:AI,"-")</f>
        <v>Improved wood stove</v>
      </c>
      <c r="F41" s="26" t="str">
        <f>_xlfn.XLOOKUP($A41,'Day 1 Cleaned'!$U:$U,'Day 1 Cleaned'!BL:BL,"-")</f>
        <v>Wood</v>
      </c>
      <c r="G41" s="26" t="str">
        <f>_xlfn.XLOOKUP($A41,'Day 2 Cleaned'!$M:$M,'Day 2 Cleaned'!$U:$U,"-")</f>
        <v>Wood</v>
      </c>
      <c r="H41" s="26" t="str">
        <f>_xlfn.XLOOKUP($A41,'Day 3 Cleaned'!$L:$L,'Day 3 Cleaned'!$T:$T,"-")</f>
        <v>Wood</v>
      </c>
      <c r="I41" s="26" t="str">
        <f>_xlfn.XLOOKUP($A41,'Day 4 Cleaned'!$L:$L,'Day 4 Cleaned'!$T:$T,"-")</f>
        <v>Wood</v>
      </c>
      <c r="J41" s="26" t="b" cm="1">
        <f t="array" ref="J41">AND(EXACT(F41:I41,F41))</f>
        <v>1</v>
      </c>
      <c r="K41" s="26">
        <f>_xlfn.XLOOKUP($A41,'Day 2 Cleaned'!$M:$M,'Day 2 Cleaned'!$AI:$AI,"-")</f>
        <v>1</v>
      </c>
      <c r="L41" s="26">
        <f>_xlfn.XLOOKUP($A41,'Day 2 Cleaned'!$M:$M,'Day 2 Cleaned'!$AJ:$AJ,"-")</f>
        <v>8</v>
      </c>
      <c r="M41" s="26">
        <f>_xlfn.XLOOKUP($A41,'Day 3 Cleaned'!$L:$L,'Day 3 Cleaned'!$AH:$AH,"-")</f>
        <v>3</v>
      </c>
      <c r="N41" s="26">
        <f>_xlfn.XLOOKUP($A41,'Day 3 Cleaned'!$L:$L,'Day 3 Cleaned'!$AI:$AI,"-")</f>
        <v>8</v>
      </c>
      <c r="O41" s="26">
        <f>_xlfn.XLOOKUP($A41,'Day 4 Cleaned'!$L:$L,'Day 4 Cleaned'!$AH:$AH,"-")</f>
        <v>3</v>
      </c>
      <c r="P41" s="26">
        <f>_xlfn.XLOOKUP($A41,'Day 4 Cleaned'!$L:$L,'Day 4 Cleaned'!$AI:$AI,"-")</f>
        <v>8</v>
      </c>
      <c r="Q41" s="30">
        <f>SUM(K41:P41)/3</f>
        <v>10.333333333333334</v>
      </c>
      <c r="R41" s="26">
        <f>_xlfn.XLOOKUP($A41,'Day 1 Cleaned'!$U:$U,'Day 1 Cleaned'!$CC:$CC,"-")</f>
        <v>40.4</v>
      </c>
      <c r="S41" s="26">
        <f>_xlfn.XLOOKUP($A41,'Day 2 Cleaned'!$M:$M,'Day 2 Cleaned'!$AM:$AM,"-")</f>
        <v>28.56</v>
      </c>
      <c r="T41" s="26">
        <f>_xlfn.XLOOKUP($A41,'Day 2 Cleaned'!$M:$M,'Day 2 Cleaned'!$AQ:$AQ,"-")</f>
        <v>0</v>
      </c>
      <c r="U41" s="14">
        <f>R41-S41</f>
        <v>11.84</v>
      </c>
      <c r="V41" s="26">
        <f>_xlfn.XLOOKUP($A41,'Day 3 Cleaned'!$L:$L,'Day 3 Cleaned'!$AL:$AL,"-")</f>
        <v>15.42</v>
      </c>
      <c r="W41" s="26">
        <f>_xlfn.XLOOKUP($A41,'Day 3 Cleaned'!$L:$L,'Day 3 Cleaned'!$AP:$AP,"-")</f>
        <v>9.82</v>
      </c>
      <c r="X41" s="14">
        <f>(S41+T41)-V41</f>
        <v>13.139999999999999</v>
      </c>
      <c r="Y41" s="26">
        <f>_xlfn.XLOOKUP($A41,'Day 4 Cleaned'!$L:$L,'Day 4 Cleaned'!$AL:$AL,"-")</f>
        <v>5.8</v>
      </c>
      <c r="Z41" s="26">
        <f>_xlfn.XLOOKUP($A41,'Day 4 Cleaned'!$L:$L,'Day 4 Cleaned'!$AP:$AP,"-")</f>
        <v>0</v>
      </c>
      <c r="AA41" s="14">
        <f>(V41+W41)-Y41</f>
        <v>19.440000000000001</v>
      </c>
      <c r="AB41" s="30">
        <f>AVERAGE(U41,X41,AA41)</f>
        <v>14.806666666666667</v>
      </c>
      <c r="AC41" s="30">
        <f>IF(AND($AB$157&gt;AB41, AB41&gt;$AB$156),AB41,"-")</f>
        <v>14.806666666666667</v>
      </c>
      <c r="AD41" s="26">
        <f>_xlfn.XLOOKUP($A41,'Day 1 Cleaned'!$U:$U,'Day 1 Cleaned'!CM:CM,"-")</f>
        <v>0</v>
      </c>
      <c r="AE41" s="26">
        <f>_xlfn.XLOOKUP($A41,'Day 2 Cleaned'!$M:$M,'Day 2 Cleaned'!$AV:$AV,"-")</f>
        <v>0</v>
      </c>
      <c r="AF41" s="26">
        <f>_xlfn.XLOOKUP($A41,'Day 2 Cleaned'!$M:$M,'Day 2 Cleaned'!$AZ:$AZ,"-")</f>
        <v>0</v>
      </c>
      <c r="AG41" s="14">
        <f t="shared" si="0"/>
        <v>0</v>
      </c>
      <c r="AH41" s="26">
        <f>_xlfn.XLOOKUP($A41,'Day 3 Cleaned'!$L:$L,'Day 3 Cleaned'!$AU:$AU,"-")</f>
        <v>0</v>
      </c>
      <c r="AI41" s="26">
        <f>_xlfn.XLOOKUP($A41,'Day 3 Cleaned'!$L:$L,'Day 3 Cleaned'!$AY:$AY,"-")</f>
        <v>0</v>
      </c>
      <c r="AJ41" s="14">
        <f t="shared" si="1"/>
        <v>0</v>
      </c>
      <c r="AK41" s="26">
        <f>_xlfn.XLOOKUP($A41,'Day 4 Cleaned'!$L:$L,'Day 4 Cleaned'!$AU:$AU,"-")</f>
        <v>0</v>
      </c>
      <c r="AL41" s="26">
        <f>_xlfn.XLOOKUP($A41,'Day 4 Cleaned'!$L:$L,'Day 4 Cleaned'!$AY:$AY,"-")</f>
        <v>0</v>
      </c>
      <c r="AM41" s="14">
        <f t="shared" si="2"/>
        <v>0</v>
      </c>
      <c r="AN41" s="30">
        <f t="shared" si="3"/>
        <v>0</v>
      </c>
      <c r="AO41" s="31" t="str">
        <f>IF(AND($AB$157&gt;AN41, AN41&gt;$AB$156),AN41,"-")</f>
        <v>-</v>
      </c>
      <c r="AP41" s="26">
        <f>_xlfn.XLOOKUP($A41,'Day 1 Cleaned'!$U:$U,'Day 1 Cleaned'!CT:CT,"-")</f>
        <v>0</v>
      </c>
      <c r="AQ41" s="26">
        <f>_xlfn.XLOOKUP($A41,'Day 1 Cleaned'!$U:$U,'Day 1 Cleaned'!DD:DD,"-")</f>
        <v>0</v>
      </c>
      <c r="AR41" s="26">
        <f>_xlfn.XLOOKUP($A41,'Day 1 Cleaned'!$U:$U,'Day 1 Cleaned'!DN:DN,"-")</f>
        <v>0</v>
      </c>
      <c r="AS41" s="26">
        <f>_xlfn.XLOOKUP($A41,'Day 1 Cleaned'!$U:$U,'Day 1 Cleaned'!DX:DX,"-")</f>
        <v>0</v>
      </c>
      <c r="AT41" s="26">
        <f>_xlfn.XLOOKUP($A41,'Day 1 Cleaned'!$U:$U,'Day 1 Cleaned'!EH:EH,"-")</f>
        <v>0</v>
      </c>
      <c r="AU41" s="26">
        <f>_xlfn.XLOOKUP($A41,'Day 1 Cleaned'!$U:$U,'Day 1 Cleaned'!ER:ER,"-")</f>
        <v>0</v>
      </c>
      <c r="AV41" s="26">
        <f>_xlfn.XLOOKUP($A41,'Day 1 Cleaned'!$U:$U,'Day 1 Cleaned'!FA:FA,"-")</f>
        <v>0</v>
      </c>
      <c r="AW41" s="26">
        <f>_xlfn.XLOOKUP($A41,'Day 1 Cleaned'!$U:$U,'Day 1 Cleaned'!FK:FK,"-")</f>
        <v>0</v>
      </c>
      <c r="AX41" s="26">
        <f>_xlfn.XLOOKUP($A41,'Day 1 Cleaned'!$U:$U,'Day 1 Cleaned'!FT:FT,"-")*_xlfn.XLOOKUP($A41,'Day 1 Cleaned'!$U:$U,'Day 1 Cleaned'!FU:FU,"-")</f>
        <v>0</v>
      </c>
      <c r="AY41" s="26">
        <f>_xlfn.XLOOKUP($A41,'Day 1 Cleaned'!$U:$U,'Day 1 Cleaned'!FV:FV,"-")</f>
        <v>0</v>
      </c>
      <c r="AZ41" s="26">
        <f>_xlfn.XLOOKUP($A41,'Day 1 Cleaned'!$U:$U,'Day 1 Cleaned'!GA:GA,"-")</f>
        <v>0</v>
      </c>
    </row>
    <row r="42" spans="1:52" x14ac:dyDescent="0.35">
      <c r="A42" s="26" t="str">
        <f>PROPER('Day 1 Cleaned'!U40)</f>
        <v xml:space="preserve">Rwambuka Felicien </v>
      </c>
      <c r="B42" s="26" t="str">
        <f>_xlfn.XLOOKUP($A42,'Day 1 Cleaned'!$U:$U,'Day 1 Cleaned'!Y:Y,"-")</f>
        <v>Bugesera</v>
      </c>
      <c r="C42" s="26" t="str">
        <f>_xlfn.XLOOKUP($A42,'Day 1 Cleaned'!$U:$U,'Day 1 Cleaned'!AA:AA,"-")</f>
        <v>Kindama</v>
      </c>
      <c r="D42" s="26" t="str">
        <f>_xlfn.XLOOKUP($A42,'Day 1 Cleaned'!$U:$U,'Day 1 Cleaned'!AB:AB,"-")</f>
        <v>Gatare</v>
      </c>
      <c r="E42" s="26" t="str">
        <f>_xlfn.XLOOKUP($A42,'Day 1 Cleaned'!$U:$U,'Day 1 Cleaned'!AI:AI,"-")</f>
        <v>Improved wood stove</v>
      </c>
      <c r="F42" s="26" t="str">
        <f>_xlfn.XLOOKUP($A42,'Day 1 Cleaned'!$U:$U,'Day 1 Cleaned'!BL:BL,"-")</f>
        <v>Wood</v>
      </c>
      <c r="G42" s="26" t="str">
        <f>_xlfn.XLOOKUP($A42,'Day 2 Cleaned'!$M:$M,'Day 2 Cleaned'!$U:$U,"-")</f>
        <v>Wood</v>
      </c>
      <c r="H42" s="26" t="str">
        <f>_xlfn.XLOOKUP($A42,'Day 3 Cleaned'!$L:$L,'Day 3 Cleaned'!$T:$T,"-")</f>
        <v>Wood</v>
      </c>
      <c r="I42" s="26" t="str">
        <f>_xlfn.XLOOKUP($A42,'Day 4 Cleaned'!$L:$L,'Day 4 Cleaned'!$T:$T,"-")</f>
        <v>Wood</v>
      </c>
      <c r="J42" s="26" t="b" cm="1">
        <f t="array" ref="J42">AND(EXACT(F42:I42,F42))</f>
        <v>1</v>
      </c>
      <c r="K42" s="26">
        <f>_xlfn.XLOOKUP($A42,'Day 2 Cleaned'!$M:$M,'Day 2 Cleaned'!$AI:$AI,"-")</f>
        <v>2</v>
      </c>
      <c r="L42" s="26">
        <f>_xlfn.XLOOKUP($A42,'Day 2 Cleaned'!$M:$M,'Day 2 Cleaned'!$AJ:$AJ,"-")</f>
        <v>6</v>
      </c>
      <c r="M42" s="26">
        <f>_xlfn.XLOOKUP($A42,'Day 3 Cleaned'!$L:$L,'Day 3 Cleaned'!$AH:$AH,"-")</f>
        <v>2</v>
      </c>
      <c r="N42" s="26">
        <f>_xlfn.XLOOKUP($A42,'Day 3 Cleaned'!$L:$L,'Day 3 Cleaned'!$AI:$AI,"-")</f>
        <v>6</v>
      </c>
      <c r="O42" s="26">
        <f>_xlfn.XLOOKUP($A42,'Day 4 Cleaned'!$L:$L,'Day 4 Cleaned'!$AH:$AH,"-")</f>
        <v>3</v>
      </c>
      <c r="P42" s="26">
        <f>_xlfn.XLOOKUP($A42,'Day 4 Cleaned'!$L:$L,'Day 4 Cleaned'!$AI:$AI,"-")</f>
        <v>6</v>
      </c>
      <c r="Q42" s="30">
        <f>SUM(K42:P42)/3</f>
        <v>8.3333333333333339</v>
      </c>
      <c r="R42" s="26">
        <f>_xlfn.XLOOKUP($A42,'Day 1 Cleaned'!$U:$U,'Day 1 Cleaned'!$CC:$CC,"-")</f>
        <v>43.5</v>
      </c>
      <c r="S42" s="26">
        <f>_xlfn.XLOOKUP($A42,'Day 2 Cleaned'!$M:$M,'Day 2 Cleaned'!$AM:$AM,"-")</f>
        <v>35.799999999999997</v>
      </c>
      <c r="T42" s="26">
        <f>_xlfn.XLOOKUP($A42,'Day 2 Cleaned'!$M:$M,'Day 2 Cleaned'!$AQ:$AQ,"-")</f>
        <v>2.8</v>
      </c>
      <c r="U42" s="14">
        <f>R42-S42</f>
        <v>7.7000000000000028</v>
      </c>
      <c r="V42" s="26">
        <f>_xlfn.XLOOKUP($A42,'Day 3 Cleaned'!$L:$L,'Day 3 Cleaned'!$AL:$AL,"-")</f>
        <v>25.45</v>
      </c>
      <c r="W42" s="26">
        <f>_xlfn.XLOOKUP($A42,'Day 3 Cleaned'!$L:$L,'Day 3 Cleaned'!$AP:$AP,"-")</f>
        <v>0</v>
      </c>
      <c r="X42" s="14">
        <f>(S42+T42)-V42</f>
        <v>13.149999999999995</v>
      </c>
      <c r="Y42" s="26">
        <f>_xlfn.XLOOKUP($A42,'Day 4 Cleaned'!$L:$L,'Day 4 Cleaned'!$AL:$AL,"-")</f>
        <v>16.54</v>
      </c>
      <c r="Z42" s="26">
        <f>_xlfn.XLOOKUP($A42,'Day 4 Cleaned'!$L:$L,'Day 4 Cleaned'!$AP:$AP,"-")</f>
        <v>0</v>
      </c>
      <c r="AA42" s="14">
        <f>(V42+W42)-Y42</f>
        <v>8.91</v>
      </c>
      <c r="AB42" s="30">
        <f>AVERAGE(U42,X42,AA42)</f>
        <v>9.92</v>
      </c>
      <c r="AC42" s="30">
        <f>IF(AND($AB$157&gt;AB42, AB42&gt;$AB$156),AB42,"-")</f>
        <v>9.92</v>
      </c>
      <c r="AD42" s="26">
        <f>_xlfn.XLOOKUP($A42,'Day 1 Cleaned'!$U:$U,'Day 1 Cleaned'!CM:CM,"-")</f>
        <v>0</v>
      </c>
      <c r="AE42" s="26">
        <f>_xlfn.XLOOKUP($A42,'Day 2 Cleaned'!$M:$M,'Day 2 Cleaned'!$AV:$AV,"-")</f>
        <v>0</v>
      </c>
      <c r="AF42" s="26">
        <f>_xlfn.XLOOKUP($A42,'Day 2 Cleaned'!$M:$M,'Day 2 Cleaned'!$AZ:$AZ,"-")</f>
        <v>0</v>
      </c>
      <c r="AG42" s="14">
        <f t="shared" si="0"/>
        <v>0</v>
      </c>
      <c r="AH42" s="26">
        <f>_xlfn.XLOOKUP($A42,'Day 3 Cleaned'!$L:$L,'Day 3 Cleaned'!$AU:$AU,"-")</f>
        <v>0</v>
      </c>
      <c r="AI42" s="26">
        <f>_xlfn.XLOOKUP($A42,'Day 3 Cleaned'!$L:$L,'Day 3 Cleaned'!$AY:$AY,"-")</f>
        <v>0</v>
      </c>
      <c r="AJ42" s="14">
        <f t="shared" si="1"/>
        <v>0</v>
      </c>
      <c r="AK42" s="26">
        <f>_xlfn.XLOOKUP($A42,'Day 4 Cleaned'!$L:$L,'Day 4 Cleaned'!$AU:$AU,"-")</f>
        <v>0</v>
      </c>
      <c r="AL42" s="26">
        <f>_xlfn.XLOOKUP($A42,'Day 4 Cleaned'!$L:$L,'Day 4 Cleaned'!$AY:$AY,"-")</f>
        <v>0</v>
      </c>
      <c r="AM42" s="14">
        <f t="shared" si="2"/>
        <v>0</v>
      </c>
      <c r="AN42" s="30">
        <f t="shared" si="3"/>
        <v>0</v>
      </c>
      <c r="AO42" s="31" t="str">
        <f>IF(AND($AB$157&gt;AN42, AN42&gt;$AB$156),AN42,"-")</f>
        <v>-</v>
      </c>
      <c r="AP42" s="26">
        <f>_xlfn.XLOOKUP($A42,'Day 1 Cleaned'!$U:$U,'Day 1 Cleaned'!CT:CT,"-")</f>
        <v>0</v>
      </c>
      <c r="AQ42" s="26">
        <f>_xlfn.XLOOKUP($A42,'Day 1 Cleaned'!$U:$U,'Day 1 Cleaned'!DD:DD,"-")</f>
        <v>0</v>
      </c>
      <c r="AR42" s="26">
        <f>_xlfn.XLOOKUP($A42,'Day 1 Cleaned'!$U:$U,'Day 1 Cleaned'!DN:DN,"-")</f>
        <v>0</v>
      </c>
      <c r="AS42" s="26">
        <f>_xlfn.XLOOKUP($A42,'Day 1 Cleaned'!$U:$U,'Day 1 Cleaned'!DX:DX,"-")</f>
        <v>0</v>
      </c>
      <c r="AT42" s="26">
        <f>_xlfn.XLOOKUP($A42,'Day 1 Cleaned'!$U:$U,'Day 1 Cleaned'!EH:EH,"-")</f>
        <v>0</v>
      </c>
      <c r="AU42" s="26">
        <f>_xlfn.XLOOKUP($A42,'Day 1 Cleaned'!$U:$U,'Day 1 Cleaned'!ER:ER,"-")</f>
        <v>0</v>
      </c>
      <c r="AV42" s="26">
        <f>_xlfn.XLOOKUP($A42,'Day 1 Cleaned'!$U:$U,'Day 1 Cleaned'!FA:FA,"-")</f>
        <v>0</v>
      </c>
      <c r="AW42" s="26">
        <f>_xlfn.XLOOKUP($A42,'Day 1 Cleaned'!$U:$U,'Day 1 Cleaned'!FK:FK,"-")</f>
        <v>0</v>
      </c>
      <c r="AX42" s="26">
        <f>_xlfn.XLOOKUP($A42,'Day 1 Cleaned'!$U:$U,'Day 1 Cleaned'!FT:FT,"-")*_xlfn.XLOOKUP($A42,'Day 1 Cleaned'!$U:$U,'Day 1 Cleaned'!FU:FU,"-")</f>
        <v>0</v>
      </c>
      <c r="AY42" s="26">
        <f>_xlfn.XLOOKUP($A42,'Day 1 Cleaned'!$U:$U,'Day 1 Cleaned'!FV:FV,"-")</f>
        <v>0</v>
      </c>
      <c r="AZ42" s="26">
        <f>_xlfn.XLOOKUP($A42,'Day 1 Cleaned'!$U:$U,'Day 1 Cleaned'!GA:GA,"-")</f>
        <v>0</v>
      </c>
    </row>
    <row r="43" spans="1:52" x14ac:dyDescent="0.35">
      <c r="A43" s="26" t="str">
        <f>PROPER('Day 1 Cleaned'!U41)</f>
        <v>Sibobugingo Celestin</v>
      </c>
      <c r="B43" s="26" t="str">
        <f>_xlfn.XLOOKUP($A43,'Day 1 Cleaned'!$U:$U,'Day 1 Cleaned'!Y:Y,"-")</f>
        <v>Bugesera</v>
      </c>
      <c r="C43" s="26" t="str">
        <f>_xlfn.XLOOKUP($A43,'Day 1 Cleaned'!$U:$U,'Day 1 Cleaned'!AA:AA,"-")</f>
        <v>Rugando</v>
      </c>
      <c r="D43" s="26" t="str">
        <f>_xlfn.XLOOKUP($A43,'Day 1 Cleaned'!$U:$U,'Day 1 Cleaned'!AB:AB,"-")</f>
        <v>Bushenyi</v>
      </c>
      <c r="E43" s="26" t="str">
        <f>_xlfn.XLOOKUP($A43,'Day 1 Cleaned'!$U:$U,'Day 1 Cleaned'!AI:AI,"-")</f>
        <v>Traditional 3 stone fire</v>
      </c>
      <c r="F43" s="26" t="str">
        <f>_xlfn.XLOOKUP($A43,'Day 1 Cleaned'!$U:$U,'Day 1 Cleaned'!BL:BL,"-")</f>
        <v>Wood</v>
      </c>
      <c r="G43" s="26" t="str">
        <f>_xlfn.XLOOKUP($A43,'Day 2 Cleaned'!$M:$M,'Day 2 Cleaned'!$U:$U,"-")</f>
        <v>Wood</v>
      </c>
      <c r="H43" s="26" t="str">
        <f>_xlfn.XLOOKUP($A43,'Day 3 Cleaned'!$L:$L,'Day 3 Cleaned'!$T:$T,"-")</f>
        <v>Wood</v>
      </c>
      <c r="I43" s="26" t="str">
        <f>_xlfn.XLOOKUP($A43,'Day 4 Cleaned'!$L:$L,'Day 4 Cleaned'!$T:$T,"-")</f>
        <v>Wood</v>
      </c>
      <c r="J43" s="26" t="b" cm="1">
        <f t="array" ref="J43">AND(EXACT(F43:I43,F43))</f>
        <v>1</v>
      </c>
      <c r="K43" s="26">
        <f>_xlfn.XLOOKUP($A43,'Day 2 Cleaned'!$M:$M,'Day 2 Cleaned'!$AI:$AI,"-")</f>
        <v>2</v>
      </c>
      <c r="L43" s="26">
        <f>_xlfn.XLOOKUP($A43,'Day 2 Cleaned'!$M:$M,'Day 2 Cleaned'!$AJ:$AJ,"-")</f>
        <v>3</v>
      </c>
      <c r="M43" s="26">
        <f>_xlfn.XLOOKUP($A43,'Day 3 Cleaned'!$L:$L,'Day 3 Cleaned'!$AH:$AH,"-")</f>
        <v>3</v>
      </c>
      <c r="N43" s="26">
        <f>_xlfn.XLOOKUP($A43,'Day 3 Cleaned'!$L:$L,'Day 3 Cleaned'!$AI:$AI,"-")</f>
        <v>3</v>
      </c>
      <c r="O43" s="26">
        <f>_xlfn.XLOOKUP($A43,'Day 4 Cleaned'!$L:$L,'Day 4 Cleaned'!$AH:$AH,"-")</f>
        <v>2</v>
      </c>
      <c r="P43" s="26">
        <f>_xlfn.XLOOKUP($A43,'Day 4 Cleaned'!$L:$L,'Day 4 Cleaned'!$AI:$AI,"-")</f>
        <v>3</v>
      </c>
      <c r="Q43" s="30">
        <f>SUM(K43:P43)/3</f>
        <v>5.333333333333333</v>
      </c>
      <c r="R43" s="26">
        <f>_xlfn.XLOOKUP($A43,'Day 1 Cleaned'!$U:$U,'Day 1 Cleaned'!$CC:$CC,"-")</f>
        <v>60.22</v>
      </c>
      <c r="S43" s="26">
        <f>_xlfn.XLOOKUP($A43,'Day 2 Cleaned'!$M:$M,'Day 2 Cleaned'!$AM:$AM,"-")</f>
        <v>43.63</v>
      </c>
      <c r="T43" s="26">
        <f>_xlfn.XLOOKUP($A43,'Day 2 Cleaned'!$M:$M,'Day 2 Cleaned'!$AQ:$AQ,"-")</f>
        <v>0</v>
      </c>
      <c r="U43" s="14">
        <f>R43-S43</f>
        <v>16.589999999999996</v>
      </c>
      <c r="V43" s="26">
        <f>_xlfn.XLOOKUP($A43,'Day 3 Cleaned'!$L:$L,'Day 3 Cleaned'!$AL:$AL,"-")</f>
        <v>27.93</v>
      </c>
      <c r="W43" s="26">
        <f>_xlfn.XLOOKUP($A43,'Day 3 Cleaned'!$L:$L,'Day 3 Cleaned'!$AP:$AP,"-")</f>
        <v>0</v>
      </c>
      <c r="X43" s="14">
        <f>(S43+T43)-V43</f>
        <v>15.700000000000003</v>
      </c>
      <c r="Y43" s="26">
        <f>_xlfn.XLOOKUP($A43,'Day 4 Cleaned'!$L:$L,'Day 4 Cleaned'!$AL:$AL,"-")</f>
        <v>15.05</v>
      </c>
      <c r="Z43" s="26">
        <f>_xlfn.XLOOKUP($A43,'Day 4 Cleaned'!$L:$L,'Day 4 Cleaned'!$AP:$AP,"-")</f>
        <v>23.12</v>
      </c>
      <c r="AA43" s="14">
        <f>(V43+W43)-Y43</f>
        <v>12.879999999999999</v>
      </c>
      <c r="AB43" s="30">
        <f>AVERAGE(U43,X43,AA43)</f>
        <v>15.056666666666667</v>
      </c>
      <c r="AC43" s="30">
        <f>IF(AND($AB$157&gt;AB43, AB43&gt;$AB$156),AB43,"-")</f>
        <v>15.056666666666667</v>
      </c>
      <c r="AD43" s="26">
        <f>_xlfn.XLOOKUP($A43,'Day 1 Cleaned'!$U:$U,'Day 1 Cleaned'!CM:CM,"-")</f>
        <v>0</v>
      </c>
      <c r="AE43" s="26">
        <f>_xlfn.XLOOKUP($A43,'Day 2 Cleaned'!$M:$M,'Day 2 Cleaned'!$AV:$AV,"-")</f>
        <v>0</v>
      </c>
      <c r="AF43" s="26">
        <f>_xlfn.XLOOKUP($A43,'Day 2 Cleaned'!$M:$M,'Day 2 Cleaned'!$AZ:$AZ,"-")</f>
        <v>0</v>
      </c>
      <c r="AG43" s="14">
        <f t="shared" si="0"/>
        <v>0</v>
      </c>
      <c r="AH43" s="26">
        <f>_xlfn.XLOOKUP($A43,'Day 3 Cleaned'!$L:$L,'Day 3 Cleaned'!$AU:$AU,"-")</f>
        <v>0</v>
      </c>
      <c r="AI43" s="26">
        <f>_xlfn.XLOOKUP($A43,'Day 3 Cleaned'!$L:$L,'Day 3 Cleaned'!$AY:$AY,"-")</f>
        <v>0</v>
      </c>
      <c r="AJ43" s="14">
        <f t="shared" si="1"/>
        <v>0</v>
      </c>
      <c r="AK43" s="26">
        <f>_xlfn.XLOOKUP($A43,'Day 4 Cleaned'!$L:$L,'Day 4 Cleaned'!$AU:$AU,"-")</f>
        <v>0</v>
      </c>
      <c r="AL43" s="26">
        <f>_xlfn.XLOOKUP($A43,'Day 4 Cleaned'!$L:$L,'Day 4 Cleaned'!$AY:$AY,"-")</f>
        <v>0</v>
      </c>
      <c r="AM43" s="14">
        <f t="shared" si="2"/>
        <v>0</v>
      </c>
      <c r="AN43" s="30">
        <f t="shared" si="3"/>
        <v>0</v>
      </c>
      <c r="AO43" s="31" t="str">
        <f>IF(AND($AB$157&gt;AN43, AN43&gt;$AB$156),AN43,"-")</f>
        <v>-</v>
      </c>
      <c r="AP43" s="26">
        <f>_xlfn.XLOOKUP($A43,'Day 1 Cleaned'!$U:$U,'Day 1 Cleaned'!CT:CT,"-")</f>
        <v>0</v>
      </c>
      <c r="AQ43" s="26">
        <f>_xlfn.XLOOKUP($A43,'Day 1 Cleaned'!$U:$U,'Day 1 Cleaned'!DD:DD,"-")</f>
        <v>0</v>
      </c>
      <c r="AR43" s="26">
        <f>_xlfn.XLOOKUP($A43,'Day 1 Cleaned'!$U:$U,'Day 1 Cleaned'!DN:DN,"-")</f>
        <v>0</v>
      </c>
      <c r="AS43" s="26">
        <f>_xlfn.XLOOKUP($A43,'Day 1 Cleaned'!$U:$U,'Day 1 Cleaned'!DX:DX,"-")</f>
        <v>0</v>
      </c>
      <c r="AT43" s="26">
        <f>_xlfn.XLOOKUP($A43,'Day 1 Cleaned'!$U:$U,'Day 1 Cleaned'!EH:EH,"-")</f>
        <v>0</v>
      </c>
      <c r="AU43" s="26">
        <f>_xlfn.XLOOKUP($A43,'Day 1 Cleaned'!$U:$U,'Day 1 Cleaned'!ER:ER,"-")</f>
        <v>0</v>
      </c>
      <c r="AV43" s="26">
        <f>_xlfn.XLOOKUP($A43,'Day 1 Cleaned'!$U:$U,'Day 1 Cleaned'!FA:FA,"-")</f>
        <v>0</v>
      </c>
      <c r="AW43" s="26">
        <f>_xlfn.XLOOKUP($A43,'Day 1 Cleaned'!$U:$U,'Day 1 Cleaned'!FK:FK,"-")</f>
        <v>0</v>
      </c>
      <c r="AX43" s="26">
        <f>_xlfn.XLOOKUP($A43,'Day 1 Cleaned'!$U:$U,'Day 1 Cleaned'!FT:FT,"-")*_xlfn.XLOOKUP($A43,'Day 1 Cleaned'!$U:$U,'Day 1 Cleaned'!FU:FU,"-")</f>
        <v>0</v>
      </c>
      <c r="AY43" s="26">
        <f>_xlfn.XLOOKUP($A43,'Day 1 Cleaned'!$U:$U,'Day 1 Cleaned'!FV:FV,"-")</f>
        <v>0</v>
      </c>
      <c r="AZ43" s="26">
        <f>_xlfn.XLOOKUP($A43,'Day 1 Cleaned'!$U:$U,'Day 1 Cleaned'!GA:GA,"-")</f>
        <v>0</v>
      </c>
    </row>
    <row r="44" spans="1:52" x14ac:dyDescent="0.35">
      <c r="A44" s="26" t="str">
        <f>PROPER('Day 1 Cleaned'!U42)</f>
        <v>Tuyisenge Ester</v>
      </c>
      <c r="B44" s="26" t="str">
        <f>_xlfn.XLOOKUP($A44,'Day 1 Cleaned'!$U:$U,'Day 1 Cleaned'!Y:Y,"-")</f>
        <v>Bugesera</v>
      </c>
      <c r="C44" s="26" t="str">
        <f>_xlfn.XLOOKUP($A44,'Day 1 Cleaned'!$U:$U,'Day 1 Cleaned'!AA:AA,"-")</f>
        <v>Rugando</v>
      </c>
      <c r="D44" s="26" t="str">
        <f>_xlfn.XLOOKUP($A44,'Day 1 Cleaned'!$U:$U,'Day 1 Cleaned'!AB:AB,"-")</f>
        <v>Gako</v>
      </c>
      <c r="E44" s="26" t="str">
        <f>_xlfn.XLOOKUP($A44,'Day 1 Cleaned'!$U:$U,'Day 1 Cleaned'!AI:AI,"-")</f>
        <v>Traditional 3 stone fire</v>
      </c>
      <c r="F44" s="26" t="str">
        <f>_xlfn.XLOOKUP($A44,'Day 1 Cleaned'!$U:$U,'Day 1 Cleaned'!BL:BL,"-")</f>
        <v>Wood</v>
      </c>
      <c r="G44" s="26" t="str">
        <f>_xlfn.XLOOKUP($A44,'Day 2 Cleaned'!$M:$M,'Day 2 Cleaned'!$U:$U,"-")</f>
        <v>Wood</v>
      </c>
      <c r="H44" s="26" t="str">
        <f>_xlfn.XLOOKUP($A44,'Day 3 Cleaned'!$L:$L,'Day 3 Cleaned'!$T:$T,"-")</f>
        <v>Wood</v>
      </c>
      <c r="I44" s="26" t="str">
        <f>_xlfn.XLOOKUP($A44,'Day 4 Cleaned'!$L:$L,'Day 4 Cleaned'!$T:$T,"-")</f>
        <v>Wood</v>
      </c>
      <c r="J44" s="26" t="b" cm="1">
        <f t="array" ref="J44">AND(EXACT(F44:I44,F44))</f>
        <v>1</v>
      </c>
      <c r="K44" s="26">
        <f>_xlfn.XLOOKUP($A44,'Day 2 Cleaned'!$M:$M,'Day 2 Cleaned'!$AI:$AI,"-")</f>
        <v>2</v>
      </c>
      <c r="L44" s="26">
        <f>_xlfn.XLOOKUP($A44,'Day 2 Cleaned'!$M:$M,'Day 2 Cleaned'!$AJ:$AJ,"-")</f>
        <v>6</v>
      </c>
      <c r="M44" s="26">
        <f>_xlfn.XLOOKUP($A44,'Day 3 Cleaned'!$L:$L,'Day 3 Cleaned'!$AH:$AH,"-")</f>
        <v>2</v>
      </c>
      <c r="N44" s="26">
        <f>_xlfn.XLOOKUP($A44,'Day 3 Cleaned'!$L:$L,'Day 3 Cleaned'!$AI:$AI,"-")</f>
        <v>5</v>
      </c>
      <c r="O44" s="26">
        <f>_xlfn.XLOOKUP($A44,'Day 4 Cleaned'!$L:$L,'Day 4 Cleaned'!$AH:$AH,"-")</f>
        <v>2</v>
      </c>
      <c r="P44" s="26">
        <f>_xlfn.XLOOKUP($A44,'Day 4 Cleaned'!$L:$L,'Day 4 Cleaned'!$AI:$AI,"-")</f>
        <v>6</v>
      </c>
      <c r="Q44" s="30">
        <f>SUM(K44:P44)/3</f>
        <v>7.666666666666667</v>
      </c>
      <c r="R44" s="26">
        <f>_xlfn.XLOOKUP($A44,'Day 1 Cleaned'!$U:$U,'Day 1 Cleaned'!$CC:$CC,"-")</f>
        <v>22.29</v>
      </c>
      <c r="S44" s="26">
        <f>_xlfn.XLOOKUP($A44,'Day 2 Cleaned'!$M:$M,'Day 2 Cleaned'!$AM:$AM,"-")</f>
        <v>17.88</v>
      </c>
      <c r="T44" s="26">
        <f>_xlfn.XLOOKUP($A44,'Day 2 Cleaned'!$M:$M,'Day 2 Cleaned'!$AQ:$AQ,"-")</f>
        <v>0</v>
      </c>
      <c r="U44" s="14">
        <f>R44-S44</f>
        <v>4.41</v>
      </c>
      <c r="V44" s="26">
        <f>_xlfn.XLOOKUP($A44,'Day 3 Cleaned'!$L:$L,'Day 3 Cleaned'!$AL:$AL,"-")</f>
        <v>11.83</v>
      </c>
      <c r="W44" s="26">
        <f>_xlfn.XLOOKUP($A44,'Day 3 Cleaned'!$L:$L,'Day 3 Cleaned'!$AP:$AP,"-")</f>
        <v>0</v>
      </c>
      <c r="X44" s="14">
        <f>(S44+T44)-V44</f>
        <v>6.0499999999999989</v>
      </c>
      <c r="Y44" s="26">
        <f>_xlfn.XLOOKUP($A44,'Day 4 Cleaned'!$L:$L,'Day 4 Cleaned'!$AL:$AL,"-")</f>
        <v>3.2</v>
      </c>
      <c r="Z44" s="26">
        <f>_xlfn.XLOOKUP($A44,'Day 4 Cleaned'!$L:$L,'Day 4 Cleaned'!$AP:$AP,"-")</f>
        <v>0</v>
      </c>
      <c r="AA44" s="14">
        <f>(V44+W44)-Y44</f>
        <v>8.629999999999999</v>
      </c>
      <c r="AB44" s="30">
        <f>AVERAGE(U44,X44,AA44)</f>
        <v>6.3633333333333324</v>
      </c>
      <c r="AC44" s="30">
        <f>IF(AND($AB$157&gt;AB44, AB44&gt;$AB$156),AB44,"-")</f>
        <v>6.3633333333333324</v>
      </c>
      <c r="AD44" s="26">
        <f>_xlfn.XLOOKUP($A44,'Day 1 Cleaned'!$U:$U,'Day 1 Cleaned'!CM:CM,"-")</f>
        <v>0</v>
      </c>
      <c r="AE44" s="26">
        <f>_xlfn.XLOOKUP($A44,'Day 2 Cleaned'!$M:$M,'Day 2 Cleaned'!$AV:$AV,"-")</f>
        <v>0</v>
      </c>
      <c r="AF44" s="26">
        <f>_xlfn.XLOOKUP($A44,'Day 2 Cleaned'!$M:$M,'Day 2 Cleaned'!$AZ:$AZ,"-")</f>
        <v>0</v>
      </c>
      <c r="AG44" s="14">
        <f t="shared" si="0"/>
        <v>0</v>
      </c>
      <c r="AH44" s="26">
        <f>_xlfn.XLOOKUP($A44,'Day 3 Cleaned'!$L:$L,'Day 3 Cleaned'!$AU:$AU,"-")</f>
        <v>0</v>
      </c>
      <c r="AI44" s="26">
        <f>_xlfn.XLOOKUP($A44,'Day 3 Cleaned'!$L:$L,'Day 3 Cleaned'!$AY:$AY,"-")</f>
        <v>0</v>
      </c>
      <c r="AJ44" s="14">
        <f t="shared" si="1"/>
        <v>0</v>
      </c>
      <c r="AK44" s="26">
        <f>_xlfn.XLOOKUP($A44,'Day 4 Cleaned'!$L:$L,'Day 4 Cleaned'!$AU:$AU,"-")</f>
        <v>0</v>
      </c>
      <c r="AL44" s="26">
        <f>_xlfn.XLOOKUP($A44,'Day 4 Cleaned'!$L:$L,'Day 4 Cleaned'!$AY:$AY,"-")</f>
        <v>0</v>
      </c>
      <c r="AM44" s="14">
        <f t="shared" si="2"/>
        <v>0</v>
      </c>
      <c r="AN44" s="30">
        <f t="shared" si="3"/>
        <v>0</v>
      </c>
      <c r="AO44" s="31" t="str">
        <f>IF(AND($AB$157&gt;AN44, AN44&gt;$AB$156),AN44,"-")</f>
        <v>-</v>
      </c>
      <c r="AP44" s="26">
        <f>_xlfn.XLOOKUP($A44,'Day 1 Cleaned'!$U:$U,'Day 1 Cleaned'!CT:CT,"-")</f>
        <v>0</v>
      </c>
      <c r="AQ44" s="26">
        <f>_xlfn.XLOOKUP($A44,'Day 1 Cleaned'!$U:$U,'Day 1 Cleaned'!DD:DD,"-")</f>
        <v>0</v>
      </c>
      <c r="AR44" s="26">
        <f>_xlfn.XLOOKUP($A44,'Day 1 Cleaned'!$U:$U,'Day 1 Cleaned'!DN:DN,"-")</f>
        <v>0</v>
      </c>
      <c r="AS44" s="26">
        <f>_xlfn.XLOOKUP($A44,'Day 1 Cleaned'!$U:$U,'Day 1 Cleaned'!DX:DX,"-")</f>
        <v>0</v>
      </c>
      <c r="AT44" s="26">
        <f>_xlfn.XLOOKUP($A44,'Day 1 Cleaned'!$U:$U,'Day 1 Cleaned'!EH:EH,"-")</f>
        <v>0</v>
      </c>
      <c r="AU44" s="26">
        <f>_xlfn.XLOOKUP($A44,'Day 1 Cleaned'!$U:$U,'Day 1 Cleaned'!ER:ER,"-")</f>
        <v>0</v>
      </c>
      <c r="AV44" s="26">
        <f>_xlfn.XLOOKUP($A44,'Day 1 Cleaned'!$U:$U,'Day 1 Cleaned'!FA:FA,"-")</f>
        <v>0</v>
      </c>
      <c r="AW44" s="26">
        <f>_xlfn.XLOOKUP($A44,'Day 1 Cleaned'!$U:$U,'Day 1 Cleaned'!FK:FK,"-")</f>
        <v>0</v>
      </c>
      <c r="AX44" s="26">
        <f>_xlfn.XLOOKUP($A44,'Day 1 Cleaned'!$U:$U,'Day 1 Cleaned'!FT:FT,"-")*_xlfn.XLOOKUP($A44,'Day 1 Cleaned'!$U:$U,'Day 1 Cleaned'!FU:FU,"-")</f>
        <v>0</v>
      </c>
      <c r="AY44" s="26">
        <f>_xlfn.XLOOKUP($A44,'Day 1 Cleaned'!$U:$U,'Day 1 Cleaned'!FV:FV,"-")</f>
        <v>0</v>
      </c>
      <c r="AZ44" s="26">
        <f>_xlfn.XLOOKUP($A44,'Day 1 Cleaned'!$U:$U,'Day 1 Cleaned'!GA:GA,"-")</f>
        <v>0</v>
      </c>
    </row>
    <row r="45" spans="1:52" x14ac:dyDescent="0.35">
      <c r="A45" s="26" t="str">
        <f>PROPER('Day 1 Cleaned'!U43)</f>
        <v>Uwimana Francois</v>
      </c>
      <c r="B45" s="26" t="str">
        <f>_xlfn.XLOOKUP($A45,'Day 1 Cleaned'!$U:$U,'Day 1 Cleaned'!Y:Y,"-")</f>
        <v>Bugesera</v>
      </c>
      <c r="C45" s="26" t="str">
        <f>_xlfn.XLOOKUP($A45,'Day 1 Cleaned'!$U:$U,'Day 1 Cleaned'!AA:AA,"-")</f>
        <v>Rugando</v>
      </c>
      <c r="D45" s="26" t="str">
        <f>_xlfn.XLOOKUP($A45,'Day 1 Cleaned'!$U:$U,'Day 1 Cleaned'!AB:AB,"-")</f>
        <v>Gako</v>
      </c>
      <c r="E45" s="26" t="str">
        <f>_xlfn.XLOOKUP($A45,'Day 1 Cleaned'!$U:$U,'Day 1 Cleaned'!AI:AI,"-")</f>
        <v>Traditional 3 stone fire Improved wood stove</v>
      </c>
      <c r="F45" s="26" t="str">
        <f>_xlfn.XLOOKUP($A45,'Day 1 Cleaned'!$U:$U,'Day 1 Cleaned'!BL:BL,"-")</f>
        <v>Wood</v>
      </c>
      <c r="G45" s="26" t="str">
        <f>_xlfn.XLOOKUP($A45,'Day 2 Cleaned'!$M:$M,'Day 2 Cleaned'!$U:$U,"-")</f>
        <v>Wood</v>
      </c>
      <c r="H45" s="26" t="str">
        <f>_xlfn.XLOOKUP($A45,'Day 3 Cleaned'!$L:$L,'Day 3 Cleaned'!$T:$T,"-")</f>
        <v>Wood</v>
      </c>
      <c r="I45" s="26" t="str">
        <f>_xlfn.XLOOKUP($A45,'Day 4 Cleaned'!$L:$L,'Day 4 Cleaned'!$T:$T,"-")</f>
        <v>Wood</v>
      </c>
      <c r="J45" s="26" t="b" cm="1">
        <f t="array" ref="J45">AND(EXACT(F45:I45,F45))</f>
        <v>1</v>
      </c>
      <c r="K45" s="26">
        <f>_xlfn.XLOOKUP($A45,'Day 2 Cleaned'!$M:$M,'Day 2 Cleaned'!$AI:$AI,"-")</f>
        <v>2</v>
      </c>
      <c r="L45" s="26">
        <f>_xlfn.XLOOKUP($A45,'Day 2 Cleaned'!$M:$M,'Day 2 Cleaned'!$AJ:$AJ,"-")</f>
        <v>5</v>
      </c>
      <c r="M45" s="26">
        <f>_xlfn.XLOOKUP($A45,'Day 3 Cleaned'!$L:$L,'Day 3 Cleaned'!$AH:$AH,"-")</f>
        <v>2</v>
      </c>
      <c r="N45" s="26">
        <f>_xlfn.XLOOKUP($A45,'Day 3 Cleaned'!$L:$L,'Day 3 Cleaned'!$AI:$AI,"-")</f>
        <v>5</v>
      </c>
      <c r="O45" s="26">
        <f>_xlfn.XLOOKUP($A45,'Day 4 Cleaned'!$L:$L,'Day 4 Cleaned'!$AH:$AH,"-")</f>
        <v>2</v>
      </c>
      <c r="P45" s="26">
        <f>_xlfn.XLOOKUP($A45,'Day 4 Cleaned'!$L:$L,'Day 4 Cleaned'!$AI:$AI,"-")</f>
        <v>5</v>
      </c>
      <c r="Q45" s="30">
        <f>SUM(K45:P45)/3</f>
        <v>7</v>
      </c>
      <c r="R45" s="26">
        <f>_xlfn.XLOOKUP($A45,'Day 1 Cleaned'!$U:$U,'Day 1 Cleaned'!$CC:$CC,"-")</f>
        <v>34.57</v>
      </c>
      <c r="S45" s="26">
        <f>_xlfn.XLOOKUP($A45,'Day 2 Cleaned'!$M:$M,'Day 2 Cleaned'!$AM:$AM,"-")</f>
        <v>26.38</v>
      </c>
      <c r="T45" s="26">
        <f>_xlfn.XLOOKUP($A45,'Day 2 Cleaned'!$M:$M,'Day 2 Cleaned'!$AQ:$AQ,"-")</f>
        <v>0</v>
      </c>
      <c r="U45" s="14">
        <f>R45-S45</f>
        <v>8.1900000000000013</v>
      </c>
      <c r="V45" s="26">
        <f>_xlfn.XLOOKUP($A45,'Day 3 Cleaned'!$L:$L,'Day 3 Cleaned'!$AL:$AL,"-")</f>
        <v>22.25</v>
      </c>
      <c r="W45" s="26">
        <f>_xlfn.XLOOKUP($A45,'Day 3 Cleaned'!$L:$L,'Day 3 Cleaned'!$AP:$AP,"-")</f>
        <v>0</v>
      </c>
      <c r="X45" s="14">
        <f>(S45+T45)-V45</f>
        <v>4.129999999999999</v>
      </c>
      <c r="Y45" s="26">
        <f>_xlfn.XLOOKUP($A45,'Day 4 Cleaned'!$L:$L,'Day 4 Cleaned'!$AL:$AL,"-")</f>
        <v>18.850000000000001</v>
      </c>
      <c r="Z45" s="26">
        <f>_xlfn.XLOOKUP($A45,'Day 4 Cleaned'!$L:$L,'Day 4 Cleaned'!$AP:$AP,"-")</f>
        <v>0</v>
      </c>
      <c r="AA45" s="14">
        <f>(V45+W45)-Y45</f>
        <v>3.3999999999999986</v>
      </c>
      <c r="AB45" s="30">
        <f>AVERAGE(U45,X45,AA45)</f>
        <v>5.2399999999999993</v>
      </c>
      <c r="AC45" s="30">
        <f>IF(AND($AB$157&gt;AB45, AB45&gt;$AB$156),AB45,"-")</f>
        <v>5.2399999999999993</v>
      </c>
      <c r="AD45" s="26">
        <f>_xlfn.XLOOKUP($A45,'Day 1 Cleaned'!$U:$U,'Day 1 Cleaned'!CM:CM,"-")</f>
        <v>0</v>
      </c>
      <c r="AE45" s="26">
        <f>_xlfn.XLOOKUP($A45,'Day 2 Cleaned'!$M:$M,'Day 2 Cleaned'!$AV:$AV,"-")</f>
        <v>0</v>
      </c>
      <c r="AF45" s="26">
        <f>_xlfn.XLOOKUP($A45,'Day 2 Cleaned'!$M:$M,'Day 2 Cleaned'!$AZ:$AZ,"-")</f>
        <v>0</v>
      </c>
      <c r="AG45" s="14">
        <f t="shared" si="0"/>
        <v>0</v>
      </c>
      <c r="AH45" s="26">
        <f>_xlfn.XLOOKUP($A45,'Day 3 Cleaned'!$L:$L,'Day 3 Cleaned'!$AU:$AU,"-")</f>
        <v>0</v>
      </c>
      <c r="AI45" s="26">
        <f>_xlfn.XLOOKUP($A45,'Day 3 Cleaned'!$L:$L,'Day 3 Cleaned'!$AY:$AY,"-")</f>
        <v>0</v>
      </c>
      <c r="AJ45" s="14">
        <f t="shared" si="1"/>
        <v>0</v>
      </c>
      <c r="AK45" s="26">
        <f>_xlfn.XLOOKUP($A45,'Day 4 Cleaned'!$L:$L,'Day 4 Cleaned'!$AU:$AU,"-")</f>
        <v>0</v>
      </c>
      <c r="AL45" s="26">
        <f>_xlfn.XLOOKUP($A45,'Day 4 Cleaned'!$L:$L,'Day 4 Cleaned'!$AY:$AY,"-")</f>
        <v>0</v>
      </c>
      <c r="AM45" s="14">
        <f t="shared" si="2"/>
        <v>0</v>
      </c>
      <c r="AN45" s="30">
        <f t="shared" si="3"/>
        <v>0</v>
      </c>
      <c r="AO45" s="31" t="str">
        <f>IF(AND($AB$157&gt;AN45, AN45&gt;$AB$156),AN45,"-")</f>
        <v>-</v>
      </c>
      <c r="AP45" s="26">
        <f>_xlfn.XLOOKUP($A45,'Day 1 Cleaned'!$U:$U,'Day 1 Cleaned'!CT:CT,"-")</f>
        <v>0</v>
      </c>
      <c r="AQ45" s="26">
        <f>_xlfn.XLOOKUP($A45,'Day 1 Cleaned'!$U:$U,'Day 1 Cleaned'!DD:DD,"-")</f>
        <v>0</v>
      </c>
      <c r="AR45" s="26">
        <f>_xlfn.XLOOKUP($A45,'Day 1 Cleaned'!$U:$U,'Day 1 Cleaned'!DN:DN,"-")</f>
        <v>0</v>
      </c>
      <c r="AS45" s="26">
        <f>_xlfn.XLOOKUP($A45,'Day 1 Cleaned'!$U:$U,'Day 1 Cleaned'!DX:DX,"-")</f>
        <v>0</v>
      </c>
      <c r="AT45" s="26">
        <f>_xlfn.XLOOKUP($A45,'Day 1 Cleaned'!$U:$U,'Day 1 Cleaned'!EH:EH,"-")</f>
        <v>0</v>
      </c>
      <c r="AU45" s="26">
        <f>_xlfn.XLOOKUP($A45,'Day 1 Cleaned'!$U:$U,'Day 1 Cleaned'!ER:ER,"-")</f>
        <v>0</v>
      </c>
      <c r="AV45" s="26">
        <f>_xlfn.XLOOKUP($A45,'Day 1 Cleaned'!$U:$U,'Day 1 Cleaned'!FA:FA,"-")</f>
        <v>0</v>
      </c>
      <c r="AW45" s="26">
        <f>_xlfn.XLOOKUP($A45,'Day 1 Cleaned'!$U:$U,'Day 1 Cleaned'!FK:FK,"-")</f>
        <v>0</v>
      </c>
      <c r="AX45" s="26">
        <f>_xlfn.XLOOKUP($A45,'Day 1 Cleaned'!$U:$U,'Day 1 Cleaned'!FT:FT,"-")*_xlfn.XLOOKUP($A45,'Day 1 Cleaned'!$U:$U,'Day 1 Cleaned'!FU:FU,"-")</f>
        <v>0</v>
      </c>
      <c r="AY45" s="26">
        <f>_xlfn.XLOOKUP($A45,'Day 1 Cleaned'!$U:$U,'Day 1 Cleaned'!FV:FV,"-")</f>
        <v>0</v>
      </c>
      <c r="AZ45" s="26">
        <f>_xlfn.XLOOKUP($A45,'Day 1 Cleaned'!$U:$U,'Day 1 Cleaned'!GA:GA,"-")</f>
        <v>0</v>
      </c>
    </row>
    <row r="46" spans="1:52" x14ac:dyDescent="0.35">
      <c r="A46" s="26" t="str">
        <f>PROPER('Day 1 Cleaned'!U44)</f>
        <v>Bakundukize Jean</v>
      </c>
      <c r="B46" s="26" t="str">
        <f>_xlfn.XLOOKUP($A46,'Day 1 Cleaned'!$U:$U,'Day 1 Cleaned'!Y:Y,"-")</f>
        <v>Nyamasheke</v>
      </c>
      <c r="C46" s="26" t="str">
        <f>_xlfn.XLOOKUP($A46,'Day 1 Cleaned'!$U:$U,'Day 1 Cleaned'!AA:AA,"-")</f>
        <v>Wimana</v>
      </c>
      <c r="D46" s="26" t="str">
        <f>_xlfn.XLOOKUP($A46,'Day 1 Cleaned'!$U:$U,'Day 1 Cleaned'!AB:AB,"-")</f>
        <v>Gakomeye</v>
      </c>
      <c r="E46" s="26" t="str">
        <f>_xlfn.XLOOKUP($A46,'Day 1 Cleaned'!$U:$U,'Day 1 Cleaned'!AI:AI,"-")</f>
        <v>Traditional 3 stone fire</v>
      </c>
      <c r="F46" s="26" t="str">
        <f>_xlfn.XLOOKUP($A46,'Day 1 Cleaned'!$U:$U,'Day 1 Cleaned'!BL:BL,"-")</f>
        <v>Wood</v>
      </c>
      <c r="G46" s="26" t="str">
        <f>_xlfn.XLOOKUP($A46,'Day 2 Cleaned'!$M:$M,'Day 2 Cleaned'!$U:$U,"-")</f>
        <v>Wood</v>
      </c>
      <c r="H46" s="26" t="str">
        <f>_xlfn.XLOOKUP($A46,'Day 3 Cleaned'!$L:$L,'Day 3 Cleaned'!$T:$T,"-")</f>
        <v>Wood</v>
      </c>
      <c r="I46" s="26" t="str">
        <f>_xlfn.XLOOKUP($A46,'Day 4 Cleaned'!$L:$L,'Day 4 Cleaned'!$T:$T,"-")</f>
        <v>Wood</v>
      </c>
      <c r="J46" s="26" t="b" cm="1">
        <f t="array" ref="J46">AND(EXACT(F46:I46,F46))</f>
        <v>1</v>
      </c>
      <c r="K46" s="26">
        <f>_xlfn.XLOOKUP($A46,'Day 2 Cleaned'!$M:$M,'Day 2 Cleaned'!$AI:$AI,"-")</f>
        <v>2</v>
      </c>
      <c r="L46" s="26">
        <f>_xlfn.XLOOKUP($A46,'Day 2 Cleaned'!$M:$M,'Day 2 Cleaned'!$AJ:$AJ,"-")</f>
        <v>4</v>
      </c>
      <c r="M46" s="26">
        <f>_xlfn.XLOOKUP($A46,'Day 3 Cleaned'!$L:$L,'Day 3 Cleaned'!$AH:$AH,"-")</f>
        <v>4</v>
      </c>
      <c r="N46" s="26">
        <f>_xlfn.XLOOKUP($A46,'Day 3 Cleaned'!$L:$L,'Day 3 Cleaned'!$AI:$AI,"-")</f>
        <v>4</v>
      </c>
      <c r="O46" s="26">
        <f>_xlfn.XLOOKUP($A46,'Day 4 Cleaned'!$L:$L,'Day 4 Cleaned'!$AH:$AH,"-")</f>
        <v>3</v>
      </c>
      <c r="P46" s="26">
        <f>_xlfn.XLOOKUP($A46,'Day 4 Cleaned'!$L:$L,'Day 4 Cleaned'!$AI:$AI,"-")</f>
        <v>4</v>
      </c>
      <c r="Q46" s="30">
        <f>SUM(K46:P46)/3</f>
        <v>7</v>
      </c>
      <c r="R46" s="26">
        <f>_xlfn.XLOOKUP($A46,'Day 1 Cleaned'!$U:$U,'Day 1 Cleaned'!$CC:$CC,"-")</f>
        <v>67.784999999999997</v>
      </c>
      <c r="S46" s="26">
        <f>_xlfn.XLOOKUP($A46,'Day 2 Cleaned'!$M:$M,'Day 2 Cleaned'!$AM:$AM,"-")</f>
        <v>46.594999999999999</v>
      </c>
      <c r="T46" s="26">
        <f>_xlfn.XLOOKUP($A46,'Day 2 Cleaned'!$M:$M,'Day 2 Cleaned'!$AQ:$AQ,"-")</f>
        <v>0</v>
      </c>
      <c r="U46" s="14">
        <f>R46-S46</f>
        <v>21.189999999999998</v>
      </c>
      <c r="V46" s="26">
        <f>_xlfn.XLOOKUP($A46,'Day 3 Cleaned'!$L:$L,'Day 3 Cleaned'!$AL:$AL,"-")</f>
        <v>11.62</v>
      </c>
      <c r="W46" s="26">
        <f>_xlfn.XLOOKUP($A46,'Day 3 Cleaned'!$L:$L,'Day 3 Cleaned'!$AP:$AP,"-")</f>
        <v>0</v>
      </c>
      <c r="X46" s="14">
        <f>(S46+T46)-V46</f>
        <v>34.975000000000001</v>
      </c>
      <c r="Y46" s="26">
        <f>_xlfn.XLOOKUP($A46,'Day 4 Cleaned'!$L:$L,'Day 4 Cleaned'!$AL:$AL,"-")</f>
        <v>5.41</v>
      </c>
      <c r="Z46" s="26">
        <f>_xlfn.XLOOKUP($A46,'Day 4 Cleaned'!$L:$L,'Day 4 Cleaned'!$AP:$AP,"-")</f>
        <v>0</v>
      </c>
      <c r="AA46" s="14">
        <f>(V46+W46)-Y46</f>
        <v>6.2099999999999991</v>
      </c>
      <c r="AB46" s="30">
        <f>AVERAGE(U46,X46,AA46)</f>
        <v>20.791666666666668</v>
      </c>
      <c r="AC46" s="30" t="str">
        <f>IF(AND($AB$157&gt;AB46, AB46&gt;$AB$156),AB46,"-")</f>
        <v>-</v>
      </c>
      <c r="AD46" s="26">
        <f>_xlfn.XLOOKUP($A46,'Day 1 Cleaned'!$U:$U,'Day 1 Cleaned'!CM:CM,"-")</f>
        <v>0</v>
      </c>
      <c r="AE46" s="26">
        <f>_xlfn.XLOOKUP($A46,'Day 2 Cleaned'!$M:$M,'Day 2 Cleaned'!$AV:$AV,"-")</f>
        <v>0</v>
      </c>
      <c r="AF46" s="26">
        <f>_xlfn.XLOOKUP($A46,'Day 2 Cleaned'!$M:$M,'Day 2 Cleaned'!$AZ:$AZ,"-")</f>
        <v>0</v>
      </c>
      <c r="AG46" s="14">
        <f t="shared" si="0"/>
        <v>0</v>
      </c>
      <c r="AH46" s="26">
        <f>_xlfn.XLOOKUP($A46,'Day 3 Cleaned'!$L:$L,'Day 3 Cleaned'!$AU:$AU,"-")</f>
        <v>0</v>
      </c>
      <c r="AI46" s="26">
        <f>_xlfn.XLOOKUP($A46,'Day 3 Cleaned'!$L:$L,'Day 3 Cleaned'!$AY:$AY,"-")</f>
        <v>0</v>
      </c>
      <c r="AJ46" s="14">
        <f t="shared" si="1"/>
        <v>0</v>
      </c>
      <c r="AK46" s="26">
        <f>_xlfn.XLOOKUP($A46,'Day 4 Cleaned'!$L:$L,'Day 4 Cleaned'!$AU:$AU,"-")</f>
        <v>0</v>
      </c>
      <c r="AL46" s="26">
        <f>_xlfn.XLOOKUP($A46,'Day 4 Cleaned'!$L:$L,'Day 4 Cleaned'!$AY:$AY,"-")</f>
        <v>0</v>
      </c>
      <c r="AM46" s="14">
        <f t="shared" si="2"/>
        <v>0</v>
      </c>
      <c r="AN46" s="30">
        <f t="shared" si="3"/>
        <v>0</v>
      </c>
      <c r="AO46" s="31" t="str">
        <f>IF(AND($AB$157&gt;AN46, AN46&gt;$AB$156),AN46,"-")</f>
        <v>-</v>
      </c>
      <c r="AP46" s="26">
        <f>_xlfn.XLOOKUP($A46,'Day 1 Cleaned'!$U:$U,'Day 1 Cleaned'!CT:CT,"-")</f>
        <v>0</v>
      </c>
      <c r="AQ46" s="26">
        <f>_xlfn.XLOOKUP($A46,'Day 1 Cleaned'!$U:$U,'Day 1 Cleaned'!DD:DD,"-")</f>
        <v>0</v>
      </c>
      <c r="AR46" s="26">
        <f>_xlfn.XLOOKUP($A46,'Day 1 Cleaned'!$U:$U,'Day 1 Cleaned'!DN:DN,"-")</f>
        <v>0</v>
      </c>
      <c r="AS46" s="26">
        <f>_xlfn.XLOOKUP($A46,'Day 1 Cleaned'!$U:$U,'Day 1 Cleaned'!DX:DX,"-")</f>
        <v>0</v>
      </c>
      <c r="AT46" s="26">
        <f>_xlfn.XLOOKUP($A46,'Day 1 Cleaned'!$U:$U,'Day 1 Cleaned'!EH:EH,"-")</f>
        <v>0</v>
      </c>
      <c r="AU46" s="26">
        <f>_xlfn.XLOOKUP($A46,'Day 1 Cleaned'!$U:$U,'Day 1 Cleaned'!ER:ER,"-")</f>
        <v>0</v>
      </c>
      <c r="AV46" s="26">
        <f>_xlfn.XLOOKUP($A46,'Day 1 Cleaned'!$U:$U,'Day 1 Cleaned'!FA:FA,"-")</f>
        <v>0</v>
      </c>
      <c r="AW46" s="26">
        <f>_xlfn.XLOOKUP($A46,'Day 1 Cleaned'!$U:$U,'Day 1 Cleaned'!FK:FK,"-")</f>
        <v>0</v>
      </c>
      <c r="AX46" s="26">
        <f>_xlfn.XLOOKUP($A46,'Day 1 Cleaned'!$U:$U,'Day 1 Cleaned'!FT:FT,"-")*_xlfn.XLOOKUP($A46,'Day 1 Cleaned'!$U:$U,'Day 1 Cleaned'!FU:FU,"-")</f>
        <v>0</v>
      </c>
      <c r="AY46" s="26">
        <f>_xlfn.XLOOKUP($A46,'Day 1 Cleaned'!$U:$U,'Day 1 Cleaned'!FV:FV,"-")</f>
        <v>0</v>
      </c>
      <c r="AZ46" s="26">
        <f>_xlfn.XLOOKUP($A46,'Day 1 Cleaned'!$U:$U,'Day 1 Cleaned'!GA:GA,"-")</f>
        <v>0</v>
      </c>
    </row>
    <row r="47" spans="1:52" x14ac:dyDescent="0.35">
      <c r="A47" s="26" t="str">
        <f>PROPER('Day 1 Cleaned'!U45)</f>
        <v>Bayisenge Noel</v>
      </c>
      <c r="B47" s="26" t="str">
        <f>_xlfn.XLOOKUP($A47,'Day 1 Cleaned'!$U:$U,'Day 1 Cleaned'!Y:Y,"-")</f>
        <v>Nyamasheke</v>
      </c>
      <c r="C47" s="26" t="str">
        <f>_xlfn.XLOOKUP($A47,'Day 1 Cleaned'!$U:$U,'Day 1 Cleaned'!AA:AA,"-")</f>
        <v>Kibogora</v>
      </c>
      <c r="D47" s="26" t="str">
        <f>_xlfn.XLOOKUP($A47,'Day 1 Cleaned'!$U:$U,'Day 1 Cleaned'!AB:AB,"-")</f>
        <v>Bizenga</v>
      </c>
      <c r="E47" s="26" t="str">
        <f>_xlfn.XLOOKUP($A47,'Day 1 Cleaned'!$U:$U,'Day 1 Cleaned'!AI:AI,"-")</f>
        <v>Improved charcoal stove</v>
      </c>
      <c r="F47" s="26" t="str">
        <f>_xlfn.XLOOKUP($A47,'Day 1 Cleaned'!$U:$U,'Day 1 Cleaned'!BL:BL,"-")</f>
        <v>Charcoal</v>
      </c>
      <c r="G47" s="26" t="str">
        <f>_xlfn.XLOOKUP($A47,'Day 2 Cleaned'!$M:$M,'Day 2 Cleaned'!$U:$U,"-")</f>
        <v>Charcoal</v>
      </c>
      <c r="H47" s="26" t="str">
        <f>_xlfn.XLOOKUP($A47,'Day 3 Cleaned'!$L:$L,'Day 3 Cleaned'!$T:$T,"-")</f>
        <v>Charcoal</v>
      </c>
      <c r="I47" s="26" t="str">
        <f>_xlfn.XLOOKUP($A47,'Day 4 Cleaned'!$L:$L,'Day 4 Cleaned'!$T:$T,"-")</f>
        <v>Charcoal</v>
      </c>
      <c r="J47" s="26" t="b" cm="1">
        <f t="array" ref="J47">AND(EXACT(F47:I47,F47))</f>
        <v>1</v>
      </c>
      <c r="K47" s="26">
        <f>_xlfn.XLOOKUP($A47,'Day 2 Cleaned'!$M:$M,'Day 2 Cleaned'!$AI:$AI,"-")</f>
        <v>3</v>
      </c>
      <c r="L47" s="26">
        <f>_xlfn.XLOOKUP($A47,'Day 2 Cleaned'!$M:$M,'Day 2 Cleaned'!$AJ:$AJ,"-")</f>
        <v>7</v>
      </c>
      <c r="M47" s="26">
        <f>_xlfn.XLOOKUP($A47,'Day 3 Cleaned'!$L:$L,'Day 3 Cleaned'!$AH:$AH,"-")</f>
        <v>2</v>
      </c>
      <c r="N47" s="26">
        <f>_xlfn.XLOOKUP($A47,'Day 3 Cleaned'!$L:$L,'Day 3 Cleaned'!$AI:$AI,"-")</f>
        <v>6</v>
      </c>
      <c r="O47" s="26">
        <f>_xlfn.XLOOKUP($A47,'Day 4 Cleaned'!$L:$L,'Day 4 Cleaned'!$AH:$AH,"-")</f>
        <v>4</v>
      </c>
      <c r="P47" s="26">
        <f>_xlfn.XLOOKUP($A47,'Day 4 Cleaned'!$L:$L,'Day 4 Cleaned'!$AI:$AI,"-")</f>
        <v>7</v>
      </c>
      <c r="Q47" s="30">
        <f>SUM(K47:P47)/3</f>
        <v>9.6666666666666661</v>
      </c>
      <c r="R47" s="26">
        <f>_xlfn.XLOOKUP($A47,'Day 1 Cleaned'!$U:$U,'Day 1 Cleaned'!$CC:$CC,"-")</f>
        <v>0</v>
      </c>
      <c r="S47" s="26">
        <f>_xlfn.XLOOKUP($A47,'Day 2 Cleaned'!$M:$M,'Day 2 Cleaned'!$AM:$AM,"-")</f>
        <v>0</v>
      </c>
      <c r="T47" s="26">
        <f>_xlfn.XLOOKUP($A47,'Day 2 Cleaned'!$M:$M,'Day 2 Cleaned'!$AQ:$AQ,"-")</f>
        <v>0</v>
      </c>
      <c r="U47" s="14">
        <f>R47-S47</f>
        <v>0</v>
      </c>
      <c r="V47" s="26">
        <f>_xlfn.XLOOKUP($A47,'Day 3 Cleaned'!$L:$L,'Day 3 Cleaned'!$AL:$AL,"-")</f>
        <v>0</v>
      </c>
      <c r="W47" s="26">
        <f>_xlfn.XLOOKUP($A47,'Day 3 Cleaned'!$L:$L,'Day 3 Cleaned'!$AP:$AP,"-")</f>
        <v>0</v>
      </c>
      <c r="X47" s="14">
        <f>(S47+T47)-V47</f>
        <v>0</v>
      </c>
      <c r="Y47" s="26">
        <f>_xlfn.XLOOKUP($A47,'Day 4 Cleaned'!$L:$L,'Day 4 Cleaned'!$AL:$AL,"-")</f>
        <v>0</v>
      </c>
      <c r="Z47" s="26">
        <f>_xlfn.XLOOKUP($A47,'Day 4 Cleaned'!$L:$L,'Day 4 Cleaned'!$AP:$AP,"-")</f>
        <v>0</v>
      </c>
      <c r="AA47" s="14">
        <f>(V47+W47)-Y47</f>
        <v>0</v>
      </c>
      <c r="AB47" s="30">
        <f>AVERAGE(U47,X47,AA47)</f>
        <v>0</v>
      </c>
      <c r="AC47" s="30" t="str">
        <f>IF(AND($AB$157&gt;AB47, AB47&gt;$AB$156),AB47,"-")</f>
        <v>-</v>
      </c>
      <c r="AD47" s="26">
        <f>_xlfn.XLOOKUP($A47,'Day 1 Cleaned'!$U:$U,'Day 1 Cleaned'!CM:CM,"-")</f>
        <v>35</v>
      </c>
      <c r="AE47" s="26">
        <f>_xlfn.XLOOKUP($A47,'Day 2 Cleaned'!$M:$M,'Day 2 Cleaned'!$AV:$AV,"-")</f>
        <v>28.59</v>
      </c>
      <c r="AF47" s="26">
        <f>_xlfn.XLOOKUP($A47,'Day 2 Cleaned'!$M:$M,'Day 2 Cleaned'!$AZ:$AZ,"-")</f>
        <v>0</v>
      </c>
      <c r="AG47" s="14">
        <f t="shared" si="0"/>
        <v>6.41</v>
      </c>
      <c r="AH47" s="26">
        <f>_xlfn.XLOOKUP($A47,'Day 3 Cleaned'!$L:$L,'Day 3 Cleaned'!$AU:$AU,"-")</f>
        <v>24.46</v>
      </c>
      <c r="AI47" s="26">
        <f>_xlfn.XLOOKUP($A47,'Day 3 Cleaned'!$L:$L,'Day 3 Cleaned'!$AY:$AY,"-")</f>
        <v>0</v>
      </c>
      <c r="AJ47" s="14">
        <f t="shared" si="1"/>
        <v>4.129999999999999</v>
      </c>
      <c r="AK47" s="26">
        <f>_xlfn.XLOOKUP($A47,'Day 4 Cleaned'!$L:$L,'Day 4 Cleaned'!$AU:$AU,"-")</f>
        <v>14.55</v>
      </c>
      <c r="AL47" s="26">
        <f>_xlfn.XLOOKUP($A47,'Day 4 Cleaned'!$L:$L,'Day 4 Cleaned'!$AY:$AY,"-")</f>
        <v>0</v>
      </c>
      <c r="AM47" s="14">
        <f t="shared" si="2"/>
        <v>9.91</v>
      </c>
      <c r="AN47" s="30">
        <f t="shared" si="3"/>
        <v>6.8166666666666664</v>
      </c>
      <c r="AO47" s="31">
        <f>IF(AND($AB$157&gt;AN47, AN47&gt;$AB$156),AN47,"-")</f>
        <v>6.8166666666666664</v>
      </c>
      <c r="AP47" s="26">
        <f>_xlfn.XLOOKUP($A47,'Day 1 Cleaned'!$U:$U,'Day 1 Cleaned'!CT:CT,"-")</f>
        <v>0</v>
      </c>
      <c r="AQ47" s="26">
        <f>_xlfn.XLOOKUP($A47,'Day 1 Cleaned'!$U:$U,'Day 1 Cleaned'!DD:DD,"-")</f>
        <v>0</v>
      </c>
      <c r="AR47" s="26">
        <f>_xlfn.XLOOKUP($A47,'Day 1 Cleaned'!$U:$U,'Day 1 Cleaned'!DN:DN,"-")</f>
        <v>0</v>
      </c>
      <c r="AS47" s="26">
        <f>_xlfn.XLOOKUP($A47,'Day 1 Cleaned'!$U:$U,'Day 1 Cleaned'!DX:DX,"-")</f>
        <v>0</v>
      </c>
      <c r="AT47" s="26">
        <f>_xlfn.XLOOKUP($A47,'Day 1 Cleaned'!$U:$U,'Day 1 Cleaned'!EH:EH,"-")</f>
        <v>0</v>
      </c>
      <c r="AU47" s="26">
        <f>_xlfn.XLOOKUP($A47,'Day 1 Cleaned'!$U:$U,'Day 1 Cleaned'!ER:ER,"-")</f>
        <v>0</v>
      </c>
      <c r="AV47" s="26">
        <f>_xlfn.XLOOKUP($A47,'Day 1 Cleaned'!$U:$U,'Day 1 Cleaned'!FA:FA,"-")</f>
        <v>0</v>
      </c>
      <c r="AW47" s="26">
        <f>_xlfn.XLOOKUP($A47,'Day 1 Cleaned'!$U:$U,'Day 1 Cleaned'!FK:FK,"-")</f>
        <v>0</v>
      </c>
      <c r="AX47" s="26">
        <f>_xlfn.XLOOKUP($A47,'Day 1 Cleaned'!$U:$U,'Day 1 Cleaned'!FT:FT,"-")*_xlfn.XLOOKUP($A47,'Day 1 Cleaned'!$U:$U,'Day 1 Cleaned'!FU:FU,"-")</f>
        <v>0</v>
      </c>
      <c r="AY47" s="26">
        <f>_xlfn.XLOOKUP($A47,'Day 1 Cleaned'!$U:$U,'Day 1 Cleaned'!FV:FV,"-")</f>
        <v>0</v>
      </c>
      <c r="AZ47" s="26">
        <f>_xlfn.XLOOKUP($A47,'Day 1 Cleaned'!$U:$U,'Day 1 Cleaned'!GA:GA,"-")</f>
        <v>0</v>
      </c>
    </row>
    <row r="48" spans="1:52" x14ac:dyDescent="0.35">
      <c r="A48" s="26" t="str">
        <f>PROPER('Day 1 Cleaned'!U46)</f>
        <v>Bigirimana Alex</v>
      </c>
      <c r="B48" s="26" t="str">
        <f>_xlfn.XLOOKUP($A48,'Day 1 Cleaned'!$U:$U,'Day 1 Cleaned'!Y:Y,"-")</f>
        <v>Nyamasheke</v>
      </c>
      <c r="C48" s="26" t="str">
        <f>_xlfn.XLOOKUP($A48,'Day 1 Cleaned'!$U:$U,'Day 1 Cleaned'!AA:AA,"-")</f>
        <v>Wimana</v>
      </c>
      <c r="D48" s="26" t="str">
        <f>_xlfn.XLOOKUP($A48,'Day 1 Cleaned'!$U:$U,'Day 1 Cleaned'!AB:AB,"-")</f>
        <v>Gakomeye</v>
      </c>
      <c r="E48" s="26" t="str">
        <f>_xlfn.XLOOKUP($A48,'Day 1 Cleaned'!$U:$U,'Day 1 Cleaned'!AI:AI,"-")</f>
        <v>Traditional 3 stone fire</v>
      </c>
      <c r="F48" s="26" t="str">
        <f>_xlfn.XLOOKUP($A48,'Day 1 Cleaned'!$U:$U,'Day 1 Cleaned'!BL:BL,"-")</f>
        <v>Wood</v>
      </c>
      <c r="G48" s="26" t="str">
        <f>_xlfn.XLOOKUP($A48,'Day 2 Cleaned'!$M:$M,'Day 2 Cleaned'!$U:$U,"-")</f>
        <v>Wood</v>
      </c>
      <c r="H48" s="26" t="str">
        <f>_xlfn.XLOOKUP($A48,'Day 3 Cleaned'!$L:$L,'Day 3 Cleaned'!$T:$T,"-")</f>
        <v>Wood</v>
      </c>
      <c r="I48" s="26" t="str">
        <f>_xlfn.XLOOKUP($A48,'Day 4 Cleaned'!$L:$L,'Day 4 Cleaned'!$T:$T,"-")</f>
        <v>Wood</v>
      </c>
      <c r="J48" s="26" t="b" cm="1">
        <f t="array" ref="J48">AND(EXACT(F48:I48,F48))</f>
        <v>1</v>
      </c>
      <c r="K48" s="26">
        <f>_xlfn.XLOOKUP($A48,'Day 2 Cleaned'!$M:$M,'Day 2 Cleaned'!$AI:$AI,"-")</f>
        <v>2</v>
      </c>
      <c r="L48" s="26">
        <f>_xlfn.XLOOKUP($A48,'Day 2 Cleaned'!$M:$M,'Day 2 Cleaned'!$AJ:$AJ,"-")</f>
        <v>5</v>
      </c>
      <c r="M48" s="26">
        <f>_xlfn.XLOOKUP($A48,'Day 3 Cleaned'!$L:$L,'Day 3 Cleaned'!$AH:$AH,"-")</f>
        <v>3</v>
      </c>
      <c r="N48" s="26">
        <f>_xlfn.XLOOKUP($A48,'Day 3 Cleaned'!$L:$L,'Day 3 Cleaned'!$AI:$AI,"-")</f>
        <v>5</v>
      </c>
      <c r="O48" s="26">
        <f>_xlfn.XLOOKUP($A48,'Day 4 Cleaned'!$L:$L,'Day 4 Cleaned'!$AH:$AH,"-")</f>
        <v>4</v>
      </c>
      <c r="P48" s="26">
        <f>_xlfn.XLOOKUP($A48,'Day 4 Cleaned'!$L:$L,'Day 4 Cleaned'!$AI:$AI,"-")</f>
        <v>5</v>
      </c>
      <c r="Q48" s="30">
        <f>SUM(K48:P48)/3</f>
        <v>8</v>
      </c>
      <c r="R48" s="26">
        <f>_xlfn.XLOOKUP($A48,'Day 1 Cleaned'!$U:$U,'Day 1 Cleaned'!$CC:$CC,"-")</f>
        <v>64.09</v>
      </c>
      <c r="S48" s="26">
        <f>_xlfn.XLOOKUP($A48,'Day 2 Cleaned'!$M:$M,'Day 2 Cleaned'!$AM:$AM,"-")</f>
        <v>57.5</v>
      </c>
      <c r="T48" s="26">
        <f>_xlfn.XLOOKUP($A48,'Day 2 Cleaned'!$M:$M,'Day 2 Cleaned'!$AQ:$AQ,"-")</f>
        <v>0</v>
      </c>
      <c r="U48" s="14">
        <f>R48-S48</f>
        <v>6.5900000000000034</v>
      </c>
      <c r="V48" s="26">
        <f>_xlfn.XLOOKUP($A48,'Day 3 Cleaned'!$L:$L,'Day 3 Cleaned'!$AL:$AL,"-")</f>
        <v>45.87</v>
      </c>
      <c r="W48" s="26">
        <f>_xlfn.XLOOKUP($A48,'Day 3 Cleaned'!$L:$L,'Day 3 Cleaned'!$AP:$AP,"-")</f>
        <v>0</v>
      </c>
      <c r="X48" s="14">
        <f>(S48+T48)-V48</f>
        <v>11.630000000000003</v>
      </c>
      <c r="Y48" s="26">
        <f>_xlfn.XLOOKUP($A48,'Day 4 Cleaned'!$L:$L,'Day 4 Cleaned'!$AL:$AL,"-")</f>
        <v>25.664999999999999</v>
      </c>
      <c r="Z48" s="26">
        <f>_xlfn.XLOOKUP($A48,'Day 4 Cleaned'!$L:$L,'Day 4 Cleaned'!$AP:$AP,"-")</f>
        <v>0</v>
      </c>
      <c r="AA48" s="14">
        <f>(V48+W48)-Y48</f>
        <v>20.204999999999998</v>
      </c>
      <c r="AB48" s="30">
        <f>AVERAGE(U48,X48,AA48)</f>
        <v>12.808333333333335</v>
      </c>
      <c r="AC48" s="30">
        <f>IF(AND($AB$157&gt;AB48, AB48&gt;$AB$156),AB48,"-")</f>
        <v>12.808333333333335</v>
      </c>
      <c r="AD48" s="26">
        <f>_xlfn.XLOOKUP($A48,'Day 1 Cleaned'!$U:$U,'Day 1 Cleaned'!CM:CM,"-")</f>
        <v>0</v>
      </c>
      <c r="AE48" s="26">
        <f>_xlfn.XLOOKUP($A48,'Day 2 Cleaned'!$M:$M,'Day 2 Cleaned'!$AV:$AV,"-")</f>
        <v>0</v>
      </c>
      <c r="AF48" s="26">
        <f>_xlfn.XLOOKUP($A48,'Day 2 Cleaned'!$M:$M,'Day 2 Cleaned'!$AZ:$AZ,"-")</f>
        <v>0</v>
      </c>
      <c r="AG48" s="14">
        <f t="shared" si="0"/>
        <v>0</v>
      </c>
      <c r="AH48" s="26">
        <f>_xlfn.XLOOKUP($A48,'Day 3 Cleaned'!$L:$L,'Day 3 Cleaned'!$AU:$AU,"-")</f>
        <v>0</v>
      </c>
      <c r="AI48" s="26">
        <f>_xlfn.XLOOKUP($A48,'Day 3 Cleaned'!$L:$L,'Day 3 Cleaned'!$AY:$AY,"-")</f>
        <v>0</v>
      </c>
      <c r="AJ48" s="14">
        <f t="shared" si="1"/>
        <v>0</v>
      </c>
      <c r="AK48" s="26">
        <f>_xlfn.XLOOKUP($A48,'Day 4 Cleaned'!$L:$L,'Day 4 Cleaned'!$AU:$AU,"-")</f>
        <v>0</v>
      </c>
      <c r="AL48" s="26">
        <f>_xlfn.XLOOKUP($A48,'Day 4 Cleaned'!$L:$L,'Day 4 Cleaned'!$AY:$AY,"-")</f>
        <v>0</v>
      </c>
      <c r="AM48" s="14">
        <f t="shared" si="2"/>
        <v>0</v>
      </c>
      <c r="AN48" s="30">
        <f t="shared" si="3"/>
        <v>0</v>
      </c>
      <c r="AO48" s="31" t="str">
        <f>IF(AND($AB$157&gt;AN48, AN48&gt;$AB$156),AN48,"-")</f>
        <v>-</v>
      </c>
      <c r="AP48" s="26">
        <f>_xlfn.XLOOKUP($A48,'Day 1 Cleaned'!$U:$U,'Day 1 Cleaned'!CT:CT,"-")</f>
        <v>0</v>
      </c>
      <c r="AQ48" s="26">
        <f>_xlfn.XLOOKUP($A48,'Day 1 Cleaned'!$U:$U,'Day 1 Cleaned'!DD:DD,"-")</f>
        <v>0</v>
      </c>
      <c r="AR48" s="26">
        <f>_xlfn.XLOOKUP($A48,'Day 1 Cleaned'!$U:$U,'Day 1 Cleaned'!DN:DN,"-")</f>
        <v>0</v>
      </c>
      <c r="AS48" s="26">
        <f>_xlfn.XLOOKUP($A48,'Day 1 Cleaned'!$U:$U,'Day 1 Cleaned'!DX:DX,"-")</f>
        <v>0</v>
      </c>
      <c r="AT48" s="26">
        <f>_xlfn.XLOOKUP($A48,'Day 1 Cleaned'!$U:$U,'Day 1 Cleaned'!EH:EH,"-")</f>
        <v>0</v>
      </c>
      <c r="AU48" s="26">
        <f>_xlfn.XLOOKUP($A48,'Day 1 Cleaned'!$U:$U,'Day 1 Cleaned'!ER:ER,"-")</f>
        <v>0</v>
      </c>
      <c r="AV48" s="26">
        <f>_xlfn.XLOOKUP($A48,'Day 1 Cleaned'!$U:$U,'Day 1 Cleaned'!FA:FA,"-")</f>
        <v>0</v>
      </c>
      <c r="AW48" s="26">
        <f>_xlfn.XLOOKUP($A48,'Day 1 Cleaned'!$U:$U,'Day 1 Cleaned'!FK:FK,"-")</f>
        <v>0</v>
      </c>
      <c r="AX48" s="26">
        <f>_xlfn.XLOOKUP($A48,'Day 1 Cleaned'!$U:$U,'Day 1 Cleaned'!FT:FT,"-")*_xlfn.XLOOKUP($A48,'Day 1 Cleaned'!$U:$U,'Day 1 Cleaned'!FU:FU,"-")</f>
        <v>0</v>
      </c>
      <c r="AY48" s="26">
        <f>_xlfn.XLOOKUP($A48,'Day 1 Cleaned'!$U:$U,'Day 1 Cleaned'!FV:FV,"-")</f>
        <v>0</v>
      </c>
      <c r="AZ48" s="26">
        <f>_xlfn.XLOOKUP($A48,'Day 1 Cleaned'!$U:$U,'Day 1 Cleaned'!GA:GA,"-")</f>
        <v>0</v>
      </c>
    </row>
    <row r="49" spans="1:52" x14ac:dyDescent="0.35">
      <c r="A49" s="26" t="str">
        <f>PROPER('Day 1 Cleaned'!U47)</f>
        <v>Bimenyimana Felecien</v>
      </c>
      <c r="B49" s="26" t="str">
        <f>_xlfn.XLOOKUP($A49,'Day 1 Cleaned'!$U:$U,'Day 1 Cleaned'!Y:Y,"-")</f>
        <v>Nyamasheke</v>
      </c>
      <c r="C49" s="26" t="str">
        <f>_xlfn.XLOOKUP($A49,'Day 1 Cleaned'!$U:$U,'Day 1 Cleaned'!AA:AA,"-")</f>
        <v>Kibogora</v>
      </c>
      <c r="D49" s="26" t="str">
        <f>_xlfn.XLOOKUP($A49,'Day 1 Cleaned'!$U:$U,'Day 1 Cleaned'!AB:AB,"-")</f>
        <v>Bizenga</v>
      </c>
      <c r="E49" s="26" t="str">
        <f>_xlfn.XLOOKUP($A49,'Day 1 Cleaned'!$U:$U,'Day 1 Cleaned'!AI:AI,"-")</f>
        <v>Traditional 3 stone fire</v>
      </c>
      <c r="F49" s="26" t="str">
        <f>_xlfn.XLOOKUP($A49,'Day 1 Cleaned'!$U:$U,'Day 1 Cleaned'!BL:BL,"-")</f>
        <v>Wood</v>
      </c>
      <c r="G49" s="26" t="str">
        <f>_xlfn.XLOOKUP($A49,'Day 2 Cleaned'!$M:$M,'Day 2 Cleaned'!$U:$U,"-")</f>
        <v>Wood</v>
      </c>
      <c r="H49" s="26" t="str">
        <f>_xlfn.XLOOKUP($A49,'Day 3 Cleaned'!$L:$L,'Day 3 Cleaned'!$T:$T,"-")</f>
        <v>Wood</v>
      </c>
      <c r="I49" s="26" t="str">
        <f>_xlfn.XLOOKUP($A49,'Day 4 Cleaned'!$L:$L,'Day 4 Cleaned'!$T:$T,"-")</f>
        <v>Wood</v>
      </c>
      <c r="J49" s="26" t="b" cm="1">
        <f t="array" ref="J49">AND(EXACT(F49:I49,F49))</f>
        <v>1</v>
      </c>
      <c r="K49" s="26">
        <f>_xlfn.XLOOKUP($A49,'Day 2 Cleaned'!$M:$M,'Day 2 Cleaned'!$AI:$AI,"-")</f>
        <v>1</v>
      </c>
      <c r="L49" s="26">
        <f>_xlfn.XLOOKUP($A49,'Day 2 Cleaned'!$M:$M,'Day 2 Cleaned'!$AJ:$AJ,"-")</f>
        <v>3</v>
      </c>
      <c r="M49" s="26">
        <f>_xlfn.XLOOKUP($A49,'Day 3 Cleaned'!$L:$L,'Day 3 Cleaned'!$AH:$AH,"-")</f>
        <v>1</v>
      </c>
      <c r="N49" s="26">
        <f>_xlfn.XLOOKUP($A49,'Day 3 Cleaned'!$L:$L,'Day 3 Cleaned'!$AI:$AI,"-")</f>
        <v>3</v>
      </c>
      <c r="O49" s="26">
        <f>_xlfn.XLOOKUP($A49,'Day 4 Cleaned'!$L:$L,'Day 4 Cleaned'!$AH:$AH,"-")</f>
        <v>1</v>
      </c>
      <c r="P49" s="26">
        <f>_xlfn.XLOOKUP($A49,'Day 4 Cleaned'!$L:$L,'Day 4 Cleaned'!$AI:$AI,"-")</f>
        <v>3</v>
      </c>
      <c r="Q49" s="30">
        <f>SUM(K49:P49)/3</f>
        <v>4</v>
      </c>
      <c r="R49" s="26">
        <f>_xlfn.XLOOKUP($A49,'Day 1 Cleaned'!$U:$U,'Day 1 Cleaned'!$CC:$CC,"-")</f>
        <v>36.85</v>
      </c>
      <c r="S49" s="26">
        <f>_xlfn.XLOOKUP($A49,'Day 2 Cleaned'!$M:$M,'Day 2 Cleaned'!$AM:$AM,"-")</f>
        <v>30.27</v>
      </c>
      <c r="T49" s="26">
        <f>_xlfn.XLOOKUP($A49,'Day 2 Cleaned'!$M:$M,'Day 2 Cleaned'!$AQ:$AQ,"-")</f>
        <v>0</v>
      </c>
      <c r="U49" s="14">
        <f>R49-S49</f>
        <v>6.5800000000000018</v>
      </c>
      <c r="V49" s="26">
        <f>_xlfn.XLOOKUP($A49,'Day 3 Cleaned'!$L:$L,'Day 3 Cleaned'!$AL:$AL,"-")</f>
        <v>20.66</v>
      </c>
      <c r="W49" s="26">
        <f>_xlfn.XLOOKUP($A49,'Day 3 Cleaned'!$L:$L,'Day 3 Cleaned'!$AP:$AP,"-")</f>
        <v>2.79</v>
      </c>
      <c r="X49" s="14">
        <f>(S49+T49)-V49</f>
        <v>9.61</v>
      </c>
      <c r="Y49" s="26">
        <f>_xlfn.XLOOKUP($A49,'Day 4 Cleaned'!$L:$L,'Day 4 Cleaned'!$AL:$AL,"-")</f>
        <v>15.78</v>
      </c>
      <c r="Z49" s="26">
        <f>_xlfn.XLOOKUP($A49,'Day 4 Cleaned'!$L:$L,'Day 4 Cleaned'!$AP:$AP,"-")</f>
        <v>0</v>
      </c>
      <c r="AA49" s="14">
        <f>(V49+W49)-Y49</f>
        <v>7.67</v>
      </c>
      <c r="AB49" s="30">
        <f>AVERAGE(U49,X49,AA49)</f>
        <v>7.9533333333333331</v>
      </c>
      <c r="AC49" s="30">
        <f>IF(AND($AB$157&gt;AB49, AB49&gt;$AB$156),AB49,"-")</f>
        <v>7.9533333333333331</v>
      </c>
      <c r="AD49" s="26">
        <f>_xlfn.XLOOKUP($A49,'Day 1 Cleaned'!$U:$U,'Day 1 Cleaned'!CM:CM,"-")</f>
        <v>0</v>
      </c>
      <c r="AE49" s="26">
        <f>_xlfn.XLOOKUP($A49,'Day 2 Cleaned'!$M:$M,'Day 2 Cleaned'!$AV:$AV,"-")</f>
        <v>0</v>
      </c>
      <c r="AF49" s="26">
        <f>_xlfn.XLOOKUP($A49,'Day 2 Cleaned'!$M:$M,'Day 2 Cleaned'!$AZ:$AZ,"-")</f>
        <v>0</v>
      </c>
      <c r="AG49" s="14">
        <f t="shared" si="0"/>
        <v>0</v>
      </c>
      <c r="AH49" s="26">
        <f>_xlfn.XLOOKUP($A49,'Day 3 Cleaned'!$L:$L,'Day 3 Cleaned'!$AU:$AU,"-")</f>
        <v>0</v>
      </c>
      <c r="AI49" s="26">
        <f>_xlfn.XLOOKUP($A49,'Day 3 Cleaned'!$L:$L,'Day 3 Cleaned'!$AY:$AY,"-")</f>
        <v>0</v>
      </c>
      <c r="AJ49" s="14">
        <f t="shared" si="1"/>
        <v>0</v>
      </c>
      <c r="AK49" s="26">
        <f>_xlfn.XLOOKUP($A49,'Day 4 Cleaned'!$L:$L,'Day 4 Cleaned'!$AU:$AU,"-")</f>
        <v>0</v>
      </c>
      <c r="AL49" s="26">
        <f>_xlfn.XLOOKUP($A49,'Day 4 Cleaned'!$L:$L,'Day 4 Cleaned'!$AY:$AY,"-")</f>
        <v>0</v>
      </c>
      <c r="AM49" s="14">
        <f t="shared" si="2"/>
        <v>0</v>
      </c>
      <c r="AN49" s="30">
        <f t="shared" si="3"/>
        <v>0</v>
      </c>
      <c r="AO49" s="31" t="str">
        <f>IF(AND($AB$157&gt;AN49, AN49&gt;$AB$156),AN49,"-")</f>
        <v>-</v>
      </c>
      <c r="AP49" s="26">
        <f>_xlfn.XLOOKUP($A49,'Day 1 Cleaned'!$U:$U,'Day 1 Cleaned'!CT:CT,"-")</f>
        <v>0</v>
      </c>
      <c r="AQ49" s="26">
        <f>_xlfn.XLOOKUP($A49,'Day 1 Cleaned'!$U:$U,'Day 1 Cleaned'!DD:DD,"-")</f>
        <v>0</v>
      </c>
      <c r="AR49" s="26">
        <f>_xlfn.XLOOKUP($A49,'Day 1 Cleaned'!$U:$U,'Day 1 Cleaned'!DN:DN,"-")</f>
        <v>0</v>
      </c>
      <c r="AS49" s="26">
        <f>_xlfn.XLOOKUP($A49,'Day 1 Cleaned'!$U:$U,'Day 1 Cleaned'!DX:DX,"-")</f>
        <v>0</v>
      </c>
      <c r="AT49" s="26">
        <f>_xlfn.XLOOKUP($A49,'Day 1 Cleaned'!$U:$U,'Day 1 Cleaned'!EH:EH,"-")</f>
        <v>0</v>
      </c>
      <c r="AU49" s="26">
        <f>_xlfn.XLOOKUP($A49,'Day 1 Cleaned'!$U:$U,'Day 1 Cleaned'!ER:ER,"-")</f>
        <v>0</v>
      </c>
      <c r="AV49" s="26">
        <f>_xlfn.XLOOKUP($A49,'Day 1 Cleaned'!$U:$U,'Day 1 Cleaned'!FA:FA,"-")</f>
        <v>0</v>
      </c>
      <c r="AW49" s="26">
        <f>_xlfn.XLOOKUP($A49,'Day 1 Cleaned'!$U:$U,'Day 1 Cleaned'!FK:FK,"-")</f>
        <v>0</v>
      </c>
      <c r="AX49" s="26">
        <f>_xlfn.XLOOKUP($A49,'Day 1 Cleaned'!$U:$U,'Day 1 Cleaned'!FT:FT,"-")*_xlfn.XLOOKUP($A49,'Day 1 Cleaned'!$U:$U,'Day 1 Cleaned'!FU:FU,"-")</f>
        <v>0</v>
      </c>
      <c r="AY49" s="26">
        <f>_xlfn.XLOOKUP($A49,'Day 1 Cleaned'!$U:$U,'Day 1 Cleaned'!FV:FV,"-")</f>
        <v>0</v>
      </c>
      <c r="AZ49" s="26">
        <f>_xlfn.XLOOKUP($A49,'Day 1 Cleaned'!$U:$U,'Day 1 Cleaned'!GA:GA,"-")</f>
        <v>0</v>
      </c>
    </row>
    <row r="50" spans="1:52" x14ac:dyDescent="0.35">
      <c r="A50" s="26" t="str">
        <f>PROPER('Day 1 Cleaned'!U48)</f>
        <v>Birarurwa Josue</v>
      </c>
      <c r="B50" s="26" t="str">
        <f>_xlfn.XLOOKUP($A50,'Day 1 Cleaned'!$U:$U,'Day 1 Cleaned'!Y:Y,"-")</f>
        <v>Nyamasheke</v>
      </c>
      <c r="C50" s="26" t="str">
        <f>_xlfn.XLOOKUP($A50,'Day 1 Cleaned'!$U:$U,'Day 1 Cleaned'!AA:AA,"-")</f>
        <v>Kagarama</v>
      </c>
      <c r="D50" s="26" t="str">
        <f>_xlfn.XLOOKUP($A50,'Day 1 Cleaned'!$U:$U,'Day 1 Cleaned'!AB:AB,"-")</f>
        <v>Cyankuba</v>
      </c>
      <c r="E50" s="26" t="str">
        <f>_xlfn.XLOOKUP($A50,'Day 1 Cleaned'!$U:$U,'Day 1 Cleaned'!AI:AI,"-")</f>
        <v>Traditional 3 stone fire</v>
      </c>
      <c r="F50" s="26" t="str">
        <f>_xlfn.XLOOKUP($A50,'Day 1 Cleaned'!$U:$U,'Day 1 Cleaned'!BL:BL,"-")</f>
        <v>Wood</v>
      </c>
      <c r="G50" s="26" t="str">
        <f>_xlfn.XLOOKUP($A50,'Day 2 Cleaned'!$M:$M,'Day 2 Cleaned'!$U:$U,"-")</f>
        <v>Wood</v>
      </c>
      <c r="H50" s="26" t="str">
        <f>_xlfn.XLOOKUP($A50,'Day 3 Cleaned'!$L:$L,'Day 3 Cleaned'!$T:$T,"-")</f>
        <v>Wood</v>
      </c>
      <c r="I50" s="26" t="str">
        <f>_xlfn.XLOOKUP($A50,'Day 4 Cleaned'!$L:$L,'Day 4 Cleaned'!$T:$T,"-")</f>
        <v>Wood</v>
      </c>
      <c r="J50" s="26" t="b" cm="1">
        <f t="array" ref="J50">AND(EXACT(F50:I50,F50))</f>
        <v>1</v>
      </c>
      <c r="K50" s="26">
        <f>_xlfn.XLOOKUP($A50,'Day 2 Cleaned'!$M:$M,'Day 2 Cleaned'!$AI:$AI,"-")</f>
        <v>1</v>
      </c>
      <c r="L50" s="26">
        <f>_xlfn.XLOOKUP($A50,'Day 2 Cleaned'!$M:$M,'Day 2 Cleaned'!$AJ:$AJ,"-")</f>
        <v>6</v>
      </c>
      <c r="M50" s="26">
        <f>_xlfn.XLOOKUP($A50,'Day 3 Cleaned'!$L:$L,'Day 3 Cleaned'!$AH:$AH,"-")</f>
        <v>2</v>
      </c>
      <c r="N50" s="26">
        <f>_xlfn.XLOOKUP($A50,'Day 3 Cleaned'!$L:$L,'Day 3 Cleaned'!$AI:$AI,"-")</f>
        <v>7</v>
      </c>
      <c r="O50" s="26">
        <f>_xlfn.XLOOKUP($A50,'Day 4 Cleaned'!$L:$L,'Day 4 Cleaned'!$AH:$AH,"-")</f>
        <v>1</v>
      </c>
      <c r="P50" s="26">
        <f>_xlfn.XLOOKUP($A50,'Day 4 Cleaned'!$L:$L,'Day 4 Cleaned'!$AI:$AI,"-")</f>
        <v>3</v>
      </c>
      <c r="Q50" s="30">
        <f>SUM(K50:P50)/3</f>
        <v>6.666666666666667</v>
      </c>
      <c r="R50" s="26">
        <f>_xlfn.XLOOKUP($A50,'Day 1 Cleaned'!$U:$U,'Day 1 Cleaned'!$CC:$CC,"-")</f>
        <v>57.96</v>
      </c>
      <c r="S50" s="26">
        <f>_xlfn.XLOOKUP($A50,'Day 2 Cleaned'!$M:$M,'Day 2 Cleaned'!$AM:$AM,"-")</f>
        <v>24.613</v>
      </c>
      <c r="T50" s="26">
        <f>_xlfn.XLOOKUP($A50,'Day 2 Cleaned'!$M:$M,'Day 2 Cleaned'!$AQ:$AQ,"-")</f>
        <v>29.347000000000001</v>
      </c>
      <c r="U50" s="14">
        <f>R50-S50</f>
        <v>33.347000000000001</v>
      </c>
      <c r="V50" s="26">
        <f>_xlfn.XLOOKUP($A50,'Day 3 Cleaned'!$L:$L,'Day 3 Cleaned'!$AL:$AL,"-")</f>
        <v>13.28</v>
      </c>
      <c r="W50" s="26">
        <f>_xlfn.XLOOKUP($A50,'Day 3 Cleaned'!$L:$L,'Day 3 Cleaned'!$AP:$AP,"-")</f>
        <v>29.347000000000001</v>
      </c>
      <c r="X50" s="14">
        <f>(S50+T50)-V50</f>
        <v>40.68</v>
      </c>
      <c r="Y50" s="26">
        <f>_xlfn.XLOOKUP($A50,'Day 4 Cleaned'!$L:$L,'Day 4 Cleaned'!$AL:$AL,"-")</f>
        <v>4.8600000000000003</v>
      </c>
      <c r="Z50" s="26">
        <f>_xlfn.XLOOKUP($A50,'Day 4 Cleaned'!$L:$L,'Day 4 Cleaned'!$AP:$AP,"-")</f>
        <v>27.783999999999999</v>
      </c>
      <c r="AA50" s="14">
        <f>(V50+W50)-Y50</f>
        <v>37.767000000000003</v>
      </c>
      <c r="AB50" s="30">
        <f>AVERAGE(U50,X50,AA50)</f>
        <v>37.26466666666667</v>
      </c>
      <c r="AC50" s="30" t="str">
        <f>IF(AND($AB$157&gt;AB50, AB50&gt;$AB$156),AB50,"-")</f>
        <v>-</v>
      </c>
      <c r="AD50" s="26">
        <f>_xlfn.XLOOKUP($A50,'Day 1 Cleaned'!$U:$U,'Day 1 Cleaned'!CM:CM,"-")</f>
        <v>0</v>
      </c>
      <c r="AE50" s="26">
        <f>_xlfn.XLOOKUP($A50,'Day 2 Cleaned'!$M:$M,'Day 2 Cleaned'!$AV:$AV,"-")</f>
        <v>0</v>
      </c>
      <c r="AF50" s="26">
        <f>_xlfn.XLOOKUP($A50,'Day 2 Cleaned'!$M:$M,'Day 2 Cleaned'!$AZ:$AZ,"-")</f>
        <v>0</v>
      </c>
      <c r="AG50" s="14">
        <f t="shared" si="0"/>
        <v>0</v>
      </c>
      <c r="AH50" s="26">
        <f>_xlfn.XLOOKUP($A50,'Day 3 Cleaned'!$L:$L,'Day 3 Cleaned'!$AU:$AU,"-")</f>
        <v>0</v>
      </c>
      <c r="AI50" s="26">
        <f>_xlfn.XLOOKUP($A50,'Day 3 Cleaned'!$L:$L,'Day 3 Cleaned'!$AY:$AY,"-")</f>
        <v>0</v>
      </c>
      <c r="AJ50" s="14">
        <f t="shared" si="1"/>
        <v>0</v>
      </c>
      <c r="AK50" s="26">
        <f>_xlfn.XLOOKUP($A50,'Day 4 Cleaned'!$L:$L,'Day 4 Cleaned'!$AU:$AU,"-")</f>
        <v>0</v>
      </c>
      <c r="AL50" s="26">
        <f>_xlfn.XLOOKUP($A50,'Day 4 Cleaned'!$L:$L,'Day 4 Cleaned'!$AY:$AY,"-")</f>
        <v>0</v>
      </c>
      <c r="AM50" s="14">
        <f t="shared" si="2"/>
        <v>0</v>
      </c>
      <c r="AN50" s="30">
        <f t="shared" si="3"/>
        <v>0</v>
      </c>
      <c r="AO50" s="31" t="str">
        <f>IF(AND($AB$157&gt;AN50, AN50&gt;$AB$156),AN50,"-")</f>
        <v>-</v>
      </c>
      <c r="AP50" s="26">
        <f>_xlfn.XLOOKUP($A50,'Day 1 Cleaned'!$U:$U,'Day 1 Cleaned'!CT:CT,"-")</f>
        <v>0</v>
      </c>
      <c r="AQ50" s="26">
        <f>_xlfn.XLOOKUP($A50,'Day 1 Cleaned'!$U:$U,'Day 1 Cleaned'!DD:DD,"-")</f>
        <v>0</v>
      </c>
      <c r="AR50" s="26">
        <f>_xlfn.XLOOKUP($A50,'Day 1 Cleaned'!$U:$U,'Day 1 Cleaned'!DN:DN,"-")</f>
        <v>0</v>
      </c>
      <c r="AS50" s="26">
        <f>_xlfn.XLOOKUP($A50,'Day 1 Cleaned'!$U:$U,'Day 1 Cleaned'!DX:DX,"-")</f>
        <v>0</v>
      </c>
      <c r="AT50" s="26">
        <f>_xlfn.XLOOKUP($A50,'Day 1 Cleaned'!$U:$U,'Day 1 Cleaned'!EH:EH,"-")</f>
        <v>0</v>
      </c>
      <c r="AU50" s="26">
        <f>_xlfn.XLOOKUP($A50,'Day 1 Cleaned'!$U:$U,'Day 1 Cleaned'!ER:ER,"-")</f>
        <v>0</v>
      </c>
      <c r="AV50" s="26">
        <f>_xlfn.XLOOKUP($A50,'Day 1 Cleaned'!$U:$U,'Day 1 Cleaned'!FA:FA,"-")</f>
        <v>0</v>
      </c>
      <c r="AW50" s="26">
        <f>_xlfn.XLOOKUP($A50,'Day 1 Cleaned'!$U:$U,'Day 1 Cleaned'!FK:FK,"-")</f>
        <v>0</v>
      </c>
      <c r="AX50" s="26">
        <f>_xlfn.XLOOKUP($A50,'Day 1 Cleaned'!$U:$U,'Day 1 Cleaned'!FT:FT,"-")*_xlfn.XLOOKUP($A50,'Day 1 Cleaned'!$U:$U,'Day 1 Cleaned'!FU:FU,"-")</f>
        <v>0</v>
      </c>
      <c r="AY50" s="26">
        <f>_xlfn.XLOOKUP($A50,'Day 1 Cleaned'!$U:$U,'Day 1 Cleaned'!FV:FV,"-")</f>
        <v>0</v>
      </c>
      <c r="AZ50" s="26">
        <f>_xlfn.XLOOKUP($A50,'Day 1 Cleaned'!$U:$U,'Day 1 Cleaned'!GA:GA,"-")</f>
        <v>0</v>
      </c>
    </row>
    <row r="51" spans="1:52" x14ac:dyDescent="0.35">
      <c r="A51" s="26" t="str">
        <f>PROPER('Day 1 Cleaned'!U49)</f>
        <v>Bizimana Pascal</v>
      </c>
      <c r="B51" s="26" t="str">
        <f>_xlfn.XLOOKUP($A51,'Day 1 Cleaned'!$U:$U,'Day 1 Cleaned'!Y:Y,"-")</f>
        <v>Nyamasheke</v>
      </c>
      <c r="C51" s="26" t="str">
        <f>_xlfn.XLOOKUP($A51,'Day 1 Cleaned'!$U:$U,'Day 1 Cleaned'!AA:AA,"-")</f>
        <v>Kagarama</v>
      </c>
      <c r="D51" s="26" t="str">
        <f>_xlfn.XLOOKUP($A51,'Day 1 Cleaned'!$U:$U,'Day 1 Cleaned'!AB:AB,"-")</f>
        <v>Cyankuba</v>
      </c>
      <c r="E51" s="26" t="str">
        <f>_xlfn.XLOOKUP($A51,'Day 1 Cleaned'!$U:$U,'Day 1 Cleaned'!AI:AI,"-")</f>
        <v>Traditional 3 stone fire</v>
      </c>
      <c r="F51" s="26" t="str">
        <f>_xlfn.XLOOKUP($A51,'Day 1 Cleaned'!$U:$U,'Day 1 Cleaned'!BL:BL,"-")</f>
        <v>Wood</v>
      </c>
      <c r="G51" s="26" t="str">
        <f>_xlfn.XLOOKUP($A51,'Day 2 Cleaned'!$M:$M,'Day 2 Cleaned'!$U:$U,"-")</f>
        <v>Wood</v>
      </c>
      <c r="H51" s="26" t="str">
        <f>_xlfn.XLOOKUP($A51,'Day 3 Cleaned'!$L:$L,'Day 3 Cleaned'!$T:$T,"-")</f>
        <v>Wood</v>
      </c>
      <c r="I51" s="26" t="str">
        <f>_xlfn.XLOOKUP($A51,'Day 4 Cleaned'!$L:$L,'Day 4 Cleaned'!$T:$T,"-")</f>
        <v>Wood</v>
      </c>
      <c r="J51" s="26" t="b" cm="1">
        <f t="array" ref="J51">AND(EXACT(F51:I51,F51))</f>
        <v>1</v>
      </c>
      <c r="K51" s="26">
        <f>_xlfn.XLOOKUP($A51,'Day 2 Cleaned'!$M:$M,'Day 2 Cleaned'!$AI:$AI,"-")</f>
        <v>1</v>
      </c>
      <c r="L51" s="26">
        <f>_xlfn.XLOOKUP($A51,'Day 2 Cleaned'!$M:$M,'Day 2 Cleaned'!$AJ:$AJ,"-")</f>
        <v>7</v>
      </c>
      <c r="M51" s="26">
        <f>_xlfn.XLOOKUP($A51,'Day 3 Cleaned'!$L:$L,'Day 3 Cleaned'!$AH:$AH,"-")</f>
        <v>1</v>
      </c>
      <c r="N51" s="26">
        <f>_xlfn.XLOOKUP($A51,'Day 3 Cleaned'!$L:$L,'Day 3 Cleaned'!$AI:$AI,"-")</f>
        <v>5</v>
      </c>
      <c r="O51" s="26">
        <f>_xlfn.XLOOKUP($A51,'Day 4 Cleaned'!$L:$L,'Day 4 Cleaned'!$AH:$AH,"-")</f>
        <v>2</v>
      </c>
      <c r="P51" s="26">
        <f>_xlfn.XLOOKUP($A51,'Day 4 Cleaned'!$L:$L,'Day 4 Cleaned'!$AI:$AI,"-")</f>
        <v>6</v>
      </c>
      <c r="Q51" s="30">
        <f>SUM(K51:P51)/3</f>
        <v>7.333333333333333</v>
      </c>
      <c r="R51" s="26">
        <f>_xlfn.XLOOKUP($A51,'Day 1 Cleaned'!$U:$U,'Day 1 Cleaned'!$CC:$CC,"-")</f>
        <v>71.06</v>
      </c>
      <c r="S51" s="26">
        <f>_xlfn.XLOOKUP($A51,'Day 2 Cleaned'!$M:$M,'Day 2 Cleaned'!$AM:$AM,"-")</f>
        <v>22.07</v>
      </c>
      <c r="T51" s="26">
        <f>_xlfn.XLOOKUP($A51,'Day 2 Cleaned'!$M:$M,'Day 2 Cleaned'!$AQ:$AQ,"-")</f>
        <v>42.186</v>
      </c>
      <c r="U51" s="14">
        <f>R51-S51</f>
        <v>48.99</v>
      </c>
      <c r="V51" s="26">
        <f>_xlfn.XLOOKUP($A51,'Day 3 Cleaned'!$L:$L,'Day 3 Cleaned'!$AL:$AL,"-")</f>
        <v>17.806000000000001</v>
      </c>
      <c r="W51" s="26">
        <f>_xlfn.XLOOKUP($A51,'Day 3 Cleaned'!$L:$L,'Day 3 Cleaned'!$AP:$AP,"-")</f>
        <v>39.101999999999997</v>
      </c>
      <c r="X51" s="14">
        <f>(S51+T51)-V51</f>
        <v>46.45</v>
      </c>
      <c r="Y51" s="26">
        <f>_xlfn.XLOOKUP($A51,'Day 4 Cleaned'!$L:$L,'Day 4 Cleaned'!$AL:$AL,"-")</f>
        <v>12.439</v>
      </c>
      <c r="Z51" s="26">
        <f>_xlfn.XLOOKUP($A51,'Day 4 Cleaned'!$L:$L,'Day 4 Cleaned'!$AP:$AP,"-")</f>
        <v>28.382000000000001</v>
      </c>
      <c r="AA51" s="14">
        <f>(V51+W51)-Y51</f>
        <v>44.469000000000001</v>
      </c>
      <c r="AB51" s="30">
        <f>AVERAGE(U51,X51,AA51)</f>
        <v>46.636333333333333</v>
      </c>
      <c r="AC51" s="30" t="str">
        <f>IF(AND($AB$157&gt;AB51, AB51&gt;$AB$156),AB51,"-")</f>
        <v>-</v>
      </c>
      <c r="AD51" s="26">
        <f>_xlfn.XLOOKUP($A51,'Day 1 Cleaned'!$U:$U,'Day 1 Cleaned'!CM:CM,"-")</f>
        <v>0</v>
      </c>
      <c r="AE51" s="26">
        <f>_xlfn.XLOOKUP($A51,'Day 2 Cleaned'!$M:$M,'Day 2 Cleaned'!$AV:$AV,"-")</f>
        <v>0</v>
      </c>
      <c r="AF51" s="26">
        <f>_xlfn.XLOOKUP($A51,'Day 2 Cleaned'!$M:$M,'Day 2 Cleaned'!$AZ:$AZ,"-")</f>
        <v>0</v>
      </c>
      <c r="AG51" s="14">
        <f t="shared" si="0"/>
        <v>0</v>
      </c>
      <c r="AH51" s="26">
        <f>_xlfn.XLOOKUP($A51,'Day 3 Cleaned'!$L:$L,'Day 3 Cleaned'!$AU:$AU,"-")</f>
        <v>0</v>
      </c>
      <c r="AI51" s="26">
        <f>_xlfn.XLOOKUP($A51,'Day 3 Cleaned'!$L:$L,'Day 3 Cleaned'!$AY:$AY,"-")</f>
        <v>0</v>
      </c>
      <c r="AJ51" s="14">
        <f t="shared" si="1"/>
        <v>0</v>
      </c>
      <c r="AK51" s="26">
        <f>_xlfn.XLOOKUP($A51,'Day 4 Cleaned'!$L:$L,'Day 4 Cleaned'!$AU:$AU,"-")</f>
        <v>0</v>
      </c>
      <c r="AL51" s="26">
        <f>_xlfn.XLOOKUP($A51,'Day 4 Cleaned'!$L:$L,'Day 4 Cleaned'!$AY:$AY,"-")</f>
        <v>0</v>
      </c>
      <c r="AM51" s="14">
        <f t="shared" si="2"/>
        <v>0</v>
      </c>
      <c r="AN51" s="30">
        <f t="shared" si="3"/>
        <v>0</v>
      </c>
      <c r="AO51" s="31" t="str">
        <f>IF(AND($AB$157&gt;AN51, AN51&gt;$AB$156),AN51,"-")</f>
        <v>-</v>
      </c>
      <c r="AP51" s="26">
        <f>_xlfn.XLOOKUP($A51,'Day 1 Cleaned'!$U:$U,'Day 1 Cleaned'!CT:CT,"-")</f>
        <v>0</v>
      </c>
      <c r="AQ51" s="26">
        <f>_xlfn.XLOOKUP($A51,'Day 1 Cleaned'!$U:$U,'Day 1 Cleaned'!DD:DD,"-")</f>
        <v>0</v>
      </c>
      <c r="AR51" s="26">
        <f>_xlfn.XLOOKUP($A51,'Day 1 Cleaned'!$U:$U,'Day 1 Cleaned'!DN:DN,"-")</f>
        <v>0</v>
      </c>
      <c r="AS51" s="26">
        <f>_xlfn.XLOOKUP($A51,'Day 1 Cleaned'!$U:$U,'Day 1 Cleaned'!DX:DX,"-")</f>
        <v>0</v>
      </c>
      <c r="AT51" s="26">
        <f>_xlfn.XLOOKUP($A51,'Day 1 Cleaned'!$U:$U,'Day 1 Cleaned'!EH:EH,"-")</f>
        <v>0</v>
      </c>
      <c r="AU51" s="26">
        <f>_xlfn.XLOOKUP($A51,'Day 1 Cleaned'!$U:$U,'Day 1 Cleaned'!ER:ER,"-")</f>
        <v>0</v>
      </c>
      <c r="AV51" s="26">
        <f>_xlfn.XLOOKUP($A51,'Day 1 Cleaned'!$U:$U,'Day 1 Cleaned'!FA:FA,"-")</f>
        <v>0</v>
      </c>
      <c r="AW51" s="26">
        <f>_xlfn.XLOOKUP($A51,'Day 1 Cleaned'!$U:$U,'Day 1 Cleaned'!FK:FK,"-")</f>
        <v>0</v>
      </c>
      <c r="AX51" s="26">
        <f>_xlfn.XLOOKUP($A51,'Day 1 Cleaned'!$U:$U,'Day 1 Cleaned'!FT:FT,"-")*_xlfn.XLOOKUP($A51,'Day 1 Cleaned'!$U:$U,'Day 1 Cleaned'!FU:FU,"-")</f>
        <v>0</v>
      </c>
      <c r="AY51" s="26">
        <f>_xlfn.XLOOKUP($A51,'Day 1 Cleaned'!$U:$U,'Day 1 Cleaned'!FV:FV,"-")</f>
        <v>0</v>
      </c>
      <c r="AZ51" s="26">
        <f>_xlfn.XLOOKUP($A51,'Day 1 Cleaned'!$U:$U,'Day 1 Cleaned'!GA:GA,"-")</f>
        <v>0</v>
      </c>
    </row>
    <row r="52" spans="1:52" x14ac:dyDescent="0.35">
      <c r="A52" s="26" t="str">
        <f>PROPER('Day 1 Cleaned'!U50)</f>
        <v xml:space="preserve">Dushimimana Enock </v>
      </c>
      <c r="B52" s="26" t="str">
        <f>_xlfn.XLOOKUP($A52,'Day 1 Cleaned'!$U:$U,'Day 1 Cleaned'!Y:Y,"-")</f>
        <v>Nyamasheke</v>
      </c>
      <c r="C52" s="26" t="str">
        <f>_xlfn.XLOOKUP($A52,'Day 1 Cleaned'!$U:$U,'Day 1 Cleaned'!AA:AA,"-")</f>
        <v>Ngoma</v>
      </c>
      <c r="D52" s="26" t="str">
        <f>_xlfn.XLOOKUP($A52,'Day 1 Cleaned'!$U:$U,'Day 1 Cleaned'!AB:AB,"-")</f>
        <v>Buhembe</v>
      </c>
      <c r="E52" s="26" t="str">
        <f>_xlfn.XLOOKUP($A52,'Day 1 Cleaned'!$U:$U,'Day 1 Cleaned'!AI:AI,"-")</f>
        <v>Traditional 3 stone fire</v>
      </c>
      <c r="F52" s="26" t="str">
        <f>_xlfn.XLOOKUP($A52,'Day 1 Cleaned'!$U:$U,'Day 1 Cleaned'!BL:BL,"-")</f>
        <v>Wood</v>
      </c>
      <c r="G52" s="26" t="str">
        <f>_xlfn.XLOOKUP($A52,'Day 2 Cleaned'!$M:$M,'Day 2 Cleaned'!$U:$U,"-")</f>
        <v>Wood</v>
      </c>
      <c r="H52" s="26" t="str">
        <f>_xlfn.XLOOKUP($A52,'Day 3 Cleaned'!$L:$L,'Day 3 Cleaned'!$T:$T,"-")</f>
        <v>Wood</v>
      </c>
      <c r="I52" s="26" t="str">
        <f>_xlfn.XLOOKUP($A52,'Day 4 Cleaned'!$L:$L,'Day 4 Cleaned'!$T:$T,"-")</f>
        <v>Wood</v>
      </c>
      <c r="J52" s="26" t="b" cm="1">
        <f t="array" ref="J52">AND(EXACT(F52:I52,F52))</f>
        <v>1</v>
      </c>
      <c r="K52" s="26">
        <f>_xlfn.XLOOKUP($A52,'Day 2 Cleaned'!$M:$M,'Day 2 Cleaned'!$AI:$AI,"-")</f>
        <v>2</v>
      </c>
      <c r="L52" s="26">
        <f>_xlfn.XLOOKUP($A52,'Day 2 Cleaned'!$M:$M,'Day 2 Cleaned'!$AJ:$AJ,"-")</f>
        <v>4</v>
      </c>
      <c r="M52" s="26">
        <f>_xlfn.XLOOKUP($A52,'Day 3 Cleaned'!$L:$L,'Day 3 Cleaned'!$AH:$AH,"-")</f>
        <v>2</v>
      </c>
      <c r="N52" s="26">
        <f>_xlfn.XLOOKUP($A52,'Day 3 Cleaned'!$L:$L,'Day 3 Cleaned'!$AI:$AI,"-")</f>
        <v>4</v>
      </c>
      <c r="O52" s="26">
        <f>_xlfn.XLOOKUP($A52,'Day 4 Cleaned'!$L:$L,'Day 4 Cleaned'!$AH:$AH,"-")</f>
        <v>2</v>
      </c>
      <c r="P52" s="26">
        <f>_xlfn.XLOOKUP($A52,'Day 4 Cleaned'!$L:$L,'Day 4 Cleaned'!$AI:$AI,"-")</f>
        <v>4</v>
      </c>
      <c r="Q52" s="30">
        <f>SUM(K52:P52)/3</f>
        <v>6</v>
      </c>
      <c r="R52" s="26">
        <f>_xlfn.XLOOKUP($A52,'Day 1 Cleaned'!$U:$U,'Day 1 Cleaned'!$CC:$CC,"-")</f>
        <v>23.85</v>
      </c>
      <c r="S52" s="26">
        <f>_xlfn.XLOOKUP($A52,'Day 2 Cleaned'!$M:$M,'Day 2 Cleaned'!$AM:$AM,"-")</f>
        <v>14.13</v>
      </c>
      <c r="T52" s="26">
        <f>_xlfn.XLOOKUP($A52,'Day 2 Cleaned'!$M:$M,'Day 2 Cleaned'!$AQ:$AQ,"-")</f>
        <v>5.8</v>
      </c>
      <c r="U52" s="14">
        <f>R52-S52</f>
        <v>9.7200000000000006</v>
      </c>
      <c r="V52" s="26">
        <f>_xlfn.XLOOKUP($A52,'Day 3 Cleaned'!$L:$L,'Day 3 Cleaned'!$AL:$AL,"-")</f>
        <v>7.07</v>
      </c>
      <c r="W52" s="26">
        <f>_xlfn.XLOOKUP($A52,'Day 3 Cleaned'!$L:$L,'Day 3 Cleaned'!$AP:$AP,"-")</f>
        <v>6.67</v>
      </c>
      <c r="X52" s="14">
        <f>(S52+T52)-V52</f>
        <v>12.86</v>
      </c>
      <c r="Y52" s="26">
        <f>_xlfn.XLOOKUP($A52,'Day 4 Cleaned'!$L:$L,'Day 4 Cleaned'!$AL:$AL,"-")</f>
        <v>4.57</v>
      </c>
      <c r="Z52" s="26">
        <f>_xlfn.XLOOKUP($A52,'Day 4 Cleaned'!$L:$L,'Day 4 Cleaned'!$AP:$AP,"-")</f>
        <v>5.78</v>
      </c>
      <c r="AA52" s="14">
        <f>(V52+W52)-Y52</f>
        <v>9.17</v>
      </c>
      <c r="AB52" s="30">
        <f>AVERAGE(U52,X52,AA52)</f>
        <v>10.583333333333334</v>
      </c>
      <c r="AC52" s="30">
        <f>IF(AND($AB$157&gt;AB52, AB52&gt;$AB$156),AB52,"-")</f>
        <v>10.583333333333334</v>
      </c>
      <c r="AD52" s="26">
        <f>_xlfn.XLOOKUP($A52,'Day 1 Cleaned'!$U:$U,'Day 1 Cleaned'!CM:CM,"-")</f>
        <v>0</v>
      </c>
      <c r="AE52" s="26">
        <f>_xlfn.XLOOKUP($A52,'Day 2 Cleaned'!$M:$M,'Day 2 Cleaned'!$AV:$AV,"-")</f>
        <v>0</v>
      </c>
      <c r="AF52" s="26">
        <f>_xlfn.XLOOKUP($A52,'Day 2 Cleaned'!$M:$M,'Day 2 Cleaned'!$AZ:$AZ,"-")</f>
        <v>0</v>
      </c>
      <c r="AG52" s="14">
        <f t="shared" si="0"/>
        <v>0</v>
      </c>
      <c r="AH52" s="26">
        <f>_xlfn.XLOOKUP($A52,'Day 3 Cleaned'!$L:$L,'Day 3 Cleaned'!$AU:$AU,"-")</f>
        <v>0</v>
      </c>
      <c r="AI52" s="26">
        <f>_xlfn.XLOOKUP($A52,'Day 3 Cleaned'!$L:$L,'Day 3 Cleaned'!$AY:$AY,"-")</f>
        <v>0</v>
      </c>
      <c r="AJ52" s="14">
        <f t="shared" si="1"/>
        <v>0</v>
      </c>
      <c r="AK52" s="26">
        <f>_xlfn.XLOOKUP($A52,'Day 4 Cleaned'!$L:$L,'Day 4 Cleaned'!$AU:$AU,"-")</f>
        <v>0</v>
      </c>
      <c r="AL52" s="26">
        <f>_xlfn.XLOOKUP($A52,'Day 4 Cleaned'!$L:$L,'Day 4 Cleaned'!$AY:$AY,"-")</f>
        <v>0</v>
      </c>
      <c r="AM52" s="14">
        <f t="shared" si="2"/>
        <v>0</v>
      </c>
      <c r="AN52" s="30">
        <f t="shared" si="3"/>
        <v>0</v>
      </c>
      <c r="AO52" s="31" t="str">
        <f>IF(AND($AB$157&gt;AN52, AN52&gt;$AB$156),AN52,"-")</f>
        <v>-</v>
      </c>
      <c r="AP52" s="26">
        <f>_xlfn.XLOOKUP($A52,'Day 1 Cleaned'!$U:$U,'Day 1 Cleaned'!CT:CT,"-")</f>
        <v>0</v>
      </c>
      <c r="AQ52" s="26">
        <f>_xlfn.XLOOKUP($A52,'Day 1 Cleaned'!$U:$U,'Day 1 Cleaned'!DD:DD,"-")</f>
        <v>0</v>
      </c>
      <c r="AR52" s="26">
        <f>_xlfn.XLOOKUP($A52,'Day 1 Cleaned'!$U:$U,'Day 1 Cleaned'!DN:DN,"-")</f>
        <v>0</v>
      </c>
      <c r="AS52" s="26">
        <f>_xlfn.XLOOKUP($A52,'Day 1 Cleaned'!$U:$U,'Day 1 Cleaned'!DX:DX,"-")</f>
        <v>0</v>
      </c>
      <c r="AT52" s="26">
        <f>_xlfn.XLOOKUP($A52,'Day 1 Cleaned'!$U:$U,'Day 1 Cleaned'!EH:EH,"-")</f>
        <v>0</v>
      </c>
      <c r="AU52" s="26">
        <f>_xlfn.XLOOKUP($A52,'Day 1 Cleaned'!$U:$U,'Day 1 Cleaned'!ER:ER,"-")</f>
        <v>0</v>
      </c>
      <c r="AV52" s="26">
        <f>_xlfn.XLOOKUP($A52,'Day 1 Cleaned'!$U:$U,'Day 1 Cleaned'!FA:FA,"-")</f>
        <v>0</v>
      </c>
      <c r="AW52" s="26">
        <f>_xlfn.XLOOKUP($A52,'Day 1 Cleaned'!$U:$U,'Day 1 Cleaned'!FK:FK,"-")</f>
        <v>0</v>
      </c>
      <c r="AX52" s="26">
        <f>_xlfn.XLOOKUP($A52,'Day 1 Cleaned'!$U:$U,'Day 1 Cleaned'!FT:FT,"-")*_xlfn.XLOOKUP($A52,'Day 1 Cleaned'!$U:$U,'Day 1 Cleaned'!FU:FU,"-")</f>
        <v>0</v>
      </c>
      <c r="AY52" s="26">
        <f>_xlfn.XLOOKUP($A52,'Day 1 Cleaned'!$U:$U,'Day 1 Cleaned'!FV:FV,"-")</f>
        <v>0</v>
      </c>
      <c r="AZ52" s="26">
        <f>_xlfn.XLOOKUP($A52,'Day 1 Cleaned'!$U:$U,'Day 1 Cleaned'!GA:GA,"-")</f>
        <v>0</v>
      </c>
    </row>
    <row r="53" spans="1:52" x14ac:dyDescent="0.35">
      <c r="A53" s="26" t="str">
        <f>PROPER('Day 1 Cleaned'!U51)</f>
        <v>Gatera Fidele</v>
      </c>
      <c r="B53" s="26" t="str">
        <f>_xlfn.XLOOKUP($A53,'Day 1 Cleaned'!$U:$U,'Day 1 Cleaned'!Y:Y,"-")</f>
        <v>Nyamasheke</v>
      </c>
      <c r="C53" s="26" t="str">
        <f>_xlfn.XLOOKUP($A53,'Day 1 Cleaned'!$U:$U,'Day 1 Cleaned'!AA:AA,"-")</f>
        <v>Ngoma</v>
      </c>
      <c r="D53" s="26" t="str">
        <f>_xlfn.XLOOKUP($A53,'Day 1 Cleaned'!$U:$U,'Day 1 Cleaned'!AB:AB,"-")</f>
        <v>Buhembe</v>
      </c>
      <c r="E53" s="26" t="str">
        <f>_xlfn.XLOOKUP($A53,'Day 1 Cleaned'!$U:$U,'Day 1 Cleaned'!AI:AI,"-")</f>
        <v>Traditional 3 stone fire</v>
      </c>
      <c r="F53" s="26" t="str">
        <f>_xlfn.XLOOKUP($A53,'Day 1 Cleaned'!$U:$U,'Day 1 Cleaned'!BL:BL,"-")</f>
        <v>Wood</v>
      </c>
      <c r="G53" s="26" t="str">
        <f>_xlfn.XLOOKUP($A53,'Day 2 Cleaned'!$M:$M,'Day 2 Cleaned'!$U:$U,"-")</f>
        <v>Wood</v>
      </c>
      <c r="H53" s="26" t="str">
        <f>_xlfn.XLOOKUP($A53,'Day 3 Cleaned'!$L:$L,'Day 3 Cleaned'!$T:$T,"-")</f>
        <v>Wood</v>
      </c>
      <c r="I53" s="26" t="str">
        <f>_xlfn.XLOOKUP($A53,'Day 4 Cleaned'!$L:$L,'Day 4 Cleaned'!$T:$T,"-")</f>
        <v>Wood</v>
      </c>
      <c r="J53" s="26" t="b" cm="1">
        <f t="array" ref="J53">AND(EXACT(F53:I53,F53))</f>
        <v>1</v>
      </c>
      <c r="K53" s="26">
        <f>_xlfn.XLOOKUP($A53,'Day 2 Cleaned'!$M:$M,'Day 2 Cleaned'!$AI:$AI,"-")</f>
        <v>1</v>
      </c>
      <c r="L53" s="26">
        <f>_xlfn.XLOOKUP($A53,'Day 2 Cleaned'!$M:$M,'Day 2 Cleaned'!$AJ:$AJ,"-")</f>
        <v>8</v>
      </c>
      <c r="M53" s="26">
        <f>_xlfn.XLOOKUP($A53,'Day 3 Cleaned'!$L:$L,'Day 3 Cleaned'!$AH:$AH,"-")</f>
        <v>1</v>
      </c>
      <c r="N53" s="26">
        <f>_xlfn.XLOOKUP($A53,'Day 3 Cleaned'!$L:$L,'Day 3 Cleaned'!$AI:$AI,"-")</f>
        <v>8</v>
      </c>
      <c r="O53" s="26">
        <f>_xlfn.XLOOKUP($A53,'Day 4 Cleaned'!$L:$L,'Day 4 Cleaned'!$AH:$AH,"-")</f>
        <v>1</v>
      </c>
      <c r="P53" s="26">
        <f>_xlfn.XLOOKUP($A53,'Day 4 Cleaned'!$L:$L,'Day 4 Cleaned'!$AI:$AI,"-")</f>
        <v>8</v>
      </c>
      <c r="Q53" s="30">
        <f>SUM(K53:P53)/3</f>
        <v>9</v>
      </c>
      <c r="R53" s="26">
        <f>_xlfn.XLOOKUP($A53,'Day 1 Cleaned'!$U:$U,'Day 1 Cleaned'!$CC:$CC,"-")</f>
        <v>14.56</v>
      </c>
      <c r="S53" s="26">
        <f>_xlfn.XLOOKUP($A53,'Day 2 Cleaned'!$M:$M,'Day 2 Cleaned'!$AM:$AM,"-")</f>
        <v>2.3199999999999998</v>
      </c>
      <c r="T53" s="26">
        <f>_xlfn.XLOOKUP($A53,'Day 2 Cleaned'!$M:$M,'Day 2 Cleaned'!$AQ:$AQ,"-")</f>
        <v>13.26</v>
      </c>
      <c r="U53" s="14">
        <f>R53-S53</f>
        <v>12.24</v>
      </c>
      <c r="V53" s="26">
        <f>_xlfn.XLOOKUP($A53,'Day 3 Cleaned'!$L:$L,'Day 3 Cleaned'!$AL:$AL,"-")</f>
        <v>5.72</v>
      </c>
      <c r="W53" s="26">
        <f>_xlfn.XLOOKUP($A53,'Day 3 Cleaned'!$L:$L,'Day 3 Cleaned'!$AP:$AP,"-")</f>
        <v>15.56</v>
      </c>
      <c r="X53" s="14">
        <f>(S53+T53)-V53</f>
        <v>9.86</v>
      </c>
      <c r="Y53" s="26">
        <f>_xlfn.XLOOKUP($A53,'Day 4 Cleaned'!$L:$L,'Day 4 Cleaned'!$AL:$AL,"-")</f>
        <v>2.64</v>
      </c>
      <c r="Z53" s="26">
        <f>_xlfn.XLOOKUP($A53,'Day 4 Cleaned'!$L:$L,'Day 4 Cleaned'!$AP:$AP,"-")</f>
        <v>13.32</v>
      </c>
      <c r="AA53" s="14">
        <f>(V53+W53)-Y53</f>
        <v>18.64</v>
      </c>
      <c r="AB53" s="30">
        <f>AVERAGE(U53,X53,AA53)</f>
        <v>13.58</v>
      </c>
      <c r="AC53" s="30">
        <f>IF(AND($AB$157&gt;AB53, AB53&gt;$AB$156),AB53,"-")</f>
        <v>13.58</v>
      </c>
      <c r="AD53" s="26">
        <f>_xlfn.XLOOKUP($A53,'Day 1 Cleaned'!$U:$U,'Day 1 Cleaned'!CM:CM,"-")</f>
        <v>0</v>
      </c>
      <c r="AE53" s="26">
        <f>_xlfn.XLOOKUP($A53,'Day 2 Cleaned'!$M:$M,'Day 2 Cleaned'!$AV:$AV,"-")</f>
        <v>0</v>
      </c>
      <c r="AF53" s="26">
        <f>_xlfn.XLOOKUP($A53,'Day 2 Cleaned'!$M:$M,'Day 2 Cleaned'!$AZ:$AZ,"-")</f>
        <v>0</v>
      </c>
      <c r="AG53" s="14">
        <f t="shared" si="0"/>
        <v>0</v>
      </c>
      <c r="AH53" s="26">
        <f>_xlfn.XLOOKUP($A53,'Day 3 Cleaned'!$L:$L,'Day 3 Cleaned'!$AU:$AU,"-")</f>
        <v>0</v>
      </c>
      <c r="AI53" s="26">
        <f>_xlfn.XLOOKUP($A53,'Day 3 Cleaned'!$L:$L,'Day 3 Cleaned'!$AY:$AY,"-")</f>
        <v>0</v>
      </c>
      <c r="AJ53" s="14">
        <f t="shared" si="1"/>
        <v>0</v>
      </c>
      <c r="AK53" s="26">
        <f>_xlfn.XLOOKUP($A53,'Day 4 Cleaned'!$L:$L,'Day 4 Cleaned'!$AU:$AU,"-")</f>
        <v>0</v>
      </c>
      <c r="AL53" s="26">
        <f>_xlfn.XLOOKUP($A53,'Day 4 Cleaned'!$L:$L,'Day 4 Cleaned'!$AY:$AY,"-")</f>
        <v>0</v>
      </c>
      <c r="AM53" s="14">
        <f t="shared" si="2"/>
        <v>0</v>
      </c>
      <c r="AN53" s="30">
        <f t="shared" si="3"/>
        <v>0</v>
      </c>
      <c r="AO53" s="31" t="str">
        <f>IF(AND($AB$157&gt;AN53, AN53&gt;$AB$156),AN53,"-")</f>
        <v>-</v>
      </c>
      <c r="AP53" s="26">
        <f>_xlfn.XLOOKUP($A53,'Day 1 Cleaned'!$U:$U,'Day 1 Cleaned'!CT:CT,"-")</f>
        <v>0</v>
      </c>
      <c r="AQ53" s="26">
        <f>_xlfn.XLOOKUP($A53,'Day 1 Cleaned'!$U:$U,'Day 1 Cleaned'!DD:DD,"-")</f>
        <v>0</v>
      </c>
      <c r="AR53" s="26">
        <f>_xlfn.XLOOKUP($A53,'Day 1 Cleaned'!$U:$U,'Day 1 Cleaned'!DN:DN,"-")</f>
        <v>0</v>
      </c>
      <c r="AS53" s="26">
        <f>_xlfn.XLOOKUP($A53,'Day 1 Cleaned'!$U:$U,'Day 1 Cleaned'!DX:DX,"-")</f>
        <v>0</v>
      </c>
      <c r="AT53" s="26">
        <f>_xlfn.XLOOKUP($A53,'Day 1 Cleaned'!$U:$U,'Day 1 Cleaned'!EH:EH,"-")</f>
        <v>0</v>
      </c>
      <c r="AU53" s="26">
        <f>_xlfn.XLOOKUP($A53,'Day 1 Cleaned'!$U:$U,'Day 1 Cleaned'!ER:ER,"-")</f>
        <v>0</v>
      </c>
      <c r="AV53" s="26">
        <f>_xlfn.XLOOKUP($A53,'Day 1 Cleaned'!$U:$U,'Day 1 Cleaned'!FA:FA,"-")</f>
        <v>0</v>
      </c>
      <c r="AW53" s="26">
        <f>_xlfn.XLOOKUP($A53,'Day 1 Cleaned'!$U:$U,'Day 1 Cleaned'!FK:FK,"-")</f>
        <v>0</v>
      </c>
      <c r="AX53" s="26">
        <f>_xlfn.XLOOKUP($A53,'Day 1 Cleaned'!$U:$U,'Day 1 Cleaned'!FT:FT,"-")*_xlfn.XLOOKUP($A53,'Day 1 Cleaned'!$U:$U,'Day 1 Cleaned'!FU:FU,"-")</f>
        <v>0</v>
      </c>
      <c r="AY53" s="26">
        <f>_xlfn.XLOOKUP($A53,'Day 1 Cleaned'!$U:$U,'Day 1 Cleaned'!FV:FV,"-")</f>
        <v>0</v>
      </c>
      <c r="AZ53" s="26">
        <f>_xlfn.XLOOKUP($A53,'Day 1 Cleaned'!$U:$U,'Day 1 Cleaned'!GA:GA,"-")</f>
        <v>0</v>
      </c>
    </row>
    <row r="54" spans="1:52" x14ac:dyDescent="0.35">
      <c r="A54" s="26" t="str">
        <f>PROPER('Day 1 Cleaned'!U52)</f>
        <v>Habyarimana Fabien</v>
      </c>
      <c r="B54" s="26" t="str">
        <f>_xlfn.XLOOKUP($A54,'Day 1 Cleaned'!$U:$U,'Day 1 Cleaned'!Y:Y,"-")</f>
        <v>Nyamasheke</v>
      </c>
      <c r="C54" s="26" t="str">
        <f>_xlfn.XLOOKUP($A54,'Day 1 Cleaned'!$U:$U,'Day 1 Cleaned'!AA:AA,"-")</f>
        <v>Kigabiro</v>
      </c>
      <c r="D54" s="26" t="str">
        <f>_xlfn.XLOOKUP($A54,'Day 1 Cleaned'!$U:$U,'Day 1 Cleaned'!AB:AB,"-")</f>
        <v>Bunyenga</v>
      </c>
      <c r="E54" s="26" t="str">
        <f>_xlfn.XLOOKUP($A54,'Day 1 Cleaned'!$U:$U,'Day 1 Cleaned'!AI:AI,"-")</f>
        <v>Traditional 3 stone fire</v>
      </c>
      <c r="F54" s="26" t="str">
        <f>_xlfn.XLOOKUP($A54,'Day 1 Cleaned'!$U:$U,'Day 1 Cleaned'!BL:BL,"-")</f>
        <v>Wood</v>
      </c>
      <c r="G54" s="26" t="str">
        <f>_xlfn.XLOOKUP($A54,'Day 2 Cleaned'!$M:$M,'Day 2 Cleaned'!$U:$U,"-")</f>
        <v>Wood</v>
      </c>
      <c r="H54" s="26" t="str">
        <f>_xlfn.XLOOKUP($A54,'Day 3 Cleaned'!$L:$L,'Day 3 Cleaned'!$T:$T,"-")</f>
        <v>Wood</v>
      </c>
      <c r="I54" s="26" t="str">
        <f>_xlfn.XLOOKUP($A54,'Day 4 Cleaned'!$L:$L,'Day 4 Cleaned'!$T:$T,"-")</f>
        <v>Wood</v>
      </c>
      <c r="J54" s="26" t="b" cm="1">
        <f t="array" ref="J54">AND(EXACT(F54:I54,F54))</f>
        <v>1</v>
      </c>
      <c r="K54" s="26">
        <f>_xlfn.XLOOKUP($A54,'Day 2 Cleaned'!$M:$M,'Day 2 Cleaned'!$AI:$AI,"-")</f>
        <v>2</v>
      </c>
      <c r="L54" s="26">
        <f>_xlfn.XLOOKUP($A54,'Day 2 Cleaned'!$M:$M,'Day 2 Cleaned'!$AJ:$AJ,"-")</f>
        <v>6</v>
      </c>
      <c r="M54" s="26">
        <f>_xlfn.XLOOKUP($A54,'Day 3 Cleaned'!$L:$L,'Day 3 Cleaned'!$AH:$AH,"-")</f>
        <v>3</v>
      </c>
      <c r="N54" s="26">
        <f>_xlfn.XLOOKUP($A54,'Day 3 Cleaned'!$L:$L,'Day 3 Cleaned'!$AI:$AI,"-")</f>
        <v>6</v>
      </c>
      <c r="O54" s="26">
        <f>_xlfn.XLOOKUP($A54,'Day 4 Cleaned'!$L:$L,'Day 4 Cleaned'!$AH:$AH,"-")</f>
        <v>2</v>
      </c>
      <c r="P54" s="26">
        <f>_xlfn.XLOOKUP($A54,'Day 4 Cleaned'!$L:$L,'Day 4 Cleaned'!$AI:$AI,"-")</f>
        <v>6</v>
      </c>
      <c r="Q54" s="30">
        <f>SUM(K54:P54)/3</f>
        <v>8.3333333333333339</v>
      </c>
      <c r="R54" s="26">
        <f>_xlfn.XLOOKUP($A54,'Day 1 Cleaned'!$U:$U,'Day 1 Cleaned'!$CC:$CC,"-")</f>
        <v>42.84</v>
      </c>
      <c r="S54" s="26">
        <f>_xlfn.XLOOKUP($A54,'Day 2 Cleaned'!$M:$M,'Day 2 Cleaned'!$AM:$AM,"-")</f>
        <v>34.729999999999997</v>
      </c>
      <c r="T54" s="26">
        <f>_xlfn.XLOOKUP($A54,'Day 2 Cleaned'!$M:$M,'Day 2 Cleaned'!$AQ:$AQ,"-")</f>
        <v>19.239999999999998</v>
      </c>
      <c r="U54" s="14">
        <f>R54-S54</f>
        <v>8.1100000000000065</v>
      </c>
      <c r="V54" s="26">
        <f>_xlfn.XLOOKUP($A54,'Day 3 Cleaned'!$L:$L,'Day 3 Cleaned'!$AL:$AL,"-")</f>
        <v>23.36</v>
      </c>
      <c r="W54" s="26">
        <f>_xlfn.XLOOKUP($A54,'Day 3 Cleaned'!$L:$L,'Day 3 Cleaned'!$AP:$AP,"-")</f>
        <v>0</v>
      </c>
      <c r="X54" s="14">
        <f>(S54+T54)-V54</f>
        <v>30.61</v>
      </c>
      <c r="Y54" s="26">
        <f>_xlfn.XLOOKUP($A54,'Day 4 Cleaned'!$L:$L,'Day 4 Cleaned'!$AL:$AL,"-")</f>
        <v>5.65</v>
      </c>
      <c r="Z54" s="26">
        <f>_xlfn.XLOOKUP($A54,'Day 4 Cleaned'!$L:$L,'Day 4 Cleaned'!$AP:$AP,"-")</f>
        <v>0</v>
      </c>
      <c r="AA54" s="14">
        <f>(V54+W54)-Y54</f>
        <v>17.71</v>
      </c>
      <c r="AB54" s="30">
        <f>AVERAGE(U54,X54,AA54)</f>
        <v>18.810000000000002</v>
      </c>
      <c r="AC54" s="30">
        <f>IF(AND($AB$157&gt;AB54, AB54&gt;$AB$156),AB54,"-")</f>
        <v>18.810000000000002</v>
      </c>
      <c r="AD54" s="26">
        <f>_xlfn.XLOOKUP($A54,'Day 1 Cleaned'!$U:$U,'Day 1 Cleaned'!CM:CM,"-")</f>
        <v>0</v>
      </c>
      <c r="AE54" s="26">
        <f>_xlfn.XLOOKUP($A54,'Day 2 Cleaned'!$M:$M,'Day 2 Cleaned'!$AV:$AV,"-")</f>
        <v>0</v>
      </c>
      <c r="AF54" s="26">
        <f>_xlfn.XLOOKUP($A54,'Day 2 Cleaned'!$M:$M,'Day 2 Cleaned'!$AZ:$AZ,"-")</f>
        <v>0</v>
      </c>
      <c r="AG54" s="14">
        <f t="shared" si="0"/>
        <v>0</v>
      </c>
      <c r="AH54" s="26">
        <f>_xlfn.XLOOKUP($A54,'Day 3 Cleaned'!$L:$L,'Day 3 Cleaned'!$AU:$AU,"-")</f>
        <v>0</v>
      </c>
      <c r="AI54" s="26">
        <f>_xlfn.XLOOKUP($A54,'Day 3 Cleaned'!$L:$L,'Day 3 Cleaned'!$AY:$AY,"-")</f>
        <v>0</v>
      </c>
      <c r="AJ54" s="14">
        <f t="shared" si="1"/>
        <v>0</v>
      </c>
      <c r="AK54" s="26">
        <f>_xlfn.XLOOKUP($A54,'Day 4 Cleaned'!$L:$L,'Day 4 Cleaned'!$AU:$AU,"-")</f>
        <v>0</v>
      </c>
      <c r="AL54" s="26">
        <f>_xlfn.XLOOKUP($A54,'Day 4 Cleaned'!$L:$L,'Day 4 Cleaned'!$AY:$AY,"-")</f>
        <v>0</v>
      </c>
      <c r="AM54" s="14">
        <f t="shared" si="2"/>
        <v>0</v>
      </c>
      <c r="AN54" s="30">
        <f t="shared" si="3"/>
        <v>0</v>
      </c>
      <c r="AO54" s="31" t="str">
        <f>IF(AND($AB$157&gt;AN54, AN54&gt;$AB$156),AN54,"-")</f>
        <v>-</v>
      </c>
      <c r="AP54" s="26">
        <f>_xlfn.XLOOKUP($A54,'Day 1 Cleaned'!$U:$U,'Day 1 Cleaned'!CT:CT,"-")</f>
        <v>0</v>
      </c>
      <c r="AQ54" s="26">
        <f>_xlfn.XLOOKUP($A54,'Day 1 Cleaned'!$U:$U,'Day 1 Cleaned'!DD:DD,"-")</f>
        <v>0</v>
      </c>
      <c r="AR54" s="26">
        <f>_xlfn.XLOOKUP($A54,'Day 1 Cleaned'!$U:$U,'Day 1 Cleaned'!DN:DN,"-")</f>
        <v>0</v>
      </c>
      <c r="AS54" s="26">
        <f>_xlfn.XLOOKUP($A54,'Day 1 Cleaned'!$U:$U,'Day 1 Cleaned'!DX:DX,"-")</f>
        <v>0</v>
      </c>
      <c r="AT54" s="26">
        <f>_xlfn.XLOOKUP($A54,'Day 1 Cleaned'!$U:$U,'Day 1 Cleaned'!EH:EH,"-")</f>
        <v>0</v>
      </c>
      <c r="AU54" s="26">
        <f>_xlfn.XLOOKUP($A54,'Day 1 Cleaned'!$U:$U,'Day 1 Cleaned'!ER:ER,"-")</f>
        <v>0</v>
      </c>
      <c r="AV54" s="26">
        <f>_xlfn.XLOOKUP($A54,'Day 1 Cleaned'!$U:$U,'Day 1 Cleaned'!FA:FA,"-")</f>
        <v>0</v>
      </c>
      <c r="AW54" s="26">
        <f>_xlfn.XLOOKUP($A54,'Day 1 Cleaned'!$U:$U,'Day 1 Cleaned'!FK:FK,"-")</f>
        <v>0</v>
      </c>
      <c r="AX54" s="26">
        <f>_xlfn.XLOOKUP($A54,'Day 1 Cleaned'!$U:$U,'Day 1 Cleaned'!FT:FT,"-")*_xlfn.XLOOKUP($A54,'Day 1 Cleaned'!$U:$U,'Day 1 Cleaned'!FU:FU,"-")</f>
        <v>0</v>
      </c>
      <c r="AY54" s="26">
        <f>_xlfn.XLOOKUP($A54,'Day 1 Cleaned'!$U:$U,'Day 1 Cleaned'!FV:FV,"-")</f>
        <v>0</v>
      </c>
      <c r="AZ54" s="26">
        <f>_xlfn.XLOOKUP($A54,'Day 1 Cleaned'!$U:$U,'Day 1 Cleaned'!GA:GA,"-")</f>
        <v>0</v>
      </c>
    </row>
    <row r="55" spans="1:52" x14ac:dyDescent="0.35">
      <c r="A55" s="26" t="str">
        <f>PROPER('Day 1 Cleaned'!U53)</f>
        <v>Habyarimana Theobard</v>
      </c>
      <c r="B55" s="26" t="str">
        <f>_xlfn.XLOOKUP($A55,'Day 1 Cleaned'!$U:$U,'Day 1 Cleaned'!Y:Y,"-")</f>
        <v>Nyamasheke</v>
      </c>
      <c r="C55" s="26" t="str">
        <f>_xlfn.XLOOKUP($A55,'Day 1 Cleaned'!$U:$U,'Day 1 Cleaned'!AA:AA,"-")</f>
        <v>Kibogora</v>
      </c>
      <c r="D55" s="26" t="str">
        <f>_xlfn.XLOOKUP($A55,'Day 1 Cleaned'!$U:$U,'Day 1 Cleaned'!AB:AB,"-")</f>
        <v>Bizenga</v>
      </c>
      <c r="E55" s="26" t="str">
        <f>_xlfn.XLOOKUP($A55,'Day 1 Cleaned'!$U:$U,'Day 1 Cleaned'!AI:AI,"-")</f>
        <v>Improved charcoal stove</v>
      </c>
      <c r="F55" s="26" t="str">
        <f>_xlfn.XLOOKUP($A55,'Day 1 Cleaned'!$U:$U,'Day 1 Cleaned'!BL:BL,"-")</f>
        <v>Charcoal</v>
      </c>
      <c r="G55" s="26" t="str">
        <f>_xlfn.XLOOKUP($A55,'Day 2 Cleaned'!$M:$M,'Day 2 Cleaned'!$U:$U,"-")</f>
        <v>Charcoal</v>
      </c>
      <c r="H55" s="26" t="str">
        <f>_xlfn.XLOOKUP($A55,'Day 3 Cleaned'!$L:$L,'Day 3 Cleaned'!$T:$T,"-")</f>
        <v>Charcoal</v>
      </c>
      <c r="I55" s="26" t="str">
        <f>_xlfn.XLOOKUP($A55,'Day 4 Cleaned'!$L:$L,'Day 4 Cleaned'!$T:$T,"-")</f>
        <v>Charcoal</v>
      </c>
      <c r="J55" s="26" t="b" cm="1">
        <f t="array" ref="J55">AND(EXACT(F55:I55,F55))</f>
        <v>1</v>
      </c>
      <c r="K55" s="26">
        <f>_xlfn.XLOOKUP($A55,'Day 2 Cleaned'!$M:$M,'Day 2 Cleaned'!$AI:$AI,"-")</f>
        <v>1</v>
      </c>
      <c r="L55" s="26">
        <f>_xlfn.XLOOKUP($A55,'Day 2 Cleaned'!$M:$M,'Day 2 Cleaned'!$AJ:$AJ,"-")</f>
        <v>9</v>
      </c>
      <c r="M55" s="26">
        <f>_xlfn.XLOOKUP($A55,'Day 3 Cleaned'!$L:$L,'Day 3 Cleaned'!$AH:$AH,"-")</f>
        <v>2</v>
      </c>
      <c r="N55" s="26">
        <f>_xlfn.XLOOKUP($A55,'Day 3 Cleaned'!$L:$L,'Day 3 Cleaned'!$AI:$AI,"-")</f>
        <v>9</v>
      </c>
      <c r="O55" s="26">
        <f>_xlfn.XLOOKUP($A55,'Day 4 Cleaned'!$L:$L,'Day 4 Cleaned'!$AH:$AH,"-")</f>
        <v>1</v>
      </c>
      <c r="P55" s="26">
        <f>_xlfn.XLOOKUP($A55,'Day 4 Cleaned'!$L:$L,'Day 4 Cleaned'!$AI:$AI,"-")</f>
        <v>9</v>
      </c>
      <c r="Q55" s="30">
        <f>SUM(K55:P55)/3</f>
        <v>10.333333333333334</v>
      </c>
      <c r="R55" s="26">
        <f>_xlfn.XLOOKUP($A55,'Day 1 Cleaned'!$U:$U,'Day 1 Cleaned'!$CC:$CC,"-")</f>
        <v>0</v>
      </c>
      <c r="S55" s="26">
        <f>_xlfn.XLOOKUP($A55,'Day 2 Cleaned'!$M:$M,'Day 2 Cleaned'!$AM:$AM,"-")</f>
        <v>0</v>
      </c>
      <c r="T55" s="26">
        <f>_xlfn.XLOOKUP($A55,'Day 2 Cleaned'!$M:$M,'Day 2 Cleaned'!$AQ:$AQ,"-")</f>
        <v>0</v>
      </c>
      <c r="U55" s="14">
        <f>R55-S55</f>
        <v>0</v>
      </c>
      <c r="V55" s="26">
        <f>_xlfn.XLOOKUP($A55,'Day 3 Cleaned'!$L:$L,'Day 3 Cleaned'!$AL:$AL,"-")</f>
        <v>0</v>
      </c>
      <c r="W55" s="26">
        <f>_xlfn.XLOOKUP($A55,'Day 3 Cleaned'!$L:$L,'Day 3 Cleaned'!$AP:$AP,"-")</f>
        <v>0</v>
      </c>
      <c r="X55" s="14">
        <f>(S55+T55)-V55</f>
        <v>0</v>
      </c>
      <c r="Y55" s="26">
        <f>_xlfn.XLOOKUP($A55,'Day 4 Cleaned'!$L:$L,'Day 4 Cleaned'!$AL:$AL,"-")</f>
        <v>0</v>
      </c>
      <c r="Z55" s="26">
        <f>_xlfn.XLOOKUP($A55,'Day 4 Cleaned'!$L:$L,'Day 4 Cleaned'!$AP:$AP,"-")</f>
        <v>0</v>
      </c>
      <c r="AA55" s="14">
        <f>(V55+W55)-Y55</f>
        <v>0</v>
      </c>
      <c r="AB55" s="30">
        <f>AVERAGE(U55,X55,AA55)</f>
        <v>0</v>
      </c>
      <c r="AC55" s="30" t="str">
        <f>IF(AND($AB$157&gt;AB55, AB55&gt;$AB$156),AB55,"-")</f>
        <v>-</v>
      </c>
      <c r="AD55" s="26">
        <f>_xlfn.XLOOKUP($A55,'Day 1 Cleaned'!$U:$U,'Day 1 Cleaned'!CM:CM,"-")</f>
        <v>16.89</v>
      </c>
      <c r="AE55" s="26">
        <f>_xlfn.XLOOKUP($A55,'Day 2 Cleaned'!$M:$M,'Day 2 Cleaned'!$AV:$AV,"-")</f>
        <v>15.73</v>
      </c>
      <c r="AF55" s="26">
        <f>_xlfn.XLOOKUP($A55,'Day 2 Cleaned'!$M:$M,'Day 2 Cleaned'!$AZ:$AZ,"-")</f>
        <v>0</v>
      </c>
      <c r="AG55" s="14">
        <f t="shared" si="0"/>
        <v>1.1600000000000001</v>
      </c>
      <c r="AH55" s="26">
        <f>_xlfn.XLOOKUP($A55,'Day 3 Cleaned'!$L:$L,'Day 3 Cleaned'!$AU:$AU,"-")</f>
        <v>13.73</v>
      </c>
      <c r="AI55" s="26">
        <f>_xlfn.XLOOKUP($A55,'Day 3 Cleaned'!$L:$L,'Day 3 Cleaned'!$AY:$AY,"-")</f>
        <v>0</v>
      </c>
      <c r="AJ55" s="14">
        <f t="shared" si="1"/>
        <v>2</v>
      </c>
      <c r="AK55" s="26">
        <f>_xlfn.XLOOKUP($A55,'Day 4 Cleaned'!$L:$L,'Day 4 Cleaned'!$AU:$AU,"-")</f>
        <v>12.07</v>
      </c>
      <c r="AL55" s="26">
        <f>_xlfn.XLOOKUP($A55,'Day 4 Cleaned'!$L:$L,'Day 4 Cleaned'!$AY:$AY,"-")</f>
        <v>0</v>
      </c>
      <c r="AM55" s="14">
        <f t="shared" si="2"/>
        <v>1.6600000000000001</v>
      </c>
      <c r="AN55" s="30">
        <f t="shared" si="3"/>
        <v>1.6066666666666667</v>
      </c>
      <c r="AO55" s="31" t="str">
        <f>IF(AND($AB$157&gt;AN55, AN55&gt;$AB$156),AN55,"-")</f>
        <v>-</v>
      </c>
      <c r="AP55" s="26">
        <f>_xlfn.XLOOKUP($A55,'Day 1 Cleaned'!$U:$U,'Day 1 Cleaned'!CT:CT,"-")</f>
        <v>0</v>
      </c>
      <c r="AQ55" s="26">
        <f>_xlfn.XLOOKUP($A55,'Day 1 Cleaned'!$U:$U,'Day 1 Cleaned'!DD:DD,"-")</f>
        <v>0</v>
      </c>
      <c r="AR55" s="26">
        <f>_xlfn.XLOOKUP($A55,'Day 1 Cleaned'!$U:$U,'Day 1 Cleaned'!DN:DN,"-")</f>
        <v>0</v>
      </c>
      <c r="AS55" s="26">
        <f>_xlfn.XLOOKUP($A55,'Day 1 Cleaned'!$U:$U,'Day 1 Cleaned'!DX:DX,"-")</f>
        <v>0</v>
      </c>
      <c r="AT55" s="26">
        <f>_xlfn.XLOOKUP($A55,'Day 1 Cleaned'!$U:$U,'Day 1 Cleaned'!EH:EH,"-")</f>
        <v>0</v>
      </c>
      <c r="AU55" s="26">
        <f>_xlfn.XLOOKUP($A55,'Day 1 Cleaned'!$U:$U,'Day 1 Cleaned'!ER:ER,"-")</f>
        <v>0</v>
      </c>
      <c r="AV55" s="26">
        <f>_xlfn.XLOOKUP($A55,'Day 1 Cleaned'!$U:$U,'Day 1 Cleaned'!FA:FA,"-")</f>
        <v>0</v>
      </c>
      <c r="AW55" s="26">
        <f>_xlfn.XLOOKUP($A55,'Day 1 Cleaned'!$U:$U,'Day 1 Cleaned'!FK:FK,"-")</f>
        <v>0</v>
      </c>
      <c r="AX55" s="26">
        <f>_xlfn.XLOOKUP($A55,'Day 1 Cleaned'!$U:$U,'Day 1 Cleaned'!FT:FT,"-")*_xlfn.XLOOKUP($A55,'Day 1 Cleaned'!$U:$U,'Day 1 Cleaned'!FU:FU,"-")</f>
        <v>0</v>
      </c>
      <c r="AY55" s="26">
        <f>_xlfn.XLOOKUP($A55,'Day 1 Cleaned'!$U:$U,'Day 1 Cleaned'!FV:FV,"-")</f>
        <v>0</v>
      </c>
      <c r="AZ55" s="26">
        <f>_xlfn.XLOOKUP($A55,'Day 1 Cleaned'!$U:$U,'Day 1 Cleaned'!GA:GA,"-")</f>
        <v>0</v>
      </c>
    </row>
    <row r="56" spans="1:52" x14ac:dyDescent="0.35">
      <c r="A56" s="26" t="str">
        <f>PROPER('Day 1 Cleaned'!U54)</f>
        <v>Hategeka Bernard</v>
      </c>
      <c r="B56" s="26" t="str">
        <f>_xlfn.XLOOKUP($A56,'Day 1 Cleaned'!$U:$U,'Day 1 Cleaned'!Y:Y,"-")</f>
        <v>Nyamasheke</v>
      </c>
      <c r="C56" s="26" t="str">
        <f>_xlfn.XLOOKUP($A56,'Day 1 Cleaned'!$U:$U,'Day 1 Cleaned'!AA:AA,"-")</f>
        <v>Mugera</v>
      </c>
      <c r="D56" s="26">
        <f>_xlfn.XLOOKUP($A56,'Day 1 Cleaned'!$U:$U,'Day 1 Cleaned'!AB:AB,"-")</f>
        <v>0</v>
      </c>
      <c r="E56" s="26" t="str">
        <f>_xlfn.XLOOKUP($A56,'Day 1 Cleaned'!$U:$U,'Day 1 Cleaned'!AI:AI,"-")</f>
        <v>Traditional 3 stone fire</v>
      </c>
      <c r="F56" s="26" t="str">
        <f>_xlfn.XLOOKUP($A56,'Day 1 Cleaned'!$U:$U,'Day 1 Cleaned'!BL:BL,"-")</f>
        <v>Wood</v>
      </c>
      <c r="G56" s="26" t="str">
        <f>_xlfn.XLOOKUP($A56,'Day 2 Cleaned'!$M:$M,'Day 2 Cleaned'!$U:$U,"-")</f>
        <v>Wood</v>
      </c>
      <c r="H56" s="26" t="str">
        <f>_xlfn.XLOOKUP($A56,'Day 3 Cleaned'!$L:$L,'Day 3 Cleaned'!$T:$T,"-")</f>
        <v>Wood</v>
      </c>
      <c r="I56" s="26" t="str">
        <f>_xlfn.XLOOKUP($A56,'Day 4 Cleaned'!$L:$L,'Day 4 Cleaned'!$T:$T,"-")</f>
        <v>Wood</v>
      </c>
      <c r="J56" s="26" t="b" cm="1">
        <f t="array" ref="J56">AND(EXACT(F56:I56,F56))</f>
        <v>1</v>
      </c>
      <c r="K56" s="26">
        <f>_xlfn.XLOOKUP($A56,'Day 2 Cleaned'!$M:$M,'Day 2 Cleaned'!$AI:$AI,"-")</f>
        <v>1</v>
      </c>
      <c r="L56" s="26">
        <f>_xlfn.XLOOKUP($A56,'Day 2 Cleaned'!$M:$M,'Day 2 Cleaned'!$AJ:$AJ,"-")</f>
        <v>5</v>
      </c>
      <c r="M56" s="26">
        <f>_xlfn.XLOOKUP($A56,'Day 3 Cleaned'!$L:$L,'Day 3 Cleaned'!$AH:$AH,"-")</f>
        <v>1</v>
      </c>
      <c r="N56" s="26">
        <f>_xlfn.XLOOKUP($A56,'Day 3 Cleaned'!$L:$L,'Day 3 Cleaned'!$AI:$AI,"-")</f>
        <v>7</v>
      </c>
      <c r="O56" s="26">
        <f>_xlfn.XLOOKUP($A56,'Day 4 Cleaned'!$L:$L,'Day 4 Cleaned'!$AH:$AH,"-")</f>
        <v>1</v>
      </c>
      <c r="P56" s="26">
        <f>_xlfn.XLOOKUP($A56,'Day 4 Cleaned'!$L:$L,'Day 4 Cleaned'!$AI:$AI,"-")</f>
        <v>7</v>
      </c>
      <c r="Q56" s="30">
        <f>SUM(K56:P56)/3</f>
        <v>7.333333333333333</v>
      </c>
      <c r="R56" s="26">
        <f>_xlfn.XLOOKUP($A56,'Day 1 Cleaned'!$U:$U,'Day 1 Cleaned'!$CC:$CC,"-")</f>
        <v>16.22</v>
      </c>
      <c r="S56" s="26">
        <f>_xlfn.XLOOKUP($A56,'Day 2 Cleaned'!$M:$M,'Day 2 Cleaned'!$AM:$AM,"-")</f>
        <v>3.83</v>
      </c>
      <c r="T56" s="26">
        <f>_xlfn.XLOOKUP($A56,'Day 2 Cleaned'!$M:$M,'Day 2 Cleaned'!$AQ:$AQ,"-")</f>
        <v>18.8</v>
      </c>
      <c r="U56" s="14">
        <f>R56-S56</f>
        <v>12.389999999999999</v>
      </c>
      <c r="V56" s="26">
        <f>_xlfn.XLOOKUP($A56,'Day 3 Cleaned'!$L:$L,'Day 3 Cleaned'!$AL:$AL,"-")</f>
        <v>5.5</v>
      </c>
      <c r="W56" s="26">
        <f>_xlfn.XLOOKUP($A56,'Day 3 Cleaned'!$L:$L,'Day 3 Cleaned'!$AP:$AP,"-")</f>
        <v>14.448</v>
      </c>
      <c r="X56" s="14">
        <f>(S56+T56)-V56</f>
        <v>17.130000000000003</v>
      </c>
      <c r="Y56" s="26">
        <f>_xlfn.XLOOKUP($A56,'Day 4 Cleaned'!$L:$L,'Day 4 Cleaned'!$AL:$AL,"-")</f>
        <v>0.36499999999999999</v>
      </c>
      <c r="Z56" s="26">
        <f>_xlfn.XLOOKUP($A56,'Day 4 Cleaned'!$L:$L,'Day 4 Cleaned'!$AP:$AP,"-")</f>
        <v>11.08</v>
      </c>
      <c r="AA56" s="14">
        <f>(V56+W56)-Y56</f>
        <v>19.583000000000002</v>
      </c>
      <c r="AB56" s="30">
        <f>AVERAGE(U56,X56,AA56)</f>
        <v>16.367666666666668</v>
      </c>
      <c r="AC56" s="30">
        <f>IF(AND($AB$157&gt;AB56, AB56&gt;$AB$156),AB56,"-")</f>
        <v>16.367666666666668</v>
      </c>
      <c r="AD56" s="26">
        <f>_xlfn.XLOOKUP($A56,'Day 1 Cleaned'!$U:$U,'Day 1 Cleaned'!CM:CM,"-")</f>
        <v>0</v>
      </c>
      <c r="AE56" s="26">
        <f>_xlfn.XLOOKUP($A56,'Day 2 Cleaned'!$M:$M,'Day 2 Cleaned'!$AV:$AV,"-")</f>
        <v>0</v>
      </c>
      <c r="AF56" s="26">
        <f>_xlfn.XLOOKUP($A56,'Day 2 Cleaned'!$M:$M,'Day 2 Cleaned'!$AZ:$AZ,"-")</f>
        <v>0</v>
      </c>
      <c r="AG56" s="14">
        <f t="shared" si="0"/>
        <v>0</v>
      </c>
      <c r="AH56" s="26">
        <f>_xlfn.XLOOKUP($A56,'Day 3 Cleaned'!$L:$L,'Day 3 Cleaned'!$AU:$AU,"-")</f>
        <v>0</v>
      </c>
      <c r="AI56" s="26">
        <f>_xlfn.XLOOKUP($A56,'Day 3 Cleaned'!$L:$L,'Day 3 Cleaned'!$AY:$AY,"-")</f>
        <v>0</v>
      </c>
      <c r="AJ56" s="14">
        <f t="shared" si="1"/>
        <v>0</v>
      </c>
      <c r="AK56" s="26">
        <f>_xlfn.XLOOKUP($A56,'Day 4 Cleaned'!$L:$L,'Day 4 Cleaned'!$AU:$AU,"-")</f>
        <v>0</v>
      </c>
      <c r="AL56" s="26">
        <f>_xlfn.XLOOKUP($A56,'Day 4 Cleaned'!$L:$L,'Day 4 Cleaned'!$AY:$AY,"-")</f>
        <v>0</v>
      </c>
      <c r="AM56" s="14">
        <f t="shared" si="2"/>
        <v>0</v>
      </c>
      <c r="AN56" s="30">
        <f t="shared" si="3"/>
        <v>0</v>
      </c>
      <c r="AO56" s="31" t="str">
        <f>IF(AND($AB$157&gt;AN56, AN56&gt;$AB$156),AN56,"-")</f>
        <v>-</v>
      </c>
      <c r="AP56" s="26">
        <f>_xlfn.XLOOKUP($A56,'Day 1 Cleaned'!$U:$U,'Day 1 Cleaned'!CT:CT,"-")</f>
        <v>0</v>
      </c>
      <c r="AQ56" s="26">
        <f>_xlfn.XLOOKUP($A56,'Day 1 Cleaned'!$U:$U,'Day 1 Cleaned'!DD:DD,"-")</f>
        <v>0</v>
      </c>
      <c r="AR56" s="26">
        <f>_xlfn.XLOOKUP($A56,'Day 1 Cleaned'!$U:$U,'Day 1 Cleaned'!DN:DN,"-")</f>
        <v>0</v>
      </c>
      <c r="AS56" s="26">
        <f>_xlfn.XLOOKUP($A56,'Day 1 Cleaned'!$U:$U,'Day 1 Cleaned'!DX:DX,"-")</f>
        <v>0</v>
      </c>
      <c r="AT56" s="26">
        <f>_xlfn.XLOOKUP($A56,'Day 1 Cleaned'!$U:$U,'Day 1 Cleaned'!EH:EH,"-")</f>
        <v>0</v>
      </c>
      <c r="AU56" s="26">
        <f>_xlfn.XLOOKUP($A56,'Day 1 Cleaned'!$U:$U,'Day 1 Cleaned'!ER:ER,"-")</f>
        <v>0</v>
      </c>
      <c r="AV56" s="26">
        <f>_xlfn.XLOOKUP($A56,'Day 1 Cleaned'!$U:$U,'Day 1 Cleaned'!FA:FA,"-")</f>
        <v>0</v>
      </c>
      <c r="AW56" s="26">
        <f>_xlfn.XLOOKUP($A56,'Day 1 Cleaned'!$U:$U,'Day 1 Cleaned'!FK:FK,"-")</f>
        <v>0</v>
      </c>
      <c r="AX56" s="26">
        <f>_xlfn.XLOOKUP($A56,'Day 1 Cleaned'!$U:$U,'Day 1 Cleaned'!FT:FT,"-")*_xlfn.XLOOKUP($A56,'Day 1 Cleaned'!$U:$U,'Day 1 Cleaned'!FU:FU,"-")</f>
        <v>0</v>
      </c>
      <c r="AY56" s="26">
        <f>_xlfn.XLOOKUP($A56,'Day 1 Cleaned'!$U:$U,'Day 1 Cleaned'!FV:FV,"-")</f>
        <v>0</v>
      </c>
      <c r="AZ56" s="26">
        <f>_xlfn.XLOOKUP($A56,'Day 1 Cleaned'!$U:$U,'Day 1 Cleaned'!GA:GA,"-")</f>
        <v>0</v>
      </c>
    </row>
    <row r="57" spans="1:52" x14ac:dyDescent="0.35">
      <c r="A57" s="26" t="str">
        <f>PROPER('Day 1 Cleaned'!U55)</f>
        <v>Karekezi Zachar</v>
      </c>
      <c r="B57" s="26" t="str">
        <f>_xlfn.XLOOKUP($A57,'Day 1 Cleaned'!$U:$U,'Day 1 Cleaned'!Y:Y,"-")</f>
        <v>Nyamasheke</v>
      </c>
      <c r="C57" s="26" t="str">
        <f>_xlfn.XLOOKUP($A57,'Day 1 Cleaned'!$U:$U,'Day 1 Cleaned'!AA:AA,"-")</f>
        <v>Mugera</v>
      </c>
      <c r="D57" s="26" t="str">
        <f>_xlfn.XLOOKUP($A57,'Day 1 Cleaned'!$U:$U,'Day 1 Cleaned'!AB:AB,"-")</f>
        <v>Bweranyange</v>
      </c>
      <c r="E57" s="26" t="str">
        <f>_xlfn.XLOOKUP($A57,'Day 1 Cleaned'!$U:$U,'Day 1 Cleaned'!AI:AI,"-")</f>
        <v>Traditional 3 stone fire</v>
      </c>
      <c r="F57" s="26" t="str">
        <f>_xlfn.XLOOKUP($A57,'Day 1 Cleaned'!$U:$U,'Day 1 Cleaned'!BL:BL,"-")</f>
        <v>Wood</v>
      </c>
      <c r="G57" s="26" t="str">
        <f>_xlfn.XLOOKUP($A57,'Day 2 Cleaned'!$M:$M,'Day 2 Cleaned'!$U:$U,"-")</f>
        <v>Wood</v>
      </c>
      <c r="H57" s="26" t="str">
        <f>_xlfn.XLOOKUP($A57,'Day 3 Cleaned'!$L:$L,'Day 3 Cleaned'!$T:$T,"-")</f>
        <v>Wood</v>
      </c>
      <c r="I57" s="26" t="str">
        <f>_xlfn.XLOOKUP($A57,'Day 4 Cleaned'!$L:$L,'Day 4 Cleaned'!$T:$T,"-")</f>
        <v>Wood</v>
      </c>
      <c r="J57" s="26" t="b" cm="1">
        <f t="array" ref="J57">AND(EXACT(F57:I57,F57))</f>
        <v>1</v>
      </c>
      <c r="K57" s="26">
        <f>_xlfn.XLOOKUP($A57,'Day 2 Cleaned'!$M:$M,'Day 2 Cleaned'!$AI:$AI,"-")</f>
        <v>1</v>
      </c>
      <c r="L57" s="26">
        <f>_xlfn.XLOOKUP($A57,'Day 2 Cleaned'!$M:$M,'Day 2 Cleaned'!$AJ:$AJ,"-")</f>
        <v>2</v>
      </c>
      <c r="M57" s="26">
        <f>_xlfn.XLOOKUP($A57,'Day 3 Cleaned'!$L:$L,'Day 3 Cleaned'!$AH:$AH,"-")</f>
        <v>1</v>
      </c>
      <c r="N57" s="26">
        <f>_xlfn.XLOOKUP($A57,'Day 3 Cleaned'!$L:$L,'Day 3 Cleaned'!$AI:$AI,"-")</f>
        <v>2</v>
      </c>
      <c r="O57" s="26">
        <f>_xlfn.XLOOKUP($A57,'Day 4 Cleaned'!$L:$L,'Day 4 Cleaned'!$AH:$AH,"-")</f>
        <v>1</v>
      </c>
      <c r="P57" s="26">
        <f>_xlfn.XLOOKUP($A57,'Day 4 Cleaned'!$L:$L,'Day 4 Cleaned'!$AI:$AI,"-")</f>
        <v>2</v>
      </c>
      <c r="Q57" s="30">
        <f>SUM(K57:P57)/3</f>
        <v>3</v>
      </c>
      <c r="R57" s="26">
        <f>_xlfn.XLOOKUP($A57,'Day 1 Cleaned'!$U:$U,'Day 1 Cleaned'!$CC:$CC,"-")</f>
        <v>7.74</v>
      </c>
      <c r="S57" s="26">
        <f>_xlfn.XLOOKUP($A57,'Day 2 Cleaned'!$M:$M,'Day 2 Cleaned'!$AM:$AM,"-")</f>
        <v>5.8650000000000002</v>
      </c>
      <c r="T57" s="26">
        <f>_xlfn.XLOOKUP($A57,'Day 2 Cleaned'!$M:$M,'Day 2 Cleaned'!$AQ:$AQ,"-")</f>
        <v>7.4249999999999998</v>
      </c>
      <c r="U57" s="14">
        <f>R57-S57</f>
        <v>1.875</v>
      </c>
      <c r="V57" s="26">
        <f>_xlfn.XLOOKUP($A57,'Day 3 Cleaned'!$L:$L,'Day 3 Cleaned'!$AL:$AL,"-")</f>
        <v>0.46</v>
      </c>
      <c r="W57" s="26">
        <f>_xlfn.XLOOKUP($A57,'Day 3 Cleaned'!$L:$L,'Day 3 Cleaned'!$AP:$AP,"-")</f>
        <v>11.37</v>
      </c>
      <c r="X57" s="14">
        <f>(S57+T57)-V57</f>
        <v>12.829999999999998</v>
      </c>
      <c r="Y57" s="26">
        <f>_xlfn.XLOOKUP($A57,'Day 4 Cleaned'!$L:$L,'Day 4 Cleaned'!$AL:$AL,"-")</f>
        <v>3.3250000000000002</v>
      </c>
      <c r="Z57" s="26">
        <f>_xlfn.XLOOKUP($A57,'Day 4 Cleaned'!$L:$L,'Day 4 Cleaned'!$AP:$AP,"-")</f>
        <v>9.4649999999999999</v>
      </c>
      <c r="AA57" s="14">
        <f>(V57+W57)-Y57</f>
        <v>8.504999999999999</v>
      </c>
      <c r="AB57" s="30">
        <f>AVERAGE(U57,X57,AA57)</f>
        <v>7.7366666666666655</v>
      </c>
      <c r="AC57" s="30">
        <f>IF(AND($AB$157&gt;AB57, AB57&gt;$AB$156),AB57,"-")</f>
        <v>7.7366666666666655</v>
      </c>
      <c r="AD57" s="26">
        <f>_xlfn.XLOOKUP($A57,'Day 1 Cleaned'!$U:$U,'Day 1 Cleaned'!CM:CM,"-")</f>
        <v>0</v>
      </c>
      <c r="AE57" s="26">
        <f>_xlfn.XLOOKUP($A57,'Day 2 Cleaned'!$M:$M,'Day 2 Cleaned'!$AV:$AV,"-")</f>
        <v>0</v>
      </c>
      <c r="AF57" s="26">
        <f>_xlfn.XLOOKUP($A57,'Day 2 Cleaned'!$M:$M,'Day 2 Cleaned'!$AZ:$AZ,"-")</f>
        <v>0</v>
      </c>
      <c r="AG57" s="14">
        <f t="shared" si="0"/>
        <v>0</v>
      </c>
      <c r="AH57" s="26">
        <f>_xlfn.XLOOKUP($A57,'Day 3 Cleaned'!$L:$L,'Day 3 Cleaned'!$AU:$AU,"-")</f>
        <v>0</v>
      </c>
      <c r="AI57" s="26">
        <f>_xlfn.XLOOKUP($A57,'Day 3 Cleaned'!$L:$L,'Day 3 Cleaned'!$AY:$AY,"-")</f>
        <v>0</v>
      </c>
      <c r="AJ57" s="14">
        <f t="shared" si="1"/>
        <v>0</v>
      </c>
      <c r="AK57" s="26">
        <f>_xlfn.XLOOKUP($A57,'Day 4 Cleaned'!$L:$L,'Day 4 Cleaned'!$AU:$AU,"-")</f>
        <v>0</v>
      </c>
      <c r="AL57" s="26">
        <f>_xlfn.XLOOKUP($A57,'Day 4 Cleaned'!$L:$L,'Day 4 Cleaned'!$AY:$AY,"-")</f>
        <v>0</v>
      </c>
      <c r="AM57" s="14">
        <f t="shared" si="2"/>
        <v>0</v>
      </c>
      <c r="AN57" s="30">
        <f t="shared" si="3"/>
        <v>0</v>
      </c>
      <c r="AO57" s="31" t="str">
        <f>IF(AND($AB$157&gt;AN57, AN57&gt;$AB$156),AN57,"-")</f>
        <v>-</v>
      </c>
      <c r="AP57" s="26">
        <f>_xlfn.XLOOKUP($A57,'Day 1 Cleaned'!$U:$U,'Day 1 Cleaned'!CT:CT,"-")</f>
        <v>0</v>
      </c>
      <c r="AQ57" s="26">
        <f>_xlfn.XLOOKUP($A57,'Day 1 Cleaned'!$U:$U,'Day 1 Cleaned'!DD:DD,"-")</f>
        <v>0</v>
      </c>
      <c r="AR57" s="26">
        <f>_xlfn.XLOOKUP($A57,'Day 1 Cleaned'!$U:$U,'Day 1 Cleaned'!DN:DN,"-")</f>
        <v>0</v>
      </c>
      <c r="AS57" s="26">
        <f>_xlfn.XLOOKUP($A57,'Day 1 Cleaned'!$U:$U,'Day 1 Cleaned'!DX:DX,"-")</f>
        <v>0</v>
      </c>
      <c r="AT57" s="26">
        <f>_xlfn.XLOOKUP($A57,'Day 1 Cleaned'!$U:$U,'Day 1 Cleaned'!EH:EH,"-")</f>
        <v>0</v>
      </c>
      <c r="AU57" s="26">
        <f>_xlfn.XLOOKUP($A57,'Day 1 Cleaned'!$U:$U,'Day 1 Cleaned'!ER:ER,"-")</f>
        <v>0</v>
      </c>
      <c r="AV57" s="26">
        <f>_xlfn.XLOOKUP($A57,'Day 1 Cleaned'!$U:$U,'Day 1 Cleaned'!FA:FA,"-")</f>
        <v>0</v>
      </c>
      <c r="AW57" s="26">
        <f>_xlfn.XLOOKUP($A57,'Day 1 Cleaned'!$U:$U,'Day 1 Cleaned'!FK:FK,"-")</f>
        <v>0</v>
      </c>
      <c r="AX57" s="26">
        <f>_xlfn.XLOOKUP($A57,'Day 1 Cleaned'!$U:$U,'Day 1 Cleaned'!FT:FT,"-")*_xlfn.XLOOKUP($A57,'Day 1 Cleaned'!$U:$U,'Day 1 Cleaned'!FU:FU,"-")</f>
        <v>0</v>
      </c>
      <c r="AY57" s="26">
        <f>_xlfn.XLOOKUP($A57,'Day 1 Cleaned'!$U:$U,'Day 1 Cleaned'!FV:FV,"-")</f>
        <v>0</v>
      </c>
      <c r="AZ57" s="26">
        <f>_xlfn.XLOOKUP($A57,'Day 1 Cleaned'!$U:$U,'Day 1 Cleaned'!GA:GA,"-")</f>
        <v>0</v>
      </c>
    </row>
    <row r="58" spans="1:52" x14ac:dyDescent="0.35">
      <c r="A58" s="26" t="str">
        <f>PROPER('Day 1 Cleaned'!U56)</f>
        <v>Mugirwanake Andre</v>
      </c>
      <c r="B58" s="26" t="str">
        <f>_xlfn.XLOOKUP($A58,'Day 1 Cleaned'!$U:$U,'Day 1 Cleaned'!Y:Y,"-")</f>
        <v>Nyamasheke</v>
      </c>
      <c r="C58" s="26" t="str">
        <f>_xlfn.XLOOKUP($A58,'Day 1 Cleaned'!$U:$U,'Day 1 Cleaned'!AA:AA,"-")</f>
        <v>Kigabiro</v>
      </c>
      <c r="D58" s="26" t="str">
        <f>_xlfn.XLOOKUP($A58,'Day 1 Cleaned'!$U:$U,'Day 1 Cleaned'!AB:AB,"-")</f>
        <v>Bunyenga</v>
      </c>
      <c r="E58" s="26" t="str">
        <f>_xlfn.XLOOKUP($A58,'Day 1 Cleaned'!$U:$U,'Day 1 Cleaned'!AI:AI,"-")</f>
        <v>Traditional 3 stone fire</v>
      </c>
      <c r="F58" s="26" t="str">
        <f>_xlfn.XLOOKUP($A58,'Day 1 Cleaned'!$U:$U,'Day 1 Cleaned'!BL:BL,"-")</f>
        <v>Wood</v>
      </c>
      <c r="G58" s="26" t="str">
        <f>_xlfn.XLOOKUP($A58,'Day 2 Cleaned'!$M:$M,'Day 2 Cleaned'!$U:$U,"-")</f>
        <v>Wood</v>
      </c>
      <c r="H58" s="26" t="str">
        <f>_xlfn.XLOOKUP($A58,'Day 3 Cleaned'!$L:$L,'Day 3 Cleaned'!$T:$T,"-")</f>
        <v>Wood</v>
      </c>
      <c r="I58" s="26" t="str">
        <f>_xlfn.XLOOKUP($A58,'Day 4 Cleaned'!$L:$L,'Day 4 Cleaned'!$T:$T,"-")</f>
        <v>Wood</v>
      </c>
      <c r="J58" s="26" t="b" cm="1">
        <f t="array" ref="J58">AND(EXACT(F58:I58,F58))</f>
        <v>1</v>
      </c>
      <c r="K58" s="26">
        <f>_xlfn.XLOOKUP($A58,'Day 2 Cleaned'!$M:$M,'Day 2 Cleaned'!$AI:$AI,"-")</f>
        <v>2</v>
      </c>
      <c r="L58" s="26">
        <f>_xlfn.XLOOKUP($A58,'Day 2 Cleaned'!$M:$M,'Day 2 Cleaned'!$AJ:$AJ,"-")</f>
        <v>9</v>
      </c>
      <c r="M58" s="26">
        <f>_xlfn.XLOOKUP($A58,'Day 3 Cleaned'!$L:$L,'Day 3 Cleaned'!$AH:$AH,"-")</f>
        <v>3</v>
      </c>
      <c r="N58" s="26">
        <f>_xlfn.XLOOKUP($A58,'Day 3 Cleaned'!$L:$L,'Day 3 Cleaned'!$AI:$AI,"-")</f>
        <v>9</v>
      </c>
      <c r="O58" s="26">
        <f>_xlfn.XLOOKUP($A58,'Day 4 Cleaned'!$L:$L,'Day 4 Cleaned'!$AH:$AH,"-")</f>
        <v>2</v>
      </c>
      <c r="P58" s="26">
        <f>_xlfn.XLOOKUP($A58,'Day 4 Cleaned'!$L:$L,'Day 4 Cleaned'!$AI:$AI,"-")</f>
        <v>8</v>
      </c>
      <c r="Q58" s="30">
        <f>SUM(K58:P58)/3</f>
        <v>11</v>
      </c>
      <c r="R58" s="26">
        <f>_xlfn.XLOOKUP($A58,'Day 1 Cleaned'!$U:$U,'Day 1 Cleaned'!$CC:$CC,"-")</f>
        <v>45</v>
      </c>
      <c r="S58" s="26">
        <f>_xlfn.XLOOKUP($A58,'Day 2 Cleaned'!$M:$M,'Day 2 Cleaned'!$AM:$AM,"-")</f>
        <v>28</v>
      </c>
      <c r="T58" s="26">
        <f>_xlfn.XLOOKUP($A58,'Day 2 Cleaned'!$M:$M,'Day 2 Cleaned'!$AQ:$AQ,"-")</f>
        <v>0</v>
      </c>
      <c r="U58" s="14">
        <f>R58-S58</f>
        <v>17</v>
      </c>
      <c r="V58" s="26">
        <f>_xlfn.XLOOKUP($A58,'Day 3 Cleaned'!$L:$L,'Day 3 Cleaned'!$AL:$AL,"-")</f>
        <v>13.78</v>
      </c>
      <c r="W58" s="26">
        <f>_xlfn.XLOOKUP($A58,'Day 3 Cleaned'!$L:$L,'Day 3 Cleaned'!$AP:$AP,"-")</f>
        <v>0</v>
      </c>
      <c r="X58" s="14">
        <f>(S58+T58)-V58</f>
        <v>14.22</v>
      </c>
      <c r="Y58" s="26">
        <f>_xlfn.XLOOKUP($A58,'Day 4 Cleaned'!$L:$L,'Day 4 Cleaned'!$AL:$AL,"-")</f>
        <v>3.56</v>
      </c>
      <c r="Z58" s="26">
        <f>_xlfn.XLOOKUP($A58,'Day 4 Cleaned'!$L:$L,'Day 4 Cleaned'!$AP:$AP,"-")</f>
        <v>0</v>
      </c>
      <c r="AA58" s="14">
        <f>(V58+W58)-Y58</f>
        <v>10.219999999999999</v>
      </c>
      <c r="AB58" s="30">
        <f>AVERAGE(U58,X58,AA58)</f>
        <v>13.813333333333333</v>
      </c>
      <c r="AC58" s="30">
        <f>IF(AND($AB$157&gt;AB58, AB58&gt;$AB$156),AB58,"-")</f>
        <v>13.813333333333333</v>
      </c>
      <c r="AD58" s="26">
        <f>_xlfn.XLOOKUP($A58,'Day 1 Cleaned'!$U:$U,'Day 1 Cleaned'!CM:CM,"-")</f>
        <v>0</v>
      </c>
      <c r="AE58" s="26">
        <f>_xlfn.XLOOKUP($A58,'Day 2 Cleaned'!$M:$M,'Day 2 Cleaned'!$AV:$AV,"-")</f>
        <v>0</v>
      </c>
      <c r="AF58" s="26">
        <f>_xlfn.XLOOKUP($A58,'Day 2 Cleaned'!$M:$M,'Day 2 Cleaned'!$AZ:$AZ,"-")</f>
        <v>0</v>
      </c>
      <c r="AG58" s="14">
        <f t="shared" si="0"/>
        <v>0</v>
      </c>
      <c r="AH58" s="26">
        <f>_xlfn.XLOOKUP($A58,'Day 3 Cleaned'!$L:$L,'Day 3 Cleaned'!$AU:$AU,"-")</f>
        <v>0</v>
      </c>
      <c r="AI58" s="26">
        <f>_xlfn.XLOOKUP($A58,'Day 3 Cleaned'!$L:$L,'Day 3 Cleaned'!$AY:$AY,"-")</f>
        <v>0</v>
      </c>
      <c r="AJ58" s="14">
        <f t="shared" si="1"/>
        <v>0</v>
      </c>
      <c r="AK58" s="26">
        <f>_xlfn.XLOOKUP($A58,'Day 4 Cleaned'!$L:$L,'Day 4 Cleaned'!$AU:$AU,"-")</f>
        <v>0</v>
      </c>
      <c r="AL58" s="26">
        <f>_xlfn.XLOOKUP($A58,'Day 4 Cleaned'!$L:$L,'Day 4 Cleaned'!$AY:$AY,"-")</f>
        <v>0</v>
      </c>
      <c r="AM58" s="14">
        <f t="shared" si="2"/>
        <v>0</v>
      </c>
      <c r="AN58" s="30">
        <f t="shared" si="3"/>
        <v>0</v>
      </c>
      <c r="AO58" s="31" t="str">
        <f>IF(AND($AB$157&gt;AN58, AN58&gt;$AB$156),AN58,"-")</f>
        <v>-</v>
      </c>
      <c r="AP58" s="26">
        <f>_xlfn.XLOOKUP($A58,'Day 1 Cleaned'!$U:$U,'Day 1 Cleaned'!CT:CT,"-")</f>
        <v>0</v>
      </c>
      <c r="AQ58" s="26">
        <f>_xlfn.XLOOKUP($A58,'Day 1 Cleaned'!$U:$U,'Day 1 Cleaned'!DD:DD,"-")</f>
        <v>0</v>
      </c>
      <c r="AR58" s="26">
        <f>_xlfn.XLOOKUP($A58,'Day 1 Cleaned'!$U:$U,'Day 1 Cleaned'!DN:DN,"-")</f>
        <v>0</v>
      </c>
      <c r="AS58" s="26">
        <f>_xlfn.XLOOKUP($A58,'Day 1 Cleaned'!$U:$U,'Day 1 Cleaned'!DX:DX,"-")</f>
        <v>0</v>
      </c>
      <c r="AT58" s="26">
        <f>_xlfn.XLOOKUP($A58,'Day 1 Cleaned'!$U:$U,'Day 1 Cleaned'!EH:EH,"-")</f>
        <v>0</v>
      </c>
      <c r="AU58" s="26">
        <f>_xlfn.XLOOKUP($A58,'Day 1 Cleaned'!$U:$U,'Day 1 Cleaned'!ER:ER,"-")</f>
        <v>0</v>
      </c>
      <c r="AV58" s="26">
        <f>_xlfn.XLOOKUP($A58,'Day 1 Cleaned'!$U:$U,'Day 1 Cleaned'!FA:FA,"-")</f>
        <v>0</v>
      </c>
      <c r="AW58" s="26">
        <f>_xlfn.XLOOKUP($A58,'Day 1 Cleaned'!$U:$U,'Day 1 Cleaned'!FK:FK,"-")</f>
        <v>0</v>
      </c>
      <c r="AX58" s="26">
        <f>_xlfn.XLOOKUP($A58,'Day 1 Cleaned'!$U:$U,'Day 1 Cleaned'!FT:FT,"-")*_xlfn.XLOOKUP($A58,'Day 1 Cleaned'!$U:$U,'Day 1 Cleaned'!FU:FU,"-")</f>
        <v>0</v>
      </c>
      <c r="AY58" s="26">
        <f>_xlfn.XLOOKUP($A58,'Day 1 Cleaned'!$U:$U,'Day 1 Cleaned'!FV:FV,"-")</f>
        <v>0</v>
      </c>
      <c r="AZ58" s="26">
        <f>_xlfn.XLOOKUP($A58,'Day 1 Cleaned'!$U:$U,'Day 1 Cleaned'!GA:GA,"-")</f>
        <v>0</v>
      </c>
    </row>
    <row r="59" spans="1:52" x14ac:dyDescent="0.35">
      <c r="A59" s="26" t="str">
        <f>PROPER('Day 1 Cleaned'!U57)</f>
        <v>Muhundwangeyo Calixte Nason</v>
      </c>
      <c r="B59" s="26" t="str">
        <f>_xlfn.XLOOKUP($A59,'Day 1 Cleaned'!$U:$U,'Day 1 Cleaned'!Y:Y,"-")</f>
        <v>Nyamasheke</v>
      </c>
      <c r="C59" s="26" t="str">
        <f>_xlfn.XLOOKUP($A59,'Day 1 Cleaned'!$U:$U,'Day 1 Cleaned'!AA:AA,"-")</f>
        <v>Ngoma</v>
      </c>
      <c r="D59" s="26" t="str">
        <f>_xlfn.XLOOKUP($A59,'Day 1 Cleaned'!$U:$U,'Day 1 Cleaned'!AB:AB,"-")</f>
        <v>Buhembe</v>
      </c>
      <c r="E59" s="26" t="str">
        <f>_xlfn.XLOOKUP($A59,'Day 1 Cleaned'!$U:$U,'Day 1 Cleaned'!AI:AI,"-")</f>
        <v>Improved wood stove</v>
      </c>
      <c r="F59" s="26" t="str">
        <f>_xlfn.XLOOKUP($A59,'Day 1 Cleaned'!$U:$U,'Day 1 Cleaned'!BL:BL,"-")</f>
        <v>Wood</v>
      </c>
      <c r="G59" s="26" t="str">
        <f>_xlfn.XLOOKUP($A59,'Day 2 Cleaned'!$M:$M,'Day 2 Cleaned'!$U:$U,"-")</f>
        <v>Wood</v>
      </c>
      <c r="H59" s="26" t="str">
        <f>_xlfn.XLOOKUP($A59,'Day 3 Cleaned'!$L:$L,'Day 3 Cleaned'!$T:$T,"-")</f>
        <v>Wood</v>
      </c>
      <c r="I59" s="26" t="str">
        <f>_xlfn.XLOOKUP($A59,'Day 4 Cleaned'!$L:$L,'Day 4 Cleaned'!$T:$T,"-")</f>
        <v>Wood</v>
      </c>
      <c r="J59" s="26" t="b" cm="1">
        <f t="array" ref="J59">AND(EXACT(F59:I59,F59))</f>
        <v>1</v>
      </c>
      <c r="K59" s="26">
        <f>_xlfn.XLOOKUP($A59,'Day 2 Cleaned'!$M:$M,'Day 2 Cleaned'!$AI:$AI,"-")</f>
        <v>2</v>
      </c>
      <c r="L59" s="26">
        <f>_xlfn.XLOOKUP($A59,'Day 2 Cleaned'!$M:$M,'Day 2 Cleaned'!$AJ:$AJ,"-")</f>
        <v>5</v>
      </c>
      <c r="M59" s="26">
        <f>_xlfn.XLOOKUP($A59,'Day 3 Cleaned'!$L:$L,'Day 3 Cleaned'!$AH:$AH,"-")</f>
        <v>2</v>
      </c>
      <c r="N59" s="26">
        <f>_xlfn.XLOOKUP($A59,'Day 3 Cleaned'!$L:$L,'Day 3 Cleaned'!$AI:$AI,"-")</f>
        <v>5</v>
      </c>
      <c r="O59" s="26">
        <f>_xlfn.XLOOKUP($A59,'Day 4 Cleaned'!$L:$L,'Day 4 Cleaned'!$AH:$AH,"-")</f>
        <v>2</v>
      </c>
      <c r="P59" s="26">
        <f>_xlfn.XLOOKUP($A59,'Day 4 Cleaned'!$L:$L,'Day 4 Cleaned'!$AI:$AI,"-")</f>
        <v>5</v>
      </c>
      <c r="Q59" s="30">
        <f>SUM(K59:P59)/3</f>
        <v>7</v>
      </c>
      <c r="R59" s="26">
        <f>_xlfn.XLOOKUP($A59,'Day 1 Cleaned'!$U:$U,'Day 1 Cleaned'!$CC:$CC,"-")</f>
        <v>61.69</v>
      </c>
      <c r="S59" s="26">
        <f>_xlfn.XLOOKUP($A59,'Day 2 Cleaned'!$M:$M,'Day 2 Cleaned'!$AM:$AM,"-")</f>
        <v>51.52</v>
      </c>
      <c r="T59" s="26">
        <f>_xlfn.XLOOKUP($A59,'Day 2 Cleaned'!$M:$M,'Day 2 Cleaned'!$AQ:$AQ,"-")</f>
        <v>0</v>
      </c>
      <c r="U59" s="14">
        <f>R59-S59</f>
        <v>10.169999999999995</v>
      </c>
      <c r="V59" s="26">
        <f>_xlfn.XLOOKUP($A59,'Day 3 Cleaned'!$L:$L,'Day 3 Cleaned'!$AL:$AL,"-")</f>
        <v>40.74</v>
      </c>
      <c r="W59" s="26">
        <f>_xlfn.XLOOKUP($A59,'Day 3 Cleaned'!$L:$L,'Day 3 Cleaned'!$AP:$AP,"-")</f>
        <v>0</v>
      </c>
      <c r="X59" s="14">
        <f>(S59+T59)-V59</f>
        <v>10.780000000000001</v>
      </c>
      <c r="Y59" s="26">
        <f>_xlfn.XLOOKUP($A59,'Day 4 Cleaned'!$L:$L,'Day 4 Cleaned'!$AL:$AL,"-")</f>
        <v>35.17</v>
      </c>
      <c r="Z59" s="26">
        <f>_xlfn.XLOOKUP($A59,'Day 4 Cleaned'!$L:$L,'Day 4 Cleaned'!$AP:$AP,"-")</f>
        <v>0</v>
      </c>
      <c r="AA59" s="14">
        <f>(V59+W59)-Y59</f>
        <v>5.57</v>
      </c>
      <c r="AB59" s="30">
        <f>AVERAGE(U59,X59,AA59)</f>
        <v>8.8399999999999981</v>
      </c>
      <c r="AC59" s="30">
        <f>IF(AND($AB$157&gt;AB59, AB59&gt;$AB$156),AB59,"-")</f>
        <v>8.8399999999999981</v>
      </c>
      <c r="AD59" s="26">
        <f>_xlfn.XLOOKUP($A59,'Day 1 Cleaned'!$U:$U,'Day 1 Cleaned'!CM:CM,"-")</f>
        <v>0</v>
      </c>
      <c r="AE59" s="26">
        <f>_xlfn.XLOOKUP($A59,'Day 2 Cleaned'!$M:$M,'Day 2 Cleaned'!$AV:$AV,"-")</f>
        <v>0</v>
      </c>
      <c r="AF59" s="26">
        <f>_xlfn.XLOOKUP($A59,'Day 2 Cleaned'!$M:$M,'Day 2 Cleaned'!$AZ:$AZ,"-")</f>
        <v>0</v>
      </c>
      <c r="AG59" s="14">
        <f t="shared" si="0"/>
        <v>0</v>
      </c>
      <c r="AH59" s="26">
        <f>_xlfn.XLOOKUP($A59,'Day 3 Cleaned'!$L:$L,'Day 3 Cleaned'!$AU:$AU,"-")</f>
        <v>0</v>
      </c>
      <c r="AI59" s="26">
        <f>_xlfn.XLOOKUP($A59,'Day 3 Cleaned'!$L:$L,'Day 3 Cleaned'!$AY:$AY,"-")</f>
        <v>0</v>
      </c>
      <c r="AJ59" s="14">
        <f t="shared" si="1"/>
        <v>0</v>
      </c>
      <c r="AK59" s="26">
        <f>_xlfn.XLOOKUP($A59,'Day 4 Cleaned'!$L:$L,'Day 4 Cleaned'!$AU:$AU,"-")</f>
        <v>0</v>
      </c>
      <c r="AL59" s="26">
        <f>_xlfn.XLOOKUP($A59,'Day 4 Cleaned'!$L:$L,'Day 4 Cleaned'!$AY:$AY,"-")</f>
        <v>0</v>
      </c>
      <c r="AM59" s="14">
        <f t="shared" si="2"/>
        <v>0</v>
      </c>
      <c r="AN59" s="30">
        <f t="shared" si="3"/>
        <v>0</v>
      </c>
      <c r="AO59" s="31" t="str">
        <f>IF(AND($AB$157&gt;AN59, AN59&gt;$AB$156),AN59,"-")</f>
        <v>-</v>
      </c>
      <c r="AP59" s="26">
        <f>_xlfn.XLOOKUP($A59,'Day 1 Cleaned'!$U:$U,'Day 1 Cleaned'!CT:CT,"-")</f>
        <v>0</v>
      </c>
      <c r="AQ59" s="26">
        <f>_xlfn.XLOOKUP($A59,'Day 1 Cleaned'!$U:$U,'Day 1 Cleaned'!DD:DD,"-")</f>
        <v>0</v>
      </c>
      <c r="AR59" s="26">
        <f>_xlfn.XLOOKUP($A59,'Day 1 Cleaned'!$U:$U,'Day 1 Cleaned'!DN:DN,"-")</f>
        <v>0</v>
      </c>
      <c r="AS59" s="26">
        <f>_xlfn.XLOOKUP($A59,'Day 1 Cleaned'!$U:$U,'Day 1 Cleaned'!DX:DX,"-")</f>
        <v>0</v>
      </c>
      <c r="AT59" s="26">
        <f>_xlfn.XLOOKUP($A59,'Day 1 Cleaned'!$U:$U,'Day 1 Cleaned'!EH:EH,"-")</f>
        <v>0</v>
      </c>
      <c r="AU59" s="26">
        <f>_xlfn.XLOOKUP($A59,'Day 1 Cleaned'!$U:$U,'Day 1 Cleaned'!ER:ER,"-")</f>
        <v>0</v>
      </c>
      <c r="AV59" s="26">
        <f>_xlfn.XLOOKUP($A59,'Day 1 Cleaned'!$U:$U,'Day 1 Cleaned'!FA:FA,"-")</f>
        <v>0</v>
      </c>
      <c r="AW59" s="26">
        <f>_xlfn.XLOOKUP($A59,'Day 1 Cleaned'!$U:$U,'Day 1 Cleaned'!FK:FK,"-")</f>
        <v>0</v>
      </c>
      <c r="AX59" s="26">
        <f>_xlfn.XLOOKUP($A59,'Day 1 Cleaned'!$U:$U,'Day 1 Cleaned'!FT:FT,"-")*_xlfn.XLOOKUP($A59,'Day 1 Cleaned'!$U:$U,'Day 1 Cleaned'!FU:FU,"-")</f>
        <v>0</v>
      </c>
      <c r="AY59" s="26">
        <f>_xlfn.XLOOKUP($A59,'Day 1 Cleaned'!$U:$U,'Day 1 Cleaned'!FV:FV,"-")</f>
        <v>0</v>
      </c>
      <c r="AZ59" s="26">
        <f>_xlfn.XLOOKUP($A59,'Day 1 Cleaned'!$U:$U,'Day 1 Cleaned'!GA:GA,"-")</f>
        <v>0</v>
      </c>
    </row>
    <row r="60" spans="1:52" x14ac:dyDescent="0.35">
      <c r="A60" s="26" t="str">
        <f>PROPER('Day 1 Cleaned'!U58)</f>
        <v>Mukamusoni Konsore</v>
      </c>
      <c r="B60" s="26" t="str">
        <f>_xlfn.XLOOKUP($A60,'Day 1 Cleaned'!$U:$U,'Day 1 Cleaned'!Y:Y,"-")</f>
        <v>Nyamasheke</v>
      </c>
      <c r="C60" s="26" t="str">
        <f>_xlfn.XLOOKUP($A60,'Day 1 Cleaned'!$U:$U,'Day 1 Cleaned'!AA:AA,"-")</f>
        <v>Wimana</v>
      </c>
      <c r="D60" s="26" t="str">
        <f>_xlfn.XLOOKUP($A60,'Day 1 Cleaned'!$U:$U,'Day 1 Cleaned'!AB:AB,"-")</f>
        <v>Gakomeye</v>
      </c>
      <c r="E60" s="26" t="str">
        <f>_xlfn.XLOOKUP($A60,'Day 1 Cleaned'!$U:$U,'Day 1 Cleaned'!AI:AI,"-")</f>
        <v>Traditional 3 stone fire</v>
      </c>
      <c r="F60" s="26" t="str">
        <f>_xlfn.XLOOKUP($A60,'Day 1 Cleaned'!$U:$U,'Day 1 Cleaned'!BL:BL,"-")</f>
        <v>Wood</v>
      </c>
      <c r="G60" s="26" t="str">
        <f>_xlfn.XLOOKUP($A60,'Day 2 Cleaned'!$M:$M,'Day 2 Cleaned'!$U:$U,"-")</f>
        <v>Wood</v>
      </c>
      <c r="H60" s="26" t="str">
        <f>_xlfn.XLOOKUP($A60,'Day 3 Cleaned'!$L:$L,'Day 3 Cleaned'!$T:$T,"-")</f>
        <v>Wood</v>
      </c>
      <c r="I60" s="26" t="str">
        <f>_xlfn.XLOOKUP($A60,'Day 4 Cleaned'!$L:$L,'Day 4 Cleaned'!$T:$T,"-")</f>
        <v>Wood</v>
      </c>
      <c r="J60" s="26" t="b" cm="1">
        <f t="array" ref="J60">AND(EXACT(F60:I60,F60))</f>
        <v>1</v>
      </c>
      <c r="K60" s="26">
        <f>_xlfn.XLOOKUP($A60,'Day 2 Cleaned'!$M:$M,'Day 2 Cleaned'!$AI:$AI,"-")</f>
        <v>3</v>
      </c>
      <c r="L60" s="26">
        <f>_xlfn.XLOOKUP($A60,'Day 2 Cleaned'!$M:$M,'Day 2 Cleaned'!$AJ:$AJ,"-")</f>
        <v>3</v>
      </c>
      <c r="M60" s="26">
        <f>_xlfn.XLOOKUP($A60,'Day 3 Cleaned'!$L:$L,'Day 3 Cleaned'!$AH:$AH,"-")</f>
        <v>1</v>
      </c>
      <c r="N60" s="26">
        <f>_xlfn.XLOOKUP($A60,'Day 3 Cleaned'!$L:$L,'Day 3 Cleaned'!$AI:$AI,"-")</f>
        <v>3</v>
      </c>
      <c r="O60" s="26">
        <f>_xlfn.XLOOKUP($A60,'Day 4 Cleaned'!$L:$L,'Day 4 Cleaned'!$AH:$AH,"-")</f>
        <v>3</v>
      </c>
      <c r="P60" s="26">
        <f>_xlfn.XLOOKUP($A60,'Day 4 Cleaned'!$L:$L,'Day 4 Cleaned'!$AI:$AI,"-")</f>
        <v>3</v>
      </c>
      <c r="Q60" s="30">
        <f>SUM(K60:P60)/3</f>
        <v>5.333333333333333</v>
      </c>
      <c r="R60" s="26">
        <f>_xlfn.XLOOKUP($A60,'Day 1 Cleaned'!$U:$U,'Day 1 Cleaned'!$CC:$CC,"-")</f>
        <v>68.844999999999999</v>
      </c>
      <c r="S60" s="26">
        <f>_xlfn.XLOOKUP($A60,'Day 2 Cleaned'!$M:$M,'Day 2 Cleaned'!$AM:$AM,"-")</f>
        <v>28.05</v>
      </c>
      <c r="T60" s="26">
        <f>_xlfn.XLOOKUP($A60,'Day 2 Cleaned'!$M:$M,'Day 2 Cleaned'!$AQ:$AQ,"-")</f>
        <v>0</v>
      </c>
      <c r="U60" s="14">
        <f>R60-S60</f>
        <v>40.795000000000002</v>
      </c>
      <c r="V60" s="26">
        <f>_xlfn.XLOOKUP($A60,'Day 3 Cleaned'!$L:$L,'Day 3 Cleaned'!$AL:$AL,"-")</f>
        <v>19.82</v>
      </c>
      <c r="W60" s="26">
        <f>_xlfn.XLOOKUP($A60,'Day 3 Cleaned'!$L:$L,'Day 3 Cleaned'!$AP:$AP,"-")</f>
        <v>34.01</v>
      </c>
      <c r="X60" s="14">
        <f>(S60+T60)-V60</f>
        <v>8.23</v>
      </c>
      <c r="Y60" s="26">
        <f>_xlfn.XLOOKUP($A60,'Day 4 Cleaned'!$L:$L,'Day 4 Cleaned'!$AL:$AL,"-")</f>
        <v>42.31</v>
      </c>
      <c r="Z60" s="26">
        <f>_xlfn.XLOOKUP($A60,'Day 4 Cleaned'!$L:$L,'Day 4 Cleaned'!$AP:$AP,"-")</f>
        <v>0</v>
      </c>
      <c r="AA60" s="14">
        <f>(V60+W60)-Y60</f>
        <v>11.519999999999996</v>
      </c>
      <c r="AB60" s="30">
        <f>AVERAGE(U60,X60,AA60)</f>
        <v>20.181666666666668</v>
      </c>
      <c r="AC60" s="30">
        <f>IF(AND($AB$157&gt;AB60, AB60&gt;$AB$156),AB60,"-")</f>
        <v>20.181666666666668</v>
      </c>
      <c r="AD60" s="26">
        <f>_xlfn.XLOOKUP($A60,'Day 1 Cleaned'!$U:$U,'Day 1 Cleaned'!CM:CM,"-")</f>
        <v>0</v>
      </c>
      <c r="AE60" s="26">
        <f>_xlfn.XLOOKUP($A60,'Day 2 Cleaned'!$M:$M,'Day 2 Cleaned'!$AV:$AV,"-")</f>
        <v>0</v>
      </c>
      <c r="AF60" s="26">
        <f>_xlfn.XLOOKUP($A60,'Day 2 Cleaned'!$M:$M,'Day 2 Cleaned'!$AZ:$AZ,"-")</f>
        <v>0</v>
      </c>
      <c r="AG60" s="14">
        <f t="shared" si="0"/>
        <v>0</v>
      </c>
      <c r="AH60" s="26">
        <f>_xlfn.XLOOKUP($A60,'Day 3 Cleaned'!$L:$L,'Day 3 Cleaned'!$AU:$AU,"-")</f>
        <v>0</v>
      </c>
      <c r="AI60" s="26">
        <f>_xlfn.XLOOKUP($A60,'Day 3 Cleaned'!$L:$L,'Day 3 Cleaned'!$AY:$AY,"-")</f>
        <v>0</v>
      </c>
      <c r="AJ60" s="14">
        <f t="shared" si="1"/>
        <v>0</v>
      </c>
      <c r="AK60" s="26">
        <f>_xlfn.XLOOKUP($A60,'Day 4 Cleaned'!$L:$L,'Day 4 Cleaned'!$AU:$AU,"-")</f>
        <v>0</v>
      </c>
      <c r="AL60" s="26">
        <f>_xlfn.XLOOKUP($A60,'Day 4 Cleaned'!$L:$L,'Day 4 Cleaned'!$AY:$AY,"-")</f>
        <v>0</v>
      </c>
      <c r="AM60" s="14">
        <f t="shared" si="2"/>
        <v>0</v>
      </c>
      <c r="AN60" s="30">
        <f t="shared" si="3"/>
        <v>0</v>
      </c>
      <c r="AO60" s="31" t="str">
        <f>IF(AND($AB$157&gt;AN60, AN60&gt;$AB$156),AN60,"-")</f>
        <v>-</v>
      </c>
      <c r="AP60" s="26">
        <f>_xlfn.XLOOKUP($A60,'Day 1 Cleaned'!$U:$U,'Day 1 Cleaned'!CT:CT,"-")</f>
        <v>0</v>
      </c>
      <c r="AQ60" s="26">
        <f>_xlfn.XLOOKUP($A60,'Day 1 Cleaned'!$U:$U,'Day 1 Cleaned'!DD:DD,"-")</f>
        <v>0</v>
      </c>
      <c r="AR60" s="26">
        <f>_xlfn.XLOOKUP($A60,'Day 1 Cleaned'!$U:$U,'Day 1 Cleaned'!DN:DN,"-")</f>
        <v>0</v>
      </c>
      <c r="AS60" s="26">
        <f>_xlfn.XLOOKUP($A60,'Day 1 Cleaned'!$U:$U,'Day 1 Cleaned'!DX:DX,"-")</f>
        <v>0</v>
      </c>
      <c r="AT60" s="26">
        <f>_xlfn.XLOOKUP($A60,'Day 1 Cleaned'!$U:$U,'Day 1 Cleaned'!EH:EH,"-")</f>
        <v>0</v>
      </c>
      <c r="AU60" s="26">
        <f>_xlfn.XLOOKUP($A60,'Day 1 Cleaned'!$U:$U,'Day 1 Cleaned'!ER:ER,"-")</f>
        <v>0</v>
      </c>
      <c r="AV60" s="26">
        <f>_xlfn.XLOOKUP($A60,'Day 1 Cleaned'!$U:$U,'Day 1 Cleaned'!FA:FA,"-")</f>
        <v>0</v>
      </c>
      <c r="AW60" s="26">
        <f>_xlfn.XLOOKUP($A60,'Day 1 Cleaned'!$U:$U,'Day 1 Cleaned'!FK:FK,"-")</f>
        <v>0</v>
      </c>
      <c r="AX60" s="26">
        <f>_xlfn.XLOOKUP($A60,'Day 1 Cleaned'!$U:$U,'Day 1 Cleaned'!FT:FT,"-")*_xlfn.XLOOKUP($A60,'Day 1 Cleaned'!$U:$U,'Day 1 Cleaned'!FU:FU,"-")</f>
        <v>0</v>
      </c>
      <c r="AY60" s="26">
        <f>_xlfn.XLOOKUP($A60,'Day 1 Cleaned'!$U:$U,'Day 1 Cleaned'!FV:FV,"-")</f>
        <v>0</v>
      </c>
      <c r="AZ60" s="26">
        <f>_xlfn.XLOOKUP($A60,'Day 1 Cleaned'!$U:$U,'Day 1 Cleaned'!GA:GA,"-")</f>
        <v>0</v>
      </c>
    </row>
    <row r="61" spans="1:52" x14ac:dyDescent="0.35">
      <c r="A61" s="26" t="str">
        <f>PROPER('Day 1 Cleaned'!U59)</f>
        <v>Mukankusi Verene</v>
      </c>
      <c r="B61" s="26" t="str">
        <f>_xlfn.XLOOKUP($A61,'Day 1 Cleaned'!$U:$U,'Day 1 Cleaned'!Y:Y,"-")</f>
        <v>Nyamasheke</v>
      </c>
      <c r="C61" s="26" t="str">
        <f>_xlfn.XLOOKUP($A61,'Day 1 Cleaned'!$U:$U,'Day 1 Cleaned'!AA:AA,"-")</f>
        <v>Mugera</v>
      </c>
      <c r="D61" s="26" t="str">
        <f>_xlfn.XLOOKUP($A61,'Day 1 Cleaned'!$U:$U,'Day 1 Cleaned'!AB:AB,"-")</f>
        <v>Bweranyange</v>
      </c>
      <c r="E61" s="26" t="str">
        <f>_xlfn.XLOOKUP($A61,'Day 1 Cleaned'!$U:$U,'Day 1 Cleaned'!AI:AI,"-")</f>
        <v>Traditional 3 stone fire</v>
      </c>
      <c r="F61" s="26" t="str">
        <f>_xlfn.XLOOKUP($A61,'Day 1 Cleaned'!$U:$U,'Day 1 Cleaned'!BL:BL,"-")</f>
        <v>Wood</v>
      </c>
      <c r="G61" s="26" t="str">
        <f>_xlfn.XLOOKUP($A61,'Day 2 Cleaned'!$M:$M,'Day 2 Cleaned'!$U:$U,"-")</f>
        <v>Wood</v>
      </c>
      <c r="H61" s="26" t="str">
        <f>_xlfn.XLOOKUP($A61,'Day 3 Cleaned'!$L:$L,'Day 3 Cleaned'!$T:$T,"-")</f>
        <v>Wood</v>
      </c>
      <c r="I61" s="26" t="str">
        <f>_xlfn.XLOOKUP($A61,'Day 4 Cleaned'!$L:$L,'Day 4 Cleaned'!$T:$T,"-")</f>
        <v>Wood</v>
      </c>
      <c r="J61" s="26" t="b" cm="1">
        <f t="array" ref="J61">AND(EXACT(F61:I61,F61))</f>
        <v>1</v>
      </c>
      <c r="K61" s="26">
        <f>_xlfn.XLOOKUP($A61,'Day 2 Cleaned'!$M:$M,'Day 2 Cleaned'!$AI:$AI,"-")</f>
        <v>1</v>
      </c>
      <c r="L61" s="26">
        <f>_xlfn.XLOOKUP($A61,'Day 2 Cleaned'!$M:$M,'Day 2 Cleaned'!$AJ:$AJ,"-")</f>
        <v>2</v>
      </c>
      <c r="M61" s="26">
        <f>_xlfn.XLOOKUP($A61,'Day 3 Cleaned'!$L:$L,'Day 3 Cleaned'!$AH:$AH,"-")</f>
        <v>1</v>
      </c>
      <c r="N61" s="26">
        <f>_xlfn.XLOOKUP($A61,'Day 3 Cleaned'!$L:$L,'Day 3 Cleaned'!$AI:$AI,"-")</f>
        <v>2</v>
      </c>
      <c r="O61" s="26">
        <f>_xlfn.XLOOKUP($A61,'Day 4 Cleaned'!$L:$L,'Day 4 Cleaned'!$AH:$AH,"-")</f>
        <v>1</v>
      </c>
      <c r="P61" s="26">
        <f>_xlfn.XLOOKUP($A61,'Day 4 Cleaned'!$L:$L,'Day 4 Cleaned'!$AI:$AI,"-")</f>
        <v>2</v>
      </c>
      <c r="Q61" s="30">
        <f>SUM(K61:P61)/3</f>
        <v>3</v>
      </c>
      <c r="R61" s="26">
        <f>_xlfn.XLOOKUP($A61,'Day 1 Cleaned'!$U:$U,'Day 1 Cleaned'!$CC:$CC,"-")</f>
        <v>5.25</v>
      </c>
      <c r="S61" s="26">
        <f>_xlfn.XLOOKUP($A61,'Day 2 Cleaned'!$M:$M,'Day 2 Cleaned'!$AM:$AM,"-")</f>
        <v>1.91</v>
      </c>
      <c r="T61" s="26">
        <f>_xlfn.XLOOKUP($A61,'Day 2 Cleaned'!$M:$M,'Day 2 Cleaned'!$AQ:$AQ,"-")</f>
        <v>8.93</v>
      </c>
      <c r="U61" s="14">
        <f>R61-S61</f>
        <v>3.34</v>
      </c>
      <c r="V61" s="26">
        <f>_xlfn.XLOOKUP($A61,'Day 3 Cleaned'!$L:$L,'Day 3 Cleaned'!$AL:$AL,"-")</f>
        <v>3.06</v>
      </c>
      <c r="W61" s="26">
        <f>_xlfn.XLOOKUP($A61,'Day 3 Cleaned'!$L:$L,'Day 3 Cleaned'!$AP:$AP,"-")</f>
        <v>4.5</v>
      </c>
      <c r="X61" s="14">
        <f>(S61+T61)-V61</f>
        <v>7.7799999999999994</v>
      </c>
      <c r="Y61" s="26">
        <f>_xlfn.XLOOKUP($A61,'Day 4 Cleaned'!$L:$L,'Day 4 Cleaned'!$AL:$AL,"-")</f>
        <v>4.67</v>
      </c>
      <c r="Z61" s="26">
        <f>_xlfn.XLOOKUP($A61,'Day 4 Cleaned'!$L:$L,'Day 4 Cleaned'!$AP:$AP,"-")</f>
        <v>5.9450000000000003</v>
      </c>
      <c r="AA61" s="14">
        <f>(V61+W61)-Y61</f>
        <v>2.8900000000000006</v>
      </c>
      <c r="AB61" s="30">
        <f>AVERAGE(U61,X61,AA61)</f>
        <v>4.67</v>
      </c>
      <c r="AC61" s="30">
        <f>IF(AND($AB$157&gt;AB61, AB61&gt;$AB$156),AB61,"-")</f>
        <v>4.67</v>
      </c>
      <c r="AD61" s="26">
        <f>_xlfn.XLOOKUP($A61,'Day 1 Cleaned'!$U:$U,'Day 1 Cleaned'!CM:CM,"-")</f>
        <v>0</v>
      </c>
      <c r="AE61" s="26">
        <f>_xlfn.XLOOKUP($A61,'Day 2 Cleaned'!$M:$M,'Day 2 Cleaned'!$AV:$AV,"-")</f>
        <v>0</v>
      </c>
      <c r="AF61" s="26">
        <f>_xlfn.XLOOKUP($A61,'Day 2 Cleaned'!$M:$M,'Day 2 Cleaned'!$AZ:$AZ,"-")</f>
        <v>0</v>
      </c>
      <c r="AG61" s="14">
        <f t="shared" si="0"/>
        <v>0</v>
      </c>
      <c r="AH61" s="26">
        <f>_xlfn.XLOOKUP($A61,'Day 3 Cleaned'!$L:$L,'Day 3 Cleaned'!$AU:$AU,"-")</f>
        <v>0</v>
      </c>
      <c r="AI61" s="26">
        <f>_xlfn.XLOOKUP($A61,'Day 3 Cleaned'!$L:$L,'Day 3 Cleaned'!$AY:$AY,"-")</f>
        <v>0</v>
      </c>
      <c r="AJ61" s="14">
        <f t="shared" si="1"/>
        <v>0</v>
      </c>
      <c r="AK61" s="26">
        <f>_xlfn.XLOOKUP($A61,'Day 4 Cleaned'!$L:$L,'Day 4 Cleaned'!$AU:$AU,"-")</f>
        <v>0</v>
      </c>
      <c r="AL61" s="26">
        <f>_xlfn.XLOOKUP($A61,'Day 4 Cleaned'!$L:$L,'Day 4 Cleaned'!$AY:$AY,"-")</f>
        <v>0</v>
      </c>
      <c r="AM61" s="14">
        <f t="shared" si="2"/>
        <v>0</v>
      </c>
      <c r="AN61" s="30">
        <f t="shared" si="3"/>
        <v>0</v>
      </c>
      <c r="AO61" s="31" t="str">
        <f>IF(AND($AB$157&gt;AN61, AN61&gt;$AB$156),AN61,"-")</f>
        <v>-</v>
      </c>
      <c r="AP61" s="26">
        <f>_xlfn.XLOOKUP($A61,'Day 1 Cleaned'!$U:$U,'Day 1 Cleaned'!CT:CT,"-")</f>
        <v>0</v>
      </c>
      <c r="AQ61" s="26">
        <f>_xlfn.XLOOKUP($A61,'Day 1 Cleaned'!$U:$U,'Day 1 Cleaned'!DD:DD,"-")</f>
        <v>0</v>
      </c>
      <c r="AR61" s="26">
        <f>_xlfn.XLOOKUP($A61,'Day 1 Cleaned'!$U:$U,'Day 1 Cleaned'!DN:DN,"-")</f>
        <v>0</v>
      </c>
      <c r="AS61" s="26">
        <f>_xlfn.XLOOKUP($A61,'Day 1 Cleaned'!$U:$U,'Day 1 Cleaned'!DX:DX,"-")</f>
        <v>0</v>
      </c>
      <c r="AT61" s="26">
        <f>_xlfn.XLOOKUP($A61,'Day 1 Cleaned'!$U:$U,'Day 1 Cleaned'!EH:EH,"-")</f>
        <v>0</v>
      </c>
      <c r="AU61" s="26">
        <f>_xlfn.XLOOKUP($A61,'Day 1 Cleaned'!$U:$U,'Day 1 Cleaned'!ER:ER,"-")</f>
        <v>0</v>
      </c>
      <c r="AV61" s="26">
        <f>_xlfn.XLOOKUP($A61,'Day 1 Cleaned'!$U:$U,'Day 1 Cleaned'!FA:FA,"-")</f>
        <v>0</v>
      </c>
      <c r="AW61" s="26">
        <f>_xlfn.XLOOKUP($A61,'Day 1 Cleaned'!$U:$U,'Day 1 Cleaned'!FK:FK,"-")</f>
        <v>0</v>
      </c>
      <c r="AX61" s="26">
        <f>_xlfn.XLOOKUP($A61,'Day 1 Cleaned'!$U:$U,'Day 1 Cleaned'!FT:FT,"-")*_xlfn.XLOOKUP($A61,'Day 1 Cleaned'!$U:$U,'Day 1 Cleaned'!FU:FU,"-")</f>
        <v>0</v>
      </c>
      <c r="AY61" s="26">
        <f>_xlfn.XLOOKUP($A61,'Day 1 Cleaned'!$U:$U,'Day 1 Cleaned'!FV:FV,"-")</f>
        <v>0</v>
      </c>
      <c r="AZ61" s="26">
        <f>_xlfn.XLOOKUP($A61,'Day 1 Cleaned'!$U:$U,'Day 1 Cleaned'!GA:GA,"-")</f>
        <v>0</v>
      </c>
    </row>
    <row r="62" spans="1:52" x14ac:dyDescent="0.35">
      <c r="A62" s="26" t="str">
        <f>PROPER('Day 1 Cleaned'!U60)</f>
        <v>Mukanyonga Esperance</v>
      </c>
      <c r="B62" s="26" t="str">
        <f>_xlfn.XLOOKUP($A62,'Day 1 Cleaned'!$U:$U,'Day 1 Cleaned'!Y:Y,"-")</f>
        <v>Nyamasheke</v>
      </c>
      <c r="C62" s="26" t="str">
        <f>_xlfn.XLOOKUP($A62,'Day 1 Cleaned'!$U:$U,'Day 1 Cleaned'!AA:AA,"-")</f>
        <v>Kagarama</v>
      </c>
      <c r="D62" s="26" t="str">
        <f>_xlfn.XLOOKUP($A62,'Day 1 Cleaned'!$U:$U,'Day 1 Cleaned'!AB:AB,"-")</f>
        <v>Cyankuba</v>
      </c>
      <c r="E62" s="26" t="str">
        <f>_xlfn.XLOOKUP($A62,'Day 1 Cleaned'!$U:$U,'Day 1 Cleaned'!AI:AI,"-")</f>
        <v>Improved charcoal stove Improved wood stove</v>
      </c>
      <c r="F62" s="26" t="str">
        <f>_xlfn.XLOOKUP($A62,'Day 1 Cleaned'!$U:$U,'Day 1 Cleaned'!BL:BL,"-")</f>
        <v>Charcoal Wood</v>
      </c>
      <c r="G62" s="26" t="str">
        <f>_xlfn.XLOOKUP($A62,'Day 2 Cleaned'!$M:$M,'Day 2 Cleaned'!$U:$U,"-")</f>
        <v>Wood Charcoal</v>
      </c>
      <c r="H62" s="26" t="str">
        <f>_xlfn.XLOOKUP($A62,'Day 3 Cleaned'!$L:$L,'Day 3 Cleaned'!$T:$T,"-")</f>
        <v>Wood Charcoal</v>
      </c>
      <c r="I62" s="26" t="str">
        <f>_xlfn.XLOOKUP($A62,'Day 4 Cleaned'!$L:$L,'Day 4 Cleaned'!$T:$T,"-")</f>
        <v>Wood Charcoal</v>
      </c>
      <c r="J62" s="26" t="b" cm="1">
        <f t="array" ref="J62">AND(EXACT(F62:I62,F62))</f>
        <v>0</v>
      </c>
      <c r="K62" s="26">
        <f>_xlfn.XLOOKUP($A62,'Day 2 Cleaned'!$M:$M,'Day 2 Cleaned'!$AI:$AI,"-")</f>
        <v>2</v>
      </c>
      <c r="L62" s="26">
        <f>_xlfn.XLOOKUP($A62,'Day 2 Cleaned'!$M:$M,'Day 2 Cleaned'!$AJ:$AJ,"-")</f>
        <v>8</v>
      </c>
      <c r="M62" s="26">
        <f>_xlfn.XLOOKUP($A62,'Day 3 Cleaned'!$L:$L,'Day 3 Cleaned'!$AH:$AH,"-")</f>
        <v>2</v>
      </c>
      <c r="N62" s="26">
        <f>_xlfn.XLOOKUP($A62,'Day 3 Cleaned'!$L:$L,'Day 3 Cleaned'!$AI:$AI,"-")</f>
        <v>6</v>
      </c>
      <c r="O62" s="26">
        <f>_xlfn.XLOOKUP($A62,'Day 4 Cleaned'!$L:$L,'Day 4 Cleaned'!$AH:$AH,"-")</f>
        <v>2</v>
      </c>
      <c r="P62" s="26">
        <f>_xlfn.XLOOKUP($A62,'Day 4 Cleaned'!$L:$L,'Day 4 Cleaned'!$AI:$AI,"-")</f>
        <v>6</v>
      </c>
      <c r="Q62" s="30">
        <f>SUM(K62:P62)/3</f>
        <v>8.6666666666666661</v>
      </c>
      <c r="R62" s="26">
        <f>_xlfn.XLOOKUP($A62,'Day 1 Cleaned'!$U:$U,'Day 1 Cleaned'!$CC:$CC,"-")</f>
        <v>16.29</v>
      </c>
      <c r="S62" s="26">
        <f>_xlfn.XLOOKUP($A62,'Day 2 Cleaned'!$M:$M,'Day 2 Cleaned'!$AM:$AM,"-")</f>
        <v>11.07</v>
      </c>
      <c r="T62" s="26">
        <f>_xlfn.XLOOKUP($A62,'Day 2 Cleaned'!$M:$M,'Day 2 Cleaned'!$AQ:$AQ,"-")</f>
        <v>0</v>
      </c>
      <c r="U62" s="14">
        <f>R62-S62</f>
        <v>5.2199999999999989</v>
      </c>
      <c r="V62" s="26">
        <f>_xlfn.XLOOKUP($A62,'Day 3 Cleaned'!$L:$L,'Day 3 Cleaned'!$AL:$AL,"-")</f>
        <v>3.294</v>
      </c>
      <c r="W62" s="26">
        <f>_xlfn.XLOOKUP($A62,'Day 3 Cleaned'!$L:$L,'Day 3 Cleaned'!$AP:$AP,"-")</f>
        <v>0</v>
      </c>
      <c r="X62" s="14">
        <f>(S62+T62)-V62</f>
        <v>7.7759999999999998</v>
      </c>
      <c r="Y62" s="26">
        <f>_xlfn.XLOOKUP($A62,'Day 4 Cleaned'!$L:$L,'Day 4 Cleaned'!$AL:$AL,"-")</f>
        <v>0.23799999999999999</v>
      </c>
      <c r="Z62" s="26">
        <f>_xlfn.XLOOKUP($A62,'Day 4 Cleaned'!$L:$L,'Day 4 Cleaned'!$AP:$AP,"-")</f>
        <v>6.8120000000000003</v>
      </c>
      <c r="AA62" s="14">
        <f>(V62+W62)-Y62</f>
        <v>3.056</v>
      </c>
      <c r="AB62" s="30">
        <f>AVERAGE(U62,X62,AA62)</f>
        <v>5.3506666666666662</v>
      </c>
      <c r="AC62" s="30">
        <f>IF(AND($AB$157&gt;AB62, AB62&gt;$AB$156),AB62,"-")</f>
        <v>5.3506666666666662</v>
      </c>
      <c r="AD62" s="26">
        <f>_xlfn.XLOOKUP($A62,'Day 1 Cleaned'!$U:$U,'Day 1 Cleaned'!CM:CM,"-")</f>
        <v>8.8049999999999997</v>
      </c>
      <c r="AE62" s="26">
        <f>_xlfn.XLOOKUP($A62,'Day 2 Cleaned'!$M:$M,'Day 2 Cleaned'!$AV:$AV,"-")</f>
        <v>5.4080000000000004</v>
      </c>
      <c r="AF62" s="26">
        <f>_xlfn.XLOOKUP($A62,'Day 2 Cleaned'!$M:$M,'Day 2 Cleaned'!$AZ:$AZ,"-")</f>
        <v>0</v>
      </c>
      <c r="AG62" s="14">
        <f t="shared" si="0"/>
        <v>3.3969999999999994</v>
      </c>
      <c r="AH62" s="26">
        <f>_xlfn.XLOOKUP($A62,'Day 3 Cleaned'!$L:$L,'Day 3 Cleaned'!$AU:$AU,"-")</f>
        <v>5.4080000000000004</v>
      </c>
      <c r="AI62" s="26">
        <f>_xlfn.XLOOKUP($A62,'Day 3 Cleaned'!$L:$L,'Day 3 Cleaned'!$AY:$AY,"-")</f>
        <v>0</v>
      </c>
      <c r="AJ62" s="14">
        <f t="shared" si="1"/>
        <v>0</v>
      </c>
      <c r="AK62" s="26">
        <f>_xlfn.XLOOKUP($A62,'Day 4 Cleaned'!$L:$L,'Day 4 Cleaned'!$AU:$AU,"-")</f>
        <v>3.09</v>
      </c>
      <c r="AL62" s="26">
        <f>_xlfn.XLOOKUP($A62,'Day 4 Cleaned'!$L:$L,'Day 4 Cleaned'!$AY:$AY,"-")</f>
        <v>0</v>
      </c>
      <c r="AM62" s="14">
        <f t="shared" si="2"/>
        <v>2.3180000000000005</v>
      </c>
      <c r="AN62" s="30">
        <f t="shared" si="3"/>
        <v>1.905</v>
      </c>
      <c r="AO62" s="31" t="str">
        <f>IF(AND($AB$157&gt;AN62, AN62&gt;$AB$156),AN62,"-")</f>
        <v>-</v>
      </c>
      <c r="AP62" s="26">
        <f>_xlfn.XLOOKUP($A62,'Day 1 Cleaned'!$U:$U,'Day 1 Cleaned'!CT:CT,"-")</f>
        <v>0</v>
      </c>
      <c r="AQ62" s="26">
        <f>_xlfn.XLOOKUP($A62,'Day 1 Cleaned'!$U:$U,'Day 1 Cleaned'!DD:DD,"-")</f>
        <v>0</v>
      </c>
      <c r="AR62" s="26">
        <f>_xlfn.XLOOKUP($A62,'Day 1 Cleaned'!$U:$U,'Day 1 Cleaned'!DN:DN,"-")</f>
        <v>0</v>
      </c>
      <c r="AS62" s="26">
        <f>_xlfn.XLOOKUP($A62,'Day 1 Cleaned'!$U:$U,'Day 1 Cleaned'!DX:DX,"-")</f>
        <v>0</v>
      </c>
      <c r="AT62" s="26">
        <f>_xlfn.XLOOKUP($A62,'Day 1 Cleaned'!$U:$U,'Day 1 Cleaned'!EH:EH,"-")</f>
        <v>0</v>
      </c>
      <c r="AU62" s="26">
        <f>_xlfn.XLOOKUP($A62,'Day 1 Cleaned'!$U:$U,'Day 1 Cleaned'!ER:ER,"-")</f>
        <v>0</v>
      </c>
      <c r="AV62" s="26">
        <f>_xlfn.XLOOKUP($A62,'Day 1 Cleaned'!$U:$U,'Day 1 Cleaned'!FA:FA,"-")</f>
        <v>0</v>
      </c>
      <c r="AW62" s="26">
        <f>_xlfn.XLOOKUP($A62,'Day 1 Cleaned'!$U:$U,'Day 1 Cleaned'!FK:FK,"-")</f>
        <v>0</v>
      </c>
      <c r="AX62" s="26">
        <f>_xlfn.XLOOKUP($A62,'Day 1 Cleaned'!$U:$U,'Day 1 Cleaned'!FT:FT,"-")*_xlfn.XLOOKUP($A62,'Day 1 Cleaned'!$U:$U,'Day 1 Cleaned'!FU:FU,"-")</f>
        <v>0</v>
      </c>
      <c r="AY62" s="26">
        <f>_xlfn.XLOOKUP($A62,'Day 1 Cleaned'!$U:$U,'Day 1 Cleaned'!FV:FV,"-")</f>
        <v>0</v>
      </c>
      <c r="AZ62" s="26">
        <f>_xlfn.XLOOKUP($A62,'Day 1 Cleaned'!$U:$U,'Day 1 Cleaned'!GA:GA,"-")</f>
        <v>0</v>
      </c>
    </row>
    <row r="63" spans="1:52" x14ac:dyDescent="0.35">
      <c r="A63" s="26" t="str">
        <f>PROPER('Day 1 Cleaned'!U61)</f>
        <v>Munyagishari Amoni</v>
      </c>
      <c r="B63" s="26" t="str">
        <f>_xlfn.XLOOKUP($A63,'Day 1 Cleaned'!$U:$U,'Day 1 Cleaned'!Y:Y,"-")</f>
        <v>Nyamasheke</v>
      </c>
      <c r="C63" s="26" t="str">
        <f>_xlfn.XLOOKUP($A63,'Day 1 Cleaned'!$U:$U,'Day 1 Cleaned'!AA:AA,"-")</f>
        <v>Kagarama</v>
      </c>
      <c r="D63" s="26">
        <f>_xlfn.XLOOKUP($A63,'Day 1 Cleaned'!$U:$U,'Day 1 Cleaned'!AB:AB,"-")</f>
        <v>0</v>
      </c>
      <c r="E63" s="26" t="str">
        <f>_xlfn.XLOOKUP($A63,'Day 1 Cleaned'!$U:$U,'Day 1 Cleaned'!AI:AI,"-")</f>
        <v>Traditional 3 stone fire</v>
      </c>
      <c r="F63" s="26" t="str">
        <f>_xlfn.XLOOKUP($A63,'Day 1 Cleaned'!$U:$U,'Day 1 Cleaned'!BL:BL,"-")</f>
        <v>Wood</v>
      </c>
      <c r="G63" s="26" t="str">
        <f>_xlfn.XLOOKUP($A63,'Day 2 Cleaned'!$M:$M,'Day 2 Cleaned'!$U:$U,"-")</f>
        <v>Wood</v>
      </c>
      <c r="H63" s="26" t="str">
        <f>_xlfn.XLOOKUP($A63,'Day 3 Cleaned'!$L:$L,'Day 3 Cleaned'!$T:$T,"-")</f>
        <v>Wood</v>
      </c>
      <c r="I63" s="26" t="str">
        <f>_xlfn.XLOOKUP($A63,'Day 4 Cleaned'!$L:$L,'Day 4 Cleaned'!$T:$T,"-")</f>
        <v>Wood</v>
      </c>
      <c r="J63" s="26" t="b" cm="1">
        <f t="array" ref="J63">AND(EXACT(F63:I63,F63))</f>
        <v>1</v>
      </c>
      <c r="K63" s="26">
        <f>_xlfn.XLOOKUP($A63,'Day 2 Cleaned'!$M:$M,'Day 2 Cleaned'!$AI:$AI,"-")</f>
        <v>1</v>
      </c>
      <c r="L63" s="26">
        <f>_xlfn.XLOOKUP($A63,'Day 2 Cleaned'!$M:$M,'Day 2 Cleaned'!$AJ:$AJ,"-")</f>
        <v>4</v>
      </c>
      <c r="M63" s="26">
        <f>_xlfn.XLOOKUP($A63,'Day 3 Cleaned'!$L:$L,'Day 3 Cleaned'!$AH:$AH,"-")</f>
        <v>2</v>
      </c>
      <c r="N63" s="26">
        <f>_xlfn.XLOOKUP($A63,'Day 3 Cleaned'!$L:$L,'Day 3 Cleaned'!$AI:$AI,"-")</f>
        <v>4</v>
      </c>
      <c r="O63" s="26">
        <f>_xlfn.XLOOKUP($A63,'Day 4 Cleaned'!$L:$L,'Day 4 Cleaned'!$AH:$AH,"-")</f>
        <v>2</v>
      </c>
      <c r="P63" s="26">
        <f>_xlfn.XLOOKUP($A63,'Day 4 Cleaned'!$L:$L,'Day 4 Cleaned'!$AI:$AI,"-")</f>
        <v>5</v>
      </c>
      <c r="Q63" s="30">
        <f>SUM(K63:P63)/3</f>
        <v>6</v>
      </c>
      <c r="R63" s="26">
        <f>_xlfn.XLOOKUP($A63,'Day 1 Cleaned'!$U:$U,'Day 1 Cleaned'!$CC:$CC,"-")</f>
        <v>44.18</v>
      </c>
      <c r="S63" s="26">
        <f>_xlfn.XLOOKUP($A63,'Day 2 Cleaned'!$M:$M,'Day 2 Cleaned'!$AM:$AM,"-")</f>
        <v>31.283999999999999</v>
      </c>
      <c r="T63" s="26">
        <f>_xlfn.XLOOKUP($A63,'Day 2 Cleaned'!$M:$M,'Day 2 Cleaned'!$AQ:$AQ,"-")</f>
        <v>0</v>
      </c>
      <c r="U63" s="14">
        <f>R63-S63</f>
        <v>12.896000000000001</v>
      </c>
      <c r="V63" s="26">
        <f>_xlfn.XLOOKUP($A63,'Day 3 Cleaned'!$L:$L,'Day 3 Cleaned'!$AL:$AL,"-")</f>
        <v>24.73</v>
      </c>
      <c r="W63" s="26">
        <f>_xlfn.XLOOKUP($A63,'Day 3 Cleaned'!$L:$L,'Day 3 Cleaned'!$AP:$AP,"-")</f>
        <v>0</v>
      </c>
      <c r="X63" s="14">
        <f>(S63+T63)-V63</f>
        <v>6.5539999999999985</v>
      </c>
      <c r="Y63" s="26">
        <f>_xlfn.XLOOKUP($A63,'Day 4 Cleaned'!$L:$L,'Day 4 Cleaned'!$AL:$AL,"-")</f>
        <v>13.715</v>
      </c>
      <c r="Z63" s="26">
        <f>_xlfn.XLOOKUP($A63,'Day 4 Cleaned'!$L:$L,'Day 4 Cleaned'!$AP:$AP,"-")</f>
        <v>0</v>
      </c>
      <c r="AA63" s="14">
        <f>(V63+W63)-Y63</f>
        <v>11.015000000000001</v>
      </c>
      <c r="AB63" s="30">
        <f>AVERAGE(U63,X63,AA63)</f>
        <v>10.154999999999999</v>
      </c>
      <c r="AC63" s="30">
        <f>IF(AND($AB$157&gt;AB63, AB63&gt;$AB$156),AB63,"-")</f>
        <v>10.154999999999999</v>
      </c>
      <c r="AD63" s="26">
        <f>_xlfn.XLOOKUP($A63,'Day 1 Cleaned'!$U:$U,'Day 1 Cleaned'!CM:CM,"-")</f>
        <v>0</v>
      </c>
      <c r="AE63" s="26">
        <f>_xlfn.XLOOKUP($A63,'Day 2 Cleaned'!$M:$M,'Day 2 Cleaned'!$AV:$AV,"-")</f>
        <v>0</v>
      </c>
      <c r="AF63" s="26">
        <f>_xlfn.XLOOKUP($A63,'Day 2 Cleaned'!$M:$M,'Day 2 Cleaned'!$AZ:$AZ,"-")</f>
        <v>0</v>
      </c>
      <c r="AG63" s="14">
        <f t="shared" si="0"/>
        <v>0</v>
      </c>
      <c r="AH63" s="26">
        <f>_xlfn.XLOOKUP($A63,'Day 3 Cleaned'!$L:$L,'Day 3 Cleaned'!$AU:$AU,"-")</f>
        <v>0</v>
      </c>
      <c r="AI63" s="26">
        <f>_xlfn.XLOOKUP($A63,'Day 3 Cleaned'!$L:$L,'Day 3 Cleaned'!$AY:$AY,"-")</f>
        <v>0</v>
      </c>
      <c r="AJ63" s="14">
        <f t="shared" si="1"/>
        <v>0</v>
      </c>
      <c r="AK63" s="26">
        <f>_xlfn.XLOOKUP($A63,'Day 4 Cleaned'!$L:$L,'Day 4 Cleaned'!$AU:$AU,"-")</f>
        <v>0</v>
      </c>
      <c r="AL63" s="26">
        <f>_xlfn.XLOOKUP($A63,'Day 4 Cleaned'!$L:$L,'Day 4 Cleaned'!$AY:$AY,"-")</f>
        <v>0</v>
      </c>
      <c r="AM63" s="14">
        <f t="shared" si="2"/>
        <v>0</v>
      </c>
      <c r="AN63" s="30">
        <f t="shared" si="3"/>
        <v>0</v>
      </c>
      <c r="AO63" s="31" t="str">
        <f>IF(AND($AB$157&gt;AN63, AN63&gt;$AB$156),AN63,"-")</f>
        <v>-</v>
      </c>
      <c r="AP63" s="26">
        <f>_xlfn.XLOOKUP($A63,'Day 1 Cleaned'!$U:$U,'Day 1 Cleaned'!CT:CT,"-")</f>
        <v>0</v>
      </c>
      <c r="AQ63" s="26">
        <f>_xlfn.XLOOKUP($A63,'Day 1 Cleaned'!$U:$U,'Day 1 Cleaned'!DD:DD,"-")</f>
        <v>0</v>
      </c>
      <c r="AR63" s="26">
        <f>_xlfn.XLOOKUP($A63,'Day 1 Cleaned'!$U:$U,'Day 1 Cleaned'!DN:DN,"-")</f>
        <v>0</v>
      </c>
      <c r="AS63" s="26">
        <f>_xlfn.XLOOKUP($A63,'Day 1 Cleaned'!$U:$U,'Day 1 Cleaned'!DX:DX,"-")</f>
        <v>0</v>
      </c>
      <c r="AT63" s="26">
        <f>_xlfn.XLOOKUP($A63,'Day 1 Cleaned'!$U:$U,'Day 1 Cleaned'!EH:EH,"-")</f>
        <v>0</v>
      </c>
      <c r="AU63" s="26">
        <f>_xlfn.XLOOKUP($A63,'Day 1 Cleaned'!$U:$U,'Day 1 Cleaned'!ER:ER,"-")</f>
        <v>0</v>
      </c>
      <c r="AV63" s="26">
        <f>_xlfn.XLOOKUP($A63,'Day 1 Cleaned'!$U:$U,'Day 1 Cleaned'!FA:FA,"-")</f>
        <v>0</v>
      </c>
      <c r="AW63" s="26">
        <f>_xlfn.XLOOKUP($A63,'Day 1 Cleaned'!$U:$U,'Day 1 Cleaned'!FK:FK,"-")</f>
        <v>0</v>
      </c>
      <c r="AX63" s="26">
        <f>_xlfn.XLOOKUP($A63,'Day 1 Cleaned'!$U:$U,'Day 1 Cleaned'!FT:FT,"-")*_xlfn.XLOOKUP($A63,'Day 1 Cleaned'!$U:$U,'Day 1 Cleaned'!FU:FU,"-")</f>
        <v>0</v>
      </c>
      <c r="AY63" s="26">
        <f>_xlfn.XLOOKUP($A63,'Day 1 Cleaned'!$U:$U,'Day 1 Cleaned'!FV:FV,"-")</f>
        <v>0</v>
      </c>
      <c r="AZ63" s="26">
        <f>_xlfn.XLOOKUP($A63,'Day 1 Cleaned'!$U:$U,'Day 1 Cleaned'!GA:GA,"-")</f>
        <v>0</v>
      </c>
    </row>
    <row r="64" spans="1:52" x14ac:dyDescent="0.35">
      <c r="A64" s="26" t="str">
        <f>PROPER('Day 1 Cleaned'!U62)</f>
        <v>Ndahimana Innocent</v>
      </c>
      <c r="B64" s="26" t="str">
        <f>_xlfn.XLOOKUP($A64,'Day 1 Cleaned'!$U:$U,'Day 1 Cleaned'!Y:Y,"-")</f>
        <v>Nyamasheke</v>
      </c>
      <c r="C64" s="26" t="str">
        <f>_xlfn.XLOOKUP($A64,'Day 1 Cleaned'!$U:$U,'Day 1 Cleaned'!AA:AA,"-")</f>
        <v>Kagarama</v>
      </c>
      <c r="D64" s="26">
        <f>_xlfn.XLOOKUP($A64,'Day 1 Cleaned'!$U:$U,'Day 1 Cleaned'!AB:AB,"-")</f>
        <v>0</v>
      </c>
      <c r="E64" s="26" t="str">
        <f>_xlfn.XLOOKUP($A64,'Day 1 Cleaned'!$U:$U,'Day 1 Cleaned'!AI:AI,"-")</f>
        <v>Traditional 3 stone fire</v>
      </c>
      <c r="F64" s="26" t="str">
        <f>_xlfn.XLOOKUP($A64,'Day 1 Cleaned'!$U:$U,'Day 1 Cleaned'!BL:BL,"-")</f>
        <v>Wood</v>
      </c>
      <c r="G64" s="26" t="str">
        <f>_xlfn.XLOOKUP($A64,'Day 2 Cleaned'!$M:$M,'Day 2 Cleaned'!$U:$U,"-")</f>
        <v>Wood</v>
      </c>
      <c r="H64" s="26" t="str">
        <f>_xlfn.XLOOKUP($A64,'Day 3 Cleaned'!$L:$L,'Day 3 Cleaned'!$T:$T,"-")</f>
        <v>Wood</v>
      </c>
      <c r="I64" s="26" t="str">
        <f>_xlfn.XLOOKUP($A64,'Day 4 Cleaned'!$L:$L,'Day 4 Cleaned'!$T:$T,"-")</f>
        <v>Wood</v>
      </c>
      <c r="J64" s="26" t="b" cm="1">
        <f t="array" ref="J64">AND(EXACT(F64:I64,F64))</f>
        <v>1</v>
      </c>
      <c r="K64" s="26">
        <f>_xlfn.XLOOKUP($A64,'Day 2 Cleaned'!$M:$M,'Day 2 Cleaned'!$AI:$AI,"-")</f>
        <v>2</v>
      </c>
      <c r="L64" s="26">
        <f>_xlfn.XLOOKUP($A64,'Day 2 Cleaned'!$M:$M,'Day 2 Cleaned'!$AJ:$AJ,"-")</f>
        <v>8</v>
      </c>
      <c r="M64" s="26">
        <f>_xlfn.XLOOKUP($A64,'Day 3 Cleaned'!$L:$L,'Day 3 Cleaned'!$AH:$AH,"-")</f>
        <v>2</v>
      </c>
      <c r="N64" s="26">
        <f>_xlfn.XLOOKUP($A64,'Day 3 Cleaned'!$L:$L,'Day 3 Cleaned'!$AI:$AI,"-")</f>
        <v>8</v>
      </c>
      <c r="O64" s="26">
        <f>_xlfn.XLOOKUP($A64,'Day 4 Cleaned'!$L:$L,'Day 4 Cleaned'!$AH:$AH,"-")</f>
        <v>2</v>
      </c>
      <c r="P64" s="26">
        <f>_xlfn.XLOOKUP($A64,'Day 4 Cleaned'!$L:$L,'Day 4 Cleaned'!$AI:$AI,"-")</f>
        <v>8</v>
      </c>
      <c r="Q64" s="30">
        <f>SUM(K64:P64)/3</f>
        <v>10</v>
      </c>
      <c r="R64" s="26">
        <f>_xlfn.XLOOKUP($A64,'Day 1 Cleaned'!$U:$U,'Day 1 Cleaned'!$CC:$CC,"-")</f>
        <v>37.729999999999997</v>
      </c>
      <c r="S64" s="26">
        <f>_xlfn.XLOOKUP($A64,'Day 2 Cleaned'!$M:$M,'Day 2 Cleaned'!$AM:$AM,"-")</f>
        <v>18.706</v>
      </c>
      <c r="T64" s="26">
        <f>_xlfn.XLOOKUP($A64,'Day 2 Cleaned'!$M:$M,'Day 2 Cleaned'!$AQ:$AQ,"-")</f>
        <v>35.29</v>
      </c>
      <c r="U64" s="14">
        <f>R64-S64</f>
        <v>19.023999999999997</v>
      </c>
      <c r="V64" s="26">
        <f>_xlfn.XLOOKUP($A64,'Day 3 Cleaned'!$L:$L,'Day 3 Cleaned'!$AL:$AL,"-")</f>
        <v>8.4670000000000005</v>
      </c>
      <c r="W64" s="26">
        <f>_xlfn.XLOOKUP($A64,'Day 3 Cleaned'!$L:$L,'Day 3 Cleaned'!$AP:$AP,"-")</f>
        <v>35.29</v>
      </c>
      <c r="X64" s="14">
        <f>(S64+T64)-V64</f>
        <v>45.528999999999996</v>
      </c>
      <c r="Y64" s="26">
        <f>_xlfn.XLOOKUP($A64,'Day 4 Cleaned'!$L:$L,'Day 4 Cleaned'!$AL:$AL,"-")</f>
        <v>4.391</v>
      </c>
      <c r="Z64" s="26">
        <f>_xlfn.XLOOKUP($A64,'Day 4 Cleaned'!$L:$L,'Day 4 Cleaned'!$AP:$AP,"-")</f>
        <v>26.117000000000001</v>
      </c>
      <c r="AA64" s="14">
        <f>(V64+W64)-Y64</f>
        <v>39.366</v>
      </c>
      <c r="AB64" s="30">
        <f>AVERAGE(U64,X64,AA64)</f>
        <v>34.639666666666663</v>
      </c>
      <c r="AC64" s="30" t="str">
        <f>IF(AND($AB$157&gt;AB64, AB64&gt;$AB$156),AB64,"-")</f>
        <v>-</v>
      </c>
      <c r="AD64" s="26">
        <f>_xlfn.XLOOKUP($A64,'Day 1 Cleaned'!$U:$U,'Day 1 Cleaned'!CM:CM,"-")</f>
        <v>0</v>
      </c>
      <c r="AE64" s="26">
        <f>_xlfn.XLOOKUP($A64,'Day 2 Cleaned'!$M:$M,'Day 2 Cleaned'!$AV:$AV,"-")</f>
        <v>0</v>
      </c>
      <c r="AF64" s="26">
        <f>_xlfn.XLOOKUP($A64,'Day 2 Cleaned'!$M:$M,'Day 2 Cleaned'!$AZ:$AZ,"-")</f>
        <v>0</v>
      </c>
      <c r="AG64" s="14">
        <f t="shared" si="0"/>
        <v>0</v>
      </c>
      <c r="AH64" s="26">
        <f>_xlfn.XLOOKUP($A64,'Day 3 Cleaned'!$L:$L,'Day 3 Cleaned'!$AU:$AU,"-")</f>
        <v>0</v>
      </c>
      <c r="AI64" s="26">
        <f>_xlfn.XLOOKUP($A64,'Day 3 Cleaned'!$L:$L,'Day 3 Cleaned'!$AY:$AY,"-")</f>
        <v>0</v>
      </c>
      <c r="AJ64" s="14">
        <f t="shared" si="1"/>
        <v>0</v>
      </c>
      <c r="AK64" s="26">
        <f>_xlfn.XLOOKUP($A64,'Day 4 Cleaned'!$L:$L,'Day 4 Cleaned'!$AU:$AU,"-")</f>
        <v>0</v>
      </c>
      <c r="AL64" s="26">
        <f>_xlfn.XLOOKUP($A64,'Day 4 Cleaned'!$L:$L,'Day 4 Cleaned'!$AY:$AY,"-")</f>
        <v>0</v>
      </c>
      <c r="AM64" s="14">
        <f t="shared" si="2"/>
        <v>0</v>
      </c>
      <c r="AN64" s="30">
        <f t="shared" si="3"/>
        <v>0</v>
      </c>
      <c r="AO64" s="31" t="str">
        <f>IF(AND($AB$157&gt;AN64, AN64&gt;$AB$156),AN64,"-")</f>
        <v>-</v>
      </c>
      <c r="AP64" s="26">
        <f>_xlfn.XLOOKUP($A64,'Day 1 Cleaned'!$U:$U,'Day 1 Cleaned'!CT:CT,"-")</f>
        <v>0</v>
      </c>
      <c r="AQ64" s="26">
        <f>_xlfn.XLOOKUP($A64,'Day 1 Cleaned'!$U:$U,'Day 1 Cleaned'!DD:DD,"-")</f>
        <v>0</v>
      </c>
      <c r="AR64" s="26">
        <f>_xlfn.XLOOKUP($A64,'Day 1 Cleaned'!$U:$U,'Day 1 Cleaned'!DN:DN,"-")</f>
        <v>0</v>
      </c>
      <c r="AS64" s="26">
        <f>_xlfn.XLOOKUP($A64,'Day 1 Cleaned'!$U:$U,'Day 1 Cleaned'!DX:DX,"-")</f>
        <v>0</v>
      </c>
      <c r="AT64" s="26">
        <f>_xlfn.XLOOKUP($A64,'Day 1 Cleaned'!$U:$U,'Day 1 Cleaned'!EH:EH,"-")</f>
        <v>0</v>
      </c>
      <c r="AU64" s="26">
        <f>_xlfn.XLOOKUP($A64,'Day 1 Cleaned'!$U:$U,'Day 1 Cleaned'!ER:ER,"-")</f>
        <v>0</v>
      </c>
      <c r="AV64" s="26">
        <f>_xlfn.XLOOKUP($A64,'Day 1 Cleaned'!$U:$U,'Day 1 Cleaned'!FA:FA,"-")</f>
        <v>0</v>
      </c>
      <c r="AW64" s="26">
        <f>_xlfn.XLOOKUP($A64,'Day 1 Cleaned'!$U:$U,'Day 1 Cleaned'!FK:FK,"-")</f>
        <v>0</v>
      </c>
      <c r="AX64" s="26">
        <f>_xlfn.XLOOKUP($A64,'Day 1 Cleaned'!$U:$U,'Day 1 Cleaned'!FT:FT,"-")*_xlfn.XLOOKUP($A64,'Day 1 Cleaned'!$U:$U,'Day 1 Cleaned'!FU:FU,"-")</f>
        <v>0</v>
      </c>
      <c r="AY64" s="26">
        <f>_xlfn.XLOOKUP($A64,'Day 1 Cleaned'!$U:$U,'Day 1 Cleaned'!FV:FV,"-")</f>
        <v>0</v>
      </c>
      <c r="AZ64" s="26">
        <f>_xlfn.XLOOKUP($A64,'Day 1 Cleaned'!$U:$U,'Day 1 Cleaned'!GA:GA,"-")</f>
        <v>0</v>
      </c>
    </row>
    <row r="65" spans="1:52" x14ac:dyDescent="0.35">
      <c r="A65" s="26" t="str">
        <f>PROPER('Day 1 Cleaned'!U63)</f>
        <v>Ndayisabye Siel</v>
      </c>
      <c r="B65" s="26" t="str">
        <f>_xlfn.XLOOKUP($A65,'Day 1 Cleaned'!$U:$U,'Day 1 Cleaned'!Y:Y,"-")</f>
        <v>Nyamasheke</v>
      </c>
      <c r="C65" s="26" t="str">
        <f>_xlfn.XLOOKUP($A65,'Day 1 Cleaned'!$U:$U,'Day 1 Cleaned'!AA:AA,"-")</f>
        <v>Mugera</v>
      </c>
      <c r="D65" s="26" t="str">
        <f>_xlfn.XLOOKUP($A65,'Day 1 Cleaned'!$U:$U,'Day 1 Cleaned'!AB:AB,"-")</f>
        <v>Bweranyange</v>
      </c>
      <c r="E65" s="26" t="str">
        <f>_xlfn.XLOOKUP($A65,'Day 1 Cleaned'!$U:$U,'Day 1 Cleaned'!AI:AI,"-")</f>
        <v>Traditional 3 stone fire</v>
      </c>
      <c r="F65" s="26" t="str">
        <f>_xlfn.XLOOKUP($A65,'Day 1 Cleaned'!$U:$U,'Day 1 Cleaned'!BL:BL,"-")</f>
        <v>Wood</v>
      </c>
      <c r="G65" s="26" t="str">
        <f>_xlfn.XLOOKUP($A65,'Day 2 Cleaned'!$M:$M,'Day 2 Cleaned'!$U:$U,"-")</f>
        <v>Wood</v>
      </c>
      <c r="H65" s="26" t="str">
        <f>_xlfn.XLOOKUP($A65,'Day 3 Cleaned'!$L:$L,'Day 3 Cleaned'!$T:$T,"-")</f>
        <v>Wood</v>
      </c>
      <c r="I65" s="26" t="str">
        <f>_xlfn.XLOOKUP($A65,'Day 4 Cleaned'!$L:$L,'Day 4 Cleaned'!$T:$T,"-")</f>
        <v>Wood</v>
      </c>
      <c r="J65" s="26" t="b" cm="1">
        <f t="array" ref="J65">AND(EXACT(F65:I65,F65))</f>
        <v>1</v>
      </c>
      <c r="K65" s="26">
        <f>_xlfn.XLOOKUP($A65,'Day 2 Cleaned'!$M:$M,'Day 2 Cleaned'!$AI:$AI,"-")</f>
        <v>1</v>
      </c>
      <c r="L65" s="26">
        <f>_xlfn.XLOOKUP($A65,'Day 2 Cleaned'!$M:$M,'Day 2 Cleaned'!$AJ:$AJ,"-")</f>
        <v>10</v>
      </c>
      <c r="M65" s="26">
        <f>_xlfn.XLOOKUP($A65,'Day 3 Cleaned'!$L:$L,'Day 3 Cleaned'!$AH:$AH,"-")</f>
        <v>1</v>
      </c>
      <c r="N65" s="26">
        <f>_xlfn.XLOOKUP($A65,'Day 3 Cleaned'!$L:$L,'Day 3 Cleaned'!$AI:$AI,"-")</f>
        <v>10</v>
      </c>
      <c r="O65" s="26">
        <f>_xlfn.XLOOKUP($A65,'Day 4 Cleaned'!$L:$L,'Day 4 Cleaned'!$AH:$AH,"-")</f>
        <v>1</v>
      </c>
      <c r="P65" s="26">
        <f>_xlfn.XLOOKUP($A65,'Day 4 Cleaned'!$L:$L,'Day 4 Cleaned'!$AI:$AI,"-")</f>
        <v>10</v>
      </c>
      <c r="Q65" s="30">
        <f>SUM(K65:P65)/3</f>
        <v>11</v>
      </c>
      <c r="R65" s="26">
        <f>_xlfn.XLOOKUP($A65,'Day 1 Cleaned'!$U:$U,'Day 1 Cleaned'!$CC:$CC,"-")</f>
        <v>31.28</v>
      </c>
      <c r="S65" s="26">
        <f>_xlfn.XLOOKUP($A65,'Day 2 Cleaned'!$M:$M,'Day 2 Cleaned'!$AM:$AM,"-")</f>
        <v>4.2850000000000001</v>
      </c>
      <c r="T65" s="26">
        <f>_xlfn.XLOOKUP($A65,'Day 2 Cleaned'!$M:$M,'Day 2 Cleaned'!$AQ:$AQ,"-")</f>
        <v>10.29</v>
      </c>
      <c r="U65" s="14">
        <f>R65-S65</f>
        <v>26.995000000000001</v>
      </c>
      <c r="V65" s="26">
        <f>_xlfn.XLOOKUP($A65,'Day 3 Cleaned'!$L:$L,'Day 3 Cleaned'!$AL:$AL,"-")</f>
        <v>6.1050000000000004</v>
      </c>
      <c r="W65" s="26">
        <f>_xlfn.XLOOKUP($A65,'Day 3 Cleaned'!$L:$L,'Day 3 Cleaned'!$AP:$AP,"-")</f>
        <v>11.2</v>
      </c>
      <c r="X65" s="14">
        <f>(S65+T65)-V65</f>
        <v>8.4699999999999989</v>
      </c>
      <c r="Y65" s="26">
        <f>_xlfn.XLOOKUP($A65,'Day 4 Cleaned'!$L:$L,'Day 4 Cleaned'!$AL:$AL,"-")</f>
        <v>4.0949999999999998</v>
      </c>
      <c r="Z65" s="26">
        <f>_xlfn.XLOOKUP($A65,'Day 4 Cleaned'!$L:$L,'Day 4 Cleaned'!$AP:$AP,"-")</f>
        <v>10.58</v>
      </c>
      <c r="AA65" s="14">
        <f>(V65+W65)-Y65</f>
        <v>13.21</v>
      </c>
      <c r="AB65" s="30">
        <f>AVERAGE(U65,X65,AA65)</f>
        <v>16.225000000000001</v>
      </c>
      <c r="AC65" s="30">
        <f>IF(AND($AB$157&gt;AB65, AB65&gt;$AB$156),AB65,"-")</f>
        <v>16.225000000000001</v>
      </c>
      <c r="AD65" s="26">
        <f>_xlfn.XLOOKUP($A65,'Day 1 Cleaned'!$U:$U,'Day 1 Cleaned'!CM:CM,"-")</f>
        <v>0</v>
      </c>
      <c r="AE65" s="26">
        <f>_xlfn.XLOOKUP($A65,'Day 2 Cleaned'!$M:$M,'Day 2 Cleaned'!$AV:$AV,"-")</f>
        <v>0</v>
      </c>
      <c r="AF65" s="26">
        <f>_xlfn.XLOOKUP($A65,'Day 2 Cleaned'!$M:$M,'Day 2 Cleaned'!$AZ:$AZ,"-")</f>
        <v>0</v>
      </c>
      <c r="AG65" s="14">
        <f t="shared" si="0"/>
        <v>0</v>
      </c>
      <c r="AH65" s="26">
        <f>_xlfn.XLOOKUP($A65,'Day 3 Cleaned'!$L:$L,'Day 3 Cleaned'!$AU:$AU,"-")</f>
        <v>0</v>
      </c>
      <c r="AI65" s="26">
        <f>_xlfn.XLOOKUP($A65,'Day 3 Cleaned'!$L:$L,'Day 3 Cleaned'!$AY:$AY,"-")</f>
        <v>0</v>
      </c>
      <c r="AJ65" s="14">
        <f t="shared" si="1"/>
        <v>0</v>
      </c>
      <c r="AK65" s="26">
        <f>_xlfn.XLOOKUP($A65,'Day 4 Cleaned'!$L:$L,'Day 4 Cleaned'!$AU:$AU,"-")</f>
        <v>0</v>
      </c>
      <c r="AL65" s="26">
        <f>_xlfn.XLOOKUP($A65,'Day 4 Cleaned'!$L:$L,'Day 4 Cleaned'!$AY:$AY,"-")</f>
        <v>0</v>
      </c>
      <c r="AM65" s="14">
        <f t="shared" si="2"/>
        <v>0</v>
      </c>
      <c r="AN65" s="30">
        <f t="shared" si="3"/>
        <v>0</v>
      </c>
      <c r="AO65" s="31" t="str">
        <f>IF(AND($AB$157&gt;AN65, AN65&gt;$AB$156),AN65,"-")</f>
        <v>-</v>
      </c>
      <c r="AP65" s="26">
        <f>_xlfn.XLOOKUP($A65,'Day 1 Cleaned'!$U:$U,'Day 1 Cleaned'!CT:CT,"-")</f>
        <v>0</v>
      </c>
      <c r="AQ65" s="26">
        <f>_xlfn.XLOOKUP($A65,'Day 1 Cleaned'!$U:$U,'Day 1 Cleaned'!DD:DD,"-")</f>
        <v>0</v>
      </c>
      <c r="AR65" s="26">
        <f>_xlfn.XLOOKUP($A65,'Day 1 Cleaned'!$U:$U,'Day 1 Cleaned'!DN:DN,"-")</f>
        <v>0</v>
      </c>
      <c r="AS65" s="26">
        <f>_xlfn.XLOOKUP($A65,'Day 1 Cleaned'!$U:$U,'Day 1 Cleaned'!DX:DX,"-")</f>
        <v>0</v>
      </c>
      <c r="AT65" s="26">
        <f>_xlfn.XLOOKUP($A65,'Day 1 Cleaned'!$U:$U,'Day 1 Cleaned'!EH:EH,"-")</f>
        <v>0</v>
      </c>
      <c r="AU65" s="26">
        <f>_xlfn.XLOOKUP($A65,'Day 1 Cleaned'!$U:$U,'Day 1 Cleaned'!ER:ER,"-")</f>
        <v>0</v>
      </c>
      <c r="AV65" s="26">
        <f>_xlfn.XLOOKUP($A65,'Day 1 Cleaned'!$U:$U,'Day 1 Cleaned'!FA:FA,"-")</f>
        <v>0</v>
      </c>
      <c r="AW65" s="26">
        <f>_xlfn.XLOOKUP($A65,'Day 1 Cleaned'!$U:$U,'Day 1 Cleaned'!FK:FK,"-")</f>
        <v>0</v>
      </c>
      <c r="AX65" s="26">
        <f>_xlfn.XLOOKUP($A65,'Day 1 Cleaned'!$U:$U,'Day 1 Cleaned'!FT:FT,"-")*_xlfn.XLOOKUP($A65,'Day 1 Cleaned'!$U:$U,'Day 1 Cleaned'!FU:FU,"-")</f>
        <v>0</v>
      </c>
      <c r="AY65" s="26">
        <f>_xlfn.XLOOKUP($A65,'Day 1 Cleaned'!$U:$U,'Day 1 Cleaned'!FV:FV,"-")</f>
        <v>0</v>
      </c>
      <c r="AZ65" s="26">
        <f>_xlfn.XLOOKUP($A65,'Day 1 Cleaned'!$U:$U,'Day 1 Cleaned'!GA:GA,"-")</f>
        <v>0</v>
      </c>
    </row>
    <row r="66" spans="1:52" x14ac:dyDescent="0.35">
      <c r="A66" s="26" t="str">
        <f>PROPER('Day 1 Cleaned'!U64)</f>
        <v>Ngendabanyika Emmanuel</v>
      </c>
      <c r="B66" s="26" t="str">
        <f>_xlfn.XLOOKUP($A66,'Day 1 Cleaned'!$U:$U,'Day 1 Cleaned'!Y:Y,"-")</f>
        <v>Nyamasheke</v>
      </c>
      <c r="C66" s="26" t="str">
        <f>_xlfn.XLOOKUP($A66,'Day 1 Cleaned'!$U:$U,'Day 1 Cleaned'!AA:AA,"-")</f>
        <v>Ngoma</v>
      </c>
      <c r="D66" s="26" t="str">
        <f>_xlfn.XLOOKUP($A66,'Day 1 Cleaned'!$U:$U,'Day 1 Cleaned'!AB:AB,"-")</f>
        <v>Buhembe</v>
      </c>
      <c r="E66" s="26" t="str">
        <f>_xlfn.XLOOKUP($A66,'Day 1 Cleaned'!$U:$U,'Day 1 Cleaned'!AI:AI,"-")</f>
        <v>Improved charcoal stove Improved wood stove</v>
      </c>
      <c r="F66" s="26" t="str">
        <f>_xlfn.XLOOKUP($A66,'Day 1 Cleaned'!$U:$U,'Day 1 Cleaned'!BL:BL,"-")</f>
        <v>Wood Charcoal</v>
      </c>
      <c r="G66" s="26" t="str">
        <f>_xlfn.XLOOKUP($A66,'Day 2 Cleaned'!$M:$M,'Day 2 Cleaned'!$U:$U,"-")</f>
        <v>Wood Charcoal</v>
      </c>
      <c r="H66" s="26" t="str">
        <f>_xlfn.XLOOKUP($A66,'Day 3 Cleaned'!$L:$L,'Day 3 Cleaned'!$T:$T,"-")</f>
        <v>Wood Charcoal</v>
      </c>
      <c r="I66" s="26" t="str">
        <f>_xlfn.XLOOKUP($A66,'Day 4 Cleaned'!$L:$L,'Day 4 Cleaned'!$T:$T,"-")</f>
        <v>Wood Charcoal</v>
      </c>
      <c r="J66" s="26" t="b" cm="1">
        <f t="array" ref="J66">AND(EXACT(F66:I66,F66))</f>
        <v>1</v>
      </c>
      <c r="K66" s="26">
        <f>_xlfn.XLOOKUP($A66,'Day 2 Cleaned'!$M:$M,'Day 2 Cleaned'!$AI:$AI,"-")</f>
        <v>1</v>
      </c>
      <c r="L66" s="26">
        <f>_xlfn.XLOOKUP($A66,'Day 2 Cleaned'!$M:$M,'Day 2 Cleaned'!$AJ:$AJ,"-")</f>
        <v>9</v>
      </c>
      <c r="M66" s="26">
        <f>_xlfn.XLOOKUP($A66,'Day 3 Cleaned'!$L:$L,'Day 3 Cleaned'!$AH:$AH,"-")</f>
        <v>2</v>
      </c>
      <c r="N66" s="26">
        <f>_xlfn.XLOOKUP($A66,'Day 3 Cleaned'!$L:$L,'Day 3 Cleaned'!$AI:$AI,"-")</f>
        <v>9</v>
      </c>
      <c r="O66" s="26">
        <f>_xlfn.XLOOKUP($A66,'Day 4 Cleaned'!$L:$L,'Day 4 Cleaned'!$AH:$AH,"-")</f>
        <v>2</v>
      </c>
      <c r="P66" s="26">
        <f>_xlfn.XLOOKUP($A66,'Day 4 Cleaned'!$L:$L,'Day 4 Cleaned'!$AI:$AI,"-")</f>
        <v>9</v>
      </c>
      <c r="Q66" s="30">
        <f>SUM(K66:P66)/3</f>
        <v>10.666666666666666</v>
      </c>
      <c r="R66" s="26">
        <f>_xlfn.XLOOKUP($A66,'Day 1 Cleaned'!$U:$U,'Day 1 Cleaned'!$CC:$CC,"-")</f>
        <v>19.754999999999999</v>
      </c>
      <c r="S66" s="26">
        <f>_xlfn.XLOOKUP($A66,'Day 2 Cleaned'!$M:$M,'Day 2 Cleaned'!$AM:$AM,"-")</f>
        <v>11.65</v>
      </c>
      <c r="T66" s="26">
        <f>_xlfn.XLOOKUP($A66,'Day 2 Cleaned'!$M:$M,'Day 2 Cleaned'!$AQ:$AQ,"-")</f>
        <v>0</v>
      </c>
      <c r="U66" s="14">
        <f>R66-S66</f>
        <v>8.1049999999999986</v>
      </c>
      <c r="V66" s="26">
        <f>_xlfn.XLOOKUP($A66,'Day 3 Cleaned'!$L:$L,'Day 3 Cleaned'!$AL:$AL,"-")</f>
        <v>1.57</v>
      </c>
      <c r="W66" s="26">
        <f>_xlfn.XLOOKUP($A66,'Day 3 Cleaned'!$L:$L,'Day 3 Cleaned'!$AP:$AP,"-")</f>
        <v>0</v>
      </c>
      <c r="X66" s="14">
        <f>(S66+T66)-V66</f>
        <v>10.08</v>
      </c>
      <c r="Y66" s="26">
        <f>_xlfn.XLOOKUP($A66,'Day 4 Cleaned'!$L:$L,'Day 4 Cleaned'!$AL:$AL,"-")</f>
        <v>1.57</v>
      </c>
      <c r="Z66" s="26">
        <f>_xlfn.XLOOKUP($A66,'Day 4 Cleaned'!$L:$L,'Day 4 Cleaned'!$AP:$AP,"-")</f>
        <v>0</v>
      </c>
      <c r="AA66" s="14">
        <f>(V66+W66)-Y66</f>
        <v>0</v>
      </c>
      <c r="AB66" s="30">
        <f>AVERAGE(U66,X66,AA66)</f>
        <v>6.0616666666666665</v>
      </c>
      <c r="AC66" s="30">
        <f>IF(AND($AB$157&gt;AB66, AB66&gt;$AB$156),AB66,"-")</f>
        <v>6.0616666666666665</v>
      </c>
      <c r="AD66" s="26">
        <f>_xlfn.XLOOKUP($A66,'Day 1 Cleaned'!$U:$U,'Day 1 Cleaned'!CM:CM,"-")</f>
        <v>20.86</v>
      </c>
      <c r="AE66" s="26">
        <f>_xlfn.XLOOKUP($A66,'Day 2 Cleaned'!$M:$M,'Day 2 Cleaned'!$AV:$AV,"-")</f>
        <v>18.78</v>
      </c>
      <c r="AF66" s="26">
        <f>_xlfn.XLOOKUP($A66,'Day 2 Cleaned'!$M:$M,'Day 2 Cleaned'!$AZ:$AZ,"-")</f>
        <v>0</v>
      </c>
      <c r="AG66" s="14">
        <f t="shared" si="0"/>
        <v>2.0799999999999983</v>
      </c>
      <c r="AH66" s="26">
        <f>_xlfn.XLOOKUP($A66,'Day 3 Cleaned'!$L:$L,'Day 3 Cleaned'!$AU:$AU,"-")</f>
        <v>17.68</v>
      </c>
      <c r="AI66" s="26">
        <f>_xlfn.XLOOKUP($A66,'Day 3 Cleaned'!$L:$L,'Day 3 Cleaned'!$AY:$AY,"-")</f>
        <v>0</v>
      </c>
      <c r="AJ66" s="14">
        <f t="shared" si="1"/>
        <v>1.1000000000000014</v>
      </c>
      <c r="AK66" s="26">
        <f>_xlfn.XLOOKUP($A66,'Day 4 Cleaned'!$L:$L,'Day 4 Cleaned'!$AU:$AU,"-")</f>
        <v>15.46</v>
      </c>
      <c r="AL66" s="26">
        <f>_xlfn.XLOOKUP($A66,'Day 4 Cleaned'!$L:$L,'Day 4 Cleaned'!$AY:$AY,"-")</f>
        <v>0</v>
      </c>
      <c r="AM66" s="14">
        <f t="shared" si="2"/>
        <v>2.2199999999999989</v>
      </c>
      <c r="AN66" s="30">
        <f t="shared" si="3"/>
        <v>1.7999999999999996</v>
      </c>
      <c r="AO66" s="31" t="str">
        <f>IF(AND($AB$157&gt;AN66, AN66&gt;$AB$156),AN66,"-")</f>
        <v>-</v>
      </c>
      <c r="AP66" s="26">
        <f>_xlfn.XLOOKUP($A66,'Day 1 Cleaned'!$U:$U,'Day 1 Cleaned'!CT:CT,"-")</f>
        <v>0</v>
      </c>
      <c r="AQ66" s="26">
        <f>_xlfn.XLOOKUP($A66,'Day 1 Cleaned'!$U:$U,'Day 1 Cleaned'!DD:DD,"-")</f>
        <v>0</v>
      </c>
      <c r="AR66" s="26">
        <f>_xlfn.XLOOKUP($A66,'Day 1 Cleaned'!$U:$U,'Day 1 Cleaned'!DN:DN,"-")</f>
        <v>0</v>
      </c>
      <c r="AS66" s="26">
        <f>_xlfn.XLOOKUP($A66,'Day 1 Cleaned'!$U:$U,'Day 1 Cleaned'!DX:DX,"-")</f>
        <v>0</v>
      </c>
      <c r="AT66" s="26">
        <f>_xlfn.XLOOKUP($A66,'Day 1 Cleaned'!$U:$U,'Day 1 Cleaned'!EH:EH,"-")</f>
        <v>0</v>
      </c>
      <c r="AU66" s="26">
        <f>_xlfn.XLOOKUP($A66,'Day 1 Cleaned'!$U:$U,'Day 1 Cleaned'!ER:ER,"-")</f>
        <v>0</v>
      </c>
      <c r="AV66" s="26">
        <f>_xlfn.XLOOKUP($A66,'Day 1 Cleaned'!$U:$U,'Day 1 Cleaned'!FA:FA,"-")</f>
        <v>0</v>
      </c>
      <c r="AW66" s="26">
        <f>_xlfn.XLOOKUP($A66,'Day 1 Cleaned'!$U:$U,'Day 1 Cleaned'!FK:FK,"-")</f>
        <v>0</v>
      </c>
      <c r="AX66" s="26">
        <f>_xlfn.XLOOKUP($A66,'Day 1 Cleaned'!$U:$U,'Day 1 Cleaned'!FT:FT,"-")*_xlfn.XLOOKUP($A66,'Day 1 Cleaned'!$U:$U,'Day 1 Cleaned'!FU:FU,"-")</f>
        <v>0</v>
      </c>
      <c r="AY66" s="26">
        <f>_xlfn.XLOOKUP($A66,'Day 1 Cleaned'!$U:$U,'Day 1 Cleaned'!FV:FV,"-")</f>
        <v>0</v>
      </c>
      <c r="AZ66" s="26">
        <f>_xlfn.XLOOKUP($A66,'Day 1 Cleaned'!$U:$U,'Day 1 Cleaned'!GA:GA,"-")</f>
        <v>0</v>
      </c>
    </row>
    <row r="67" spans="1:52" x14ac:dyDescent="0.35">
      <c r="A67" s="26" t="str">
        <f>PROPER('Day 1 Cleaned'!U65)</f>
        <v>Ngendabanyuka Innocent</v>
      </c>
      <c r="B67" s="26" t="str">
        <f>_xlfn.XLOOKUP($A67,'Day 1 Cleaned'!$U:$U,'Day 1 Cleaned'!Y:Y,"-")</f>
        <v>Nyamasheke</v>
      </c>
      <c r="C67" s="26" t="str">
        <f>_xlfn.XLOOKUP($A67,'Day 1 Cleaned'!$U:$U,'Day 1 Cleaned'!AA:AA,"-")</f>
        <v>Wimana</v>
      </c>
      <c r="D67" s="26" t="str">
        <f>_xlfn.XLOOKUP($A67,'Day 1 Cleaned'!$U:$U,'Day 1 Cleaned'!AB:AB,"-")</f>
        <v>Gakomeye</v>
      </c>
      <c r="E67" s="26" t="str">
        <f>_xlfn.XLOOKUP($A67,'Day 1 Cleaned'!$U:$U,'Day 1 Cleaned'!AI:AI,"-")</f>
        <v>Traditional 3 stone fire</v>
      </c>
      <c r="F67" s="26" t="str">
        <f>_xlfn.XLOOKUP($A67,'Day 1 Cleaned'!$U:$U,'Day 1 Cleaned'!BL:BL,"-")</f>
        <v>Wood</v>
      </c>
      <c r="G67" s="26" t="str">
        <f>_xlfn.XLOOKUP($A67,'Day 2 Cleaned'!$M:$M,'Day 2 Cleaned'!$U:$U,"-")</f>
        <v>Wood</v>
      </c>
      <c r="H67" s="26" t="str">
        <f>_xlfn.XLOOKUP($A67,'Day 3 Cleaned'!$L:$L,'Day 3 Cleaned'!$T:$T,"-")</f>
        <v>Wood</v>
      </c>
      <c r="I67" s="26" t="str">
        <f>_xlfn.XLOOKUP($A67,'Day 4 Cleaned'!$L:$L,'Day 4 Cleaned'!$T:$T,"-")</f>
        <v>Wood</v>
      </c>
      <c r="J67" s="26" t="b" cm="1">
        <f t="array" ref="J67">AND(EXACT(F67:I67,F67))</f>
        <v>1</v>
      </c>
      <c r="K67" s="26">
        <f>_xlfn.XLOOKUP($A67,'Day 2 Cleaned'!$M:$M,'Day 2 Cleaned'!$AI:$AI,"-")</f>
        <v>2</v>
      </c>
      <c r="L67" s="26">
        <f>_xlfn.XLOOKUP($A67,'Day 2 Cleaned'!$M:$M,'Day 2 Cleaned'!$AJ:$AJ,"-")</f>
        <v>6</v>
      </c>
      <c r="M67" s="26">
        <f>_xlfn.XLOOKUP($A67,'Day 3 Cleaned'!$L:$L,'Day 3 Cleaned'!$AH:$AH,"-")</f>
        <v>3</v>
      </c>
      <c r="N67" s="26">
        <f>_xlfn.XLOOKUP($A67,'Day 3 Cleaned'!$L:$L,'Day 3 Cleaned'!$AI:$AI,"-")</f>
        <v>6</v>
      </c>
      <c r="O67" s="26">
        <f>_xlfn.XLOOKUP($A67,'Day 4 Cleaned'!$L:$L,'Day 4 Cleaned'!$AH:$AH,"-")</f>
        <v>2</v>
      </c>
      <c r="P67" s="26">
        <f>_xlfn.XLOOKUP($A67,'Day 4 Cleaned'!$L:$L,'Day 4 Cleaned'!$AI:$AI,"-")</f>
        <v>6</v>
      </c>
      <c r="Q67" s="30">
        <f>SUM(K67:P67)/3</f>
        <v>8.3333333333333339</v>
      </c>
      <c r="R67" s="26">
        <f>_xlfn.XLOOKUP($A67,'Day 1 Cleaned'!$U:$U,'Day 1 Cleaned'!$CC:$CC,"-")</f>
        <v>70.760000000000005</v>
      </c>
      <c r="S67" s="26">
        <f>_xlfn.XLOOKUP($A67,'Day 2 Cleaned'!$M:$M,'Day 2 Cleaned'!$AM:$AM,"-")</f>
        <v>54.92</v>
      </c>
      <c r="T67" s="26">
        <f>_xlfn.XLOOKUP($A67,'Day 2 Cleaned'!$M:$M,'Day 2 Cleaned'!$AQ:$AQ,"-")</f>
        <v>0</v>
      </c>
      <c r="U67" s="14">
        <f>R67-S67</f>
        <v>15.840000000000003</v>
      </c>
      <c r="V67" s="26">
        <f>_xlfn.XLOOKUP($A67,'Day 3 Cleaned'!$L:$L,'Day 3 Cleaned'!$AL:$AL,"-")</f>
        <v>29.4</v>
      </c>
      <c r="W67" s="26">
        <f>_xlfn.XLOOKUP($A67,'Day 3 Cleaned'!$L:$L,'Day 3 Cleaned'!$AP:$AP,"-")</f>
        <v>0</v>
      </c>
      <c r="X67" s="14">
        <f>(S67+T67)-V67</f>
        <v>25.520000000000003</v>
      </c>
      <c r="Y67" s="26">
        <f>_xlfn.XLOOKUP($A67,'Day 4 Cleaned'!$L:$L,'Day 4 Cleaned'!$AL:$AL,"-")</f>
        <v>21.87</v>
      </c>
      <c r="Z67" s="26">
        <f>_xlfn.XLOOKUP($A67,'Day 4 Cleaned'!$L:$L,'Day 4 Cleaned'!$AP:$AP,"-")</f>
        <v>0</v>
      </c>
      <c r="AA67" s="14">
        <f>(V67+W67)-Y67</f>
        <v>7.5299999999999976</v>
      </c>
      <c r="AB67" s="30">
        <f>AVERAGE(U67,X67,AA67)</f>
        <v>16.296666666666667</v>
      </c>
      <c r="AC67" s="30">
        <f>IF(AND($AB$157&gt;AB67, AB67&gt;$AB$156),AB67,"-")</f>
        <v>16.296666666666667</v>
      </c>
      <c r="AD67" s="26">
        <f>_xlfn.XLOOKUP($A67,'Day 1 Cleaned'!$U:$U,'Day 1 Cleaned'!CM:CM,"-")</f>
        <v>0</v>
      </c>
      <c r="AE67" s="26">
        <f>_xlfn.XLOOKUP($A67,'Day 2 Cleaned'!$M:$M,'Day 2 Cleaned'!$AV:$AV,"-")</f>
        <v>0</v>
      </c>
      <c r="AF67" s="26">
        <f>_xlfn.XLOOKUP($A67,'Day 2 Cleaned'!$M:$M,'Day 2 Cleaned'!$AZ:$AZ,"-")</f>
        <v>0</v>
      </c>
      <c r="AG67" s="14">
        <f t="shared" si="0"/>
        <v>0</v>
      </c>
      <c r="AH67" s="26">
        <f>_xlfn.XLOOKUP($A67,'Day 3 Cleaned'!$L:$L,'Day 3 Cleaned'!$AU:$AU,"-")</f>
        <v>0</v>
      </c>
      <c r="AI67" s="26">
        <f>_xlfn.XLOOKUP($A67,'Day 3 Cleaned'!$L:$L,'Day 3 Cleaned'!$AY:$AY,"-")</f>
        <v>0</v>
      </c>
      <c r="AJ67" s="14">
        <f t="shared" si="1"/>
        <v>0</v>
      </c>
      <c r="AK67" s="26">
        <f>_xlfn.XLOOKUP($A67,'Day 4 Cleaned'!$L:$L,'Day 4 Cleaned'!$AU:$AU,"-")</f>
        <v>0</v>
      </c>
      <c r="AL67" s="26">
        <f>_xlfn.XLOOKUP($A67,'Day 4 Cleaned'!$L:$L,'Day 4 Cleaned'!$AY:$AY,"-")</f>
        <v>0</v>
      </c>
      <c r="AM67" s="14">
        <f t="shared" si="2"/>
        <v>0</v>
      </c>
      <c r="AN67" s="30">
        <f t="shared" si="3"/>
        <v>0</v>
      </c>
      <c r="AO67" s="31" t="str">
        <f>IF(AND($AB$157&gt;AN67, AN67&gt;$AB$156),AN67,"-")</f>
        <v>-</v>
      </c>
      <c r="AP67" s="26">
        <f>_xlfn.XLOOKUP($A67,'Day 1 Cleaned'!$U:$U,'Day 1 Cleaned'!CT:CT,"-")</f>
        <v>0</v>
      </c>
      <c r="AQ67" s="26">
        <f>_xlfn.XLOOKUP($A67,'Day 1 Cleaned'!$U:$U,'Day 1 Cleaned'!DD:DD,"-")</f>
        <v>0</v>
      </c>
      <c r="AR67" s="26">
        <f>_xlfn.XLOOKUP($A67,'Day 1 Cleaned'!$U:$U,'Day 1 Cleaned'!DN:DN,"-")</f>
        <v>0</v>
      </c>
      <c r="AS67" s="26">
        <f>_xlfn.XLOOKUP($A67,'Day 1 Cleaned'!$U:$U,'Day 1 Cleaned'!DX:DX,"-")</f>
        <v>0</v>
      </c>
      <c r="AT67" s="26">
        <f>_xlfn.XLOOKUP($A67,'Day 1 Cleaned'!$U:$U,'Day 1 Cleaned'!EH:EH,"-")</f>
        <v>0</v>
      </c>
      <c r="AU67" s="26">
        <f>_xlfn.XLOOKUP($A67,'Day 1 Cleaned'!$U:$U,'Day 1 Cleaned'!ER:ER,"-")</f>
        <v>0</v>
      </c>
      <c r="AV67" s="26">
        <f>_xlfn.XLOOKUP($A67,'Day 1 Cleaned'!$U:$U,'Day 1 Cleaned'!FA:FA,"-")</f>
        <v>0</v>
      </c>
      <c r="AW67" s="26">
        <f>_xlfn.XLOOKUP($A67,'Day 1 Cleaned'!$U:$U,'Day 1 Cleaned'!FK:FK,"-")</f>
        <v>0</v>
      </c>
      <c r="AX67" s="26">
        <f>_xlfn.XLOOKUP($A67,'Day 1 Cleaned'!$U:$U,'Day 1 Cleaned'!FT:FT,"-")*_xlfn.XLOOKUP($A67,'Day 1 Cleaned'!$U:$U,'Day 1 Cleaned'!FU:FU,"-")</f>
        <v>0</v>
      </c>
      <c r="AY67" s="26">
        <f>_xlfn.XLOOKUP($A67,'Day 1 Cleaned'!$U:$U,'Day 1 Cleaned'!FV:FV,"-")</f>
        <v>0</v>
      </c>
      <c r="AZ67" s="26">
        <f>_xlfn.XLOOKUP($A67,'Day 1 Cleaned'!$U:$U,'Day 1 Cleaned'!GA:GA,"-")</f>
        <v>0</v>
      </c>
    </row>
    <row r="68" spans="1:52" x14ac:dyDescent="0.35">
      <c r="A68" s="26" t="str">
        <f>PROPER('Day 1 Cleaned'!U66)</f>
        <v xml:space="preserve">Nisabwe Abiase </v>
      </c>
      <c r="B68" s="26" t="str">
        <f>_xlfn.XLOOKUP($A68,'Day 1 Cleaned'!$U:$U,'Day 1 Cleaned'!Y:Y,"-")</f>
        <v>Nyamasheke</v>
      </c>
      <c r="C68" s="26" t="str">
        <f>_xlfn.XLOOKUP($A68,'Day 1 Cleaned'!$U:$U,'Day 1 Cleaned'!AA:AA,"-")</f>
        <v>Muyange</v>
      </c>
      <c r="D68" s="26" t="str">
        <f>_xlfn.XLOOKUP($A68,'Day 1 Cleaned'!$U:$U,'Day 1 Cleaned'!AB:AB,"-")</f>
        <v>Bukiro</v>
      </c>
      <c r="E68" s="26" t="str">
        <f>_xlfn.XLOOKUP($A68,'Day 1 Cleaned'!$U:$U,'Day 1 Cleaned'!AI:AI,"-")</f>
        <v>Other</v>
      </c>
      <c r="F68" s="26" t="str">
        <f>_xlfn.XLOOKUP($A68,'Day 1 Cleaned'!$U:$U,'Day 1 Cleaned'!BL:BL,"-")</f>
        <v>Wood</v>
      </c>
      <c r="G68" s="26" t="str">
        <f>_xlfn.XLOOKUP($A68,'Day 2 Cleaned'!$M:$M,'Day 2 Cleaned'!$U:$U,"-")</f>
        <v>Wood</v>
      </c>
      <c r="H68" s="26" t="str">
        <f>_xlfn.XLOOKUP($A68,'Day 3 Cleaned'!$L:$L,'Day 3 Cleaned'!$T:$T,"-")</f>
        <v>Wood</v>
      </c>
      <c r="I68" s="26" t="str">
        <f>_xlfn.XLOOKUP($A68,'Day 4 Cleaned'!$L:$L,'Day 4 Cleaned'!$T:$T,"-")</f>
        <v>Wood</v>
      </c>
      <c r="J68" s="26" t="b" cm="1">
        <f t="array" ref="J68">AND(EXACT(F68:I68,F68))</f>
        <v>1</v>
      </c>
      <c r="K68" s="26">
        <f>_xlfn.XLOOKUP($A68,'Day 2 Cleaned'!$M:$M,'Day 2 Cleaned'!$AI:$AI,"-")</f>
        <v>2</v>
      </c>
      <c r="L68" s="26">
        <f>_xlfn.XLOOKUP($A68,'Day 2 Cleaned'!$M:$M,'Day 2 Cleaned'!$AJ:$AJ,"-")</f>
        <v>5</v>
      </c>
      <c r="M68" s="26">
        <f>_xlfn.XLOOKUP($A68,'Day 3 Cleaned'!$L:$L,'Day 3 Cleaned'!$AH:$AH,"-")</f>
        <v>1</v>
      </c>
      <c r="N68" s="26">
        <f>_xlfn.XLOOKUP($A68,'Day 3 Cleaned'!$L:$L,'Day 3 Cleaned'!$AI:$AI,"-")</f>
        <v>5</v>
      </c>
      <c r="O68" s="26">
        <f>_xlfn.XLOOKUP($A68,'Day 4 Cleaned'!$L:$L,'Day 4 Cleaned'!$AH:$AH,"-")</f>
        <v>2</v>
      </c>
      <c r="P68" s="26">
        <f>_xlfn.XLOOKUP($A68,'Day 4 Cleaned'!$L:$L,'Day 4 Cleaned'!$AI:$AI,"-")</f>
        <v>5</v>
      </c>
      <c r="Q68" s="30">
        <f>SUM(K68:P68)/3</f>
        <v>6.666666666666667</v>
      </c>
      <c r="R68" s="26">
        <f>_xlfn.XLOOKUP($A68,'Day 1 Cleaned'!$U:$U,'Day 1 Cleaned'!$CC:$CC,"-")</f>
        <v>31.141999999999999</v>
      </c>
      <c r="S68" s="26">
        <f>_xlfn.XLOOKUP($A68,'Day 2 Cleaned'!$M:$M,'Day 2 Cleaned'!$AM:$AM,"-")</f>
        <v>26.12</v>
      </c>
      <c r="T68" s="26">
        <f>_xlfn.XLOOKUP($A68,'Day 2 Cleaned'!$M:$M,'Day 2 Cleaned'!$AQ:$AQ,"-")</f>
        <v>0</v>
      </c>
      <c r="U68" s="14">
        <f>R68-S68</f>
        <v>5.0219999999999985</v>
      </c>
      <c r="V68" s="26">
        <f>_xlfn.XLOOKUP($A68,'Day 3 Cleaned'!$L:$L,'Day 3 Cleaned'!$AL:$AL,"-")</f>
        <v>17.61</v>
      </c>
      <c r="W68" s="26">
        <f>_xlfn.XLOOKUP($A68,'Day 3 Cleaned'!$L:$L,'Day 3 Cleaned'!$AP:$AP,"-")</f>
        <v>0</v>
      </c>
      <c r="X68" s="14">
        <f>(S68+T68)-V68</f>
        <v>8.5100000000000016</v>
      </c>
      <c r="Y68" s="26">
        <f>_xlfn.XLOOKUP($A68,'Day 4 Cleaned'!$L:$L,'Day 4 Cleaned'!$AL:$AL,"-")</f>
        <v>9.2750000000000004</v>
      </c>
      <c r="Z68" s="26">
        <f>_xlfn.XLOOKUP($A68,'Day 4 Cleaned'!$L:$L,'Day 4 Cleaned'!$AP:$AP,"-")</f>
        <v>0</v>
      </c>
      <c r="AA68" s="14">
        <f>(V68+W68)-Y68</f>
        <v>8.3349999999999991</v>
      </c>
      <c r="AB68" s="30">
        <f>AVERAGE(U68,X68,AA68)</f>
        <v>7.2889999999999988</v>
      </c>
      <c r="AC68" s="30">
        <f>IF(AND($AB$157&gt;AB68, AB68&gt;$AB$156),AB68,"-")</f>
        <v>7.2889999999999988</v>
      </c>
      <c r="AD68" s="26">
        <f>_xlfn.XLOOKUP($A68,'Day 1 Cleaned'!$U:$U,'Day 1 Cleaned'!CM:CM,"-")</f>
        <v>0</v>
      </c>
      <c r="AE68" s="26">
        <f>_xlfn.XLOOKUP($A68,'Day 2 Cleaned'!$M:$M,'Day 2 Cleaned'!$AV:$AV,"-")</f>
        <v>0</v>
      </c>
      <c r="AF68" s="26">
        <f>_xlfn.XLOOKUP($A68,'Day 2 Cleaned'!$M:$M,'Day 2 Cleaned'!$AZ:$AZ,"-")</f>
        <v>0</v>
      </c>
      <c r="AG68" s="14">
        <f t="shared" si="0"/>
        <v>0</v>
      </c>
      <c r="AH68" s="26">
        <f>_xlfn.XLOOKUP($A68,'Day 3 Cleaned'!$L:$L,'Day 3 Cleaned'!$AU:$AU,"-")</f>
        <v>0</v>
      </c>
      <c r="AI68" s="26">
        <f>_xlfn.XLOOKUP($A68,'Day 3 Cleaned'!$L:$L,'Day 3 Cleaned'!$AY:$AY,"-")</f>
        <v>0</v>
      </c>
      <c r="AJ68" s="14">
        <f t="shared" si="1"/>
        <v>0</v>
      </c>
      <c r="AK68" s="26">
        <f>_xlfn.XLOOKUP($A68,'Day 4 Cleaned'!$L:$L,'Day 4 Cleaned'!$AU:$AU,"-")</f>
        <v>0</v>
      </c>
      <c r="AL68" s="26">
        <f>_xlfn.XLOOKUP($A68,'Day 4 Cleaned'!$L:$L,'Day 4 Cleaned'!$AY:$AY,"-")</f>
        <v>0</v>
      </c>
      <c r="AM68" s="14">
        <f t="shared" si="2"/>
        <v>0</v>
      </c>
      <c r="AN68" s="30">
        <f t="shared" si="3"/>
        <v>0</v>
      </c>
      <c r="AO68" s="31" t="str">
        <f>IF(AND($AB$157&gt;AN68, AN68&gt;$AB$156),AN68,"-")</f>
        <v>-</v>
      </c>
      <c r="AP68" s="26">
        <f>_xlfn.XLOOKUP($A68,'Day 1 Cleaned'!$U:$U,'Day 1 Cleaned'!CT:CT,"-")</f>
        <v>0</v>
      </c>
      <c r="AQ68" s="26">
        <f>_xlfn.XLOOKUP($A68,'Day 1 Cleaned'!$U:$U,'Day 1 Cleaned'!DD:DD,"-")</f>
        <v>0</v>
      </c>
      <c r="AR68" s="26">
        <f>_xlfn.XLOOKUP($A68,'Day 1 Cleaned'!$U:$U,'Day 1 Cleaned'!DN:DN,"-")</f>
        <v>0</v>
      </c>
      <c r="AS68" s="26">
        <f>_xlfn.XLOOKUP($A68,'Day 1 Cleaned'!$U:$U,'Day 1 Cleaned'!DX:DX,"-")</f>
        <v>0</v>
      </c>
      <c r="AT68" s="26">
        <f>_xlfn.XLOOKUP($A68,'Day 1 Cleaned'!$U:$U,'Day 1 Cleaned'!EH:EH,"-")</f>
        <v>0</v>
      </c>
      <c r="AU68" s="26">
        <f>_xlfn.XLOOKUP($A68,'Day 1 Cleaned'!$U:$U,'Day 1 Cleaned'!ER:ER,"-")</f>
        <v>0</v>
      </c>
      <c r="AV68" s="26">
        <f>_xlfn.XLOOKUP($A68,'Day 1 Cleaned'!$U:$U,'Day 1 Cleaned'!FA:FA,"-")</f>
        <v>0</v>
      </c>
      <c r="AW68" s="26">
        <f>_xlfn.XLOOKUP($A68,'Day 1 Cleaned'!$U:$U,'Day 1 Cleaned'!FK:FK,"-")</f>
        <v>0</v>
      </c>
      <c r="AX68" s="26">
        <f>_xlfn.XLOOKUP($A68,'Day 1 Cleaned'!$U:$U,'Day 1 Cleaned'!FT:FT,"-")*_xlfn.XLOOKUP($A68,'Day 1 Cleaned'!$U:$U,'Day 1 Cleaned'!FU:FU,"-")</f>
        <v>0</v>
      </c>
      <c r="AY68" s="26">
        <f>_xlfn.XLOOKUP($A68,'Day 1 Cleaned'!$U:$U,'Day 1 Cleaned'!FV:FV,"-")</f>
        <v>0</v>
      </c>
      <c r="AZ68" s="26">
        <f>_xlfn.XLOOKUP($A68,'Day 1 Cleaned'!$U:$U,'Day 1 Cleaned'!GA:GA,"-")</f>
        <v>0</v>
      </c>
    </row>
    <row r="69" spans="1:52" x14ac:dyDescent="0.35">
      <c r="A69" s="26" t="str">
        <f>PROPER('Day 1 Cleaned'!U67)</f>
        <v>Niyorembo Benjamin</v>
      </c>
      <c r="B69" s="26" t="str">
        <f>_xlfn.XLOOKUP($A69,'Day 1 Cleaned'!$U:$U,'Day 1 Cleaned'!Y:Y,"-")</f>
        <v>Nyamasheke</v>
      </c>
      <c r="C69" s="26" t="str">
        <f>_xlfn.XLOOKUP($A69,'Day 1 Cleaned'!$U:$U,'Day 1 Cleaned'!AA:AA,"-")</f>
        <v>Kibogora</v>
      </c>
      <c r="D69" s="26" t="str">
        <f>_xlfn.XLOOKUP($A69,'Day 1 Cleaned'!$U:$U,'Day 1 Cleaned'!AB:AB,"-")</f>
        <v>Bizenga</v>
      </c>
      <c r="E69" s="26" t="str">
        <f>_xlfn.XLOOKUP($A69,'Day 1 Cleaned'!$U:$U,'Day 1 Cleaned'!AI:AI,"-")</f>
        <v>Traditional 3 stone fire</v>
      </c>
      <c r="F69" s="26" t="str">
        <f>_xlfn.XLOOKUP($A69,'Day 1 Cleaned'!$U:$U,'Day 1 Cleaned'!BL:BL,"-")</f>
        <v>Wood</v>
      </c>
      <c r="G69" s="26" t="str">
        <f>_xlfn.XLOOKUP($A69,'Day 2 Cleaned'!$M:$M,'Day 2 Cleaned'!$U:$U,"-")</f>
        <v>Wood</v>
      </c>
      <c r="H69" s="26" t="str">
        <f>_xlfn.XLOOKUP($A69,'Day 3 Cleaned'!$L:$L,'Day 3 Cleaned'!$T:$T,"-")</f>
        <v>Wood</v>
      </c>
      <c r="I69" s="26" t="str">
        <f>_xlfn.XLOOKUP($A69,'Day 4 Cleaned'!$L:$L,'Day 4 Cleaned'!$T:$T,"-")</f>
        <v>Wood</v>
      </c>
      <c r="J69" s="26" t="b" cm="1">
        <f t="array" ref="J69">AND(EXACT(F69:I69,F69))</f>
        <v>1</v>
      </c>
      <c r="K69" s="26">
        <f>_xlfn.XLOOKUP($A69,'Day 2 Cleaned'!$M:$M,'Day 2 Cleaned'!$AI:$AI,"-")</f>
        <v>2</v>
      </c>
      <c r="L69" s="26">
        <f>_xlfn.XLOOKUP($A69,'Day 2 Cleaned'!$M:$M,'Day 2 Cleaned'!$AJ:$AJ,"-")</f>
        <v>5</v>
      </c>
      <c r="M69" s="26">
        <f>_xlfn.XLOOKUP($A69,'Day 3 Cleaned'!$L:$L,'Day 3 Cleaned'!$AH:$AH,"-")</f>
        <v>3</v>
      </c>
      <c r="N69" s="26">
        <f>_xlfn.XLOOKUP($A69,'Day 3 Cleaned'!$L:$L,'Day 3 Cleaned'!$AI:$AI,"-")</f>
        <v>5</v>
      </c>
      <c r="O69" s="26">
        <f>_xlfn.XLOOKUP($A69,'Day 4 Cleaned'!$L:$L,'Day 4 Cleaned'!$AH:$AH,"-")</f>
        <v>2</v>
      </c>
      <c r="P69" s="26">
        <f>_xlfn.XLOOKUP($A69,'Day 4 Cleaned'!$L:$L,'Day 4 Cleaned'!$AI:$AI,"-")</f>
        <v>5</v>
      </c>
      <c r="Q69" s="30">
        <f>SUM(K69:P69)/3</f>
        <v>7.333333333333333</v>
      </c>
      <c r="R69" s="26">
        <f>_xlfn.XLOOKUP($A69,'Day 1 Cleaned'!$U:$U,'Day 1 Cleaned'!$CC:$CC,"-")</f>
        <v>52.54</v>
      </c>
      <c r="S69" s="26">
        <f>_xlfn.XLOOKUP($A69,'Day 2 Cleaned'!$M:$M,'Day 2 Cleaned'!$AM:$AM,"-")</f>
        <v>45.63</v>
      </c>
      <c r="T69" s="26">
        <f>_xlfn.XLOOKUP($A69,'Day 2 Cleaned'!$M:$M,'Day 2 Cleaned'!$AQ:$AQ,"-")</f>
        <v>0</v>
      </c>
      <c r="U69" s="14">
        <f>R69-S69</f>
        <v>6.9099999999999966</v>
      </c>
      <c r="V69" s="26">
        <f>_xlfn.XLOOKUP($A69,'Day 3 Cleaned'!$L:$L,'Day 3 Cleaned'!$AL:$AL,"-")</f>
        <v>35.15</v>
      </c>
      <c r="W69" s="26">
        <f>_xlfn.XLOOKUP($A69,'Day 3 Cleaned'!$L:$L,'Day 3 Cleaned'!$AP:$AP,"-")</f>
        <v>0</v>
      </c>
      <c r="X69" s="14">
        <f>(S69+T69)-V69</f>
        <v>10.480000000000004</v>
      </c>
      <c r="Y69" s="26">
        <f>_xlfn.XLOOKUP($A69,'Day 4 Cleaned'!$L:$L,'Day 4 Cleaned'!$AL:$AL,"-")</f>
        <v>17.39</v>
      </c>
      <c r="Z69" s="26">
        <f>_xlfn.XLOOKUP($A69,'Day 4 Cleaned'!$L:$L,'Day 4 Cleaned'!$AP:$AP,"-")</f>
        <v>0</v>
      </c>
      <c r="AA69" s="14">
        <f>(V69+W69)-Y69</f>
        <v>17.759999999999998</v>
      </c>
      <c r="AB69" s="30">
        <f>AVERAGE(U69,X69,AA69)</f>
        <v>11.716666666666667</v>
      </c>
      <c r="AC69" s="30">
        <f>IF(AND($AB$157&gt;AB69, AB69&gt;$AB$156),AB69,"-")</f>
        <v>11.716666666666667</v>
      </c>
      <c r="AD69" s="26">
        <f>_xlfn.XLOOKUP($A69,'Day 1 Cleaned'!$U:$U,'Day 1 Cleaned'!CM:CM,"-")</f>
        <v>0</v>
      </c>
      <c r="AE69" s="26">
        <f>_xlfn.XLOOKUP($A69,'Day 2 Cleaned'!$M:$M,'Day 2 Cleaned'!$AV:$AV,"-")</f>
        <v>0</v>
      </c>
      <c r="AF69" s="26">
        <f>_xlfn.XLOOKUP($A69,'Day 2 Cleaned'!$M:$M,'Day 2 Cleaned'!$AZ:$AZ,"-")</f>
        <v>0</v>
      </c>
      <c r="AG69" s="14">
        <f t="shared" ref="AG69:AG87" si="4">AD69-AE69</f>
        <v>0</v>
      </c>
      <c r="AH69" s="26">
        <f>_xlfn.XLOOKUP($A69,'Day 3 Cleaned'!$L:$L,'Day 3 Cleaned'!$AU:$AU,"-")</f>
        <v>0</v>
      </c>
      <c r="AI69" s="26">
        <f>_xlfn.XLOOKUP($A69,'Day 3 Cleaned'!$L:$L,'Day 3 Cleaned'!$AY:$AY,"-")</f>
        <v>0</v>
      </c>
      <c r="AJ69" s="14">
        <f t="shared" ref="AJ69:AJ87" si="5">(AE69+AF69)-AH69</f>
        <v>0</v>
      </c>
      <c r="AK69" s="26">
        <f>_xlfn.XLOOKUP($A69,'Day 4 Cleaned'!$L:$L,'Day 4 Cleaned'!$AU:$AU,"-")</f>
        <v>0</v>
      </c>
      <c r="AL69" s="26">
        <f>_xlfn.XLOOKUP($A69,'Day 4 Cleaned'!$L:$L,'Day 4 Cleaned'!$AY:$AY,"-")</f>
        <v>0</v>
      </c>
      <c r="AM69" s="14">
        <f t="shared" ref="AM69:AM87" si="6">(AH69+AI69)-AK69</f>
        <v>0</v>
      </c>
      <c r="AN69" s="30">
        <f t="shared" ref="AN69:AN87" si="7">AVERAGE(AG69,AJ69,AM69)</f>
        <v>0</v>
      </c>
      <c r="AO69" s="31" t="str">
        <f>IF(AND($AB$157&gt;AN69, AN69&gt;$AB$156),AN69,"-")</f>
        <v>-</v>
      </c>
      <c r="AP69" s="26">
        <f>_xlfn.XLOOKUP($A69,'Day 1 Cleaned'!$U:$U,'Day 1 Cleaned'!CT:CT,"-")</f>
        <v>0</v>
      </c>
      <c r="AQ69" s="26">
        <f>_xlfn.XLOOKUP($A69,'Day 1 Cleaned'!$U:$U,'Day 1 Cleaned'!DD:DD,"-")</f>
        <v>0</v>
      </c>
      <c r="AR69" s="26">
        <f>_xlfn.XLOOKUP($A69,'Day 1 Cleaned'!$U:$U,'Day 1 Cleaned'!DN:DN,"-")</f>
        <v>0</v>
      </c>
      <c r="AS69" s="26">
        <f>_xlfn.XLOOKUP($A69,'Day 1 Cleaned'!$U:$U,'Day 1 Cleaned'!DX:DX,"-")</f>
        <v>0</v>
      </c>
      <c r="AT69" s="26">
        <f>_xlfn.XLOOKUP($A69,'Day 1 Cleaned'!$U:$U,'Day 1 Cleaned'!EH:EH,"-")</f>
        <v>0</v>
      </c>
      <c r="AU69" s="26">
        <f>_xlfn.XLOOKUP($A69,'Day 1 Cleaned'!$U:$U,'Day 1 Cleaned'!ER:ER,"-")</f>
        <v>0</v>
      </c>
      <c r="AV69" s="26">
        <f>_xlfn.XLOOKUP($A69,'Day 1 Cleaned'!$U:$U,'Day 1 Cleaned'!FA:FA,"-")</f>
        <v>0</v>
      </c>
      <c r="AW69" s="26">
        <f>_xlfn.XLOOKUP($A69,'Day 1 Cleaned'!$U:$U,'Day 1 Cleaned'!FK:FK,"-")</f>
        <v>0</v>
      </c>
      <c r="AX69" s="26">
        <f>_xlfn.XLOOKUP($A69,'Day 1 Cleaned'!$U:$U,'Day 1 Cleaned'!FT:FT,"-")*_xlfn.XLOOKUP($A69,'Day 1 Cleaned'!$U:$U,'Day 1 Cleaned'!FU:FU,"-")</f>
        <v>0</v>
      </c>
      <c r="AY69" s="26">
        <f>_xlfn.XLOOKUP($A69,'Day 1 Cleaned'!$U:$U,'Day 1 Cleaned'!FV:FV,"-")</f>
        <v>0</v>
      </c>
      <c r="AZ69" s="26">
        <f>_xlfn.XLOOKUP($A69,'Day 1 Cleaned'!$U:$U,'Day 1 Cleaned'!GA:GA,"-")</f>
        <v>0</v>
      </c>
    </row>
    <row r="70" spans="1:52" x14ac:dyDescent="0.35">
      <c r="A70" s="26" t="str">
        <f>PROPER('Day 1 Cleaned'!U68)</f>
        <v>Ntakirutimana Ferederic</v>
      </c>
      <c r="B70" s="26" t="str">
        <f>_xlfn.XLOOKUP($A70,'Day 1 Cleaned'!$U:$U,'Day 1 Cleaned'!Y:Y,"-")</f>
        <v>Nyamasheke</v>
      </c>
      <c r="C70" s="26" t="str">
        <f>_xlfn.XLOOKUP($A70,'Day 1 Cleaned'!$U:$U,'Day 1 Cleaned'!AA:AA,"-")</f>
        <v>Kigabiro</v>
      </c>
      <c r="D70" s="26" t="str">
        <f>_xlfn.XLOOKUP($A70,'Day 1 Cleaned'!$U:$U,'Day 1 Cleaned'!AB:AB,"-")</f>
        <v>Bunyenga</v>
      </c>
      <c r="E70" s="26" t="str">
        <f>_xlfn.XLOOKUP($A70,'Day 1 Cleaned'!$U:$U,'Day 1 Cleaned'!AI:AI,"-")</f>
        <v>Traditional 3 stone fire</v>
      </c>
      <c r="F70" s="26" t="str">
        <f>_xlfn.XLOOKUP($A70,'Day 1 Cleaned'!$U:$U,'Day 1 Cleaned'!BL:BL,"-")</f>
        <v>Wood</v>
      </c>
      <c r="G70" s="26" t="str">
        <f>_xlfn.XLOOKUP($A70,'Day 2 Cleaned'!$M:$M,'Day 2 Cleaned'!$U:$U,"-")</f>
        <v>Wood</v>
      </c>
      <c r="H70" s="26" t="str">
        <f>_xlfn.XLOOKUP($A70,'Day 3 Cleaned'!$L:$L,'Day 3 Cleaned'!$T:$T,"-")</f>
        <v>Wood</v>
      </c>
      <c r="I70" s="26" t="str">
        <f>_xlfn.XLOOKUP($A70,'Day 4 Cleaned'!$L:$L,'Day 4 Cleaned'!$T:$T,"-")</f>
        <v>Wood</v>
      </c>
      <c r="J70" s="26" t="b" cm="1">
        <f t="array" ref="J70">AND(EXACT(F70:I70,F70))</f>
        <v>1</v>
      </c>
      <c r="K70" s="26">
        <f>_xlfn.XLOOKUP($A70,'Day 2 Cleaned'!$M:$M,'Day 2 Cleaned'!$AI:$AI,"-")</f>
        <v>2</v>
      </c>
      <c r="L70" s="26">
        <f>_xlfn.XLOOKUP($A70,'Day 2 Cleaned'!$M:$M,'Day 2 Cleaned'!$AJ:$AJ,"-")</f>
        <v>4</v>
      </c>
      <c r="M70" s="26">
        <f>_xlfn.XLOOKUP($A70,'Day 3 Cleaned'!$L:$L,'Day 3 Cleaned'!$AH:$AH,"-")</f>
        <v>2</v>
      </c>
      <c r="N70" s="26">
        <f>_xlfn.XLOOKUP($A70,'Day 3 Cleaned'!$L:$L,'Day 3 Cleaned'!$AI:$AI,"-")</f>
        <v>4</v>
      </c>
      <c r="O70" s="26">
        <f>_xlfn.XLOOKUP($A70,'Day 4 Cleaned'!$L:$L,'Day 4 Cleaned'!$AH:$AH,"-")</f>
        <v>2</v>
      </c>
      <c r="P70" s="26">
        <f>_xlfn.XLOOKUP($A70,'Day 4 Cleaned'!$L:$L,'Day 4 Cleaned'!$AI:$AI,"-")</f>
        <v>4</v>
      </c>
      <c r="Q70" s="30">
        <f>SUM(K70:P70)/3</f>
        <v>6</v>
      </c>
      <c r="R70" s="26">
        <f>_xlfn.XLOOKUP($A70,'Day 1 Cleaned'!$U:$U,'Day 1 Cleaned'!$CC:$CC,"-")</f>
        <v>36.950000000000003</v>
      </c>
      <c r="S70" s="26">
        <f>_xlfn.XLOOKUP($A70,'Day 2 Cleaned'!$M:$M,'Day 2 Cleaned'!$AM:$AM,"-")</f>
        <v>23.74</v>
      </c>
      <c r="T70" s="26">
        <f>_xlfn.XLOOKUP($A70,'Day 2 Cleaned'!$M:$M,'Day 2 Cleaned'!$AQ:$AQ,"-")</f>
        <v>0</v>
      </c>
      <c r="U70" s="14">
        <f>R70-S70</f>
        <v>13.210000000000004</v>
      </c>
      <c r="V70" s="26">
        <f>_xlfn.XLOOKUP($A70,'Day 3 Cleaned'!$L:$L,'Day 3 Cleaned'!$AL:$AL,"-")</f>
        <v>19.14</v>
      </c>
      <c r="W70" s="26">
        <f>_xlfn.XLOOKUP($A70,'Day 3 Cleaned'!$L:$L,'Day 3 Cleaned'!$AP:$AP,"-")</f>
        <v>0</v>
      </c>
      <c r="X70" s="14">
        <f>(S70+T70)-V70</f>
        <v>4.5999999999999979</v>
      </c>
      <c r="Y70" s="26">
        <f>_xlfn.XLOOKUP($A70,'Day 4 Cleaned'!$L:$L,'Day 4 Cleaned'!$AL:$AL,"-")</f>
        <v>7.085</v>
      </c>
      <c r="Z70" s="26">
        <f>_xlfn.XLOOKUP($A70,'Day 4 Cleaned'!$L:$L,'Day 4 Cleaned'!$AP:$AP,"-")</f>
        <v>0</v>
      </c>
      <c r="AA70" s="14">
        <f>(V70+W70)-Y70</f>
        <v>12.055</v>
      </c>
      <c r="AB70" s="30">
        <f>AVERAGE(U70,X70,AA70)</f>
        <v>9.9550000000000001</v>
      </c>
      <c r="AC70" s="30">
        <f>IF(AND($AB$157&gt;AB70, AB70&gt;$AB$156),AB70,"-")</f>
        <v>9.9550000000000001</v>
      </c>
      <c r="AD70" s="26">
        <f>_xlfn.XLOOKUP($A70,'Day 1 Cleaned'!$U:$U,'Day 1 Cleaned'!CM:CM,"-")</f>
        <v>0</v>
      </c>
      <c r="AE70" s="26">
        <f>_xlfn.XLOOKUP($A70,'Day 2 Cleaned'!$M:$M,'Day 2 Cleaned'!$AV:$AV,"-")</f>
        <v>0</v>
      </c>
      <c r="AF70" s="26">
        <f>_xlfn.XLOOKUP($A70,'Day 2 Cleaned'!$M:$M,'Day 2 Cleaned'!$AZ:$AZ,"-")</f>
        <v>0</v>
      </c>
      <c r="AG70" s="14">
        <f t="shared" si="4"/>
        <v>0</v>
      </c>
      <c r="AH70" s="26">
        <f>_xlfn.XLOOKUP($A70,'Day 3 Cleaned'!$L:$L,'Day 3 Cleaned'!$AU:$AU,"-")</f>
        <v>0</v>
      </c>
      <c r="AI70" s="26">
        <f>_xlfn.XLOOKUP($A70,'Day 3 Cleaned'!$L:$L,'Day 3 Cleaned'!$AY:$AY,"-")</f>
        <v>0</v>
      </c>
      <c r="AJ70" s="14">
        <f t="shared" si="5"/>
        <v>0</v>
      </c>
      <c r="AK70" s="26">
        <f>_xlfn.XLOOKUP($A70,'Day 4 Cleaned'!$L:$L,'Day 4 Cleaned'!$AU:$AU,"-")</f>
        <v>0</v>
      </c>
      <c r="AL70" s="26">
        <f>_xlfn.XLOOKUP($A70,'Day 4 Cleaned'!$L:$L,'Day 4 Cleaned'!$AY:$AY,"-")</f>
        <v>0</v>
      </c>
      <c r="AM70" s="14">
        <f t="shared" si="6"/>
        <v>0</v>
      </c>
      <c r="AN70" s="30">
        <f t="shared" si="7"/>
        <v>0</v>
      </c>
      <c r="AO70" s="31" t="str">
        <f>IF(AND($AB$157&gt;AN70, AN70&gt;$AB$156),AN70,"-")</f>
        <v>-</v>
      </c>
      <c r="AP70" s="26">
        <f>_xlfn.XLOOKUP($A70,'Day 1 Cleaned'!$U:$U,'Day 1 Cleaned'!CT:CT,"-")</f>
        <v>0</v>
      </c>
      <c r="AQ70" s="26">
        <f>_xlfn.XLOOKUP($A70,'Day 1 Cleaned'!$U:$U,'Day 1 Cleaned'!DD:DD,"-")</f>
        <v>0</v>
      </c>
      <c r="AR70" s="26">
        <f>_xlfn.XLOOKUP($A70,'Day 1 Cleaned'!$U:$U,'Day 1 Cleaned'!DN:DN,"-")</f>
        <v>0</v>
      </c>
      <c r="AS70" s="26">
        <f>_xlfn.XLOOKUP($A70,'Day 1 Cleaned'!$U:$U,'Day 1 Cleaned'!DX:DX,"-")</f>
        <v>0</v>
      </c>
      <c r="AT70" s="26">
        <f>_xlfn.XLOOKUP($A70,'Day 1 Cleaned'!$U:$U,'Day 1 Cleaned'!EH:EH,"-")</f>
        <v>0</v>
      </c>
      <c r="AU70" s="26">
        <f>_xlfn.XLOOKUP($A70,'Day 1 Cleaned'!$U:$U,'Day 1 Cleaned'!ER:ER,"-")</f>
        <v>0</v>
      </c>
      <c r="AV70" s="26">
        <f>_xlfn.XLOOKUP($A70,'Day 1 Cleaned'!$U:$U,'Day 1 Cleaned'!FA:FA,"-")</f>
        <v>0</v>
      </c>
      <c r="AW70" s="26">
        <f>_xlfn.XLOOKUP($A70,'Day 1 Cleaned'!$U:$U,'Day 1 Cleaned'!FK:FK,"-")</f>
        <v>0</v>
      </c>
      <c r="AX70" s="26">
        <f>_xlfn.XLOOKUP($A70,'Day 1 Cleaned'!$U:$U,'Day 1 Cleaned'!FT:FT,"-")*_xlfn.XLOOKUP($A70,'Day 1 Cleaned'!$U:$U,'Day 1 Cleaned'!FU:FU,"-")</f>
        <v>0</v>
      </c>
      <c r="AY70" s="26">
        <f>_xlfn.XLOOKUP($A70,'Day 1 Cleaned'!$U:$U,'Day 1 Cleaned'!FV:FV,"-")</f>
        <v>0</v>
      </c>
      <c r="AZ70" s="26">
        <f>_xlfn.XLOOKUP($A70,'Day 1 Cleaned'!$U:$U,'Day 1 Cleaned'!GA:GA,"-")</f>
        <v>0</v>
      </c>
    </row>
    <row r="71" spans="1:52" x14ac:dyDescent="0.35">
      <c r="A71" s="26" t="str">
        <f>PROPER('Day 1 Cleaned'!U69)</f>
        <v xml:space="preserve">Ntamarerero Phenias </v>
      </c>
      <c r="B71" s="26" t="str">
        <f>_xlfn.XLOOKUP($A71,'Day 1 Cleaned'!$U:$U,'Day 1 Cleaned'!Y:Y,"-")</f>
        <v>Nyamasheke</v>
      </c>
      <c r="C71" s="26" t="str">
        <f>_xlfn.XLOOKUP($A71,'Day 1 Cleaned'!$U:$U,'Day 1 Cleaned'!AA:AA,"-")</f>
        <v>Muyange</v>
      </c>
      <c r="D71" s="26" t="str">
        <f>_xlfn.XLOOKUP($A71,'Day 1 Cleaned'!$U:$U,'Day 1 Cleaned'!AB:AB,"-")</f>
        <v>Bukiro</v>
      </c>
      <c r="E71" s="26" t="str">
        <f>_xlfn.XLOOKUP($A71,'Day 1 Cleaned'!$U:$U,'Day 1 Cleaned'!AI:AI,"-")</f>
        <v>Traditional 3 stone fire</v>
      </c>
      <c r="F71" s="26" t="str">
        <f>_xlfn.XLOOKUP($A71,'Day 1 Cleaned'!$U:$U,'Day 1 Cleaned'!BL:BL,"-")</f>
        <v>Wood</v>
      </c>
      <c r="G71" s="26" t="str">
        <f>_xlfn.XLOOKUP($A71,'Day 2 Cleaned'!$M:$M,'Day 2 Cleaned'!$U:$U,"-")</f>
        <v>Wood</v>
      </c>
      <c r="H71" s="26" t="str">
        <f>_xlfn.XLOOKUP($A71,'Day 3 Cleaned'!$L:$L,'Day 3 Cleaned'!$T:$T,"-")</f>
        <v>Wood</v>
      </c>
      <c r="I71" s="26" t="str">
        <f>_xlfn.XLOOKUP($A71,'Day 4 Cleaned'!$L:$L,'Day 4 Cleaned'!$T:$T,"-")</f>
        <v>Wood</v>
      </c>
      <c r="J71" s="26" t="b" cm="1">
        <f t="array" ref="J71">AND(EXACT(F71:I71,F71))</f>
        <v>1</v>
      </c>
      <c r="K71" s="26">
        <f>_xlfn.XLOOKUP($A71,'Day 2 Cleaned'!$M:$M,'Day 2 Cleaned'!$AI:$AI,"-")</f>
        <v>1</v>
      </c>
      <c r="L71" s="26">
        <f>_xlfn.XLOOKUP($A71,'Day 2 Cleaned'!$M:$M,'Day 2 Cleaned'!$AJ:$AJ,"-")</f>
        <v>5</v>
      </c>
      <c r="M71" s="26">
        <f>_xlfn.XLOOKUP($A71,'Day 3 Cleaned'!$L:$L,'Day 3 Cleaned'!$AH:$AH,"-")</f>
        <v>2</v>
      </c>
      <c r="N71" s="26">
        <f>_xlfn.XLOOKUP($A71,'Day 3 Cleaned'!$L:$L,'Day 3 Cleaned'!$AI:$AI,"-")</f>
        <v>5</v>
      </c>
      <c r="O71" s="26">
        <f>_xlfn.XLOOKUP($A71,'Day 4 Cleaned'!$L:$L,'Day 4 Cleaned'!$AH:$AH,"-")</f>
        <v>1</v>
      </c>
      <c r="P71" s="26">
        <f>_xlfn.XLOOKUP($A71,'Day 4 Cleaned'!$L:$L,'Day 4 Cleaned'!$AI:$AI,"-")</f>
        <v>5</v>
      </c>
      <c r="Q71" s="30">
        <f>SUM(K71:P71)/3</f>
        <v>6.333333333333333</v>
      </c>
      <c r="R71" s="26">
        <f>_xlfn.XLOOKUP($A71,'Day 1 Cleaned'!$U:$U,'Day 1 Cleaned'!$CC:$CC,"-")</f>
        <v>47.158000000000001</v>
      </c>
      <c r="S71" s="26">
        <f>_xlfn.XLOOKUP($A71,'Day 2 Cleaned'!$M:$M,'Day 2 Cleaned'!$AM:$AM,"-")</f>
        <v>30.902000000000001</v>
      </c>
      <c r="T71" s="26">
        <f>_xlfn.XLOOKUP($A71,'Day 2 Cleaned'!$M:$M,'Day 2 Cleaned'!$AQ:$AQ,"-")</f>
        <v>0</v>
      </c>
      <c r="U71" s="14">
        <f>R71-S71</f>
        <v>16.256</v>
      </c>
      <c r="V71" s="26">
        <f>_xlfn.XLOOKUP($A71,'Day 3 Cleaned'!$L:$L,'Day 3 Cleaned'!$AL:$AL,"-")</f>
        <v>23.84</v>
      </c>
      <c r="W71" s="26">
        <f>_xlfn.XLOOKUP($A71,'Day 3 Cleaned'!$L:$L,'Day 3 Cleaned'!$AP:$AP,"-")</f>
        <v>0</v>
      </c>
      <c r="X71" s="14">
        <f>(S71+T71)-V71</f>
        <v>7.0620000000000012</v>
      </c>
      <c r="Y71" s="26">
        <f>_xlfn.XLOOKUP($A71,'Day 4 Cleaned'!$L:$L,'Day 4 Cleaned'!$AL:$AL,"-")</f>
        <v>15.744999999999999</v>
      </c>
      <c r="Z71" s="26">
        <f>_xlfn.XLOOKUP($A71,'Day 4 Cleaned'!$L:$L,'Day 4 Cleaned'!$AP:$AP,"-")</f>
        <v>0</v>
      </c>
      <c r="AA71" s="14">
        <f>(V71+W71)-Y71</f>
        <v>8.0950000000000006</v>
      </c>
      <c r="AB71" s="30">
        <f>AVERAGE(U71,X71,AA71)</f>
        <v>10.471000000000002</v>
      </c>
      <c r="AC71" s="30">
        <f>IF(AND($AB$157&gt;AB71, AB71&gt;$AB$156),AB71,"-")</f>
        <v>10.471000000000002</v>
      </c>
      <c r="AD71" s="26">
        <f>_xlfn.XLOOKUP($A71,'Day 1 Cleaned'!$U:$U,'Day 1 Cleaned'!CM:CM,"-")</f>
        <v>0</v>
      </c>
      <c r="AE71" s="26">
        <f>_xlfn.XLOOKUP($A71,'Day 2 Cleaned'!$M:$M,'Day 2 Cleaned'!$AV:$AV,"-")</f>
        <v>0</v>
      </c>
      <c r="AF71" s="26">
        <f>_xlfn.XLOOKUP($A71,'Day 2 Cleaned'!$M:$M,'Day 2 Cleaned'!$AZ:$AZ,"-")</f>
        <v>0</v>
      </c>
      <c r="AG71" s="14">
        <f t="shared" si="4"/>
        <v>0</v>
      </c>
      <c r="AH71" s="26">
        <f>_xlfn.XLOOKUP($A71,'Day 3 Cleaned'!$L:$L,'Day 3 Cleaned'!$AU:$AU,"-")</f>
        <v>0</v>
      </c>
      <c r="AI71" s="26">
        <f>_xlfn.XLOOKUP($A71,'Day 3 Cleaned'!$L:$L,'Day 3 Cleaned'!$AY:$AY,"-")</f>
        <v>0</v>
      </c>
      <c r="AJ71" s="14">
        <f t="shared" si="5"/>
        <v>0</v>
      </c>
      <c r="AK71" s="26">
        <f>_xlfn.XLOOKUP($A71,'Day 4 Cleaned'!$L:$L,'Day 4 Cleaned'!$AU:$AU,"-")</f>
        <v>0</v>
      </c>
      <c r="AL71" s="26">
        <f>_xlfn.XLOOKUP($A71,'Day 4 Cleaned'!$L:$L,'Day 4 Cleaned'!$AY:$AY,"-")</f>
        <v>0</v>
      </c>
      <c r="AM71" s="14">
        <f t="shared" si="6"/>
        <v>0</v>
      </c>
      <c r="AN71" s="30">
        <f t="shared" si="7"/>
        <v>0</v>
      </c>
      <c r="AO71" s="31" t="str">
        <f>IF(AND($AB$157&gt;AN71, AN71&gt;$AB$156),AN71,"-")</f>
        <v>-</v>
      </c>
      <c r="AP71" s="26">
        <f>_xlfn.XLOOKUP($A71,'Day 1 Cleaned'!$U:$U,'Day 1 Cleaned'!CT:CT,"-")</f>
        <v>0</v>
      </c>
      <c r="AQ71" s="26">
        <f>_xlfn.XLOOKUP($A71,'Day 1 Cleaned'!$U:$U,'Day 1 Cleaned'!DD:DD,"-")</f>
        <v>0</v>
      </c>
      <c r="AR71" s="26">
        <f>_xlfn.XLOOKUP($A71,'Day 1 Cleaned'!$U:$U,'Day 1 Cleaned'!DN:DN,"-")</f>
        <v>0</v>
      </c>
      <c r="AS71" s="26">
        <f>_xlfn.XLOOKUP($A71,'Day 1 Cleaned'!$U:$U,'Day 1 Cleaned'!DX:DX,"-")</f>
        <v>0</v>
      </c>
      <c r="AT71" s="26">
        <f>_xlfn.XLOOKUP($A71,'Day 1 Cleaned'!$U:$U,'Day 1 Cleaned'!EH:EH,"-")</f>
        <v>0</v>
      </c>
      <c r="AU71" s="26">
        <f>_xlfn.XLOOKUP($A71,'Day 1 Cleaned'!$U:$U,'Day 1 Cleaned'!ER:ER,"-")</f>
        <v>0</v>
      </c>
      <c r="AV71" s="26">
        <f>_xlfn.XLOOKUP($A71,'Day 1 Cleaned'!$U:$U,'Day 1 Cleaned'!FA:FA,"-")</f>
        <v>0</v>
      </c>
      <c r="AW71" s="26">
        <f>_xlfn.XLOOKUP($A71,'Day 1 Cleaned'!$U:$U,'Day 1 Cleaned'!FK:FK,"-")</f>
        <v>0</v>
      </c>
      <c r="AX71" s="26">
        <f>_xlfn.XLOOKUP($A71,'Day 1 Cleaned'!$U:$U,'Day 1 Cleaned'!FT:FT,"-")*_xlfn.XLOOKUP($A71,'Day 1 Cleaned'!$U:$U,'Day 1 Cleaned'!FU:FU,"-")</f>
        <v>0</v>
      </c>
      <c r="AY71" s="26">
        <f>_xlfn.XLOOKUP($A71,'Day 1 Cleaned'!$U:$U,'Day 1 Cleaned'!FV:FV,"-")</f>
        <v>0</v>
      </c>
      <c r="AZ71" s="26">
        <f>_xlfn.XLOOKUP($A71,'Day 1 Cleaned'!$U:$U,'Day 1 Cleaned'!GA:GA,"-")</f>
        <v>0</v>
      </c>
    </row>
    <row r="72" spans="1:52" x14ac:dyDescent="0.35">
      <c r="A72" s="26" t="str">
        <f>PROPER('Day 1 Cleaned'!U70)</f>
        <v>Ntawumenyumunsi Theophile</v>
      </c>
      <c r="B72" s="26" t="str">
        <f>_xlfn.XLOOKUP($A72,'Day 1 Cleaned'!$U:$U,'Day 1 Cleaned'!Y:Y,"-")</f>
        <v>Nyamasheke</v>
      </c>
      <c r="C72" s="26" t="str">
        <f>_xlfn.XLOOKUP($A72,'Day 1 Cleaned'!$U:$U,'Day 1 Cleaned'!AA:AA,"-")</f>
        <v>Kigabiro</v>
      </c>
      <c r="D72" s="26" t="str">
        <f>_xlfn.XLOOKUP($A72,'Day 1 Cleaned'!$U:$U,'Day 1 Cleaned'!AB:AB,"-")</f>
        <v>Bunyenga</v>
      </c>
      <c r="E72" s="26" t="str">
        <f>_xlfn.XLOOKUP($A72,'Day 1 Cleaned'!$U:$U,'Day 1 Cleaned'!AI:AI,"-")</f>
        <v>Traditional 3 stone fire</v>
      </c>
      <c r="F72" s="26" t="str">
        <f>_xlfn.XLOOKUP($A72,'Day 1 Cleaned'!$U:$U,'Day 1 Cleaned'!BL:BL,"-")</f>
        <v>Wood</v>
      </c>
      <c r="G72" s="26" t="str">
        <f>_xlfn.XLOOKUP($A72,'Day 2 Cleaned'!$M:$M,'Day 2 Cleaned'!$U:$U,"-")</f>
        <v>Wood</v>
      </c>
      <c r="H72" s="26" t="str">
        <f>_xlfn.XLOOKUP($A72,'Day 3 Cleaned'!$L:$L,'Day 3 Cleaned'!$T:$T,"-")</f>
        <v>Wood</v>
      </c>
      <c r="I72" s="26" t="str">
        <f>_xlfn.XLOOKUP($A72,'Day 4 Cleaned'!$L:$L,'Day 4 Cleaned'!$T:$T,"-")</f>
        <v>Wood</v>
      </c>
      <c r="J72" s="26" t="b" cm="1">
        <f t="array" ref="J72">AND(EXACT(F72:I72,F72))</f>
        <v>1</v>
      </c>
      <c r="K72" s="26">
        <f>_xlfn.XLOOKUP($A72,'Day 2 Cleaned'!$M:$M,'Day 2 Cleaned'!$AI:$AI,"-")</f>
        <v>2</v>
      </c>
      <c r="L72" s="26">
        <f>_xlfn.XLOOKUP($A72,'Day 2 Cleaned'!$M:$M,'Day 2 Cleaned'!$AJ:$AJ,"-")</f>
        <v>5</v>
      </c>
      <c r="M72" s="26">
        <f>_xlfn.XLOOKUP($A72,'Day 3 Cleaned'!$L:$L,'Day 3 Cleaned'!$AH:$AH,"-")</f>
        <v>2</v>
      </c>
      <c r="N72" s="26">
        <f>_xlfn.XLOOKUP($A72,'Day 3 Cleaned'!$L:$L,'Day 3 Cleaned'!$AI:$AI,"-")</f>
        <v>5</v>
      </c>
      <c r="O72" s="26">
        <f>_xlfn.XLOOKUP($A72,'Day 4 Cleaned'!$L:$L,'Day 4 Cleaned'!$AH:$AH,"-")</f>
        <v>2</v>
      </c>
      <c r="P72" s="26">
        <f>_xlfn.XLOOKUP($A72,'Day 4 Cleaned'!$L:$L,'Day 4 Cleaned'!$AI:$AI,"-")</f>
        <v>5</v>
      </c>
      <c r="Q72" s="30">
        <f>SUM(K72:P72)/3</f>
        <v>7</v>
      </c>
      <c r="R72" s="26">
        <f>_xlfn.XLOOKUP($A72,'Day 1 Cleaned'!$U:$U,'Day 1 Cleaned'!$CC:$CC,"-")</f>
        <v>40.14</v>
      </c>
      <c r="S72" s="26">
        <f>_xlfn.XLOOKUP($A72,'Day 2 Cleaned'!$M:$M,'Day 2 Cleaned'!$AM:$AM,"-")</f>
        <v>19.440000000000001</v>
      </c>
      <c r="T72" s="26">
        <f>_xlfn.XLOOKUP($A72,'Day 2 Cleaned'!$M:$M,'Day 2 Cleaned'!$AQ:$AQ,"-")</f>
        <v>12.5</v>
      </c>
      <c r="U72" s="14">
        <f>R72-S72</f>
        <v>20.7</v>
      </c>
      <c r="V72" s="26">
        <f>_xlfn.XLOOKUP($A72,'Day 3 Cleaned'!$L:$L,'Day 3 Cleaned'!$AL:$AL,"-")</f>
        <v>20.065000000000001</v>
      </c>
      <c r="W72" s="26">
        <f>_xlfn.XLOOKUP($A72,'Day 3 Cleaned'!$L:$L,'Day 3 Cleaned'!$AP:$AP,"-")</f>
        <v>0</v>
      </c>
      <c r="X72" s="14">
        <f>(S72+T72)-V72</f>
        <v>11.875</v>
      </c>
      <c r="Y72" s="26">
        <f>_xlfn.XLOOKUP($A72,'Day 4 Cleaned'!$L:$L,'Day 4 Cleaned'!$AL:$AL,"-")</f>
        <v>1.68</v>
      </c>
      <c r="Z72" s="26">
        <f>_xlfn.XLOOKUP($A72,'Day 4 Cleaned'!$L:$L,'Day 4 Cleaned'!$AP:$AP,"-")</f>
        <v>0</v>
      </c>
      <c r="AA72" s="14">
        <f>(V72+W72)-Y72</f>
        <v>18.385000000000002</v>
      </c>
      <c r="AB72" s="30">
        <f>AVERAGE(U72,X72,AA72)</f>
        <v>16.986666666666668</v>
      </c>
      <c r="AC72" s="30">
        <f>IF(AND($AB$157&gt;AB72, AB72&gt;$AB$156),AB72,"-")</f>
        <v>16.986666666666668</v>
      </c>
      <c r="AD72" s="26">
        <f>_xlfn.XLOOKUP($A72,'Day 1 Cleaned'!$U:$U,'Day 1 Cleaned'!CM:CM,"-")</f>
        <v>0</v>
      </c>
      <c r="AE72" s="26">
        <f>_xlfn.XLOOKUP($A72,'Day 2 Cleaned'!$M:$M,'Day 2 Cleaned'!$AV:$AV,"-")</f>
        <v>0</v>
      </c>
      <c r="AF72" s="26">
        <f>_xlfn.XLOOKUP($A72,'Day 2 Cleaned'!$M:$M,'Day 2 Cleaned'!$AZ:$AZ,"-")</f>
        <v>0</v>
      </c>
      <c r="AG72" s="14">
        <f t="shared" si="4"/>
        <v>0</v>
      </c>
      <c r="AH72" s="26">
        <f>_xlfn.XLOOKUP($A72,'Day 3 Cleaned'!$L:$L,'Day 3 Cleaned'!$AU:$AU,"-")</f>
        <v>0</v>
      </c>
      <c r="AI72" s="26">
        <f>_xlfn.XLOOKUP($A72,'Day 3 Cleaned'!$L:$L,'Day 3 Cleaned'!$AY:$AY,"-")</f>
        <v>0</v>
      </c>
      <c r="AJ72" s="14">
        <f t="shared" si="5"/>
        <v>0</v>
      </c>
      <c r="AK72" s="26">
        <f>_xlfn.XLOOKUP($A72,'Day 4 Cleaned'!$L:$L,'Day 4 Cleaned'!$AU:$AU,"-")</f>
        <v>0</v>
      </c>
      <c r="AL72" s="26">
        <f>_xlfn.XLOOKUP($A72,'Day 4 Cleaned'!$L:$L,'Day 4 Cleaned'!$AY:$AY,"-")</f>
        <v>0</v>
      </c>
      <c r="AM72" s="14">
        <f t="shared" si="6"/>
        <v>0</v>
      </c>
      <c r="AN72" s="30">
        <f t="shared" si="7"/>
        <v>0</v>
      </c>
      <c r="AO72" s="31" t="str">
        <f>IF(AND($AB$157&gt;AN72, AN72&gt;$AB$156),AN72,"-")</f>
        <v>-</v>
      </c>
      <c r="AP72" s="26">
        <f>_xlfn.XLOOKUP($A72,'Day 1 Cleaned'!$U:$U,'Day 1 Cleaned'!CT:CT,"-")</f>
        <v>0</v>
      </c>
      <c r="AQ72" s="26">
        <f>_xlfn.XLOOKUP($A72,'Day 1 Cleaned'!$U:$U,'Day 1 Cleaned'!DD:DD,"-")</f>
        <v>0</v>
      </c>
      <c r="AR72" s="26">
        <f>_xlfn.XLOOKUP($A72,'Day 1 Cleaned'!$U:$U,'Day 1 Cleaned'!DN:DN,"-")</f>
        <v>0</v>
      </c>
      <c r="AS72" s="26">
        <f>_xlfn.XLOOKUP($A72,'Day 1 Cleaned'!$U:$U,'Day 1 Cleaned'!DX:DX,"-")</f>
        <v>0</v>
      </c>
      <c r="AT72" s="26">
        <f>_xlfn.XLOOKUP($A72,'Day 1 Cleaned'!$U:$U,'Day 1 Cleaned'!EH:EH,"-")</f>
        <v>0</v>
      </c>
      <c r="AU72" s="26">
        <f>_xlfn.XLOOKUP($A72,'Day 1 Cleaned'!$U:$U,'Day 1 Cleaned'!ER:ER,"-")</f>
        <v>0</v>
      </c>
      <c r="AV72" s="26">
        <f>_xlfn.XLOOKUP($A72,'Day 1 Cleaned'!$U:$U,'Day 1 Cleaned'!FA:FA,"-")</f>
        <v>0</v>
      </c>
      <c r="AW72" s="26">
        <f>_xlfn.XLOOKUP($A72,'Day 1 Cleaned'!$U:$U,'Day 1 Cleaned'!FK:FK,"-")</f>
        <v>0</v>
      </c>
      <c r="AX72" s="26">
        <f>_xlfn.XLOOKUP($A72,'Day 1 Cleaned'!$U:$U,'Day 1 Cleaned'!FT:FT,"-")*_xlfn.XLOOKUP($A72,'Day 1 Cleaned'!$U:$U,'Day 1 Cleaned'!FU:FU,"-")</f>
        <v>0</v>
      </c>
      <c r="AY72" s="26">
        <f>_xlfn.XLOOKUP($A72,'Day 1 Cleaned'!$U:$U,'Day 1 Cleaned'!FV:FV,"-")</f>
        <v>0</v>
      </c>
      <c r="AZ72" s="26">
        <f>_xlfn.XLOOKUP($A72,'Day 1 Cleaned'!$U:$U,'Day 1 Cleaned'!GA:GA,"-")</f>
        <v>0</v>
      </c>
    </row>
    <row r="73" spans="1:52" x14ac:dyDescent="0.35">
      <c r="A73" s="26" t="str">
        <f>PROPER('Day 1 Cleaned'!U71)</f>
        <v xml:space="preserve">Ntuyahaga Gerald </v>
      </c>
      <c r="B73" s="26" t="str">
        <f>_xlfn.XLOOKUP($A73,'Day 1 Cleaned'!$U:$U,'Day 1 Cleaned'!Y:Y,"-")</f>
        <v>Nyamasheke</v>
      </c>
      <c r="C73" s="26" t="str">
        <f>_xlfn.XLOOKUP($A73,'Day 1 Cleaned'!$U:$U,'Day 1 Cleaned'!AA:AA,"-")</f>
        <v>Muyange</v>
      </c>
      <c r="D73" s="26" t="str">
        <f>_xlfn.XLOOKUP($A73,'Day 1 Cleaned'!$U:$U,'Day 1 Cleaned'!AB:AB,"-")</f>
        <v>Bukiro</v>
      </c>
      <c r="E73" s="26" t="str">
        <f>_xlfn.XLOOKUP($A73,'Day 1 Cleaned'!$U:$U,'Day 1 Cleaned'!AI:AI,"-")</f>
        <v>Traditional 3 stone fire</v>
      </c>
      <c r="F73" s="26" t="str">
        <f>_xlfn.XLOOKUP($A73,'Day 1 Cleaned'!$U:$U,'Day 1 Cleaned'!BL:BL,"-")</f>
        <v>Wood</v>
      </c>
      <c r="G73" s="26" t="str">
        <f>_xlfn.XLOOKUP($A73,'Day 2 Cleaned'!$M:$M,'Day 2 Cleaned'!$U:$U,"-")</f>
        <v>Wood</v>
      </c>
      <c r="H73" s="26" t="str">
        <f>_xlfn.XLOOKUP($A73,'Day 3 Cleaned'!$L:$L,'Day 3 Cleaned'!$T:$T,"-")</f>
        <v>Wood</v>
      </c>
      <c r="I73" s="26" t="str">
        <f>_xlfn.XLOOKUP($A73,'Day 4 Cleaned'!$L:$L,'Day 4 Cleaned'!$T:$T,"-")</f>
        <v>Wood</v>
      </c>
      <c r="J73" s="26" t="b" cm="1">
        <f t="array" ref="J73">AND(EXACT(F73:I73,F73))</f>
        <v>1</v>
      </c>
      <c r="K73" s="26">
        <f>_xlfn.XLOOKUP($A73,'Day 2 Cleaned'!$M:$M,'Day 2 Cleaned'!$AI:$AI,"-")</f>
        <v>2</v>
      </c>
      <c r="L73" s="26">
        <f>_xlfn.XLOOKUP($A73,'Day 2 Cleaned'!$M:$M,'Day 2 Cleaned'!$AJ:$AJ,"-")</f>
        <v>5</v>
      </c>
      <c r="M73" s="26">
        <f>_xlfn.XLOOKUP($A73,'Day 3 Cleaned'!$L:$L,'Day 3 Cleaned'!$AH:$AH,"-")</f>
        <v>2</v>
      </c>
      <c r="N73" s="26">
        <f>_xlfn.XLOOKUP($A73,'Day 3 Cleaned'!$L:$L,'Day 3 Cleaned'!$AI:$AI,"-")</f>
        <v>5</v>
      </c>
      <c r="O73" s="26">
        <f>_xlfn.XLOOKUP($A73,'Day 4 Cleaned'!$L:$L,'Day 4 Cleaned'!$AH:$AH,"-")</f>
        <v>2</v>
      </c>
      <c r="P73" s="26">
        <f>_xlfn.XLOOKUP($A73,'Day 4 Cleaned'!$L:$L,'Day 4 Cleaned'!$AI:$AI,"-")</f>
        <v>5</v>
      </c>
      <c r="Q73" s="30">
        <f>SUM(K73:P73)/3</f>
        <v>7</v>
      </c>
      <c r="R73" s="26">
        <f>_xlfn.XLOOKUP($A73,'Day 1 Cleaned'!$U:$U,'Day 1 Cleaned'!$CC:$CC,"-")</f>
        <v>54.637</v>
      </c>
      <c r="S73" s="26">
        <f>_xlfn.XLOOKUP($A73,'Day 2 Cleaned'!$M:$M,'Day 2 Cleaned'!$AM:$AM,"-")</f>
        <v>46.134</v>
      </c>
      <c r="T73" s="26">
        <f>_xlfn.XLOOKUP($A73,'Day 2 Cleaned'!$M:$M,'Day 2 Cleaned'!$AQ:$AQ,"-")</f>
        <v>0</v>
      </c>
      <c r="U73" s="14">
        <f>R73-S73</f>
        <v>8.5030000000000001</v>
      </c>
      <c r="V73" s="26">
        <f>_xlfn.XLOOKUP($A73,'Day 3 Cleaned'!$L:$L,'Day 3 Cleaned'!$AL:$AL,"-")</f>
        <v>26.140999999999998</v>
      </c>
      <c r="W73" s="26">
        <f>_xlfn.XLOOKUP($A73,'Day 3 Cleaned'!$L:$L,'Day 3 Cleaned'!$AP:$AP,"-")</f>
        <v>0</v>
      </c>
      <c r="X73" s="14">
        <f>(S73+T73)-V73</f>
        <v>19.993000000000002</v>
      </c>
      <c r="Y73" s="26">
        <f>_xlfn.XLOOKUP($A73,'Day 4 Cleaned'!$L:$L,'Day 4 Cleaned'!$AL:$AL,"-")</f>
        <v>18.420000000000002</v>
      </c>
      <c r="Z73" s="26">
        <f>_xlfn.XLOOKUP($A73,'Day 4 Cleaned'!$L:$L,'Day 4 Cleaned'!$AP:$AP,"-")</f>
        <v>0</v>
      </c>
      <c r="AA73" s="14">
        <f>(V73+W73)-Y73</f>
        <v>7.7209999999999965</v>
      </c>
      <c r="AB73" s="30">
        <f>AVERAGE(U73,X73,AA73)</f>
        <v>12.072333333333333</v>
      </c>
      <c r="AC73" s="30">
        <f>IF(AND($AB$157&gt;AB73, AB73&gt;$AB$156),AB73,"-")</f>
        <v>12.072333333333333</v>
      </c>
      <c r="AD73" s="26">
        <f>_xlfn.XLOOKUP($A73,'Day 1 Cleaned'!$U:$U,'Day 1 Cleaned'!CM:CM,"-")</f>
        <v>0</v>
      </c>
      <c r="AE73" s="26">
        <f>_xlfn.XLOOKUP($A73,'Day 2 Cleaned'!$M:$M,'Day 2 Cleaned'!$AV:$AV,"-")</f>
        <v>0</v>
      </c>
      <c r="AF73" s="26">
        <f>_xlfn.XLOOKUP($A73,'Day 2 Cleaned'!$M:$M,'Day 2 Cleaned'!$AZ:$AZ,"-")</f>
        <v>0</v>
      </c>
      <c r="AG73" s="14">
        <f t="shared" si="4"/>
        <v>0</v>
      </c>
      <c r="AH73" s="26">
        <f>_xlfn.XLOOKUP($A73,'Day 3 Cleaned'!$L:$L,'Day 3 Cleaned'!$AU:$AU,"-")</f>
        <v>0</v>
      </c>
      <c r="AI73" s="26">
        <f>_xlfn.XLOOKUP($A73,'Day 3 Cleaned'!$L:$L,'Day 3 Cleaned'!$AY:$AY,"-")</f>
        <v>0</v>
      </c>
      <c r="AJ73" s="14">
        <f t="shared" si="5"/>
        <v>0</v>
      </c>
      <c r="AK73" s="26">
        <f>_xlfn.XLOOKUP($A73,'Day 4 Cleaned'!$L:$L,'Day 4 Cleaned'!$AU:$AU,"-")</f>
        <v>0</v>
      </c>
      <c r="AL73" s="26">
        <f>_xlfn.XLOOKUP($A73,'Day 4 Cleaned'!$L:$L,'Day 4 Cleaned'!$AY:$AY,"-")</f>
        <v>0</v>
      </c>
      <c r="AM73" s="14">
        <f t="shared" si="6"/>
        <v>0</v>
      </c>
      <c r="AN73" s="30">
        <f t="shared" si="7"/>
        <v>0</v>
      </c>
      <c r="AO73" s="31" t="str">
        <f>IF(AND($AB$157&gt;AN73, AN73&gt;$AB$156),AN73,"-")</f>
        <v>-</v>
      </c>
      <c r="AP73" s="26">
        <f>_xlfn.XLOOKUP($A73,'Day 1 Cleaned'!$U:$U,'Day 1 Cleaned'!CT:CT,"-")</f>
        <v>0</v>
      </c>
      <c r="AQ73" s="26">
        <f>_xlfn.XLOOKUP($A73,'Day 1 Cleaned'!$U:$U,'Day 1 Cleaned'!DD:DD,"-")</f>
        <v>0</v>
      </c>
      <c r="AR73" s="26">
        <f>_xlfn.XLOOKUP($A73,'Day 1 Cleaned'!$U:$U,'Day 1 Cleaned'!DN:DN,"-")</f>
        <v>0</v>
      </c>
      <c r="AS73" s="26">
        <f>_xlfn.XLOOKUP($A73,'Day 1 Cleaned'!$U:$U,'Day 1 Cleaned'!DX:DX,"-")</f>
        <v>0</v>
      </c>
      <c r="AT73" s="26">
        <f>_xlfn.XLOOKUP($A73,'Day 1 Cleaned'!$U:$U,'Day 1 Cleaned'!EH:EH,"-")</f>
        <v>0</v>
      </c>
      <c r="AU73" s="26">
        <f>_xlfn.XLOOKUP($A73,'Day 1 Cleaned'!$U:$U,'Day 1 Cleaned'!ER:ER,"-")</f>
        <v>0</v>
      </c>
      <c r="AV73" s="26">
        <f>_xlfn.XLOOKUP($A73,'Day 1 Cleaned'!$U:$U,'Day 1 Cleaned'!FA:FA,"-")</f>
        <v>0</v>
      </c>
      <c r="AW73" s="26">
        <f>_xlfn.XLOOKUP($A73,'Day 1 Cleaned'!$U:$U,'Day 1 Cleaned'!FK:FK,"-")</f>
        <v>0</v>
      </c>
      <c r="AX73" s="26">
        <f>_xlfn.XLOOKUP($A73,'Day 1 Cleaned'!$U:$U,'Day 1 Cleaned'!FT:FT,"-")*_xlfn.XLOOKUP($A73,'Day 1 Cleaned'!$U:$U,'Day 1 Cleaned'!FU:FU,"-")</f>
        <v>0</v>
      </c>
      <c r="AY73" s="26">
        <f>_xlfn.XLOOKUP($A73,'Day 1 Cleaned'!$U:$U,'Day 1 Cleaned'!FV:FV,"-")</f>
        <v>0</v>
      </c>
      <c r="AZ73" s="26">
        <f>_xlfn.XLOOKUP($A73,'Day 1 Cleaned'!$U:$U,'Day 1 Cleaned'!GA:GA,"-")</f>
        <v>0</v>
      </c>
    </row>
    <row r="74" spans="1:52" x14ac:dyDescent="0.35">
      <c r="A74" s="26" t="str">
        <f>PROPER('Day 1 Cleaned'!U72)</f>
        <v xml:space="preserve">Ntuyemubanzi Damaceni </v>
      </c>
      <c r="B74" s="26" t="str">
        <f>_xlfn.XLOOKUP($A74,'Day 1 Cleaned'!$U:$U,'Day 1 Cleaned'!Y:Y,"-")</f>
        <v>Nyamasheke</v>
      </c>
      <c r="C74" s="26" t="str">
        <f>_xlfn.XLOOKUP($A74,'Day 1 Cleaned'!$U:$U,'Day 1 Cleaned'!AA:AA,"-")</f>
        <v>Wimana</v>
      </c>
      <c r="D74" s="26" t="str">
        <f>_xlfn.XLOOKUP($A74,'Day 1 Cleaned'!$U:$U,'Day 1 Cleaned'!AB:AB,"-")</f>
        <v>Gakomeye</v>
      </c>
      <c r="E74" s="26" t="str">
        <f>_xlfn.XLOOKUP($A74,'Day 1 Cleaned'!$U:$U,'Day 1 Cleaned'!AI:AI,"-")</f>
        <v>Traditional 3 stone fire</v>
      </c>
      <c r="F74" s="26" t="str">
        <f>_xlfn.XLOOKUP($A74,'Day 1 Cleaned'!$U:$U,'Day 1 Cleaned'!BL:BL,"-")</f>
        <v>Wood</v>
      </c>
      <c r="G74" s="26" t="str">
        <f>_xlfn.XLOOKUP($A74,'Day 2 Cleaned'!$M:$M,'Day 2 Cleaned'!$U:$U,"-")</f>
        <v>Wood</v>
      </c>
      <c r="H74" s="26" t="str">
        <f>_xlfn.XLOOKUP($A74,'Day 3 Cleaned'!$L:$L,'Day 3 Cleaned'!$T:$T,"-")</f>
        <v>Wood</v>
      </c>
      <c r="I74" s="26" t="str">
        <f>_xlfn.XLOOKUP($A74,'Day 4 Cleaned'!$L:$L,'Day 4 Cleaned'!$T:$T,"-")</f>
        <v>Wood</v>
      </c>
      <c r="J74" s="26" t="b" cm="1">
        <f t="array" ref="J74">AND(EXACT(F74:I74,F74))</f>
        <v>1</v>
      </c>
      <c r="K74" s="26">
        <f>_xlfn.XLOOKUP($A74,'Day 2 Cleaned'!$M:$M,'Day 2 Cleaned'!$AI:$AI,"-")</f>
        <v>2</v>
      </c>
      <c r="L74" s="26">
        <f>_xlfn.XLOOKUP($A74,'Day 2 Cleaned'!$M:$M,'Day 2 Cleaned'!$AJ:$AJ,"-")</f>
        <v>5</v>
      </c>
      <c r="M74" s="26">
        <f>_xlfn.XLOOKUP($A74,'Day 3 Cleaned'!$L:$L,'Day 3 Cleaned'!$AH:$AH,"-")</f>
        <v>4</v>
      </c>
      <c r="N74" s="26">
        <f>_xlfn.XLOOKUP($A74,'Day 3 Cleaned'!$L:$L,'Day 3 Cleaned'!$AI:$AI,"-")</f>
        <v>5</v>
      </c>
      <c r="O74" s="26">
        <f>_xlfn.XLOOKUP($A74,'Day 4 Cleaned'!$L:$L,'Day 4 Cleaned'!$AH:$AH,"-")</f>
        <v>5</v>
      </c>
      <c r="P74" s="26">
        <f>_xlfn.XLOOKUP($A74,'Day 4 Cleaned'!$L:$L,'Day 4 Cleaned'!$AI:$AI,"-")</f>
        <v>8</v>
      </c>
      <c r="Q74" s="30">
        <f>SUM(K74:P74)/3</f>
        <v>9.6666666666666661</v>
      </c>
      <c r="R74" s="26">
        <f>_xlfn.XLOOKUP($A74,'Day 1 Cleaned'!$U:$U,'Day 1 Cleaned'!$CC:$CC,"-")</f>
        <v>89.62</v>
      </c>
      <c r="S74" s="26">
        <f>_xlfn.XLOOKUP($A74,'Day 2 Cleaned'!$M:$M,'Day 2 Cleaned'!$AM:$AM,"-")</f>
        <v>75.41</v>
      </c>
      <c r="T74" s="26">
        <f>_xlfn.XLOOKUP($A74,'Day 2 Cleaned'!$M:$M,'Day 2 Cleaned'!$AQ:$AQ,"-")</f>
        <v>120.018</v>
      </c>
      <c r="U74" s="14">
        <f>R74-S74</f>
        <v>14.210000000000008</v>
      </c>
      <c r="V74" s="26">
        <f>_xlfn.XLOOKUP($A74,'Day 3 Cleaned'!$L:$L,'Day 3 Cleaned'!$AL:$AL,"-")</f>
        <v>180.398</v>
      </c>
      <c r="W74" s="26">
        <f>_xlfn.XLOOKUP($A74,'Day 3 Cleaned'!$L:$L,'Day 3 Cleaned'!$AP:$AP,"-")</f>
        <v>0</v>
      </c>
      <c r="X74" s="14">
        <f>(S74+T74)-V74</f>
        <v>15.030000000000001</v>
      </c>
      <c r="Y74" s="26">
        <f>_xlfn.XLOOKUP($A74,'Day 4 Cleaned'!$L:$L,'Day 4 Cleaned'!$AL:$AL,"-")</f>
        <v>156.09299999999999</v>
      </c>
      <c r="Z74" s="26">
        <f>_xlfn.XLOOKUP($A74,'Day 4 Cleaned'!$L:$L,'Day 4 Cleaned'!$AP:$AP,"-")</f>
        <v>0</v>
      </c>
      <c r="AA74" s="14">
        <f>(V74+W74)-Y74</f>
        <v>24.305000000000007</v>
      </c>
      <c r="AB74" s="30">
        <f>AVERAGE(U74,X74,AA74)</f>
        <v>17.84833333333334</v>
      </c>
      <c r="AC74" s="30">
        <f>IF(AND($AB$157&gt;AB74, AB74&gt;$AB$156),AB74,"-")</f>
        <v>17.84833333333334</v>
      </c>
      <c r="AD74" s="26">
        <f>_xlfn.XLOOKUP($A74,'Day 1 Cleaned'!$U:$U,'Day 1 Cleaned'!CM:CM,"-")</f>
        <v>0</v>
      </c>
      <c r="AE74" s="26">
        <f>_xlfn.XLOOKUP($A74,'Day 2 Cleaned'!$M:$M,'Day 2 Cleaned'!$AV:$AV,"-")</f>
        <v>0</v>
      </c>
      <c r="AF74" s="26">
        <f>_xlfn.XLOOKUP($A74,'Day 2 Cleaned'!$M:$M,'Day 2 Cleaned'!$AZ:$AZ,"-")</f>
        <v>0</v>
      </c>
      <c r="AG74" s="14">
        <f t="shared" si="4"/>
        <v>0</v>
      </c>
      <c r="AH74" s="26">
        <f>_xlfn.XLOOKUP($A74,'Day 3 Cleaned'!$L:$L,'Day 3 Cleaned'!$AU:$AU,"-")</f>
        <v>0</v>
      </c>
      <c r="AI74" s="26">
        <f>_xlfn.XLOOKUP($A74,'Day 3 Cleaned'!$L:$L,'Day 3 Cleaned'!$AY:$AY,"-")</f>
        <v>0</v>
      </c>
      <c r="AJ74" s="14">
        <f t="shared" si="5"/>
        <v>0</v>
      </c>
      <c r="AK74" s="26">
        <f>_xlfn.XLOOKUP($A74,'Day 4 Cleaned'!$L:$L,'Day 4 Cleaned'!$AU:$AU,"-")</f>
        <v>0</v>
      </c>
      <c r="AL74" s="26">
        <f>_xlfn.XLOOKUP($A74,'Day 4 Cleaned'!$L:$L,'Day 4 Cleaned'!$AY:$AY,"-")</f>
        <v>0</v>
      </c>
      <c r="AM74" s="14">
        <f t="shared" si="6"/>
        <v>0</v>
      </c>
      <c r="AN74" s="30">
        <f t="shared" si="7"/>
        <v>0</v>
      </c>
      <c r="AO74" s="31" t="str">
        <f>IF(AND($AB$157&gt;AN74, AN74&gt;$AB$156),AN74,"-")</f>
        <v>-</v>
      </c>
      <c r="AP74" s="26">
        <f>_xlfn.XLOOKUP($A74,'Day 1 Cleaned'!$U:$U,'Day 1 Cleaned'!CT:CT,"-")</f>
        <v>0</v>
      </c>
      <c r="AQ74" s="26">
        <f>_xlfn.XLOOKUP($A74,'Day 1 Cleaned'!$U:$U,'Day 1 Cleaned'!DD:DD,"-")</f>
        <v>0</v>
      </c>
      <c r="AR74" s="26">
        <f>_xlfn.XLOOKUP($A74,'Day 1 Cleaned'!$U:$U,'Day 1 Cleaned'!DN:DN,"-")</f>
        <v>0</v>
      </c>
      <c r="AS74" s="26">
        <f>_xlfn.XLOOKUP($A74,'Day 1 Cleaned'!$U:$U,'Day 1 Cleaned'!DX:DX,"-")</f>
        <v>0</v>
      </c>
      <c r="AT74" s="26">
        <f>_xlfn.XLOOKUP($A74,'Day 1 Cleaned'!$U:$U,'Day 1 Cleaned'!EH:EH,"-")</f>
        <v>0</v>
      </c>
      <c r="AU74" s="26">
        <f>_xlfn.XLOOKUP($A74,'Day 1 Cleaned'!$U:$U,'Day 1 Cleaned'!ER:ER,"-")</f>
        <v>0</v>
      </c>
      <c r="AV74" s="26">
        <f>_xlfn.XLOOKUP($A74,'Day 1 Cleaned'!$U:$U,'Day 1 Cleaned'!FA:FA,"-")</f>
        <v>0</v>
      </c>
      <c r="AW74" s="26">
        <f>_xlfn.XLOOKUP($A74,'Day 1 Cleaned'!$U:$U,'Day 1 Cleaned'!FK:FK,"-")</f>
        <v>0</v>
      </c>
      <c r="AX74" s="26">
        <f>_xlfn.XLOOKUP($A74,'Day 1 Cleaned'!$U:$U,'Day 1 Cleaned'!FT:FT,"-")*_xlfn.XLOOKUP($A74,'Day 1 Cleaned'!$U:$U,'Day 1 Cleaned'!FU:FU,"-")</f>
        <v>0</v>
      </c>
      <c r="AY74" s="26">
        <f>_xlfn.XLOOKUP($A74,'Day 1 Cleaned'!$U:$U,'Day 1 Cleaned'!FV:FV,"-")</f>
        <v>0</v>
      </c>
      <c r="AZ74" s="26">
        <f>_xlfn.XLOOKUP($A74,'Day 1 Cleaned'!$U:$U,'Day 1 Cleaned'!GA:GA,"-")</f>
        <v>0</v>
      </c>
    </row>
    <row r="75" spans="1:52" x14ac:dyDescent="0.35">
      <c r="A75" s="26" t="str">
        <f>PROPER('Day 1 Cleaned'!U73)</f>
        <v>Nyihanze Amaso Asiel</v>
      </c>
      <c r="B75" s="26" t="str">
        <f>_xlfn.XLOOKUP($A75,'Day 1 Cleaned'!$U:$U,'Day 1 Cleaned'!Y:Y,"-")</f>
        <v>Nyamasheke</v>
      </c>
      <c r="C75" s="26" t="str">
        <f>_xlfn.XLOOKUP($A75,'Day 1 Cleaned'!$U:$U,'Day 1 Cleaned'!AA:AA,"-")</f>
        <v>Muyange</v>
      </c>
      <c r="D75" s="26" t="str">
        <f>_xlfn.XLOOKUP($A75,'Day 1 Cleaned'!$U:$U,'Day 1 Cleaned'!AB:AB,"-")</f>
        <v>Bukiro</v>
      </c>
      <c r="E75" s="26" t="str">
        <f>_xlfn.XLOOKUP($A75,'Day 1 Cleaned'!$U:$U,'Day 1 Cleaned'!AI:AI,"-")</f>
        <v>Traditional 3 stone fire</v>
      </c>
      <c r="F75" s="26" t="str">
        <f>_xlfn.XLOOKUP($A75,'Day 1 Cleaned'!$U:$U,'Day 1 Cleaned'!BL:BL,"-")</f>
        <v>Wood</v>
      </c>
      <c r="G75" s="26" t="str">
        <f>_xlfn.XLOOKUP($A75,'Day 2 Cleaned'!$M:$M,'Day 2 Cleaned'!$U:$U,"-")</f>
        <v>Wood</v>
      </c>
      <c r="H75" s="26" t="str">
        <f>_xlfn.XLOOKUP($A75,'Day 3 Cleaned'!$L:$L,'Day 3 Cleaned'!$T:$T,"-")</f>
        <v>Wood</v>
      </c>
      <c r="I75" s="26" t="str">
        <f>_xlfn.XLOOKUP($A75,'Day 4 Cleaned'!$L:$L,'Day 4 Cleaned'!$T:$T,"-")</f>
        <v>Wood</v>
      </c>
      <c r="J75" s="26" t="b" cm="1">
        <f t="array" ref="J75">AND(EXACT(F75:I75,F75))</f>
        <v>1</v>
      </c>
      <c r="K75" s="26">
        <f>_xlfn.XLOOKUP($A75,'Day 2 Cleaned'!$M:$M,'Day 2 Cleaned'!$AI:$AI,"-")</f>
        <v>2</v>
      </c>
      <c r="L75" s="26">
        <f>_xlfn.XLOOKUP($A75,'Day 2 Cleaned'!$M:$M,'Day 2 Cleaned'!$AJ:$AJ,"-")</f>
        <v>4</v>
      </c>
      <c r="M75" s="26">
        <f>_xlfn.XLOOKUP($A75,'Day 3 Cleaned'!$L:$L,'Day 3 Cleaned'!$AH:$AH,"-")</f>
        <v>2</v>
      </c>
      <c r="N75" s="26">
        <f>_xlfn.XLOOKUP($A75,'Day 3 Cleaned'!$L:$L,'Day 3 Cleaned'!$AI:$AI,"-")</f>
        <v>4</v>
      </c>
      <c r="O75" s="26">
        <f>_xlfn.XLOOKUP($A75,'Day 4 Cleaned'!$L:$L,'Day 4 Cleaned'!$AH:$AH,"-")</f>
        <v>2</v>
      </c>
      <c r="P75" s="26">
        <f>_xlfn.XLOOKUP($A75,'Day 4 Cleaned'!$L:$L,'Day 4 Cleaned'!$AI:$AI,"-")</f>
        <v>4</v>
      </c>
      <c r="Q75" s="30">
        <f>SUM(K75:P75)/3</f>
        <v>6</v>
      </c>
      <c r="R75" s="26">
        <f>_xlfn.XLOOKUP($A75,'Day 1 Cleaned'!$U:$U,'Day 1 Cleaned'!$CC:$CC,"-")</f>
        <v>58.156999999999996</v>
      </c>
      <c r="S75" s="26">
        <f>_xlfn.XLOOKUP($A75,'Day 2 Cleaned'!$M:$M,'Day 2 Cleaned'!$AM:$AM,"-")</f>
        <v>35.613</v>
      </c>
      <c r="T75" s="26">
        <f>_xlfn.XLOOKUP($A75,'Day 2 Cleaned'!$M:$M,'Day 2 Cleaned'!$AQ:$AQ,"-")</f>
        <v>0</v>
      </c>
      <c r="U75" s="14">
        <f>R75-S75</f>
        <v>22.543999999999997</v>
      </c>
      <c r="V75" s="26">
        <f>_xlfn.XLOOKUP($A75,'Day 3 Cleaned'!$L:$L,'Day 3 Cleaned'!$AL:$AL,"-")</f>
        <v>29.14</v>
      </c>
      <c r="W75" s="26">
        <f>_xlfn.XLOOKUP($A75,'Day 3 Cleaned'!$L:$L,'Day 3 Cleaned'!$AP:$AP,"-")</f>
        <v>0</v>
      </c>
      <c r="X75" s="14">
        <f>(S75+T75)-V75</f>
        <v>6.472999999999999</v>
      </c>
      <c r="Y75" s="26">
        <f>_xlfn.XLOOKUP($A75,'Day 4 Cleaned'!$L:$L,'Day 4 Cleaned'!$AL:$AL,"-")</f>
        <v>19.814</v>
      </c>
      <c r="Z75" s="26">
        <f>_xlfn.XLOOKUP($A75,'Day 4 Cleaned'!$L:$L,'Day 4 Cleaned'!$AP:$AP,"-")</f>
        <v>0</v>
      </c>
      <c r="AA75" s="14">
        <f>(V75+W75)-Y75</f>
        <v>9.3260000000000005</v>
      </c>
      <c r="AB75" s="30">
        <f>AVERAGE(U75,X75,AA75)</f>
        <v>12.780999999999999</v>
      </c>
      <c r="AC75" s="30">
        <f>IF(AND($AB$157&gt;AB75, AB75&gt;$AB$156),AB75,"-")</f>
        <v>12.780999999999999</v>
      </c>
      <c r="AD75" s="26">
        <f>_xlfn.XLOOKUP($A75,'Day 1 Cleaned'!$U:$U,'Day 1 Cleaned'!CM:CM,"-")</f>
        <v>0</v>
      </c>
      <c r="AE75" s="26">
        <f>_xlfn.XLOOKUP($A75,'Day 2 Cleaned'!$M:$M,'Day 2 Cleaned'!$AV:$AV,"-")</f>
        <v>0</v>
      </c>
      <c r="AF75" s="26">
        <f>_xlfn.XLOOKUP($A75,'Day 2 Cleaned'!$M:$M,'Day 2 Cleaned'!$AZ:$AZ,"-")</f>
        <v>0</v>
      </c>
      <c r="AG75" s="14">
        <f t="shared" si="4"/>
        <v>0</v>
      </c>
      <c r="AH75" s="26">
        <f>_xlfn.XLOOKUP($A75,'Day 3 Cleaned'!$L:$L,'Day 3 Cleaned'!$AU:$AU,"-")</f>
        <v>0</v>
      </c>
      <c r="AI75" s="26">
        <f>_xlfn.XLOOKUP($A75,'Day 3 Cleaned'!$L:$L,'Day 3 Cleaned'!$AY:$AY,"-")</f>
        <v>0</v>
      </c>
      <c r="AJ75" s="14">
        <f t="shared" si="5"/>
        <v>0</v>
      </c>
      <c r="AK75" s="26">
        <f>_xlfn.XLOOKUP($A75,'Day 4 Cleaned'!$L:$L,'Day 4 Cleaned'!$AU:$AU,"-")</f>
        <v>0</v>
      </c>
      <c r="AL75" s="26">
        <f>_xlfn.XLOOKUP($A75,'Day 4 Cleaned'!$L:$L,'Day 4 Cleaned'!$AY:$AY,"-")</f>
        <v>0</v>
      </c>
      <c r="AM75" s="14">
        <f t="shared" si="6"/>
        <v>0</v>
      </c>
      <c r="AN75" s="30">
        <f t="shared" si="7"/>
        <v>0</v>
      </c>
      <c r="AO75" s="31" t="str">
        <f>IF(AND($AB$157&gt;AN75, AN75&gt;$AB$156),AN75,"-")</f>
        <v>-</v>
      </c>
      <c r="AP75" s="26">
        <f>_xlfn.XLOOKUP($A75,'Day 1 Cleaned'!$U:$U,'Day 1 Cleaned'!CT:CT,"-")</f>
        <v>0</v>
      </c>
      <c r="AQ75" s="26">
        <f>_xlfn.XLOOKUP($A75,'Day 1 Cleaned'!$U:$U,'Day 1 Cleaned'!DD:DD,"-")</f>
        <v>0</v>
      </c>
      <c r="AR75" s="26">
        <f>_xlfn.XLOOKUP($A75,'Day 1 Cleaned'!$U:$U,'Day 1 Cleaned'!DN:DN,"-")</f>
        <v>0</v>
      </c>
      <c r="AS75" s="26">
        <f>_xlfn.XLOOKUP($A75,'Day 1 Cleaned'!$U:$U,'Day 1 Cleaned'!DX:DX,"-")</f>
        <v>0</v>
      </c>
      <c r="AT75" s="26">
        <f>_xlfn.XLOOKUP($A75,'Day 1 Cleaned'!$U:$U,'Day 1 Cleaned'!EH:EH,"-")</f>
        <v>0</v>
      </c>
      <c r="AU75" s="26">
        <f>_xlfn.XLOOKUP($A75,'Day 1 Cleaned'!$U:$U,'Day 1 Cleaned'!ER:ER,"-")</f>
        <v>0</v>
      </c>
      <c r="AV75" s="26">
        <f>_xlfn.XLOOKUP($A75,'Day 1 Cleaned'!$U:$U,'Day 1 Cleaned'!FA:FA,"-")</f>
        <v>0</v>
      </c>
      <c r="AW75" s="26">
        <f>_xlfn.XLOOKUP($A75,'Day 1 Cleaned'!$U:$U,'Day 1 Cleaned'!FK:FK,"-")</f>
        <v>0</v>
      </c>
      <c r="AX75" s="26">
        <f>_xlfn.XLOOKUP($A75,'Day 1 Cleaned'!$U:$U,'Day 1 Cleaned'!FT:FT,"-")*_xlfn.XLOOKUP($A75,'Day 1 Cleaned'!$U:$U,'Day 1 Cleaned'!FU:FU,"-")</f>
        <v>0</v>
      </c>
      <c r="AY75" s="26">
        <f>_xlfn.XLOOKUP($A75,'Day 1 Cleaned'!$U:$U,'Day 1 Cleaned'!FV:FV,"-")</f>
        <v>0</v>
      </c>
      <c r="AZ75" s="26">
        <f>_xlfn.XLOOKUP($A75,'Day 1 Cleaned'!$U:$U,'Day 1 Cleaned'!GA:GA,"-")</f>
        <v>0</v>
      </c>
    </row>
    <row r="76" spans="1:52" x14ac:dyDescent="0.35">
      <c r="A76" s="26" t="str">
        <f>PROPER('Day 1 Cleaned'!U74)</f>
        <v>Nyiramuruta Elina</v>
      </c>
      <c r="B76" s="26" t="str">
        <f>_xlfn.XLOOKUP($A76,'Day 1 Cleaned'!$U:$U,'Day 1 Cleaned'!Y:Y,"-")</f>
        <v>Nyamasheke</v>
      </c>
      <c r="C76" s="26" t="str">
        <f>_xlfn.XLOOKUP($A76,'Day 1 Cleaned'!$U:$U,'Day 1 Cleaned'!AA:AA,"-")</f>
        <v>Kagarama</v>
      </c>
      <c r="D76" s="26" t="str">
        <f>_xlfn.XLOOKUP($A76,'Day 1 Cleaned'!$U:$U,'Day 1 Cleaned'!AB:AB,"-")</f>
        <v>Cyankuba</v>
      </c>
      <c r="E76" s="26" t="str">
        <f>_xlfn.XLOOKUP($A76,'Day 1 Cleaned'!$U:$U,'Day 1 Cleaned'!AI:AI,"-")</f>
        <v>Traditional 3 stone fire</v>
      </c>
      <c r="F76" s="26" t="str">
        <f>_xlfn.XLOOKUP($A76,'Day 1 Cleaned'!$U:$U,'Day 1 Cleaned'!BL:BL,"-")</f>
        <v>Wood</v>
      </c>
      <c r="G76" s="26" t="str">
        <f>_xlfn.XLOOKUP($A76,'Day 2 Cleaned'!$M:$M,'Day 2 Cleaned'!$U:$U,"-")</f>
        <v>Wood</v>
      </c>
      <c r="H76" s="26" t="str">
        <f>_xlfn.XLOOKUP($A76,'Day 3 Cleaned'!$L:$L,'Day 3 Cleaned'!$T:$T,"-")</f>
        <v>Wood</v>
      </c>
      <c r="I76" s="26" t="str">
        <f>_xlfn.XLOOKUP($A76,'Day 4 Cleaned'!$L:$L,'Day 4 Cleaned'!$T:$T,"-")</f>
        <v>Wood</v>
      </c>
      <c r="J76" s="26" t="b" cm="1">
        <f t="array" ref="J76">AND(EXACT(F76:I76,F76))</f>
        <v>1</v>
      </c>
      <c r="K76" s="26">
        <f>_xlfn.XLOOKUP($A76,'Day 2 Cleaned'!$M:$M,'Day 2 Cleaned'!$AI:$AI,"-")</f>
        <v>2</v>
      </c>
      <c r="L76" s="26">
        <f>_xlfn.XLOOKUP($A76,'Day 2 Cleaned'!$M:$M,'Day 2 Cleaned'!$AJ:$AJ,"-")</f>
        <v>5</v>
      </c>
      <c r="M76" s="26">
        <f>_xlfn.XLOOKUP($A76,'Day 3 Cleaned'!$L:$L,'Day 3 Cleaned'!$AH:$AH,"-")</f>
        <v>2</v>
      </c>
      <c r="N76" s="26">
        <f>_xlfn.XLOOKUP($A76,'Day 3 Cleaned'!$L:$L,'Day 3 Cleaned'!$AI:$AI,"-")</f>
        <v>6</v>
      </c>
      <c r="O76" s="26">
        <f>_xlfn.XLOOKUP($A76,'Day 4 Cleaned'!$L:$L,'Day 4 Cleaned'!$AH:$AH,"-")</f>
        <v>2</v>
      </c>
      <c r="P76" s="26">
        <f>_xlfn.XLOOKUP($A76,'Day 4 Cleaned'!$L:$L,'Day 4 Cleaned'!$AI:$AI,"-")</f>
        <v>5</v>
      </c>
      <c r="Q76" s="30">
        <f>SUM(K76:P76)/3</f>
        <v>7.333333333333333</v>
      </c>
      <c r="R76" s="26">
        <f>_xlfn.XLOOKUP($A76,'Day 1 Cleaned'!$U:$U,'Day 1 Cleaned'!$CC:$CC,"-")</f>
        <v>66.040000000000006</v>
      </c>
      <c r="S76" s="26">
        <f>_xlfn.XLOOKUP($A76,'Day 2 Cleaned'!$M:$M,'Day 2 Cleaned'!$AM:$AM,"-")</f>
        <v>48.91</v>
      </c>
      <c r="T76" s="26">
        <f>_xlfn.XLOOKUP($A76,'Day 2 Cleaned'!$M:$M,'Day 2 Cleaned'!$AQ:$AQ,"-")</f>
        <v>0</v>
      </c>
      <c r="U76" s="14">
        <f>R76-S76</f>
        <v>17.13000000000001</v>
      </c>
      <c r="V76" s="26">
        <f>_xlfn.XLOOKUP($A76,'Day 3 Cleaned'!$L:$L,'Day 3 Cleaned'!$AL:$AL,"-")</f>
        <v>27.690999999999999</v>
      </c>
      <c r="W76" s="26">
        <f>_xlfn.XLOOKUP($A76,'Day 3 Cleaned'!$L:$L,'Day 3 Cleaned'!$AP:$AP,"-")</f>
        <v>0</v>
      </c>
      <c r="X76" s="14">
        <f>(S76+T76)-V76</f>
        <v>21.218999999999998</v>
      </c>
      <c r="Y76" s="26">
        <f>_xlfn.XLOOKUP($A76,'Day 4 Cleaned'!$L:$L,'Day 4 Cleaned'!$AL:$AL,"-")</f>
        <v>19.04</v>
      </c>
      <c r="Z76" s="26">
        <f>_xlfn.XLOOKUP($A76,'Day 4 Cleaned'!$L:$L,'Day 4 Cleaned'!$AP:$AP,"-")</f>
        <v>0</v>
      </c>
      <c r="AA76" s="14">
        <f>(V76+W76)-Y76</f>
        <v>8.6509999999999998</v>
      </c>
      <c r="AB76" s="30">
        <f>AVERAGE(U76,X76,AA76)</f>
        <v>15.666666666666666</v>
      </c>
      <c r="AC76" s="30">
        <f>IF(AND($AB$157&gt;AB76, AB76&gt;$AB$156),AB76,"-")</f>
        <v>15.666666666666666</v>
      </c>
      <c r="AD76" s="26">
        <f>_xlfn.XLOOKUP($A76,'Day 1 Cleaned'!$U:$U,'Day 1 Cleaned'!CM:CM,"-")</f>
        <v>0</v>
      </c>
      <c r="AE76" s="26">
        <f>_xlfn.XLOOKUP($A76,'Day 2 Cleaned'!$M:$M,'Day 2 Cleaned'!$AV:$AV,"-")</f>
        <v>0</v>
      </c>
      <c r="AF76" s="26">
        <f>_xlfn.XLOOKUP($A76,'Day 2 Cleaned'!$M:$M,'Day 2 Cleaned'!$AZ:$AZ,"-")</f>
        <v>0</v>
      </c>
      <c r="AG76" s="14">
        <f t="shared" si="4"/>
        <v>0</v>
      </c>
      <c r="AH76" s="26">
        <f>_xlfn.XLOOKUP($A76,'Day 3 Cleaned'!$L:$L,'Day 3 Cleaned'!$AU:$AU,"-")</f>
        <v>0</v>
      </c>
      <c r="AI76" s="26">
        <f>_xlfn.XLOOKUP($A76,'Day 3 Cleaned'!$L:$L,'Day 3 Cleaned'!$AY:$AY,"-")</f>
        <v>0</v>
      </c>
      <c r="AJ76" s="14">
        <f t="shared" si="5"/>
        <v>0</v>
      </c>
      <c r="AK76" s="26">
        <f>_xlfn.XLOOKUP($A76,'Day 4 Cleaned'!$L:$L,'Day 4 Cleaned'!$AU:$AU,"-")</f>
        <v>0</v>
      </c>
      <c r="AL76" s="26">
        <f>_xlfn.XLOOKUP($A76,'Day 4 Cleaned'!$L:$L,'Day 4 Cleaned'!$AY:$AY,"-")</f>
        <v>0</v>
      </c>
      <c r="AM76" s="14">
        <f t="shared" si="6"/>
        <v>0</v>
      </c>
      <c r="AN76" s="30">
        <f t="shared" si="7"/>
        <v>0</v>
      </c>
      <c r="AO76" s="31" t="str">
        <f>IF(AND($AB$157&gt;AN76, AN76&gt;$AB$156),AN76,"-")</f>
        <v>-</v>
      </c>
      <c r="AP76" s="26">
        <f>_xlfn.XLOOKUP($A76,'Day 1 Cleaned'!$U:$U,'Day 1 Cleaned'!CT:CT,"-")</f>
        <v>0</v>
      </c>
      <c r="AQ76" s="26">
        <f>_xlfn.XLOOKUP($A76,'Day 1 Cleaned'!$U:$U,'Day 1 Cleaned'!DD:DD,"-")</f>
        <v>0</v>
      </c>
      <c r="AR76" s="26">
        <f>_xlfn.XLOOKUP($A76,'Day 1 Cleaned'!$U:$U,'Day 1 Cleaned'!DN:DN,"-")</f>
        <v>0</v>
      </c>
      <c r="AS76" s="26">
        <f>_xlfn.XLOOKUP($A76,'Day 1 Cleaned'!$U:$U,'Day 1 Cleaned'!DX:DX,"-")</f>
        <v>0</v>
      </c>
      <c r="AT76" s="26">
        <f>_xlfn.XLOOKUP($A76,'Day 1 Cleaned'!$U:$U,'Day 1 Cleaned'!EH:EH,"-")</f>
        <v>0</v>
      </c>
      <c r="AU76" s="26">
        <f>_xlfn.XLOOKUP($A76,'Day 1 Cleaned'!$U:$U,'Day 1 Cleaned'!ER:ER,"-")</f>
        <v>0</v>
      </c>
      <c r="AV76" s="26">
        <f>_xlfn.XLOOKUP($A76,'Day 1 Cleaned'!$U:$U,'Day 1 Cleaned'!FA:FA,"-")</f>
        <v>0</v>
      </c>
      <c r="AW76" s="26">
        <f>_xlfn.XLOOKUP($A76,'Day 1 Cleaned'!$U:$U,'Day 1 Cleaned'!FK:FK,"-")</f>
        <v>0</v>
      </c>
      <c r="AX76" s="26">
        <f>_xlfn.XLOOKUP($A76,'Day 1 Cleaned'!$U:$U,'Day 1 Cleaned'!FT:FT,"-")*_xlfn.XLOOKUP($A76,'Day 1 Cleaned'!$U:$U,'Day 1 Cleaned'!FU:FU,"-")</f>
        <v>0</v>
      </c>
      <c r="AY76" s="26">
        <f>_xlfn.XLOOKUP($A76,'Day 1 Cleaned'!$U:$U,'Day 1 Cleaned'!FV:FV,"-")</f>
        <v>0</v>
      </c>
      <c r="AZ76" s="26">
        <f>_xlfn.XLOOKUP($A76,'Day 1 Cleaned'!$U:$U,'Day 1 Cleaned'!GA:GA,"-")</f>
        <v>0</v>
      </c>
    </row>
    <row r="77" spans="1:52" x14ac:dyDescent="0.35">
      <c r="A77" s="35" t="str">
        <f>PROPER('Day 1 Cleaned'!U75)</f>
        <v>Nyirandorimana Beretirida</v>
      </c>
      <c r="B77" s="35" t="str">
        <f>_xlfn.XLOOKUP($A77,'Day 1 Cleaned'!$U:$U,'Day 1 Cleaned'!Y:Y,"-")</f>
        <v>Nyamasheke</v>
      </c>
      <c r="C77" s="35" t="str">
        <f>_xlfn.XLOOKUP($A77,'Day 1 Cleaned'!$U:$U,'Day 1 Cleaned'!AA:AA,"-")</f>
        <v>Wimana</v>
      </c>
      <c r="D77" s="35" t="str">
        <f>_xlfn.XLOOKUP($A77,'Day 1 Cleaned'!$U:$U,'Day 1 Cleaned'!AB:AB,"-")</f>
        <v>Gakomeye</v>
      </c>
      <c r="E77" s="35" t="str">
        <f>_xlfn.XLOOKUP($A77,'Day 1 Cleaned'!$U:$U,'Day 1 Cleaned'!AI:AI,"-")</f>
        <v>Traditional 3 stone fire</v>
      </c>
      <c r="F77" s="35" t="str">
        <f>_xlfn.XLOOKUP($A77,'Day 1 Cleaned'!$U:$U,'Day 1 Cleaned'!BL:BL,"-")</f>
        <v>Wood</v>
      </c>
      <c r="G77" s="35" t="str">
        <f>_xlfn.XLOOKUP($A77,'Day 2 Cleaned'!$M:$M,'Day 2 Cleaned'!$U:$U,"-")</f>
        <v>Wood</v>
      </c>
      <c r="H77" s="35" t="str">
        <f>_xlfn.XLOOKUP($A77,'Day 3 Cleaned'!$L:$L,'Day 3 Cleaned'!$T:$T,"-")</f>
        <v>Wood</v>
      </c>
      <c r="I77" s="35" t="str">
        <f>_xlfn.XLOOKUP($A77,'Day 4 Cleaned'!$L:$L,'Day 4 Cleaned'!$T:$T,"-")</f>
        <v>Wood</v>
      </c>
      <c r="J77" s="35" t="b" cm="1">
        <f t="array" ref="J77">AND(EXACT(F77:I77,F77))</f>
        <v>1</v>
      </c>
      <c r="K77" s="35">
        <f>_xlfn.XLOOKUP($A77,'Day 2 Cleaned'!$M:$M,'Day 2 Cleaned'!$AI:$AI,"-")</f>
        <v>2</v>
      </c>
      <c r="L77" s="35">
        <f>_xlfn.XLOOKUP($A77,'Day 2 Cleaned'!$M:$M,'Day 2 Cleaned'!$AJ:$AJ,"-")</f>
        <v>3</v>
      </c>
      <c r="M77" s="35">
        <f>_xlfn.XLOOKUP($A77,'Day 3 Cleaned'!$L:$L,'Day 3 Cleaned'!$AH:$AH,"-")</f>
        <v>3</v>
      </c>
      <c r="N77" s="35">
        <f>_xlfn.XLOOKUP($A77,'Day 3 Cleaned'!$L:$L,'Day 3 Cleaned'!$AI:$AI,"-")</f>
        <v>3</v>
      </c>
      <c r="O77" s="35">
        <f>_xlfn.XLOOKUP($A77,'Day 4 Cleaned'!$L:$L,'Day 4 Cleaned'!$AH:$AH,"-")</f>
        <v>2</v>
      </c>
      <c r="P77" s="35">
        <f>_xlfn.XLOOKUP($A77,'Day 4 Cleaned'!$L:$L,'Day 4 Cleaned'!$AI:$AI,"-")</f>
        <v>3</v>
      </c>
      <c r="Q77" s="36">
        <f>SUM(K77:P77)/3</f>
        <v>5.333333333333333</v>
      </c>
      <c r="R77" s="35">
        <f>_xlfn.XLOOKUP($A77,'Day 1 Cleaned'!$U:$U,'Day 1 Cleaned'!$CC:$CC,"-")</f>
        <v>4.7300000000000004</v>
      </c>
      <c r="S77" s="35">
        <f>_xlfn.XLOOKUP($A77,'Day 2 Cleaned'!$M:$M,'Day 2 Cleaned'!$AM:$AM,"-")</f>
        <v>4.82</v>
      </c>
      <c r="T77" s="35">
        <f>_xlfn.XLOOKUP($A77,'Day 2 Cleaned'!$M:$M,'Day 2 Cleaned'!$AQ:$AQ,"-")</f>
        <v>0</v>
      </c>
      <c r="U77" s="35">
        <f>R77-S77</f>
        <v>-8.9999999999999858E-2</v>
      </c>
      <c r="V77" s="35">
        <f>_xlfn.XLOOKUP($A77,'Day 3 Cleaned'!$L:$L,'Day 3 Cleaned'!$AL:$AL,"-")</f>
        <v>17.73</v>
      </c>
      <c r="W77" s="35">
        <f>_xlfn.XLOOKUP($A77,'Day 3 Cleaned'!$L:$L,'Day 3 Cleaned'!$AP:$AP,"-")</f>
        <v>0</v>
      </c>
      <c r="X77" s="35">
        <f>(S77+T77)-V77</f>
        <v>-12.91</v>
      </c>
      <c r="Y77" s="35">
        <f>_xlfn.XLOOKUP($A77,'Day 4 Cleaned'!$L:$L,'Day 4 Cleaned'!$AL:$AL,"-")</f>
        <v>4.3250000000000002</v>
      </c>
      <c r="Z77" s="35">
        <f>_xlfn.XLOOKUP($A77,'Day 4 Cleaned'!$L:$L,'Day 4 Cleaned'!$AP:$AP,"-")</f>
        <v>7.27</v>
      </c>
      <c r="AA77" s="35">
        <f>(V77+W77)-Y77</f>
        <v>13.405000000000001</v>
      </c>
      <c r="AB77" s="36">
        <f>AVERAGE(U77,X77,AA77)</f>
        <v>0.13500000000000037</v>
      </c>
      <c r="AC77" s="36" t="str">
        <f>IF(AND($AB$157&gt;AB77, AB77&gt;$AB$156),AB77,"-")</f>
        <v>-</v>
      </c>
      <c r="AD77" s="26">
        <f>_xlfn.XLOOKUP($A77,'Day 1 Cleaned'!$U:$U,'Day 1 Cleaned'!CM:CM,"-")</f>
        <v>0</v>
      </c>
      <c r="AE77" s="26">
        <f>_xlfn.XLOOKUP($A77,'Day 2 Cleaned'!$M:$M,'Day 2 Cleaned'!$AV:$AV,"-")</f>
        <v>0</v>
      </c>
      <c r="AF77" s="26">
        <f>_xlfn.XLOOKUP($A77,'Day 2 Cleaned'!$M:$M,'Day 2 Cleaned'!$AZ:$AZ,"-")</f>
        <v>0</v>
      </c>
      <c r="AG77" s="14">
        <f t="shared" si="4"/>
        <v>0</v>
      </c>
      <c r="AH77" s="26">
        <f>_xlfn.XLOOKUP($A77,'Day 3 Cleaned'!$L:$L,'Day 3 Cleaned'!$AU:$AU,"-")</f>
        <v>0</v>
      </c>
      <c r="AI77" s="26">
        <f>_xlfn.XLOOKUP($A77,'Day 3 Cleaned'!$L:$L,'Day 3 Cleaned'!$AY:$AY,"-")</f>
        <v>0</v>
      </c>
      <c r="AJ77" s="14">
        <f t="shared" si="5"/>
        <v>0</v>
      </c>
      <c r="AK77" s="26">
        <f>_xlfn.XLOOKUP($A77,'Day 4 Cleaned'!$L:$L,'Day 4 Cleaned'!$AU:$AU,"-")</f>
        <v>0</v>
      </c>
      <c r="AL77" s="26">
        <f>_xlfn.XLOOKUP($A77,'Day 4 Cleaned'!$L:$L,'Day 4 Cleaned'!$AY:$AY,"-")</f>
        <v>0</v>
      </c>
      <c r="AM77" s="14">
        <f t="shared" si="6"/>
        <v>0</v>
      </c>
      <c r="AN77" s="30">
        <f t="shared" si="7"/>
        <v>0</v>
      </c>
      <c r="AO77" s="31" t="str">
        <f>IF(AND($AB$157&gt;AN77, AN77&gt;$AB$156),AN77,"-")</f>
        <v>-</v>
      </c>
      <c r="AP77" s="26">
        <f>_xlfn.XLOOKUP($A77,'Day 1 Cleaned'!$U:$U,'Day 1 Cleaned'!CT:CT,"-")</f>
        <v>0</v>
      </c>
      <c r="AQ77" s="26">
        <f>_xlfn.XLOOKUP($A77,'Day 1 Cleaned'!$U:$U,'Day 1 Cleaned'!DD:DD,"-")</f>
        <v>0</v>
      </c>
      <c r="AR77" s="26">
        <f>_xlfn.XLOOKUP($A77,'Day 1 Cleaned'!$U:$U,'Day 1 Cleaned'!DN:DN,"-")</f>
        <v>0</v>
      </c>
      <c r="AS77" s="26">
        <f>_xlfn.XLOOKUP($A77,'Day 1 Cleaned'!$U:$U,'Day 1 Cleaned'!DX:DX,"-")</f>
        <v>0</v>
      </c>
      <c r="AT77" s="26">
        <f>_xlfn.XLOOKUP($A77,'Day 1 Cleaned'!$U:$U,'Day 1 Cleaned'!EH:EH,"-")</f>
        <v>0</v>
      </c>
      <c r="AU77" s="26">
        <f>_xlfn.XLOOKUP($A77,'Day 1 Cleaned'!$U:$U,'Day 1 Cleaned'!ER:ER,"-")</f>
        <v>0</v>
      </c>
      <c r="AV77" s="26">
        <f>_xlfn.XLOOKUP($A77,'Day 1 Cleaned'!$U:$U,'Day 1 Cleaned'!FA:FA,"-")</f>
        <v>0</v>
      </c>
      <c r="AW77" s="26">
        <f>_xlfn.XLOOKUP($A77,'Day 1 Cleaned'!$U:$U,'Day 1 Cleaned'!FK:FK,"-")</f>
        <v>0</v>
      </c>
      <c r="AX77" s="26">
        <f>_xlfn.XLOOKUP($A77,'Day 1 Cleaned'!$U:$U,'Day 1 Cleaned'!FT:FT,"-")*_xlfn.XLOOKUP($A77,'Day 1 Cleaned'!$U:$U,'Day 1 Cleaned'!FU:FU,"-")</f>
        <v>0</v>
      </c>
      <c r="AY77" s="26">
        <f>_xlfn.XLOOKUP($A77,'Day 1 Cleaned'!$U:$U,'Day 1 Cleaned'!FV:FV,"-")</f>
        <v>0</v>
      </c>
      <c r="AZ77" s="26">
        <f>_xlfn.XLOOKUP($A77,'Day 1 Cleaned'!$U:$U,'Day 1 Cleaned'!GA:GA,"-")</f>
        <v>0</v>
      </c>
    </row>
    <row r="78" spans="1:52" x14ac:dyDescent="0.35">
      <c r="A78" s="26" t="str">
        <f>PROPER('Day 1 Cleaned'!U76)</f>
        <v>Nyirishema Augustin</v>
      </c>
      <c r="B78" s="26" t="str">
        <f>_xlfn.XLOOKUP($A78,'Day 1 Cleaned'!$U:$U,'Day 1 Cleaned'!Y:Y,"-")</f>
        <v>Nyamasheke</v>
      </c>
      <c r="C78" s="26" t="str">
        <f>_xlfn.XLOOKUP($A78,'Day 1 Cleaned'!$U:$U,'Day 1 Cleaned'!AA:AA,"-")</f>
        <v>Kibogora</v>
      </c>
      <c r="D78" s="26" t="str">
        <f>_xlfn.XLOOKUP($A78,'Day 1 Cleaned'!$U:$U,'Day 1 Cleaned'!AB:AB,"-")</f>
        <v>Bizenga</v>
      </c>
      <c r="E78" s="26" t="str">
        <f>_xlfn.XLOOKUP($A78,'Day 1 Cleaned'!$U:$U,'Day 1 Cleaned'!AI:AI,"-")</f>
        <v>Improved wood stove</v>
      </c>
      <c r="F78" s="26" t="str">
        <f>_xlfn.XLOOKUP($A78,'Day 1 Cleaned'!$U:$U,'Day 1 Cleaned'!BL:BL,"-")</f>
        <v>Wood</v>
      </c>
      <c r="G78" s="26" t="str">
        <f>_xlfn.XLOOKUP($A78,'Day 2 Cleaned'!$M:$M,'Day 2 Cleaned'!$U:$U,"-")</f>
        <v>Wood</v>
      </c>
      <c r="H78" s="26" t="str">
        <f>_xlfn.XLOOKUP($A78,'Day 3 Cleaned'!$L:$L,'Day 3 Cleaned'!$T:$T,"-")</f>
        <v>Wood</v>
      </c>
      <c r="I78" s="26" t="str">
        <f>_xlfn.XLOOKUP($A78,'Day 4 Cleaned'!$L:$L,'Day 4 Cleaned'!$T:$T,"-")</f>
        <v>Wood</v>
      </c>
      <c r="J78" s="26" t="b" cm="1">
        <f t="array" ref="J78">AND(EXACT(F78:I78,F78))</f>
        <v>1</v>
      </c>
      <c r="K78" s="26">
        <f>_xlfn.XLOOKUP($A78,'Day 2 Cleaned'!$M:$M,'Day 2 Cleaned'!$AI:$AI,"-")</f>
        <v>2</v>
      </c>
      <c r="L78" s="26">
        <f>_xlfn.XLOOKUP($A78,'Day 2 Cleaned'!$M:$M,'Day 2 Cleaned'!$AJ:$AJ,"-")</f>
        <v>6</v>
      </c>
      <c r="M78" s="26">
        <f>_xlfn.XLOOKUP($A78,'Day 3 Cleaned'!$L:$L,'Day 3 Cleaned'!$AH:$AH,"-")</f>
        <v>1</v>
      </c>
      <c r="N78" s="26">
        <f>_xlfn.XLOOKUP($A78,'Day 3 Cleaned'!$L:$L,'Day 3 Cleaned'!$AI:$AI,"-")</f>
        <v>6</v>
      </c>
      <c r="O78" s="26">
        <f>_xlfn.XLOOKUP($A78,'Day 4 Cleaned'!$L:$L,'Day 4 Cleaned'!$AH:$AH,"-")</f>
        <v>3</v>
      </c>
      <c r="P78" s="26">
        <f>_xlfn.XLOOKUP($A78,'Day 4 Cleaned'!$L:$L,'Day 4 Cleaned'!$AI:$AI,"-")</f>
        <v>7</v>
      </c>
      <c r="Q78" s="30">
        <f>SUM(K78:P78)/3</f>
        <v>8.3333333333333339</v>
      </c>
      <c r="R78" s="26">
        <f>_xlfn.XLOOKUP($A78,'Day 1 Cleaned'!$U:$U,'Day 1 Cleaned'!$CC:$CC,"-")</f>
        <v>17.55</v>
      </c>
      <c r="S78" s="26">
        <f>_xlfn.XLOOKUP($A78,'Day 2 Cleaned'!$M:$M,'Day 2 Cleaned'!$AM:$AM,"-")</f>
        <v>7.665</v>
      </c>
      <c r="T78" s="26">
        <f>_xlfn.XLOOKUP($A78,'Day 2 Cleaned'!$M:$M,'Day 2 Cleaned'!$AQ:$AQ,"-")</f>
        <v>0</v>
      </c>
      <c r="U78" s="14">
        <f>R78-S78</f>
        <v>9.8850000000000016</v>
      </c>
      <c r="V78" s="26">
        <f>_xlfn.XLOOKUP($A78,'Day 3 Cleaned'!$L:$L,'Day 3 Cleaned'!$AL:$AL,"-")</f>
        <v>0</v>
      </c>
      <c r="W78" s="26">
        <f>_xlfn.XLOOKUP($A78,'Day 3 Cleaned'!$L:$L,'Day 3 Cleaned'!$AP:$AP,"-")</f>
        <v>23.46</v>
      </c>
      <c r="X78" s="14">
        <f>(S78+T78)-V78</f>
        <v>7.665</v>
      </c>
      <c r="Y78" s="26">
        <f>_xlfn.XLOOKUP($A78,'Day 4 Cleaned'!$L:$L,'Day 4 Cleaned'!$AL:$AL,"-")</f>
        <v>9.1999999999999993</v>
      </c>
      <c r="Z78" s="26">
        <f>_xlfn.XLOOKUP($A78,'Day 4 Cleaned'!$L:$L,'Day 4 Cleaned'!$AP:$AP,"-")</f>
        <v>0</v>
      </c>
      <c r="AA78" s="14">
        <f>(V78+W78)-Y78</f>
        <v>14.260000000000002</v>
      </c>
      <c r="AB78" s="30">
        <f>AVERAGE(U78,X78,AA78)</f>
        <v>10.603333333333333</v>
      </c>
      <c r="AC78" s="30">
        <f>IF(AND($AB$157&gt;AB78, AB78&gt;$AB$156),AB78,"-")</f>
        <v>10.603333333333333</v>
      </c>
      <c r="AD78" s="26">
        <f>_xlfn.XLOOKUP($A78,'Day 1 Cleaned'!$U:$U,'Day 1 Cleaned'!CM:CM,"-")</f>
        <v>0</v>
      </c>
      <c r="AE78" s="26">
        <f>_xlfn.XLOOKUP($A78,'Day 2 Cleaned'!$M:$M,'Day 2 Cleaned'!$AV:$AV,"-")</f>
        <v>0</v>
      </c>
      <c r="AF78" s="26">
        <f>_xlfn.XLOOKUP($A78,'Day 2 Cleaned'!$M:$M,'Day 2 Cleaned'!$AZ:$AZ,"-")</f>
        <v>0</v>
      </c>
      <c r="AG78" s="14">
        <f t="shared" si="4"/>
        <v>0</v>
      </c>
      <c r="AH78" s="26">
        <f>_xlfn.XLOOKUP($A78,'Day 3 Cleaned'!$L:$L,'Day 3 Cleaned'!$AU:$AU,"-")</f>
        <v>0</v>
      </c>
      <c r="AI78" s="26">
        <f>_xlfn.XLOOKUP($A78,'Day 3 Cleaned'!$L:$L,'Day 3 Cleaned'!$AY:$AY,"-")</f>
        <v>0</v>
      </c>
      <c r="AJ78" s="14">
        <f t="shared" si="5"/>
        <v>0</v>
      </c>
      <c r="AK78" s="26">
        <f>_xlfn.XLOOKUP($A78,'Day 4 Cleaned'!$L:$L,'Day 4 Cleaned'!$AU:$AU,"-")</f>
        <v>0</v>
      </c>
      <c r="AL78" s="26">
        <f>_xlfn.XLOOKUP($A78,'Day 4 Cleaned'!$L:$L,'Day 4 Cleaned'!$AY:$AY,"-")</f>
        <v>0</v>
      </c>
      <c r="AM78" s="14">
        <f t="shared" si="6"/>
        <v>0</v>
      </c>
      <c r="AN78" s="30">
        <f t="shared" si="7"/>
        <v>0</v>
      </c>
      <c r="AO78" s="31" t="str">
        <f>IF(AND($AB$157&gt;AN78, AN78&gt;$AB$156),AN78,"-")</f>
        <v>-</v>
      </c>
      <c r="AP78" s="26">
        <f>_xlfn.XLOOKUP($A78,'Day 1 Cleaned'!$U:$U,'Day 1 Cleaned'!CT:CT,"-")</f>
        <v>0</v>
      </c>
      <c r="AQ78" s="26">
        <f>_xlfn.XLOOKUP($A78,'Day 1 Cleaned'!$U:$U,'Day 1 Cleaned'!DD:DD,"-")</f>
        <v>0</v>
      </c>
      <c r="AR78" s="26">
        <f>_xlfn.XLOOKUP($A78,'Day 1 Cleaned'!$U:$U,'Day 1 Cleaned'!DN:DN,"-")</f>
        <v>0</v>
      </c>
      <c r="AS78" s="26">
        <f>_xlfn.XLOOKUP($A78,'Day 1 Cleaned'!$U:$U,'Day 1 Cleaned'!DX:DX,"-")</f>
        <v>0</v>
      </c>
      <c r="AT78" s="26">
        <f>_xlfn.XLOOKUP($A78,'Day 1 Cleaned'!$U:$U,'Day 1 Cleaned'!EH:EH,"-")</f>
        <v>0</v>
      </c>
      <c r="AU78" s="26">
        <f>_xlfn.XLOOKUP($A78,'Day 1 Cleaned'!$U:$U,'Day 1 Cleaned'!ER:ER,"-")</f>
        <v>0</v>
      </c>
      <c r="AV78" s="26">
        <f>_xlfn.XLOOKUP($A78,'Day 1 Cleaned'!$U:$U,'Day 1 Cleaned'!FA:FA,"-")</f>
        <v>0</v>
      </c>
      <c r="AW78" s="26">
        <f>_xlfn.XLOOKUP($A78,'Day 1 Cleaned'!$U:$U,'Day 1 Cleaned'!FK:FK,"-")</f>
        <v>0</v>
      </c>
      <c r="AX78" s="26">
        <f>_xlfn.XLOOKUP($A78,'Day 1 Cleaned'!$U:$U,'Day 1 Cleaned'!FT:FT,"-")*_xlfn.XLOOKUP($A78,'Day 1 Cleaned'!$U:$U,'Day 1 Cleaned'!FU:FU,"-")</f>
        <v>0</v>
      </c>
      <c r="AY78" s="26">
        <f>_xlfn.XLOOKUP($A78,'Day 1 Cleaned'!$U:$U,'Day 1 Cleaned'!FV:FV,"-")</f>
        <v>0</v>
      </c>
      <c r="AZ78" s="26">
        <f>_xlfn.XLOOKUP($A78,'Day 1 Cleaned'!$U:$U,'Day 1 Cleaned'!GA:GA,"-")</f>
        <v>0</v>
      </c>
    </row>
    <row r="79" spans="1:52" x14ac:dyDescent="0.35">
      <c r="A79" s="26" t="str">
        <f>PROPER('Day 1 Cleaned'!U77)</f>
        <v xml:space="preserve">Nzamurambaho Vincent </v>
      </c>
      <c r="B79" s="26" t="str">
        <f>_xlfn.XLOOKUP($A79,'Day 1 Cleaned'!$U:$U,'Day 1 Cleaned'!Y:Y,"-")</f>
        <v>Nyamasheke</v>
      </c>
      <c r="C79" s="26" t="str">
        <f>_xlfn.XLOOKUP($A79,'Day 1 Cleaned'!$U:$U,'Day 1 Cleaned'!AA:AA,"-")</f>
        <v>Mugera</v>
      </c>
      <c r="D79" s="26" t="str">
        <f>_xlfn.XLOOKUP($A79,'Day 1 Cleaned'!$U:$U,'Day 1 Cleaned'!AB:AB,"-")</f>
        <v>Bweranyange</v>
      </c>
      <c r="E79" s="26" t="str">
        <f>_xlfn.XLOOKUP($A79,'Day 1 Cleaned'!$U:$U,'Day 1 Cleaned'!AI:AI,"-")</f>
        <v>Traditional 3 stone fire</v>
      </c>
      <c r="F79" s="26" t="str">
        <f>_xlfn.XLOOKUP($A79,'Day 1 Cleaned'!$U:$U,'Day 1 Cleaned'!BL:BL,"-")</f>
        <v>Wood</v>
      </c>
      <c r="G79" s="26" t="str">
        <f>_xlfn.XLOOKUP($A79,'Day 2 Cleaned'!$M:$M,'Day 2 Cleaned'!$U:$U,"-")</f>
        <v>Wood</v>
      </c>
      <c r="H79" s="26" t="str">
        <f>_xlfn.XLOOKUP($A79,'Day 3 Cleaned'!$L:$L,'Day 3 Cleaned'!$T:$T,"-")</f>
        <v>Wood</v>
      </c>
      <c r="I79" s="26" t="str">
        <f>_xlfn.XLOOKUP($A79,'Day 4 Cleaned'!$L:$L,'Day 4 Cleaned'!$T:$T,"-")</f>
        <v>Wood</v>
      </c>
      <c r="J79" s="26" t="b" cm="1">
        <f t="array" ref="J79">AND(EXACT(F79:I79,F79))</f>
        <v>1</v>
      </c>
      <c r="K79" s="26">
        <f>_xlfn.XLOOKUP($A79,'Day 2 Cleaned'!$M:$M,'Day 2 Cleaned'!$AI:$AI,"-")</f>
        <v>2</v>
      </c>
      <c r="L79" s="26">
        <f>_xlfn.XLOOKUP($A79,'Day 2 Cleaned'!$M:$M,'Day 2 Cleaned'!$AJ:$AJ,"-")</f>
        <v>5</v>
      </c>
      <c r="M79" s="26">
        <f>_xlfn.XLOOKUP($A79,'Day 3 Cleaned'!$L:$L,'Day 3 Cleaned'!$AH:$AH,"-")</f>
        <v>2</v>
      </c>
      <c r="N79" s="26">
        <f>_xlfn.XLOOKUP($A79,'Day 3 Cleaned'!$L:$L,'Day 3 Cleaned'!$AI:$AI,"-")</f>
        <v>5</v>
      </c>
      <c r="O79" s="26">
        <f>_xlfn.XLOOKUP($A79,'Day 4 Cleaned'!$L:$L,'Day 4 Cleaned'!$AH:$AH,"-")</f>
        <v>2</v>
      </c>
      <c r="P79" s="26">
        <f>_xlfn.XLOOKUP($A79,'Day 4 Cleaned'!$L:$L,'Day 4 Cleaned'!$AI:$AI,"-")</f>
        <v>5</v>
      </c>
      <c r="Q79" s="30">
        <f>SUM(K79:P79)/3</f>
        <v>7</v>
      </c>
      <c r="R79" s="26">
        <f>_xlfn.XLOOKUP($A79,'Day 1 Cleaned'!$U:$U,'Day 1 Cleaned'!$CC:$CC,"-")</f>
        <v>19.260000000000002</v>
      </c>
      <c r="S79" s="26">
        <f>_xlfn.XLOOKUP($A79,'Day 2 Cleaned'!$M:$M,'Day 2 Cleaned'!$AM:$AM,"-")</f>
        <v>9.4550000000000001</v>
      </c>
      <c r="T79" s="26">
        <f>_xlfn.XLOOKUP($A79,'Day 2 Cleaned'!$M:$M,'Day 2 Cleaned'!$AQ:$AQ,"-")</f>
        <v>11.26</v>
      </c>
      <c r="U79" s="14">
        <f>R79-S79</f>
        <v>9.8050000000000015</v>
      </c>
      <c r="V79" s="26">
        <f>_xlfn.XLOOKUP($A79,'Day 3 Cleaned'!$L:$L,'Day 3 Cleaned'!$AL:$AL,"-")</f>
        <v>4.21</v>
      </c>
      <c r="W79" s="26">
        <f>_xlfn.XLOOKUP($A79,'Day 3 Cleaned'!$L:$L,'Day 3 Cleaned'!$AP:$AP,"-")</f>
        <v>8.7349999999999994</v>
      </c>
      <c r="X79" s="14">
        <f>(S79+T79)-V79</f>
        <v>16.504999999999999</v>
      </c>
      <c r="Y79" s="26">
        <f>_xlfn.XLOOKUP($A79,'Day 4 Cleaned'!$L:$L,'Day 4 Cleaned'!$AL:$AL,"-")</f>
        <v>3.4049999999999998</v>
      </c>
      <c r="Z79" s="26">
        <f>_xlfn.XLOOKUP($A79,'Day 4 Cleaned'!$L:$L,'Day 4 Cleaned'!$AP:$AP,"-")</f>
        <v>13</v>
      </c>
      <c r="AA79" s="14">
        <f>(V79+W79)-Y79</f>
        <v>9.5400000000000009</v>
      </c>
      <c r="AB79" s="30">
        <f>AVERAGE(U79,X79,AA79)</f>
        <v>11.950000000000001</v>
      </c>
      <c r="AC79" s="30">
        <f>IF(AND($AB$157&gt;AB79, AB79&gt;$AB$156),AB79,"-")</f>
        <v>11.950000000000001</v>
      </c>
      <c r="AD79" s="26">
        <f>_xlfn.XLOOKUP($A79,'Day 1 Cleaned'!$U:$U,'Day 1 Cleaned'!CM:CM,"-")</f>
        <v>0</v>
      </c>
      <c r="AE79" s="26">
        <f>_xlfn.XLOOKUP($A79,'Day 2 Cleaned'!$M:$M,'Day 2 Cleaned'!$AV:$AV,"-")</f>
        <v>0</v>
      </c>
      <c r="AF79" s="26">
        <f>_xlfn.XLOOKUP($A79,'Day 2 Cleaned'!$M:$M,'Day 2 Cleaned'!$AZ:$AZ,"-")</f>
        <v>0</v>
      </c>
      <c r="AG79" s="14">
        <f t="shared" si="4"/>
        <v>0</v>
      </c>
      <c r="AH79" s="26">
        <f>_xlfn.XLOOKUP($A79,'Day 3 Cleaned'!$L:$L,'Day 3 Cleaned'!$AU:$AU,"-")</f>
        <v>0</v>
      </c>
      <c r="AI79" s="26">
        <f>_xlfn.XLOOKUP($A79,'Day 3 Cleaned'!$L:$L,'Day 3 Cleaned'!$AY:$AY,"-")</f>
        <v>0</v>
      </c>
      <c r="AJ79" s="14">
        <f t="shared" si="5"/>
        <v>0</v>
      </c>
      <c r="AK79" s="26">
        <f>_xlfn.XLOOKUP($A79,'Day 4 Cleaned'!$L:$L,'Day 4 Cleaned'!$AU:$AU,"-")</f>
        <v>0</v>
      </c>
      <c r="AL79" s="26">
        <f>_xlfn.XLOOKUP($A79,'Day 4 Cleaned'!$L:$L,'Day 4 Cleaned'!$AY:$AY,"-")</f>
        <v>0</v>
      </c>
      <c r="AM79" s="14">
        <f t="shared" si="6"/>
        <v>0</v>
      </c>
      <c r="AN79" s="30">
        <f t="shared" si="7"/>
        <v>0</v>
      </c>
      <c r="AO79" s="31" t="str">
        <f>IF(AND($AB$157&gt;AN79, AN79&gt;$AB$156),AN79,"-")</f>
        <v>-</v>
      </c>
      <c r="AP79" s="26">
        <f>_xlfn.XLOOKUP($A79,'Day 1 Cleaned'!$U:$U,'Day 1 Cleaned'!CT:CT,"-")</f>
        <v>0</v>
      </c>
      <c r="AQ79" s="26">
        <f>_xlfn.XLOOKUP($A79,'Day 1 Cleaned'!$U:$U,'Day 1 Cleaned'!DD:DD,"-")</f>
        <v>0</v>
      </c>
      <c r="AR79" s="26">
        <f>_xlfn.XLOOKUP($A79,'Day 1 Cleaned'!$U:$U,'Day 1 Cleaned'!DN:DN,"-")</f>
        <v>0</v>
      </c>
      <c r="AS79" s="26">
        <f>_xlfn.XLOOKUP($A79,'Day 1 Cleaned'!$U:$U,'Day 1 Cleaned'!DX:DX,"-")</f>
        <v>0</v>
      </c>
      <c r="AT79" s="26">
        <f>_xlfn.XLOOKUP($A79,'Day 1 Cleaned'!$U:$U,'Day 1 Cleaned'!EH:EH,"-")</f>
        <v>0</v>
      </c>
      <c r="AU79" s="26">
        <f>_xlfn.XLOOKUP($A79,'Day 1 Cleaned'!$U:$U,'Day 1 Cleaned'!ER:ER,"-")</f>
        <v>0</v>
      </c>
      <c r="AV79" s="26">
        <f>_xlfn.XLOOKUP($A79,'Day 1 Cleaned'!$U:$U,'Day 1 Cleaned'!FA:FA,"-")</f>
        <v>0</v>
      </c>
      <c r="AW79" s="26">
        <f>_xlfn.XLOOKUP($A79,'Day 1 Cleaned'!$U:$U,'Day 1 Cleaned'!FK:FK,"-")</f>
        <v>0</v>
      </c>
      <c r="AX79" s="26">
        <f>_xlfn.XLOOKUP($A79,'Day 1 Cleaned'!$U:$U,'Day 1 Cleaned'!FT:FT,"-")*_xlfn.XLOOKUP($A79,'Day 1 Cleaned'!$U:$U,'Day 1 Cleaned'!FU:FU,"-")</f>
        <v>0</v>
      </c>
      <c r="AY79" s="26">
        <f>_xlfn.XLOOKUP($A79,'Day 1 Cleaned'!$U:$U,'Day 1 Cleaned'!FV:FV,"-")</f>
        <v>0</v>
      </c>
      <c r="AZ79" s="26">
        <f>_xlfn.XLOOKUP($A79,'Day 1 Cleaned'!$U:$U,'Day 1 Cleaned'!GA:GA,"-")</f>
        <v>0</v>
      </c>
    </row>
    <row r="80" spans="1:52" x14ac:dyDescent="0.35">
      <c r="A80" s="26" t="str">
        <f>PROPER('Day 1 Cleaned'!U78)</f>
        <v>Ruberizesa Dinatien</v>
      </c>
      <c r="B80" s="26" t="str">
        <f>_xlfn.XLOOKUP($A80,'Day 1 Cleaned'!$U:$U,'Day 1 Cleaned'!Y:Y,"-")</f>
        <v>Nyamasheke</v>
      </c>
      <c r="C80" s="26" t="str">
        <f>_xlfn.XLOOKUP($A80,'Day 1 Cleaned'!$U:$U,'Day 1 Cleaned'!AA:AA,"-")</f>
        <v>Kibogora</v>
      </c>
      <c r="D80" s="26" t="str">
        <f>_xlfn.XLOOKUP($A80,'Day 1 Cleaned'!$U:$U,'Day 1 Cleaned'!AB:AB,"-")</f>
        <v>Bizenga</v>
      </c>
      <c r="E80" s="26" t="str">
        <f>_xlfn.XLOOKUP($A80,'Day 1 Cleaned'!$U:$U,'Day 1 Cleaned'!AI:AI,"-")</f>
        <v>Improved charcoal stove</v>
      </c>
      <c r="F80" s="26" t="str">
        <f>_xlfn.XLOOKUP($A80,'Day 1 Cleaned'!$U:$U,'Day 1 Cleaned'!BL:BL,"-")</f>
        <v>Charcoal</v>
      </c>
      <c r="G80" s="26" t="str">
        <f>_xlfn.XLOOKUP($A80,'Day 2 Cleaned'!$M:$M,'Day 2 Cleaned'!$U:$U,"-")</f>
        <v>Charcoal</v>
      </c>
      <c r="H80" s="26" t="str">
        <f>_xlfn.XLOOKUP($A80,'Day 3 Cleaned'!$L:$L,'Day 3 Cleaned'!$T:$T,"-")</f>
        <v>Charcoal</v>
      </c>
      <c r="I80" s="26" t="str">
        <f>_xlfn.XLOOKUP($A80,'Day 4 Cleaned'!$L:$L,'Day 4 Cleaned'!$T:$T,"-")</f>
        <v>Charcoal</v>
      </c>
      <c r="J80" s="26" t="b" cm="1">
        <f t="array" ref="J80">AND(EXACT(F80:I80,F80))</f>
        <v>1</v>
      </c>
      <c r="K80" s="26">
        <f>_xlfn.XLOOKUP($A80,'Day 2 Cleaned'!$M:$M,'Day 2 Cleaned'!$AI:$AI,"-")</f>
        <v>1</v>
      </c>
      <c r="L80" s="26">
        <f>_xlfn.XLOOKUP($A80,'Day 2 Cleaned'!$M:$M,'Day 2 Cleaned'!$AJ:$AJ,"-")</f>
        <v>9</v>
      </c>
      <c r="M80" s="26">
        <f>_xlfn.XLOOKUP($A80,'Day 3 Cleaned'!$L:$L,'Day 3 Cleaned'!$AH:$AH,"-")</f>
        <v>2</v>
      </c>
      <c r="N80" s="26">
        <f>_xlfn.XLOOKUP($A80,'Day 3 Cleaned'!$L:$L,'Day 3 Cleaned'!$AI:$AI,"-")</f>
        <v>9</v>
      </c>
      <c r="O80" s="26">
        <f>_xlfn.XLOOKUP($A80,'Day 4 Cleaned'!$L:$L,'Day 4 Cleaned'!$AH:$AH,"-")</f>
        <v>2</v>
      </c>
      <c r="P80" s="26">
        <f>_xlfn.XLOOKUP($A80,'Day 4 Cleaned'!$L:$L,'Day 4 Cleaned'!$AI:$AI,"-")</f>
        <v>9</v>
      </c>
      <c r="Q80" s="30">
        <f>SUM(K80:P80)/3</f>
        <v>10.666666666666666</v>
      </c>
      <c r="R80" s="26">
        <f>_xlfn.XLOOKUP($A80,'Day 1 Cleaned'!$U:$U,'Day 1 Cleaned'!$CC:$CC,"-")</f>
        <v>0</v>
      </c>
      <c r="S80" s="26">
        <f>_xlfn.XLOOKUP($A80,'Day 2 Cleaned'!$M:$M,'Day 2 Cleaned'!$AM:$AM,"-")</f>
        <v>0</v>
      </c>
      <c r="T80" s="26">
        <f>_xlfn.XLOOKUP($A80,'Day 2 Cleaned'!$M:$M,'Day 2 Cleaned'!$AQ:$AQ,"-")</f>
        <v>0</v>
      </c>
      <c r="U80" s="14">
        <f>R80-S80</f>
        <v>0</v>
      </c>
      <c r="V80" s="26">
        <f>_xlfn.XLOOKUP($A80,'Day 3 Cleaned'!$L:$L,'Day 3 Cleaned'!$AL:$AL,"-")</f>
        <v>0</v>
      </c>
      <c r="W80" s="26">
        <f>_xlfn.XLOOKUP($A80,'Day 3 Cleaned'!$L:$L,'Day 3 Cleaned'!$AP:$AP,"-")</f>
        <v>0</v>
      </c>
      <c r="X80" s="14">
        <f>(S80+T80)-V80</f>
        <v>0</v>
      </c>
      <c r="Y80" s="26">
        <f>_xlfn.XLOOKUP($A80,'Day 4 Cleaned'!$L:$L,'Day 4 Cleaned'!$AL:$AL,"-")</f>
        <v>0</v>
      </c>
      <c r="Z80" s="26">
        <f>_xlfn.XLOOKUP($A80,'Day 4 Cleaned'!$L:$L,'Day 4 Cleaned'!$AP:$AP,"-")</f>
        <v>0</v>
      </c>
      <c r="AA80" s="14">
        <f>(V80+W80)-Y80</f>
        <v>0</v>
      </c>
      <c r="AB80" s="30">
        <f>AVERAGE(U80,X80,AA80)</f>
        <v>0</v>
      </c>
      <c r="AC80" s="30" t="str">
        <f>IF(AND($AB$157&gt;AB80, AB80&gt;$AB$156),AB80,"-")</f>
        <v>-</v>
      </c>
      <c r="AD80" s="26">
        <f>_xlfn.XLOOKUP($A80,'Day 1 Cleaned'!$U:$U,'Day 1 Cleaned'!CM:CM,"-")</f>
        <v>50.29</v>
      </c>
      <c r="AE80" s="26">
        <f>_xlfn.XLOOKUP($A80,'Day 2 Cleaned'!$M:$M,'Day 2 Cleaned'!$AV:$AV,"-")</f>
        <v>48.48</v>
      </c>
      <c r="AF80" s="26">
        <f>_xlfn.XLOOKUP($A80,'Day 2 Cleaned'!$M:$M,'Day 2 Cleaned'!$AZ:$AZ,"-")</f>
        <v>0</v>
      </c>
      <c r="AG80" s="14">
        <f t="shared" si="4"/>
        <v>1.8100000000000023</v>
      </c>
      <c r="AH80" s="26">
        <f>_xlfn.XLOOKUP($A80,'Day 3 Cleaned'!$L:$L,'Day 3 Cleaned'!$AU:$AU,"-")</f>
        <v>47</v>
      </c>
      <c r="AI80" s="26">
        <f>_xlfn.XLOOKUP($A80,'Day 3 Cleaned'!$L:$L,'Day 3 Cleaned'!$AY:$AY,"-")</f>
        <v>0</v>
      </c>
      <c r="AJ80" s="14">
        <f t="shared" si="5"/>
        <v>1.4799999999999969</v>
      </c>
      <c r="AK80" s="26">
        <f>_xlfn.XLOOKUP($A80,'Day 4 Cleaned'!$L:$L,'Day 4 Cleaned'!$AU:$AU,"-")</f>
        <v>43.59</v>
      </c>
      <c r="AL80" s="26">
        <f>_xlfn.XLOOKUP($A80,'Day 4 Cleaned'!$L:$L,'Day 4 Cleaned'!$AY:$AY,"-")</f>
        <v>0</v>
      </c>
      <c r="AM80" s="14">
        <f t="shared" si="6"/>
        <v>3.4099999999999966</v>
      </c>
      <c r="AN80" s="30">
        <f t="shared" si="7"/>
        <v>2.2333333333333321</v>
      </c>
      <c r="AO80" s="31" t="str">
        <f>IF(AND($AB$157&gt;AN80, AN80&gt;$AB$156),AN80,"-")</f>
        <v>-</v>
      </c>
      <c r="AP80" s="26">
        <f>_xlfn.XLOOKUP($A80,'Day 1 Cleaned'!$U:$U,'Day 1 Cleaned'!CT:CT,"-")</f>
        <v>0</v>
      </c>
      <c r="AQ80" s="26">
        <f>_xlfn.XLOOKUP($A80,'Day 1 Cleaned'!$U:$U,'Day 1 Cleaned'!DD:DD,"-")</f>
        <v>0</v>
      </c>
      <c r="AR80" s="26">
        <f>_xlfn.XLOOKUP($A80,'Day 1 Cleaned'!$U:$U,'Day 1 Cleaned'!DN:DN,"-")</f>
        <v>0</v>
      </c>
      <c r="AS80" s="26">
        <f>_xlfn.XLOOKUP($A80,'Day 1 Cleaned'!$U:$U,'Day 1 Cleaned'!DX:DX,"-")</f>
        <v>0</v>
      </c>
      <c r="AT80" s="26">
        <f>_xlfn.XLOOKUP($A80,'Day 1 Cleaned'!$U:$U,'Day 1 Cleaned'!EH:EH,"-")</f>
        <v>0</v>
      </c>
      <c r="AU80" s="26">
        <f>_xlfn.XLOOKUP($A80,'Day 1 Cleaned'!$U:$U,'Day 1 Cleaned'!ER:ER,"-")</f>
        <v>0</v>
      </c>
      <c r="AV80" s="26">
        <f>_xlfn.XLOOKUP($A80,'Day 1 Cleaned'!$U:$U,'Day 1 Cleaned'!FA:FA,"-")</f>
        <v>0</v>
      </c>
      <c r="AW80" s="26">
        <f>_xlfn.XLOOKUP($A80,'Day 1 Cleaned'!$U:$U,'Day 1 Cleaned'!FK:FK,"-")</f>
        <v>0</v>
      </c>
      <c r="AX80" s="26">
        <f>_xlfn.XLOOKUP($A80,'Day 1 Cleaned'!$U:$U,'Day 1 Cleaned'!FT:FT,"-")*_xlfn.XLOOKUP($A80,'Day 1 Cleaned'!$U:$U,'Day 1 Cleaned'!FU:FU,"-")</f>
        <v>0</v>
      </c>
      <c r="AY80" s="26">
        <f>_xlfn.XLOOKUP($A80,'Day 1 Cleaned'!$U:$U,'Day 1 Cleaned'!FV:FV,"-")</f>
        <v>0</v>
      </c>
      <c r="AZ80" s="26">
        <f>_xlfn.XLOOKUP($A80,'Day 1 Cleaned'!$U:$U,'Day 1 Cleaned'!GA:GA,"-")</f>
        <v>0</v>
      </c>
    </row>
    <row r="81" spans="1:52" x14ac:dyDescent="0.35">
      <c r="A81" s="26" t="str">
        <f>PROPER('Day 1 Cleaned'!U79)</f>
        <v>Shikama Aloys</v>
      </c>
      <c r="B81" s="26" t="str">
        <f>_xlfn.XLOOKUP($A81,'Day 1 Cleaned'!$U:$U,'Day 1 Cleaned'!Y:Y,"-")</f>
        <v>Nyamasheke</v>
      </c>
      <c r="C81" s="26" t="str">
        <f>_xlfn.XLOOKUP($A81,'Day 1 Cleaned'!$U:$U,'Day 1 Cleaned'!AA:AA,"-")</f>
        <v>Muyange</v>
      </c>
      <c r="D81" s="26" t="str">
        <f>_xlfn.XLOOKUP($A81,'Day 1 Cleaned'!$U:$U,'Day 1 Cleaned'!AB:AB,"-")</f>
        <v>Bukiro</v>
      </c>
      <c r="E81" s="26" t="str">
        <f>_xlfn.XLOOKUP($A81,'Day 1 Cleaned'!$U:$U,'Day 1 Cleaned'!AI:AI,"-")</f>
        <v>Traditional 3 stone fire</v>
      </c>
      <c r="F81" s="26" t="str">
        <f>_xlfn.XLOOKUP($A81,'Day 1 Cleaned'!$U:$U,'Day 1 Cleaned'!BL:BL,"-")</f>
        <v>Wood</v>
      </c>
      <c r="G81" s="26" t="str">
        <f>_xlfn.XLOOKUP($A81,'Day 2 Cleaned'!$M:$M,'Day 2 Cleaned'!$U:$U,"-")</f>
        <v>Wood</v>
      </c>
      <c r="H81" s="26" t="str">
        <f>_xlfn.XLOOKUP($A81,'Day 3 Cleaned'!$L:$L,'Day 3 Cleaned'!$T:$T,"-")</f>
        <v>Wood</v>
      </c>
      <c r="I81" s="26" t="str">
        <f>_xlfn.XLOOKUP($A81,'Day 4 Cleaned'!$L:$L,'Day 4 Cleaned'!$T:$T,"-")</f>
        <v>Wood</v>
      </c>
      <c r="J81" s="26" t="b" cm="1">
        <f t="array" ref="J81">AND(EXACT(F81:I81,F81))</f>
        <v>1</v>
      </c>
      <c r="K81" s="26">
        <f>_xlfn.XLOOKUP($A81,'Day 2 Cleaned'!$M:$M,'Day 2 Cleaned'!$AI:$AI,"-")</f>
        <v>2</v>
      </c>
      <c r="L81" s="26">
        <f>_xlfn.XLOOKUP($A81,'Day 2 Cleaned'!$M:$M,'Day 2 Cleaned'!$AJ:$AJ,"-")</f>
        <v>5</v>
      </c>
      <c r="M81" s="26">
        <f>_xlfn.XLOOKUP($A81,'Day 3 Cleaned'!$L:$L,'Day 3 Cleaned'!$AH:$AH,"-")</f>
        <v>2</v>
      </c>
      <c r="N81" s="26">
        <f>_xlfn.XLOOKUP($A81,'Day 3 Cleaned'!$L:$L,'Day 3 Cleaned'!$AI:$AI,"-")</f>
        <v>3</v>
      </c>
      <c r="O81" s="26">
        <f>_xlfn.XLOOKUP($A81,'Day 4 Cleaned'!$L:$L,'Day 4 Cleaned'!$AH:$AH,"-")</f>
        <v>2</v>
      </c>
      <c r="P81" s="26">
        <f>_xlfn.XLOOKUP($A81,'Day 4 Cleaned'!$L:$L,'Day 4 Cleaned'!$AI:$AI,"-")</f>
        <v>5</v>
      </c>
      <c r="Q81" s="30">
        <f>SUM(K81:P81)/3</f>
        <v>6.333333333333333</v>
      </c>
      <c r="R81" s="26">
        <f>_xlfn.XLOOKUP($A81,'Day 1 Cleaned'!$U:$U,'Day 1 Cleaned'!$CC:$CC,"-")</f>
        <v>59.125999999999998</v>
      </c>
      <c r="S81" s="26">
        <f>_xlfn.XLOOKUP($A81,'Day 2 Cleaned'!$M:$M,'Day 2 Cleaned'!$AM:$AM,"-")</f>
        <v>43.616999999999997</v>
      </c>
      <c r="T81" s="26">
        <f>_xlfn.XLOOKUP($A81,'Day 2 Cleaned'!$M:$M,'Day 2 Cleaned'!$AQ:$AQ,"-")</f>
        <v>0</v>
      </c>
      <c r="U81" s="14">
        <f>R81-S81</f>
        <v>15.509</v>
      </c>
      <c r="V81" s="26">
        <f>_xlfn.XLOOKUP($A81,'Day 3 Cleaned'!$L:$L,'Day 3 Cleaned'!$AL:$AL,"-")</f>
        <v>23.699000000000002</v>
      </c>
      <c r="W81" s="26">
        <f>_xlfn.XLOOKUP($A81,'Day 3 Cleaned'!$L:$L,'Day 3 Cleaned'!$AP:$AP,"-")</f>
        <v>0</v>
      </c>
      <c r="X81" s="14">
        <f>(S81+T81)-V81</f>
        <v>19.917999999999996</v>
      </c>
      <c r="Y81" s="26">
        <f>_xlfn.XLOOKUP($A81,'Day 4 Cleaned'!$L:$L,'Day 4 Cleaned'!$AL:$AL,"-")</f>
        <v>20.85</v>
      </c>
      <c r="Z81" s="26">
        <f>_xlfn.XLOOKUP($A81,'Day 4 Cleaned'!$L:$L,'Day 4 Cleaned'!$AP:$AP,"-")</f>
        <v>0</v>
      </c>
      <c r="AA81" s="14">
        <f>(V81+W81)-Y81</f>
        <v>2.8490000000000002</v>
      </c>
      <c r="AB81" s="30">
        <f>AVERAGE(U81,X81,AA81)</f>
        <v>12.758666666666665</v>
      </c>
      <c r="AC81" s="30">
        <f>IF(AND($AB$157&gt;AB81, AB81&gt;$AB$156),AB81,"-")</f>
        <v>12.758666666666665</v>
      </c>
      <c r="AD81" s="26">
        <f>_xlfn.XLOOKUP($A81,'Day 1 Cleaned'!$U:$U,'Day 1 Cleaned'!CM:CM,"-")</f>
        <v>0</v>
      </c>
      <c r="AE81" s="26">
        <f>_xlfn.XLOOKUP($A81,'Day 2 Cleaned'!$M:$M,'Day 2 Cleaned'!$AV:$AV,"-")</f>
        <v>0</v>
      </c>
      <c r="AF81" s="26">
        <f>_xlfn.XLOOKUP($A81,'Day 2 Cleaned'!$M:$M,'Day 2 Cleaned'!$AZ:$AZ,"-")</f>
        <v>0</v>
      </c>
      <c r="AG81" s="14">
        <f t="shared" si="4"/>
        <v>0</v>
      </c>
      <c r="AH81" s="26">
        <f>_xlfn.XLOOKUP($A81,'Day 3 Cleaned'!$L:$L,'Day 3 Cleaned'!$AU:$AU,"-")</f>
        <v>0</v>
      </c>
      <c r="AI81" s="26">
        <f>_xlfn.XLOOKUP($A81,'Day 3 Cleaned'!$L:$L,'Day 3 Cleaned'!$AY:$AY,"-")</f>
        <v>0</v>
      </c>
      <c r="AJ81" s="14">
        <f t="shared" si="5"/>
        <v>0</v>
      </c>
      <c r="AK81" s="26">
        <f>_xlfn.XLOOKUP($A81,'Day 4 Cleaned'!$L:$L,'Day 4 Cleaned'!$AU:$AU,"-")</f>
        <v>0</v>
      </c>
      <c r="AL81" s="26">
        <f>_xlfn.XLOOKUP($A81,'Day 4 Cleaned'!$L:$L,'Day 4 Cleaned'!$AY:$AY,"-")</f>
        <v>0</v>
      </c>
      <c r="AM81" s="14">
        <f t="shared" si="6"/>
        <v>0</v>
      </c>
      <c r="AN81" s="30">
        <f t="shared" si="7"/>
        <v>0</v>
      </c>
      <c r="AO81" s="31" t="str">
        <f>IF(AND($AB$157&gt;AN81, AN81&gt;$AB$156),AN81,"-")</f>
        <v>-</v>
      </c>
      <c r="AP81" s="26">
        <f>_xlfn.XLOOKUP($A81,'Day 1 Cleaned'!$U:$U,'Day 1 Cleaned'!CT:CT,"-")</f>
        <v>0</v>
      </c>
      <c r="AQ81" s="26">
        <f>_xlfn.XLOOKUP($A81,'Day 1 Cleaned'!$U:$U,'Day 1 Cleaned'!DD:DD,"-")</f>
        <v>0</v>
      </c>
      <c r="AR81" s="26">
        <f>_xlfn.XLOOKUP($A81,'Day 1 Cleaned'!$U:$U,'Day 1 Cleaned'!DN:DN,"-")</f>
        <v>0</v>
      </c>
      <c r="AS81" s="26">
        <f>_xlfn.XLOOKUP($A81,'Day 1 Cleaned'!$U:$U,'Day 1 Cleaned'!DX:DX,"-")</f>
        <v>0</v>
      </c>
      <c r="AT81" s="26">
        <f>_xlfn.XLOOKUP($A81,'Day 1 Cleaned'!$U:$U,'Day 1 Cleaned'!EH:EH,"-")</f>
        <v>0</v>
      </c>
      <c r="AU81" s="26">
        <f>_xlfn.XLOOKUP($A81,'Day 1 Cleaned'!$U:$U,'Day 1 Cleaned'!ER:ER,"-")</f>
        <v>0</v>
      </c>
      <c r="AV81" s="26">
        <f>_xlfn.XLOOKUP($A81,'Day 1 Cleaned'!$U:$U,'Day 1 Cleaned'!FA:FA,"-")</f>
        <v>0</v>
      </c>
      <c r="AW81" s="26">
        <f>_xlfn.XLOOKUP($A81,'Day 1 Cleaned'!$U:$U,'Day 1 Cleaned'!FK:FK,"-")</f>
        <v>0</v>
      </c>
      <c r="AX81" s="26">
        <f>_xlfn.XLOOKUP($A81,'Day 1 Cleaned'!$U:$U,'Day 1 Cleaned'!FT:FT,"-")*_xlfn.XLOOKUP($A81,'Day 1 Cleaned'!$U:$U,'Day 1 Cleaned'!FU:FU,"-")</f>
        <v>0</v>
      </c>
      <c r="AY81" s="26">
        <f>_xlfn.XLOOKUP($A81,'Day 1 Cleaned'!$U:$U,'Day 1 Cleaned'!FV:FV,"-")</f>
        <v>0</v>
      </c>
      <c r="AZ81" s="26">
        <f>_xlfn.XLOOKUP($A81,'Day 1 Cleaned'!$U:$U,'Day 1 Cleaned'!GA:GA,"-")</f>
        <v>0</v>
      </c>
    </row>
    <row r="82" spans="1:52" x14ac:dyDescent="0.35">
      <c r="A82" s="26" t="str">
        <f>PROPER('Day 1 Cleaned'!U80)</f>
        <v xml:space="preserve">Simpunga Feleciane </v>
      </c>
      <c r="B82" s="26" t="str">
        <f>_xlfn.XLOOKUP($A82,'Day 1 Cleaned'!$U:$U,'Day 1 Cleaned'!Y:Y,"-")</f>
        <v>Nyamasheke</v>
      </c>
      <c r="C82" s="26" t="str">
        <f>_xlfn.XLOOKUP($A82,'Day 1 Cleaned'!$U:$U,'Day 1 Cleaned'!AA:AA,"-")</f>
        <v>Muyange</v>
      </c>
      <c r="D82" s="26" t="str">
        <f>_xlfn.XLOOKUP($A82,'Day 1 Cleaned'!$U:$U,'Day 1 Cleaned'!AB:AB,"-")</f>
        <v>Bukiro</v>
      </c>
      <c r="E82" s="26" t="str">
        <f>_xlfn.XLOOKUP($A82,'Day 1 Cleaned'!$U:$U,'Day 1 Cleaned'!AI:AI,"-")</f>
        <v>Traditional 3 stone fire</v>
      </c>
      <c r="F82" s="26" t="str">
        <f>_xlfn.XLOOKUP($A82,'Day 1 Cleaned'!$U:$U,'Day 1 Cleaned'!BL:BL,"-")</f>
        <v>Wood</v>
      </c>
      <c r="G82" s="26" t="str">
        <f>_xlfn.XLOOKUP($A82,'Day 2 Cleaned'!$M:$M,'Day 2 Cleaned'!$U:$U,"-")</f>
        <v>Wood</v>
      </c>
      <c r="H82" s="26" t="str">
        <f>_xlfn.XLOOKUP($A82,'Day 3 Cleaned'!$L:$L,'Day 3 Cleaned'!$T:$T,"-")</f>
        <v>Wood</v>
      </c>
      <c r="I82" s="26" t="str">
        <f>_xlfn.XLOOKUP($A82,'Day 4 Cleaned'!$L:$L,'Day 4 Cleaned'!$T:$T,"-")</f>
        <v>Wood</v>
      </c>
      <c r="J82" s="26" t="b" cm="1">
        <f t="array" ref="J82">AND(EXACT(F82:I82,F82))</f>
        <v>1</v>
      </c>
      <c r="K82" s="26">
        <f>_xlfn.XLOOKUP($A82,'Day 2 Cleaned'!$M:$M,'Day 2 Cleaned'!$AI:$AI,"-")</f>
        <v>2</v>
      </c>
      <c r="L82" s="26">
        <f>_xlfn.XLOOKUP($A82,'Day 2 Cleaned'!$M:$M,'Day 2 Cleaned'!$AJ:$AJ,"-")</f>
        <v>9</v>
      </c>
      <c r="M82" s="26">
        <f>_xlfn.XLOOKUP($A82,'Day 3 Cleaned'!$L:$L,'Day 3 Cleaned'!$AH:$AH,"-")</f>
        <v>2</v>
      </c>
      <c r="N82" s="26">
        <f>_xlfn.XLOOKUP($A82,'Day 3 Cleaned'!$L:$L,'Day 3 Cleaned'!$AI:$AI,"-")</f>
        <v>9</v>
      </c>
      <c r="O82" s="26">
        <f>_xlfn.XLOOKUP($A82,'Day 4 Cleaned'!$L:$L,'Day 4 Cleaned'!$AH:$AH,"-")</f>
        <v>1</v>
      </c>
      <c r="P82" s="26">
        <f>_xlfn.XLOOKUP($A82,'Day 4 Cleaned'!$L:$L,'Day 4 Cleaned'!$AI:$AI,"-")</f>
        <v>9</v>
      </c>
      <c r="Q82" s="30">
        <f>SUM(K82:P82)/3</f>
        <v>10.666666666666666</v>
      </c>
      <c r="R82" s="26">
        <f>_xlfn.XLOOKUP($A82,'Day 1 Cleaned'!$U:$U,'Day 1 Cleaned'!$CC:$CC,"-")</f>
        <v>62.212000000000003</v>
      </c>
      <c r="S82" s="26">
        <f>_xlfn.XLOOKUP($A82,'Day 2 Cleaned'!$M:$M,'Day 2 Cleaned'!$AM:$AM,"-")</f>
        <v>50.186999999999998</v>
      </c>
      <c r="T82" s="26">
        <f>_xlfn.XLOOKUP($A82,'Day 2 Cleaned'!$M:$M,'Day 2 Cleaned'!$AQ:$AQ,"-")</f>
        <v>0</v>
      </c>
      <c r="U82" s="14">
        <f>R82-S82</f>
        <v>12.025000000000006</v>
      </c>
      <c r="V82" s="26">
        <f>_xlfn.XLOOKUP($A82,'Day 3 Cleaned'!$L:$L,'Day 3 Cleaned'!$AL:$AL,"-")</f>
        <v>39.286999999999999</v>
      </c>
      <c r="W82" s="26">
        <f>_xlfn.XLOOKUP($A82,'Day 3 Cleaned'!$L:$L,'Day 3 Cleaned'!$AP:$AP,"-")</f>
        <v>0</v>
      </c>
      <c r="X82" s="14">
        <f>(S82+T82)-V82</f>
        <v>10.899999999999999</v>
      </c>
      <c r="Y82" s="26">
        <f>_xlfn.XLOOKUP($A82,'Day 4 Cleaned'!$L:$L,'Day 4 Cleaned'!$AL:$AL,"-")</f>
        <v>23.28</v>
      </c>
      <c r="Z82" s="26">
        <f>_xlfn.XLOOKUP($A82,'Day 4 Cleaned'!$L:$L,'Day 4 Cleaned'!$AP:$AP,"-")</f>
        <v>0</v>
      </c>
      <c r="AA82" s="14">
        <f>(V82+W82)-Y82</f>
        <v>16.006999999999998</v>
      </c>
      <c r="AB82" s="30">
        <f>AVERAGE(U82,X82,AA82)</f>
        <v>12.977333333333334</v>
      </c>
      <c r="AC82" s="30">
        <f>IF(AND($AB$157&gt;AB82, AB82&gt;$AB$156),AB82,"-")</f>
        <v>12.977333333333334</v>
      </c>
      <c r="AD82" s="26">
        <f>_xlfn.XLOOKUP($A82,'Day 1 Cleaned'!$U:$U,'Day 1 Cleaned'!CM:CM,"-")</f>
        <v>0</v>
      </c>
      <c r="AE82" s="26">
        <f>_xlfn.XLOOKUP($A82,'Day 2 Cleaned'!$M:$M,'Day 2 Cleaned'!$AV:$AV,"-")</f>
        <v>0</v>
      </c>
      <c r="AF82" s="26">
        <f>_xlfn.XLOOKUP($A82,'Day 2 Cleaned'!$M:$M,'Day 2 Cleaned'!$AZ:$AZ,"-")</f>
        <v>0</v>
      </c>
      <c r="AG82" s="14">
        <f t="shared" si="4"/>
        <v>0</v>
      </c>
      <c r="AH82" s="26">
        <f>_xlfn.XLOOKUP($A82,'Day 3 Cleaned'!$L:$L,'Day 3 Cleaned'!$AU:$AU,"-")</f>
        <v>0</v>
      </c>
      <c r="AI82" s="26">
        <f>_xlfn.XLOOKUP($A82,'Day 3 Cleaned'!$L:$L,'Day 3 Cleaned'!$AY:$AY,"-")</f>
        <v>0</v>
      </c>
      <c r="AJ82" s="14">
        <f t="shared" si="5"/>
        <v>0</v>
      </c>
      <c r="AK82" s="26">
        <f>_xlfn.XLOOKUP($A82,'Day 4 Cleaned'!$L:$L,'Day 4 Cleaned'!$AU:$AU,"-")</f>
        <v>0</v>
      </c>
      <c r="AL82" s="26">
        <f>_xlfn.XLOOKUP($A82,'Day 4 Cleaned'!$L:$L,'Day 4 Cleaned'!$AY:$AY,"-")</f>
        <v>0</v>
      </c>
      <c r="AM82" s="14">
        <f t="shared" si="6"/>
        <v>0</v>
      </c>
      <c r="AN82" s="30">
        <f t="shared" si="7"/>
        <v>0</v>
      </c>
      <c r="AO82" s="31" t="str">
        <f>IF(AND($AB$157&gt;AN82, AN82&gt;$AB$156),AN82,"-")</f>
        <v>-</v>
      </c>
      <c r="AP82" s="26">
        <f>_xlfn.XLOOKUP($A82,'Day 1 Cleaned'!$U:$U,'Day 1 Cleaned'!CT:CT,"-")</f>
        <v>0</v>
      </c>
      <c r="AQ82" s="26">
        <f>_xlfn.XLOOKUP($A82,'Day 1 Cleaned'!$U:$U,'Day 1 Cleaned'!DD:DD,"-")</f>
        <v>0</v>
      </c>
      <c r="AR82" s="26">
        <f>_xlfn.XLOOKUP($A82,'Day 1 Cleaned'!$U:$U,'Day 1 Cleaned'!DN:DN,"-")</f>
        <v>0</v>
      </c>
      <c r="AS82" s="26">
        <f>_xlfn.XLOOKUP($A82,'Day 1 Cleaned'!$U:$U,'Day 1 Cleaned'!DX:DX,"-")</f>
        <v>0</v>
      </c>
      <c r="AT82" s="26">
        <f>_xlfn.XLOOKUP($A82,'Day 1 Cleaned'!$U:$U,'Day 1 Cleaned'!EH:EH,"-")</f>
        <v>0</v>
      </c>
      <c r="AU82" s="26">
        <f>_xlfn.XLOOKUP($A82,'Day 1 Cleaned'!$U:$U,'Day 1 Cleaned'!ER:ER,"-")</f>
        <v>0</v>
      </c>
      <c r="AV82" s="26">
        <f>_xlfn.XLOOKUP($A82,'Day 1 Cleaned'!$U:$U,'Day 1 Cleaned'!FA:FA,"-")</f>
        <v>0</v>
      </c>
      <c r="AW82" s="26">
        <f>_xlfn.XLOOKUP($A82,'Day 1 Cleaned'!$U:$U,'Day 1 Cleaned'!FK:FK,"-")</f>
        <v>0</v>
      </c>
      <c r="AX82" s="26">
        <f>_xlfn.XLOOKUP($A82,'Day 1 Cleaned'!$U:$U,'Day 1 Cleaned'!FT:FT,"-")*_xlfn.XLOOKUP($A82,'Day 1 Cleaned'!$U:$U,'Day 1 Cleaned'!FU:FU,"-")</f>
        <v>0</v>
      </c>
      <c r="AY82" s="26">
        <f>_xlfn.XLOOKUP($A82,'Day 1 Cleaned'!$U:$U,'Day 1 Cleaned'!FV:FV,"-")</f>
        <v>0</v>
      </c>
      <c r="AZ82" s="26">
        <f>_xlfn.XLOOKUP($A82,'Day 1 Cleaned'!$U:$U,'Day 1 Cleaned'!GA:GA,"-")</f>
        <v>0</v>
      </c>
    </row>
    <row r="83" spans="1:52" x14ac:dyDescent="0.35">
      <c r="A83" s="26" t="str">
        <f>PROPER('Day 1 Cleaned'!U81)</f>
        <v>Sobugingo Alphonse</v>
      </c>
      <c r="B83" s="26" t="str">
        <f>_xlfn.XLOOKUP($A83,'Day 1 Cleaned'!$U:$U,'Day 1 Cleaned'!Y:Y,"-")</f>
        <v>Nyamasheke</v>
      </c>
      <c r="C83" s="26" t="str">
        <f>_xlfn.XLOOKUP($A83,'Day 1 Cleaned'!$U:$U,'Day 1 Cleaned'!AA:AA,"-")</f>
        <v>Ngoma</v>
      </c>
      <c r="D83" s="26" t="str">
        <f>_xlfn.XLOOKUP($A83,'Day 1 Cleaned'!$U:$U,'Day 1 Cleaned'!AB:AB,"-")</f>
        <v>Buhembe</v>
      </c>
      <c r="E83" s="26" t="str">
        <f>_xlfn.XLOOKUP($A83,'Day 1 Cleaned'!$U:$U,'Day 1 Cleaned'!AI:AI,"-")</f>
        <v>Improved wood stove</v>
      </c>
      <c r="F83" s="26" t="str">
        <f>_xlfn.XLOOKUP($A83,'Day 1 Cleaned'!$U:$U,'Day 1 Cleaned'!BL:BL,"-")</f>
        <v>Wood</v>
      </c>
      <c r="G83" s="26" t="str">
        <f>_xlfn.XLOOKUP($A83,'Day 2 Cleaned'!$M:$M,'Day 2 Cleaned'!$U:$U,"-")</f>
        <v>Wood</v>
      </c>
      <c r="H83" s="26" t="str">
        <f>_xlfn.XLOOKUP($A83,'Day 3 Cleaned'!$L:$L,'Day 3 Cleaned'!$T:$T,"-")</f>
        <v>Wood</v>
      </c>
      <c r="I83" s="26" t="str">
        <f>_xlfn.XLOOKUP($A83,'Day 4 Cleaned'!$L:$L,'Day 4 Cleaned'!$T:$T,"-")</f>
        <v>Wood</v>
      </c>
      <c r="J83" s="26" t="b" cm="1">
        <f t="array" ref="J83">AND(EXACT(F83:I83,F83))</f>
        <v>1</v>
      </c>
      <c r="K83" s="26">
        <f>_xlfn.XLOOKUP($A83,'Day 2 Cleaned'!$M:$M,'Day 2 Cleaned'!$AI:$AI,"-")</f>
        <v>2</v>
      </c>
      <c r="L83" s="26">
        <f>_xlfn.XLOOKUP($A83,'Day 2 Cleaned'!$M:$M,'Day 2 Cleaned'!$AJ:$AJ,"-")</f>
        <v>7</v>
      </c>
      <c r="M83" s="26">
        <f>_xlfn.XLOOKUP($A83,'Day 3 Cleaned'!$L:$L,'Day 3 Cleaned'!$AH:$AH,"-")</f>
        <v>2</v>
      </c>
      <c r="N83" s="26">
        <f>_xlfn.XLOOKUP($A83,'Day 3 Cleaned'!$L:$L,'Day 3 Cleaned'!$AI:$AI,"-")</f>
        <v>6</v>
      </c>
      <c r="O83" s="26">
        <f>_xlfn.XLOOKUP($A83,'Day 4 Cleaned'!$L:$L,'Day 4 Cleaned'!$AH:$AH,"-")</f>
        <v>2</v>
      </c>
      <c r="P83" s="26">
        <f>_xlfn.XLOOKUP($A83,'Day 4 Cleaned'!$L:$L,'Day 4 Cleaned'!$AI:$AI,"-")</f>
        <v>6</v>
      </c>
      <c r="Q83" s="30">
        <f>SUM(K83:P83)/3</f>
        <v>8.3333333333333339</v>
      </c>
      <c r="R83" s="26">
        <f>_xlfn.XLOOKUP($A83,'Day 1 Cleaned'!$U:$U,'Day 1 Cleaned'!$CC:$CC,"-")</f>
        <v>16.96</v>
      </c>
      <c r="S83" s="26">
        <f>_xlfn.XLOOKUP($A83,'Day 2 Cleaned'!$M:$M,'Day 2 Cleaned'!$AM:$AM,"-")</f>
        <v>11.68</v>
      </c>
      <c r="T83" s="26">
        <f>_xlfn.XLOOKUP($A83,'Day 2 Cleaned'!$M:$M,'Day 2 Cleaned'!$AQ:$AQ,"-")</f>
        <v>7.03</v>
      </c>
      <c r="U83" s="14">
        <f>R83-S83</f>
        <v>5.2800000000000011</v>
      </c>
      <c r="V83" s="26">
        <f>_xlfn.XLOOKUP($A83,'Day 3 Cleaned'!$L:$L,'Day 3 Cleaned'!$AL:$AL,"-")</f>
        <v>8.56</v>
      </c>
      <c r="W83" s="26">
        <f>_xlfn.XLOOKUP($A83,'Day 3 Cleaned'!$L:$L,'Day 3 Cleaned'!$AP:$AP,"-")</f>
        <v>7.35</v>
      </c>
      <c r="X83" s="14">
        <f>(S83+T83)-V83</f>
        <v>10.15</v>
      </c>
      <c r="Y83" s="26">
        <f>_xlfn.XLOOKUP($A83,'Day 4 Cleaned'!$L:$L,'Day 4 Cleaned'!$AL:$AL,"-")</f>
        <v>0.14000000000000001</v>
      </c>
      <c r="Z83" s="26">
        <f>_xlfn.XLOOKUP($A83,'Day 4 Cleaned'!$L:$L,'Day 4 Cleaned'!$AP:$AP,"-")</f>
        <v>9.5</v>
      </c>
      <c r="AA83" s="14">
        <f>(V83+W83)-Y83</f>
        <v>15.77</v>
      </c>
      <c r="AB83" s="30">
        <f>AVERAGE(U83,X83,AA83)</f>
        <v>10.4</v>
      </c>
      <c r="AC83" s="30">
        <f>IF(AND($AB$157&gt;AB83, AB83&gt;$AB$156),AB83,"-")</f>
        <v>10.4</v>
      </c>
      <c r="AD83" s="26">
        <f>_xlfn.XLOOKUP($A83,'Day 1 Cleaned'!$U:$U,'Day 1 Cleaned'!CM:CM,"-")</f>
        <v>0</v>
      </c>
      <c r="AE83" s="26">
        <f>_xlfn.XLOOKUP($A83,'Day 2 Cleaned'!$M:$M,'Day 2 Cleaned'!$AV:$AV,"-")</f>
        <v>0</v>
      </c>
      <c r="AF83" s="26">
        <f>_xlfn.XLOOKUP($A83,'Day 2 Cleaned'!$M:$M,'Day 2 Cleaned'!$AZ:$AZ,"-")</f>
        <v>0</v>
      </c>
      <c r="AG83" s="14">
        <f t="shared" si="4"/>
        <v>0</v>
      </c>
      <c r="AH83" s="26">
        <f>_xlfn.XLOOKUP($A83,'Day 3 Cleaned'!$L:$L,'Day 3 Cleaned'!$AU:$AU,"-")</f>
        <v>0</v>
      </c>
      <c r="AI83" s="26">
        <f>_xlfn.XLOOKUP($A83,'Day 3 Cleaned'!$L:$L,'Day 3 Cleaned'!$AY:$AY,"-")</f>
        <v>0</v>
      </c>
      <c r="AJ83" s="14">
        <f t="shared" si="5"/>
        <v>0</v>
      </c>
      <c r="AK83" s="26">
        <f>_xlfn.XLOOKUP($A83,'Day 4 Cleaned'!$L:$L,'Day 4 Cleaned'!$AU:$AU,"-")</f>
        <v>0</v>
      </c>
      <c r="AL83" s="26">
        <f>_xlfn.XLOOKUP($A83,'Day 4 Cleaned'!$L:$L,'Day 4 Cleaned'!$AY:$AY,"-")</f>
        <v>0</v>
      </c>
      <c r="AM83" s="14">
        <f t="shared" si="6"/>
        <v>0</v>
      </c>
      <c r="AN83" s="30">
        <f t="shared" si="7"/>
        <v>0</v>
      </c>
      <c r="AO83" s="31" t="str">
        <f>IF(AND($AB$157&gt;AN83, AN83&gt;$AB$156),AN83,"-")</f>
        <v>-</v>
      </c>
      <c r="AP83" s="26">
        <f>_xlfn.XLOOKUP($A83,'Day 1 Cleaned'!$U:$U,'Day 1 Cleaned'!CT:CT,"-")</f>
        <v>0</v>
      </c>
      <c r="AQ83" s="26">
        <f>_xlfn.XLOOKUP($A83,'Day 1 Cleaned'!$U:$U,'Day 1 Cleaned'!DD:DD,"-")</f>
        <v>0</v>
      </c>
      <c r="AR83" s="26">
        <f>_xlfn.XLOOKUP($A83,'Day 1 Cleaned'!$U:$U,'Day 1 Cleaned'!DN:DN,"-")</f>
        <v>0</v>
      </c>
      <c r="AS83" s="26">
        <f>_xlfn.XLOOKUP($A83,'Day 1 Cleaned'!$U:$U,'Day 1 Cleaned'!DX:DX,"-")</f>
        <v>0</v>
      </c>
      <c r="AT83" s="26">
        <f>_xlfn.XLOOKUP($A83,'Day 1 Cleaned'!$U:$U,'Day 1 Cleaned'!EH:EH,"-")</f>
        <v>0</v>
      </c>
      <c r="AU83" s="26">
        <f>_xlfn.XLOOKUP($A83,'Day 1 Cleaned'!$U:$U,'Day 1 Cleaned'!ER:ER,"-")</f>
        <v>0</v>
      </c>
      <c r="AV83" s="26">
        <f>_xlfn.XLOOKUP($A83,'Day 1 Cleaned'!$U:$U,'Day 1 Cleaned'!FA:FA,"-")</f>
        <v>0</v>
      </c>
      <c r="AW83" s="26">
        <f>_xlfn.XLOOKUP($A83,'Day 1 Cleaned'!$U:$U,'Day 1 Cleaned'!FK:FK,"-")</f>
        <v>0</v>
      </c>
      <c r="AX83" s="26">
        <f>_xlfn.XLOOKUP($A83,'Day 1 Cleaned'!$U:$U,'Day 1 Cleaned'!FT:FT,"-")*_xlfn.XLOOKUP($A83,'Day 1 Cleaned'!$U:$U,'Day 1 Cleaned'!FU:FU,"-")</f>
        <v>0</v>
      </c>
      <c r="AY83" s="26">
        <f>_xlfn.XLOOKUP($A83,'Day 1 Cleaned'!$U:$U,'Day 1 Cleaned'!FV:FV,"-")</f>
        <v>0</v>
      </c>
      <c r="AZ83" s="26">
        <f>_xlfn.XLOOKUP($A83,'Day 1 Cleaned'!$U:$U,'Day 1 Cleaned'!GA:GA,"-")</f>
        <v>0</v>
      </c>
    </row>
    <row r="84" spans="1:52" x14ac:dyDescent="0.35">
      <c r="A84" s="26" t="str">
        <f>PROPER('Day 1 Cleaned'!U82)</f>
        <v>Ukwimanishatse Raban</v>
      </c>
      <c r="B84" s="26" t="str">
        <f>_xlfn.XLOOKUP($A84,'Day 1 Cleaned'!$U:$U,'Day 1 Cleaned'!Y:Y,"-")</f>
        <v>Nyamasheke</v>
      </c>
      <c r="C84" s="26" t="str">
        <f>_xlfn.XLOOKUP($A84,'Day 1 Cleaned'!$U:$U,'Day 1 Cleaned'!AA:AA,"-")</f>
        <v>Kigabiro</v>
      </c>
      <c r="D84" s="26" t="str">
        <f>_xlfn.XLOOKUP($A84,'Day 1 Cleaned'!$U:$U,'Day 1 Cleaned'!AB:AB,"-")</f>
        <v>Bunyenga</v>
      </c>
      <c r="E84" s="26" t="str">
        <f>_xlfn.XLOOKUP($A84,'Day 1 Cleaned'!$U:$U,'Day 1 Cleaned'!AI:AI,"-")</f>
        <v>Traditional 3 stone fire</v>
      </c>
      <c r="F84" s="26" t="str">
        <f>_xlfn.XLOOKUP($A84,'Day 1 Cleaned'!$U:$U,'Day 1 Cleaned'!BL:BL,"-")</f>
        <v>Wood</v>
      </c>
      <c r="G84" s="26" t="str">
        <f>_xlfn.XLOOKUP($A84,'Day 2 Cleaned'!$M:$M,'Day 2 Cleaned'!$U:$U,"-")</f>
        <v>Wood</v>
      </c>
      <c r="H84" s="26" t="str">
        <f>_xlfn.XLOOKUP($A84,'Day 3 Cleaned'!$L:$L,'Day 3 Cleaned'!$T:$T,"-")</f>
        <v>Wood</v>
      </c>
      <c r="I84" s="26" t="str">
        <f>_xlfn.XLOOKUP($A84,'Day 4 Cleaned'!$L:$L,'Day 4 Cleaned'!$T:$T,"-")</f>
        <v>Wood</v>
      </c>
      <c r="J84" s="26" t="b" cm="1">
        <f t="array" ref="J84">AND(EXACT(F84:I84,F84))</f>
        <v>1</v>
      </c>
      <c r="K84" s="26">
        <f>_xlfn.XLOOKUP($A84,'Day 2 Cleaned'!$M:$M,'Day 2 Cleaned'!$AI:$AI,"-")</f>
        <v>2</v>
      </c>
      <c r="L84" s="26">
        <f>_xlfn.XLOOKUP($A84,'Day 2 Cleaned'!$M:$M,'Day 2 Cleaned'!$AJ:$AJ,"-")</f>
        <v>4</v>
      </c>
      <c r="M84" s="26">
        <f>_xlfn.XLOOKUP($A84,'Day 3 Cleaned'!$L:$L,'Day 3 Cleaned'!$AH:$AH,"-")</f>
        <v>2</v>
      </c>
      <c r="N84" s="26">
        <f>_xlfn.XLOOKUP($A84,'Day 3 Cleaned'!$L:$L,'Day 3 Cleaned'!$AI:$AI,"-")</f>
        <v>4</v>
      </c>
      <c r="O84" s="26">
        <f>_xlfn.XLOOKUP($A84,'Day 4 Cleaned'!$L:$L,'Day 4 Cleaned'!$AH:$AH,"-")</f>
        <v>2</v>
      </c>
      <c r="P84" s="26">
        <f>_xlfn.XLOOKUP($A84,'Day 4 Cleaned'!$L:$L,'Day 4 Cleaned'!$AI:$AI,"-")</f>
        <v>4</v>
      </c>
      <c r="Q84" s="30">
        <f>SUM(K84:P84)/3</f>
        <v>6</v>
      </c>
      <c r="R84" s="26">
        <f>_xlfn.XLOOKUP($A84,'Day 1 Cleaned'!$U:$U,'Day 1 Cleaned'!$CC:$CC,"-")</f>
        <v>37.380000000000003</v>
      </c>
      <c r="S84" s="26">
        <f>_xlfn.XLOOKUP($A84,'Day 2 Cleaned'!$M:$M,'Day 2 Cleaned'!$AM:$AM,"-")</f>
        <v>29</v>
      </c>
      <c r="T84" s="26">
        <f>_xlfn.XLOOKUP($A84,'Day 2 Cleaned'!$M:$M,'Day 2 Cleaned'!$AQ:$AQ,"-")</f>
        <v>0</v>
      </c>
      <c r="U84" s="14">
        <f>R84-S84</f>
        <v>8.3800000000000026</v>
      </c>
      <c r="V84" s="26">
        <f>_xlfn.XLOOKUP($A84,'Day 3 Cleaned'!$L:$L,'Day 3 Cleaned'!$AL:$AL,"-")</f>
        <v>21.65</v>
      </c>
      <c r="W84" s="26">
        <f>_xlfn.XLOOKUP($A84,'Day 3 Cleaned'!$L:$L,'Day 3 Cleaned'!$AP:$AP,"-")</f>
        <v>0</v>
      </c>
      <c r="X84" s="14">
        <f>(S84+T84)-V84</f>
        <v>7.3500000000000014</v>
      </c>
      <c r="Y84" s="26">
        <f>_xlfn.XLOOKUP($A84,'Day 4 Cleaned'!$L:$L,'Day 4 Cleaned'!$AL:$AL,"-")</f>
        <v>7.5</v>
      </c>
      <c r="Z84" s="26">
        <f>_xlfn.XLOOKUP($A84,'Day 4 Cleaned'!$L:$L,'Day 4 Cleaned'!$AP:$AP,"-")</f>
        <v>0</v>
      </c>
      <c r="AA84" s="14">
        <f>(V84+W84)-Y84</f>
        <v>14.149999999999999</v>
      </c>
      <c r="AB84" s="30">
        <f>AVERAGE(U84,X84,AA84)</f>
        <v>9.9600000000000009</v>
      </c>
      <c r="AC84" s="30">
        <f>IF(AND($AB$157&gt;AB84, AB84&gt;$AB$156),AB84,"-")</f>
        <v>9.9600000000000009</v>
      </c>
      <c r="AD84" s="26">
        <f>_xlfn.XLOOKUP($A84,'Day 1 Cleaned'!$U:$U,'Day 1 Cleaned'!CM:CM,"-")</f>
        <v>0</v>
      </c>
      <c r="AE84" s="26">
        <f>_xlfn.XLOOKUP($A84,'Day 2 Cleaned'!$M:$M,'Day 2 Cleaned'!$AV:$AV,"-")</f>
        <v>0</v>
      </c>
      <c r="AF84" s="26">
        <f>_xlfn.XLOOKUP($A84,'Day 2 Cleaned'!$M:$M,'Day 2 Cleaned'!$AZ:$AZ,"-")</f>
        <v>0</v>
      </c>
      <c r="AG84" s="14">
        <f t="shared" si="4"/>
        <v>0</v>
      </c>
      <c r="AH84" s="26">
        <f>_xlfn.XLOOKUP($A84,'Day 3 Cleaned'!$L:$L,'Day 3 Cleaned'!$AU:$AU,"-")</f>
        <v>0</v>
      </c>
      <c r="AI84" s="26">
        <f>_xlfn.XLOOKUP($A84,'Day 3 Cleaned'!$L:$L,'Day 3 Cleaned'!$AY:$AY,"-")</f>
        <v>0</v>
      </c>
      <c r="AJ84" s="14">
        <f t="shared" si="5"/>
        <v>0</v>
      </c>
      <c r="AK84" s="26">
        <f>_xlfn.XLOOKUP($A84,'Day 4 Cleaned'!$L:$L,'Day 4 Cleaned'!$AU:$AU,"-")</f>
        <v>0</v>
      </c>
      <c r="AL84" s="26">
        <f>_xlfn.XLOOKUP($A84,'Day 4 Cleaned'!$L:$L,'Day 4 Cleaned'!$AY:$AY,"-")</f>
        <v>0</v>
      </c>
      <c r="AM84" s="14">
        <f t="shared" si="6"/>
        <v>0</v>
      </c>
      <c r="AN84" s="30">
        <f t="shared" si="7"/>
        <v>0</v>
      </c>
      <c r="AO84" s="31" t="str">
        <f>IF(AND($AB$157&gt;AN84, AN84&gt;$AB$156),AN84,"-")</f>
        <v>-</v>
      </c>
      <c r="AP84" s="26">
        <f>_xlfn.XLOOKUP($A84,'Day 1 Cleaned'!$U:$U,'Day 1 Cleaned'!CT:CT,"-")</f>
        <v>0</v>
      </c>
      <c r="AQ84" s="26">
        <f>_xlfn.XLOOKUP($A84,'Day 1 Cleaned'!$U:$U,'Day 1 Cleaned'!DD:DD,"-")</f>
        <v>0</v>
      </c>
      <c r="AR84" s="26">
        <f>_xlfn.XLOOKUP($A84,'Day 1 Cleaned'!$U:$U,'Day 1 Cleaned'!DN:DN,"-")</f>
        <v>0</v>
      </c>
      <c r="AS84" s="26">
        <f>_xlfn.XLOOKUP($A84,'Day 1 Cleaned'!$U:$U,'Day 1 Cleaned'!DX:DX,"-")</f>
        <v>0</v>
      </c>
      <c r="AT84" s="26">
        <f>_xlfn.XLOOKUP($A84,'Day 1 Cleaned'!$U:$U,'Day 1 Cleaned'!EH:EH,"-")</f>
        <v>0</v>
      </c>
      <c r="AU84" s="26">
        <f>_xlfn.XLOOKUP($A84,'Day 1 Cleaned'!$U:$U,'Day 1 Cleaned'!ER:ER,"-")</f>
        <v>0</v>
      </c>
      <c r="AV84" s="26">
        <f>_xlfn.XLOOKUP($A84,'Day 1 Cleaned'!$U:$U,'Day 1 Cleaned'!FA:FA,"-")</f>
        <v>0</v>
      </c>
      <c r="AW84" s="26">
        <f>_xlfn.XLOOKUP($A84,'Day 1 Cleaned'!$U:$U,'Day 1 Cleaned'!FK:FK,"-")</f>
        <v>0</v>
      </c>
      <c r="AX84" s="26">
        <f>_xlfn.XLOOKUP($A84,'Day 1 Cleaned'!$U:$U,'Day 1 Cleaned'!FT:FT,"-")*_xlfn.XLOOKUP($A84,'Day 1 Cleaned'!$U:$U,'Day 1 Cleaned'!FU:FU,"-")</f>
        <v>0</v>
      </c>
      <c r="AY84" s="26">
        <f>_xlfn.XLOOKUP($A84,'Day 1 Cleaned'!$U:$U,'Day 1 Cleaned'!FV:FV,"-")</f>
        <v>0</v>
      </c>
      <c r="AZ84" s="26">
        <f>_xlfn.XLOOKUP($A84,'Day 1 Cleaned'!$U:$U,'Day 1 Cleaned'!GA:GA,"-")</f>
        <v>0</v>
      </c>
    </row>
    <row r="85" spans="1:52" x14ac:dyDescent="0.35">
      <c r="A85" s="26" t="str">
        <f>PROPER('Day 1 Cleaned'!U83)</f>
        <v>Usabamungu Yohana</v>
      </c>
      <c r="B85" s="26" t="str">
        <f>_xlfn.XLOOKUP($A85,'Day 1 Cleaned'!$U:$U,'Day 1 Cleaned'!Y:Y,"-")</f>
        <v>Nyamasheke</v>
      </c>
      <c r="C85" s="26" t="str">
        <f>_xlfn.XLOOKUP($A85,'Day 1 Cleaned'!$U:$U,'Day 1 Cleaned'!AA:AA,"-")</f>
        <v>Ngoma</v>
      </c>
      <c r="D85" s="26" t="str">
        <f>_xlfn.XLOOKUP($A85,'Day 1 Cleaned'!$U:$U,'Day 1 Cleaned'!AB:AB,"-")</f>
        <v>Buhembe</v>
      </c>
      <c r="E85" s="26" t="str">
        <f>_xlfn.XLOOKUP($A85,'Day 1 Cleaned'!$U:$U,'Day 1 Cleaned'!AI:AI,"-")</f>
        <v>Traditional 3 stone fire</v>
      </c>
      <c r="F85" s="26" t="str">
        <f>_xlfn.XLOOKUP($A85,'Day 1 Cleaned'!$U:$U,'Day 1 Cleaned'!BL:BL,"-")</f>
        <v>Wood</v>
      </c>
      <c r="G85" s="26" t="str">
        <f>_xlfn.XLOOKUP($A85,'Day 2 Cleaned'!$M:$M,'Day 2 Cleaned'!$U:$U,"-")</f>
        <v>Wood</v>
      </c>
      <c r="H85" s="26" t="str">
        <f>_xlfn.XLOOKUP($A85,'Day 3 Cleaned'!$L:$L,'Day 3 Cleaned'!$T:$T,"-")</f>
        <v>Wood</v>
      </c>
      <c r="I85" s="26" t="str">
        <f>_xlfn.XLOOKUP($A85,'Day 4 Cleaned'!$L:$L,'Day 4 Cleaned'!$T:$T,"-")</f>
        <v>Wood</v>
      </c>
      <c r="J85" s="26" t="b" cm="1">
        <f t="array" ref="J85">AND(EXACT(F85:I85,F85))</f>
        <v>1</v>
      </c>
      <c r="K85" s="26">
        <f>_xlfn.XLOOKUP($A85,'Day 2 Cleaned'!$M:$M,'Day 2 Cleaned'!$AI:$AI,"-")</f>
        <v>1</v>
      </c>
      <c r="L85" s="26">
        <f>_xlfn.XLOOKUP($A85,'Day 2 Cleaned'!$M:$M,'Day 2 Cleaned'!$AJ:$AJ,"-")</f>
        <v>7</v>
      </c>
      <c r="M85" s="26">
        <f>_xlfn.XLOOKUP($A85,'Day 3 Cleaned'!$L:$L,'Day 3 Cleaned'!$AH:$AH,"-")</f>
        <v>1</v>
      </c>
      <c r="N85" s="26">
        <f>_xlfn.XLOOKUP($A85,'Day 3 Cleaned'!$L:$L,'Day 3 Cleaned'!$AI:$AI,"-")</f>
        <v>7</v>
      </c>
      <c r="O85" s="26">
        <f>_xlfn.XLOOKUP($A85,'Day 4 Cleaned'!$L:$L,'Day 4 Cleaned'!$AH:$AH,"-")</f>
        <v>1</v>
      </c>
      <c r="P85" s="26">
        <f>_xlfn.XLOOKUP($A85,'Day 4 Cleaned'!$L:$L,'Day 4 Cleaned'!$AI:$AI,"-")</f>
        <v>7</v>
      </c>
      <c r="Q85" s="30">
        <f>SUM(K85:P85)/3</f>
        <v>8</v>
      </c>
      <c r="R85" s="26">
        <f>_xlfn.XLOOKUP($A85,'Day 1 Cleaned'!$U:$U,'Day 1 Cleaned'!$CC:$CC,"-")</f>
        <v>8.31</v>
      </c>
      <c r="S85" s="26">
        <f>_xlfn.XLOOKUP($A85,'Day 2 Cleaned'!$M:$M,'Day 2 Cleaned'!$AM:$AM,"-")</f>
        <v>1.5</v>
      </c>
      <c r="T85" s="26">
        <f>_xlfn.XLOOKUP($A85,'Day 2 Cleaned'!$M:$M,'Day 2 Cleaned'!$AQ:$AQ,"-")</f>
        <v>25.37</v>
      </c>
      <c r="U85" s="14">
        <f>R85-S85</f>
        <v>6.8100000000000005</v>
      </c>
      <c r="V85" s="26">
        <f>_xlfn.XLOOKUP($A85,'Day 3 Cleaned'!$L:$L,'Day 3 Cleaned'!$AL:$AL,"-")</f>
        <v>18.23</v>
      </c>
      <c r="W85" s="26">
        <f>_xlfn.XLOOKUP($A85,'Day 3 Cleaned'!$L:$L,'Day 3 Cleaned'!$AP:$AP,"-")</f>
        <v>0</v>
      </c>
      <c r="X85" s="14">
        <f>(S85+T85)-V85</f>
        <v>8.64</v>
      </c>
      <c r="Y85" s="26">
        <f>_xlfn.XLOOKUP($A85,'Day 4 Cleaned'!$L:$L,'Day 4 Cleaned'!$AL:$AL,"-")</f>
        <v>10.8</v>
      </c>
      <c r="Z85" s="26">
        <f>_xlfn.XLOOKUP($A85,'Day 4 Cleaned'!$L:$L,'Day 4 Cleaned'!$AP:$AP,"-")</f>
        <v>8.09</v>
      </c>
      <c r="AA85" s="14">
        <f>(V85+W85)-Y85</f>
        <v>7.43</v>
      </c>
      <c r="AB85" s="30">
        <f>AVERAGE(U85,X85,AA85)</f>
        <v>7.6266666666666678</v>
      </c>
      <c r="AC85" s="30">
        <f>IF(AND($AB$157&gt;AB85, AB85&gt;$AB$156),AB85,"-")</f>
        <v>7.6266666666666678</v>
      </c>
      <c r="AD85" s="26">
        <f>_xlfn.XLOOKUP($A85,'Day 1 Cleaned'!$U:$U,'Day 1 Cleaned'!CM:CM,"-")</f>
        <v>0</v>
      </c>
      <c r="AE85" s="26">
        <f>_xlfn.XLOOKUP($A85,'Day 2 Cleaned'!$M:$M,'Day 2 Cleaned'!$AV:$AV,"-")</f>
        <v>0</v>
      </c>
      <c r="AF85" s="26">
        <f>_xlfn.XLOOKUP($A85,'Day 2 Cleaned'!$M:$M,'Day 2 Cleaned'!$AZ:$AZ,"-")</f>
        <v>0</v>
      </c>
      <c r="AG85" s="14">
        <f t="shared" si="4"/>
        <v>0</v>
      </c>
      <c r="AH85" s="26">
        <f>_xlfn.XLOOKUP($A85,'Day 3 Cleaned'!$L:$L,'Day 3 Cleaned'!$AU:$AU,"-")</f>
        <v>0</v>
      </c>
      <c r="AI85" s="26">
        <f>_xlfn.XLOOKUP($A85,'Day 3 Cleaned'!$L:$L,'Day 3 Cleaned'!$AY:$AY,"-")</f>
        <v>0</v>
      </c>
      <c r="AJ85" s="14">
        <f t="shared" si="5"/>
        <v>0</v>
      </c>
      <c r="AK85" s="26">
        <f>_xlfn.XLOOKUP($A85,'Day 4 Cleaned'!$L:$L,'Day 4 Cleaned'!$AU:$AU,"-")</f>
        <v>0</v>
      </c>
      <c r="AL85" s="26">
        <f>_xlfn.XLOOKUP($A85,'Day 4 Cleaned'!$L:$L,'Day 4 Cleaned'!$AY:$AY,"-")</f>
        <v>0</v>
      </c>
      <c r="AM85" s="14">
        <f t="shared" si="6"/>
        <v>0</v>
      </c>
      <c r="AN85" s="30">
        <f t="shared" si="7"/>
        <v>0</v>
      </c>
      <c r="AO85" s="31" t="str">
        <f>IF(AND($AB$157&gt;AN85, AN85&gt;$AB$156),AN85,"-")</f>
        <v>-</v>
      </c>
      <c r="AP85" s="26">
        <f>_xlfn.XLOOKUP($A85,'Day 1 Cleaned'!$U:$U,'Day 1 Cleaned'!CT:CT,"-")</f>
        <v>0</v>
      </c>
      <c r="AQ85" s="26">
        <f>_xlfn.XLOOKUP($A85,'Day 1 Cleaned'!$U:$U,'Day 1 Cleaned'!DD:DD,"-")</f>
        <v>0</v>
      </c>
      <c r="AR85" s="26">
        <f>_xlfn.XLOOKUP($A85,'Day 1 Cleaned'!$U:$U,'Day 1 Cleaned'!DN:DN,"-")</f>
        <v>0</v>
      </c>
      <c r="AS85" s="26">
        <f>_xlfn.XLOOKUP($A85,'Day 1 Cleaned'!$U:$U,'Day 1 Cleaned'!DX:DX,"-")</f>
        <v>0</v>
      </c>
      <c r="AT85" s="26">
        <f>_xlfn.XLOOKUP($A85,'Day 1 Cleaned'!$U:$U,'Day 1 Cleaned'!EH:EH,"-")</f>
        <v>0</v>
      </c>
      <c r="AU85" s="26">
        <f>_xlfn.XLOOKUP($A85,'Day 1 Cleaned'!$U:$U,'Day 1 Cleaned'!ER:ER,"-")</f>
        <v>0</v>
      </c>
      <c r="AV85" s="26">
        <f>_xlfn.XLOOKUP($A85,'Day 1 Cleaned'!$U:$U,'Day 1 Cleaned'!FA:FA,"-")</f>
        <v>0</v>
      </c>
      <c r="AW85" s="26">
        <f>_xlfn.XLOOKUP($A85,'Day 1 Cleaned'!$U:$U,'Day 1 Cleaned'!FK:FK,"-")</f>
        <v>0</v>
      </c>
      <c r="AX85" s="26">
        <f>_xlfn.XLOOKUP($A85,'Day 1 Cleaned'!$U:$U,'Day 1 Cleaned'!FT:FT,"-")*_xlfn.XLOOKUP($A85,'Day 1 Cleaned'!$U:$U,'Day 1 Cleaned'!FU:FU,"-")</f>
        <v>0</v>
      </c>
      <c r="AY85" s="26">
        <f>_xlfn.XLOOKUP($A85,'Day 1 Cleaned'!$U:$U,'Day 1 Cleaned'!FV:FV,"-")</f>
        <v>0</v>
      </c>
      <c r="AZ85" s="26">
        <f>_xlfn.XLOOKUP($A85,'Day 1 Cleaned'!$U:$U,'Day 1 Cleaned'!GA:GA,"-")</f>
        <v>0</v>
      </c>
    </row>
    <row r="86" spans="1:52" x14ac:dyDescent="0.35">
      <c r="A86" s="26" t="str">
        <f>PROPER('Day 1 Cleaned'!U84)</f>
        <v>Uwihoreye Ferederic</v>
      </c>
      <c r="B86" s="26" t="str">
        <f>_xlfn.XLOOKUP($A86,'Day 1 Cleaned'!$U:$U,'Day 1 Cleaned'!Y:Y,"-")</f>
        <v>Nyamasheke</v>
      </c>
      <c r="C86" s="26" t="str">
        <f>_xlfn.XLOOKUP($A86,'Day 1 Cleaned'!$U:$U,'Day 1 Cleaned'!AA:AA,"-")</f>
        <v>Kigabiro</v>
      </c>
      <c r="D86" s="26" t="str">
        <f>_xlfn.XLOOKUP($A86,'Day 1 Cleaned'!$U:$U,'Day 1 Cleaned'!AB:AB,"-")</f>
        <v>Bunyenga</v>
      </c>
      <c r="E86" s="26" t="str">
        <f>_xlfn.XLOOKUP($A86,'Day 1 Cleaned'!$U:$U,'Day 1 Cleaned'!AI:AI,"-")</f>
        <v>Traditional 3 stone fire</v>
      </c>
      <c r="F86" s="26" t="str">
        <f>_xlfn.XLOOKUP($A86,'Day 1 Cleaned'!$U:$U,'Day 1 Cleaned'!BL:BL,"-")</f>
        <v>Wood</v>
      </c>
      <c r="G86" s="26" t="str">
        <f>_xlfn.XLOOKUP($A86,'Day 2 Cleaned'!$M:$M,'Day 2 Cleaned'!$U:$U,"-")</f>
        <v>Wood</v>
      </c>
      <c r="H86" s="26" t="str">
        <f>_xlfn.XLOOKUP($A86,'Day 3 Cleaned'!$L:$L,'Day 3 Cleaned'!$T:$T,"-")</f>
        <v>Wood</v>
      </c>
      <c r="I86" s="26" t="str">
        <f>_xlfn.XLOOKUP($A86,'Day 4 Cleaned'!$L:$L,'Day 4 Cleaned'!$T:$T,"-")</f>
        <v>Wood</v>
      </c>
      <c r="J86" s="26" t="b" cm="1">
        <f t="array" ref="J86">AND(EXACT(F86:I86,F86))</f>
        <v>1</v>
      </c>
      <c r="K86" s="26">
        <f>_xlfn.XLOOKUP($A86,'Day 2 Cleaned'!$M:$M,'Day 2 Cleaned'!$AI:$AI,"-")</f>
        <v>2</v>
      </c>
      <c r="L86" s="26">
        <f>_xlfn.XLOOKUP($A86,'Day 2 Cleaned'!$M:$M,'Day 2 Cleaned'!$AJ:$AJ,"-")</f>
        <v>9</v>
      </c>
      <c r="M86" s="26">
        <f>_xlfn.XLOOKUP($A86,'Day 3 Cleaned'!$L:$L,'Day 3 Cleaned'!$AH:$AH,"-")</f>
        <v>2</v>
      </c>
      <c r="N86" s="26">
        <f>_xlfn.XLOOKUP($A86,'Day 3 Cleaned'!$L:$L,'Day 3 Cleaned'!$AI:$AI,"-")</f>
        <v>9</v>
      </c>
      <c r="O86" s="26">
        <f>_xlfn.XLOOKUP($A86,'Day 4 Cleaned'!$L:$L,'Day 4 Cleaned'!$AH:$AH,"-")</f>
        <v>2</v>
      </c>
      <c r="P86" s="26">
        <f>_xlfn.XLOOKUP($A86,'Day 4 Cleaned'!$L:$L,'Day 4 Cleaned'!$AI:$AI,"-")</f>
        <v>9</v>
      </c>
      <c r="Q86" s="30">
        <f>SUM(K86:P86)/3</f>
        <v>11</v>
      </c>
      <c r="R86" s="26">
        <f>_xlfn.XLOOKUP($A86,'Day 1 Cleaned'!$U:$U,'Day 1 Cleaned'!$CC:$CC,"-")</f>
        <v>53.12</v>
      </c>
      <c r="S86" s="26">
        <f>_xlfn.XLOOKUP($A86,'Day 2 Cleaned'!$M:$M,'Day 2 Cleaned'!$AM:$AM,"-")</f>
        <v>33</v>
      </c>
      <c r="T86" s="26">
        <f>_xlfn.XLOOKUP($A86,'Day 2 Cleaned'!$M:$M,'Day 2 Cleaned'!$AQ:$AQ,"-")</f>
        <v>0</v>
      </c>
      <c r="U86" s="14">
        <f>R86-S86</f>
        <v>20.119999999999997</v>
      </c>
      <c r="V86" s="26">
        <f>_xlfn.XLOOKUP($A86,'Day 3 Cleaned'!$L:$L,'Day 3 Cleaned'!$AL:$AL,"-")</f>
        <v>18.77</v>
      </c>
      <c r="W86" s="26">
        <f>_xlfn.XLOOKUP($A86,'Day 3 Cleaned'!$L:$L,'Day 3 Cleaned'!$AP:$AP,"-")</f>
        <v>0</v>
      </c>
      <c r="X86" s="14">
        <f>(S86+T86)-V86</f>
        <v>14.23</v>
      </c>
      <c r="Y86" s="26">
        <f>_xlfn.XLOOKUP($A86,'Day 4 Cleaned'!$L:$L,'Day 4 Cleaned'!$AL:$AL,"-")</f>
        <v>12.4</v>
      </c>
      <c r="Z86" s="26">
        <f>_xlfn.XLOOKUP($A86,'Day 4 Cleaned'!$L:$L,'Day 4 Cleaned'!$AP:$AP,"-")</f>
        <v>0</v>
      </c>
      <c r="AA86" s="14">
        <f>(V86+W86)-Y86</f>
        <v>6.3699999999999992</v>
      </c>
      <c r="AB86" s="30">
        <f>AVERAGE(U86,X86,AA86)</f>
        <v>13.573333333333331</v>
      </c>
      <c r="AC86" s="30">
        <f>IF(AND($AB$157&gt;AB86, AB86&gt;$AB$156),AB86,"-")</f>
        <v>13.573333333333331</v>
      </c>
      <c r="AD86" s="26">
        <f>_xlfn.XLOOKUP($A86,'Day 1 Cleaned'!$U:$U,'Day 1 Cleaned'!CM:CM,"-")</f>
        <v>0</v>
      </c>
      <c r="AE86" s="26">
        <f>_xlfn.XLOOKUP($A86,'Day 2 Cleaned'!$M:$M,'Day 2 Cleaned'!$AV:$AV,"-")</f>
        <v>0</v>
      </c>
      <c r="AF86" s="26">
        <f>_xlfn.XLOOKUP($A86,'Day 2 Cleaned'!$M:$M,'Day 2 Cleaned'!$AZ:$AZ,"-")</f>
        <v>0</v>
      </c>
      <c r="AG86" s="14">
        <f t="shared" si="4"/>
        <v>0</v>
      </c>
      <c r="AH86" s="26">
        <f>_xlfn.XLOOKUP($A86,'Day 3 Cleaned'!$L:$L,'Day 3 Cleaned'!$AU:$AU,"-")</f>
        <v>0</v>
      </c>
      <c r="AI86" s="26">
        <f>_xlfn.XLOOKUP($A86,'Day 3 Cleaned'!$L:$L,'Day 3 Cleaned'!$AY:$AY,"-")</f>
        <v>0</v>
      </c>
      <c r="AJ86" s="14">
        <f t="shared" si="5"/>
        <v>0</v>
      </c>
      <c r="AK86" s="26">
        <f>_xlfn.XLOOKUP($A86,'Day 4 Cleaned'!$L:$L,'Day 4 Cleaned'!$AU:$AU,"-")</f>
        <v>0</v>
      </c>
      <c r="AL86" s="26">
        <f>_xlfn.XLOOKUP($A86,'Day 4 Cleaned'!$L:$L,'Day 4 Cleaned'!$AY:$AY,"-")</f>
        <v>0</v>
      </c>
      <c r="AM86" s="14">
        <f t="shared" si="6"/>
        <v>0</v>
      </c>
      <c r="AN86" s="30">
        <f t="shared" si="7"/>
        <v>0</v>
      </c>
      <c r="AO86" s="31" t="str">
        <f>IF(AND($AB$157&gt;AN86, AN86&gt;$AB$156),AN86,"-")</f>
        <v>-</v>
      </c>
      <c r="AP86" s="26">
        <f>_xlfn.XLOOKUP($A86,'Day 1 Cleaned'!$U:$U,'Day 1 Cleaned'!CT:CT,"-")</f>
        <v>0</v>
      </c>
      <c r="AQ86" s="26">
        <f>_xlfn.XLOOKUP($A86,'Day 1 Cleaned'!$U:$U,'Day 1 Cleaned'!DD:DD,"-")</f>
        <v>0</v>
      </c>
      <c r="AR86" s="26">
        <f>_xlfn.XLOOKUP($A86,'Day 1 Cleaned'!$U:$U,'Day 1 Cleaned'!DN:DN,"-")</f>
        <v>0</v>
      </c>
      <c r="AS86" s="26">
        <f>_xlfn.XLOOKUP($A86,'Day 1 Cleaned'!$U:$U,'Day 1 Cleaned'!DX:DX,"-")</f>
        <v>0</v>
      </c>
      <c r="AT86" s="26">
        <f>_xlfn.XLOOKUP($A86,'Day 1 Cleaned'!$U:$U,'Day 1 Cleaned'!EH:EH,"-")</f>
        <v>0</v>
      </c>
      <c r="AU86" s="26">
        <f>_xlfn.XLOOKUP($A86,'Day 1 Cleaned'!$U:$U,'Day 1 Cleaned'!ER:ER,"-")</f>
        <v>0</v>
      </c>
      <c r="AV86" s="26">
        <f>_xlfn.XLOOKUP($A86,'Day 1 Cleaned'!$U:$U,'Day 1 Cleaned'!FA:FA,"-")</f>
        <v>0</v>
      </c>
      <c r="AW86" s="26">
        <f>_xlfn.XLOOKUP($A86,'Day 1 Cleaned'!$U:$U,'Day 1 Cleaned'!FK:FK,"-")</f>
        <v>0</v>
      </c>
      <c r="AX86" s="26">
        <f>_xlfn.XLOOKUP($A86,'Day 1 Cleaned'!$U:$U,'Day 1 Cleaned'!FT:FT,"-")*_xlfn.XLOOKUP($A86,'Day 1 Cleaned'!$U:$U,'Day 1 Cleaned'!FU:FU,"-")</f>
        <v>0</v>
      </c>
      <c r="AY86" s="26">
        <f>_xlfn.XLOOKUP($A86,'Day 1 Cleaned'!$U:$U,'Day 1 Cleaned'!FV:FV,"-")</f>
        <v>0</v>
      </c>
      <c r="AZ86" s="26">
        <f>_xlfn.XLOOKUP($A86,'Day 1 Cleaned'!$U:$U,'Day 1 Cleaned'!GA:GA,"-")</f>
        <v>0</v>
      </c>
    </row>
    <row r="87" spans="1:52" x14ac:dyDescent="0.35">
      <c r="A87" s="26" t="str">
        <f>PROPER('Day 1 Cleaned'!U85)</f>
        <v xml:space="preserve">Uwimana Jonathan </v>
      </c>
      <c r="B87" s="26" t="str">
        <f>_xlfn.XLOOKUP($A87,'Day 1 Cleaned'!$U:$U,'Day 1 Cleaned'!Y:Y,"-")</f>
        <v>Nyamasheke</v>
      </c>
      <c r="C87" s="26" t="str">
        <f>_xlfn.XLOOKUP($A87,'Day 1 Cleaned'!$U:$U,'Day 1 Cleaned'!AA:AA,"-")</f>
        <v>Mugera</v>
      </c>
      <c r="D87" s="26" t="str">
        <f>_xlfn.XLOOKUP($A87,'Day 1 Cleaned'!$U:$U,'Day 1 Cleaned'!AB:AB,"-")</f>
        <v>Bweranyange</v>
      </c>
      <c r="E87" s="26" t="str">
        <f>_xlfn.XLOOKUP($A87,'Day 1 Cleaned'!$U:$U,'Day 1 Cleaned'!AI:AI,"-")</f>
        <v>Traditional 3 stone fire</v>
      </c>
      <c r="F87" s="26" t="str">
        <f>_xlfn.XLOOKUP($A87,'Day 1 Cleaned'!$U:$U,'Day 1 Cleaned'!BL:BL,"-")</f>
        <v>Wood</v>
      </c>
      <c r="G87" s="26" t="str">
        <f>_xlfn.XLOOKUP($A87,'Day 2 Cleaned'!$M:$M,'Day 2 Cleaned'!$U:$U,"-")</f>
        <v>Wood</v>
      </c>
      <c r="H87" s="26" t="str">
        <f>_xlfn.XLOOKUP($A87,'Day 3 Cleaned'!$L:$L,'Day 3 Cleaned'!$T:$T,"-")</f>
        <v>Wood</v>
      </c>
      <c r="I87" s="26" t="str">
        <f>_xlfn.XLOOKUP($A87,'Day 4 Cleaned'!$L:$L,'Day 4 Cleaned'!$T:$T,"-")</f>
        <v>Wood</v>
      </c>
      <c r="J87" s="26" t="b" cm="1">
        <f t="array" ref="J87">AND(EXACT(F87:I87,F87))</f>
        <v>1</v>
      </c>
      <c r="K87" s="26">
        <f>_xlfn.XLOOKUP($A87,'Day 2 Cleaned'!$M:$M,'Day 2 Cleaned'!$AI:$AI,"-")</f>
        <v>2</v>
      </c>
      <c r="L87" s="26">
        <f>_xlfn.XLOOKUP($A87,'Day 2 Cleaned'!$M:$M,'Day 2 Cleaned'!$AJ:$AJ,"-")</f>
        <v>8</v>
      </c>
      <c r="M87" s="26">
        <f>_xlfn.XLOOKUP($A87,'Day 3 Cleaned'!$L:$L,'Day 3 Cleaned'!$AH:$AH,"-")</f>
        <v>2</v>
      </c>
      <c r="N87" s="26">
        <f>_xlfn.XLOOKUP($A87,'Day 3 Cleaned'!$L:$L,'Day 3 Cleaned'!$AI:$AI,"-")</f>
        <v>9</v>
      </c>
      <c r="O87" s="26">
        <f>_xlfn.XLOOKUP($A87,'Day 4 Cleaned'!$L:$L,'Day 4 Cleaned'!$AH:$AH,"-")</f>
        <v>2</v>
      </c>
      <c r="P87" s="26">
        <f>_xlfn.XLOOKUP($A87,'Day 4 Cleaned'!$L:$L,'Day 4 Cleaned'!$AI:$AI,"-")</f>
        <v>8</v>
      </c>
      <c r="Q87" s="30">
        <f>SUM(K87:P87)/3</f>
        <v>10.333333333333334</v>
      </c>
      <c r="R87" s="26">
        <f>_xlfn.XLOOKUP($A87,'Day 1 Cleaned'!$U:$U,'Day 1 Cleaned'!$CC:$CC,"-")</f>
        <v>20.64</v>
      </c>
      <c r="S87" s="26">
        <f>_xlfn.XLOOKUP($A87,'Day 2 Cleaned'!$M:$M,'Day 2 Cleaned'!$AM:$AM,"-")</f>
        <v>2.8149999999999999</v>
      </c>
      <c r="T87" s="26">
        <f>_xlfn.XLOOKUP($A87,'Day 2 Cleaned'!$M:$M,'Day 2 Cleaned'!$AQ:$AQ,"-")</f>
        <v>16.66</v>
      </c>
      <c r="U87" s="14">
        <f>R87-S87</f>
        <v>17.824999999999999</v>
      </c>
      <c r="V87" s="26">
        <f>_xlfn.XLOOKUP($A87,'Day 3 Cleaned'!$L:$L,'Day 3 Cleaned'!$AL:$AL,"-")</f>
        <v>2.7549999999999999</v>
      </c>
      <c r="W87" s="26">
        <f>_xlfn.XLOOKUP($A87,'Day 3 Cleaned'!$L:$L,'Day 3 Cleaned'!$AP:$AP,"-")</f>
        <v>13.78</v>
      </c>
      <c r="X87" s="14">
        <f>(S87+T87)-V87</f>
        <v>16.720000000000002</v>
      </c>
      <c r="Y87" s="26">
        <f>_xlfn.XLOOKUP($A87,'Day 4 Cleaned'!$L:$L,'Day 4 Cleaned'!$AL:$AL,"-")</f>
        <v>1.84</v>
      </c>
      <c r="Z87" s="26">
        <f>_xlfn.XLOOKUP($A87,'Day 4 Cleaned'!$L:$L,'Day 4 Cleaned'!$AP:$AP,"-")</f>
        <v>15.35</v>
      </c>
      <c r="AA87" s="14">
        <f>(V87+W87)-Y87</f>
        <v>14.695</v>
      </c>
      <c r="AB87" s="30">
        <f>AVERAGE(U87,X87,AA87)</f>
        <v>16.413333333333334</v>
      </c>
      <c r="AC87" s="30">
        <f>IF(AND($AB$157&gt;AB87, AB87&gt;$AB$156),AB87,"-")</f>
        <v>16.413333333333334</v>
      </c>
      <c r="AD87" s="26">
        <f>_xlfn.XLOOKUP($A87,'Day 1 Cleaned'!$U:$U,'Day 1 Cleaned'!CM:CM,"-")</f>
        <v>0</v>
      </c>
      <c r="AE87" s="26">
        <f>_xlfn.XLOOKUP($A87,'Day 2 Cleaned'!$M:$M,'Day 2 Cleaned'!$AV:$AV,"-")</f>
        <v>0</v>
      </c>
      <c r="AF87" s="26">
        <f>_xlfn.XLOOKUP($A87,'Day 2 Cleaned'!$M:$M,'Day 2 Cleaned'!$AZ:$AZ,"-")</f>
        <v>0</v>
      </c>
      <c r="AG87" s="14">
        <f t="shared" si="4"/>
        <v>0</v>
      </c>
      <c r="AH87" s="26">
        <f>_xlfn.XLOOKUP($A87,'Day 3 Cleaned'!$L:$L,'Day 3 Cleaned'!$AU:$AU,"-")</f>
        <v>0</v>
      </c>
      <c r="AI87" s="26">
        <f>_xlfn.XLOOKUP($A87,'Day 3 Cleaned'!$L:$L,'Day 3 Cleaned'!$AY:$AY,"-")</f>
        <v>0</v>
      </c>
      <c r="AJ87" s="14">
        <f t="shared" si="5"/>
        <v>0</v>
      </c>
      <c r="AK87" s="26">
        <f>_xlfn.XLOOKUP($A87,'Day 4 Cleaned'!$L:$L,'Day 4 Cleaned'!$AU:$AU,"-")</f>
        <v>0</v>
      </c>
      <c r="AL87" s="26">
        <f>_xlfn.XLOOKUP($A87,'Day 4 Cleaned'!$L:$L,'Day 4 Cleaned'!$AY:$AY,"-")</f>
        <v>0</v>
      </c>
      <c r="AM87" s="14">
        <f t="shared" si="6"/>
        <v>0</v>
      </c>
      <c r="AN87" s="30">
        <f t="shared" si="7"/>
        <v>0</v>
      </c>
      <c r="AO87" s="31" t="str">
        <f>IF(AND($AB$157&gt;AN87, AN87&gt;$AB$156),AN87,"-")</f>
        <v>-</v>
      </c>
      <c r="AP87" s="26">
        <f>_xlfn.XLOOKUP($A87,'Day 1 Cleaned'!$U:$U,'Day 1 Cleaned'!CT:CT,"-")</f>
        <v>0</v>
      </c>
      <c r="AQ87" s="26">
        <f>_xlfn.XLOOKUP($A87,'Day 1 Cleaned'!$U:$U,'Day 1 Cleaned'!DD:DD,"-")</f>
        <v>0</v>
      </c>
      <c r="AR87" s="26">
        <f>_xlfn.XLOOKUP($A87,'Day 1 Cleaned'!$U:$U,'Day 1 Cleaned'!DN:DN,"-")</f>
        <v>0</v>
      </c>
      <c r="AS87" s="26">
        <f>_xlfn.XLOOKUP($A87,'Day 1 Cleaned'!$U:$U,'Day 1 Cleaned'!DX:DX,"-")</f>
        <v>0</v>
      </c>
      <c r="AT87" s="26">
        <f>_xlfn.XLOOKUP($A87,'Day 1 Cleaned'!$U:$U,'Day 1 Cleaned'!EH:EH,"-")</f>
        <v>0</v>
      </c>
      <c r="AU87" s="26">
        <f>_xlfn.XLOOKUP($A87,'Day 1 Cleaned'!$U:$U,'Day 1 Cleaned'!ER:ER,"-")</f>
        <v>0</v>
      </c>
      <c r="AV87" s="26">
        <f>_xlfn.XLOOKUP($A87,'Day 1 Cleaned'!$U:$U,'Day 1 Cleaned'!FA:FA,"-")</f>
        <v>0</v>
      </c>
      <c r="AW87" s="26">
        <f>_xlfn.XLOOKUP($A87,'Day 1 Cleaned'!$U:$U,'Day 1 Cleaned'!FK:FK,"-")</f>
        <v>0</v>
      </c>
      <c r="AX87" s="26">
        <f>_xlfn.XLOOKUP($A87,'Day 1 Cleaned'!$U:$U,'Day 1 Cleaned'!FT:FT,"-")*_xlfn.XLOOKUP($A87,'Day 1 Cleaned'!$U:$U,'Day 1 Cleaned'!FU:FU,"-")</f>
        <v>0</v>
      </c>
      <c r="AY87" s="26">
        <f>_xlfn.XLOOKUP($A87,'Day 1 Cleaned'!$U:$U,'Day 1 Cleaned'!FV:FV,"-")</f>
        <v>0</v>
      </c>
      <c r="AZ87" s="26">
        <f>_xlfn.XLOOKUP($A87,'Day 1 Cleaned'!$U:$U,'Day 1 Cleaned'!GA:GA,"-")</f>
        <v>0</v>
      </c>
    </row>
    <row r="88" spans="1:52" x14ac:dyDescent="0.35">
      <c r="A88" s="86" t="s">
        <v>3977</v>
      </c>
      <c r="B88" s="89" t="s">
        <v>3978</v>
      </c>
      <c r="C88" s="26" t="s">
        <v>3981</v>
      </c>
      <c r="D88" s="86" t="s">
        <v>3642</v>
      </c>
      <c r="E88" s="26" t="s">
        <v>3981</v>
      </c>
      <c r="F88" s="26" t="s">
        <v>210</v>
      </c>
      <c r="G88" s="26" t="s">
        <v>210</v>
      </c>
      <c r="H88" s="26" t="s">
        <v>210</v>
      </c>
      <c r="I88" s="26" t="s">
        <v>210</v>
      </c>
      <c r="J88" s="26" t="b" cm="1">
        <f t="array" ref="J88">AND(EXACT(F88:I88,F88))</f>
        <v>1</v>
      </c>
      <c r="K88" s="90">
        <v>2</v>
      </c>
      <c r="L88" s="90">
        <v>5</v>
      </c>
      <c r="M88" s="90">
        <v>2</v>
      </c>
      <c r="N88" s="90">
        <v>5</v>
      </c>
      <c r="O88" s="90">
        <v>2</v>
      </c>
      <c r="P88" s="90">
        <v>5</v>
      </c>
      <c r="Q88" s="91">
        <f>SUM(K88:P88)/3</f>
        <v>7</v>
      </c>
      <c r="R88" s="90">
        <v>15.3</v>
      </c>
      <c r="S88" s="90">
        <v>1.1499999999999999</v>
      </c>
      <c r="T88" s="92">
        <v>12.57</v>
      </c>
      <c r="U88" s="93">
        <f>R88-S88</f>
        <v>14.15</v>
      </c>
      <c r="V88" s="90">
        <v>2.3199999999999998</v>
      </c>
      <c r="W88" s="92">
        <v>15.15</v>
      </c>
      <c r="X88" s="93">
        <f>(S88+T88)-V88</f>
        <v>11.4</v>
      </c>
      <c r="Y88" s="90">
        <v>11.15</v>
      </c>
      <c r="Z88" s="92">
        <v>18.202999999999999</v>
      </c>
      <c r="AA88" s="93">
        <f>(V88+W88)-Y88</f>
        <v>6.3199999999999985</v>
      </c>
      <c r="AB88" s="91">
        <f>AVERAGE(U88,X88,AA88)</f>
        <v>10.623333333333333</v>
      </c>
      <c r="AC88" s="30">
        <f t="shared" ref="AC88:AC147" si="8">IF(AND($AB$157&gt;AB88, AB88&gt;$AB$156),AB88,"-")</f>
        <v>10.623333333333333</v>
      </c>
    </row>
    <row r="89" spans="1:52" x14ac:dyDescent="0.35">
      <c r="A89" s="86" t="s">
        <v>3648</v>
      </c>
      <c r="B89" s="89" t="s">
        <v>3978</v>
      </c>
      <c r="C89" s="26" t="s">
        <v>3981</v>
      </c>
      <c r="D89" s="86" t="s">
        <v>3642</v>
      </c>
      <c r="E89" s="26" t="s">
        <v>3981</v>
      </c>
      <c r="F89" s="26" t="s">
        <v>210</v>
      </c>
      <c r="G89" s="26" t="s">
        <v>210</v>
      </c>
      <c r="H89" s="26" t="s">
        <v>210</v>
      </c>
      <c r="I89" s="26" t="s">
        <v>210</v>
      </c>
      <c r="J89" s="26" t="b" cm="1">
        <f t="array" ref="J89">AND(EXACT(F89:I89,F89))</f>
        <v>1</v>
      </c>
      <c r="K89" s="90">
        <v>2</v>
      </c>
      <c r="L89" s="90">
        <v>8</v>
      </c>
      <c r="M89" s="90">
        <v>2</v>
      </c>
      <c r="N89" s="90">
        <v>8</v>
      </c>
      <c r="O89" s="90">
        <v>2</v>
      </c>
      <c r="P89" s="90">
        <v>8</v>
      </c>
      <c r="Q89" s="91">
        <f t="shared" ref="Q89:Q147" si="9">SUM(K89:P89)/3</f>
        <v>10</v>
      </c>
      <c r="R89" s="90">
        <v>17.72</v>
      </c>
      <c r="S89" s="90">
        <v>2.15</v>
      </c>
      <c r="T89" s="92">
        <v>20.242999999999999</v>
      </c>
      <c r="U89" s="93">
        <f t="shared" ref="U89:U147" si="10">R89-S89</f>
        <v>15.569999999999999</v>
      </c>
      <c r="V89" s="90">
        <v>14.3</v>
      </c>
      <c r="W89" s="92">
        <v>23.19</v>
      </c>
      <c r="X89" s="93">
        <f t="shared" ref="X89:X147" si="11">(S89+T89)-V89</f>
        <v>8.0929999999999964</v>
      </c>
      <c r="Y89" s="90">
        <v>21.15</v>
      </c>
      <c r="Z89" s="92">
        <v>18.22</v>
      </c>
      <c r="AA89" s="93">
        <f t="shared" ref="AA89:AA147" si="12">(V89+W89)-Y89</f>
        <v>16.340000000000003</v>
      </c>
      <c r="AB89" s="91">
        <f t="shared" ref="AB89:AB147" si="13">AVERAGE(U89,X89,AA89)</f>
        <v>13.334333333333333</v>
      </c>
      <c r="AC89" s="30">
        <f t="shared" si="8"/>
        <v>13.334333333333333</v>
      </c>
    </row>
    <row r="90" spans="1:52" x14ac:dyDescent="0.35">
      <c r="A90" s="86" t="s">
        <v>3654</v>
      </c>
      <c r="B90" s="89" t="s">
        <v>3978</v>
      </c>
      <c r="C90" s="26" t="s">
        <v>3981</v>
      </c>
      <c r="D90" s="86" t="s">
        <v>3642</v>
      </c>
      <c r="E90" s="26" t="s">
        <v>3981</v>
      </c>
      <c r="F90" s="26" t="s">
        <v>210</v>
      </c>
      <c r="G90" s="26" t="s">
        <v>210</v>
      </c>
      <c r="H90" s="26" t="s">
        <v>210</v>
      </c>
      <c r="I90" s="26" t="s">
        <v>210</v>
      </c>
      <c r="J90" s="26" t="b" cm="1">
        <f t="array" ref="J90">AND(EXACT(F90:I90,F90))</f>
        <v>1</v>
      </c>
      <c r="K90" s="90">
        <v>2</v>
      </c>
      <c r="L90" s="90">
        <v>9</v>
      </c>
      <c r="M90" s="90">
        <v>2</v>
      </c>
      <c r="N90" s="90">
        <v>9</v>
      </c>
      <c r="O90" s="90">
        <v>2</v>
      </c>
      <c r="P90" s="90">
        <v>9</v>
      </c>
      <c r="Q90" s="91">
        <f t="shared" si="9"/>
        <v>11</v>
      </c>
      <c r="R90" s="90">
        <v>20.010000000000002</v>
      </c>
      <c r="S90" s="90">
        <v>4.0250000000000004</v>
      </c>
      <c r="T90" s="92">
        <v>30.68</v>
      </c>
      <c r="U90" s="93">
        <f t="shared" si="10"/>
        <v>15.985000000000001</v>
      </c>
      <c r="V90" s="90">
        <v>23.25</v>
      </c>
      <c r="W90" s="92">
        <v>21.16</v>
      </c>
      <c r="X90" s="93">
        <f t="shared" si="11"/>
        <v>11.454999999999998</v>
      </c>
      <c r="Y90" s="94">
        <v>33.633000000000003</v>
      </c>
      <c r="Z90" s="92">
        <v>29.15</v>
      </c>
      <c r="AA90" s="93">
        <f t="shared" si="12"/>
        <v>10.776999999999994</v>
      </c>
      <c r="AB90" s="91">
        <f t="shared" si="13"/>
        <v>12.738999999999997</v>
      </c>
      <c r="AC90" s="30">
        <f t="shared" si="8"/>
        <v>12.738999999999997</v>
      </c>
    </row>
    <row r="91" spans="1:52" x14ac:dyDescent="0.35">
      <c r="A91" s="86" t="s">
        <v>3661</v>
      </c>
      <c r="B91" s="89" t="s">
        <v>3978</v>
      </c>
      <c r="C91" s="26" t="s">
        <v>3981</v>
      </c>
      <c r="D91" s="86" t="s">
        <v>3642</v>
      </c>
      <c r="E91" s="26" t="s">
        <v>3981</v>
      </c>
      <c r="F91" s="26" t="s">
        <v>210</v>
      </c>
      <c r="G91" s="26" t="s">
        <v>210</v>
      </c>
      <c r="H91" s="26" t="s">
        <v>210</v>
      </c>
      <c r="I91" s="26" t="s">
        <v>210</v>
      </c>
      <c r="J91" s="26" t="b" cm="1">
        <f t="array" ref="J91">AND(EXACT(F91:I91,F91))</f>
        <v>1</v>
      </c>
      <c r="K91" s="90">
        <v>2</v>
      </c>
      <c r="L91" s="90">
        <v>5</v>
      </c>
      <c r="M91" s="90">
        <v>2</v>
      </c>
      <c r="N91" s="90">
        <v>5</v>
      </c>
      <c r="O91" s="90">
        <v>2</v>
      </c>
      <c r="P91" s="90">
        <v>5</v>
      </c>
      <c r="Q91" s="91">
        <f t="shared" si="9"/>
        <v>7</v>
      </c>
      <c r="R91" s="94">
        <v>19.202999999999999</v>
      </c>
      <c r="S91" s="94">
        <v>4.3319999999999999</v>
      </c>
      <c r="T91" s="92">
        <v>12.15</v>
      </c>
      <c r="U91" s="93">
        <f t="shared" si="10"/>
        <v>14.870999999999999</v>
      </c>
      <c r="V91" s="94">
        <v>11.452</v>
      </c>
      <c r="W91" s="92">
        <v>15.25</v>
      </c>
      <c r="X91" s="93">
        <f t="shared" si="11"/>
        <v>5.0299999999999994</v>
      </c>
      <c r="Y91" s="94">
        <v>2.02</v>
      </c>
      <c r="Z91" s="92">
        <v>19.306000000000001</v>
      </c>
      <c r="AA91" s="93">
        <f t="shared" si="12"/>
        <v>24.681999999999999</v>
      </c>
      <c r="AB91" s="91">
        <f t="shared" si="13"/>
        <v>14.860999999999999</v>
      </c>
      <c r="AC91" s="30">
        <f t="shared" si="8"/>
        <v>14.860999999999999</v>
      </c>
    </row>
    <row r="92" spans="1:52" x14ac:dyDescent="0.35">
      <c r="A92" s="86" t="s">
        <v>3668</v>
      </c>
      <c r="B92" s="89" t="s">
        <v>3978</v>
      </c>
      <c r="C92" s="26" t="s">
        <v>3981</v>
      </c>
      <c r="D92" s="86" t="s">
        <v>3642</v>
      </c>
      <c r="E92" s="26" t="s">
        <v>3981</v>
      </c>
      <c r="F92" s="26" t="s">
        <v>210</v>
      </c>
      <c r="G92" s="26" t="s">
        <v>210</v>
      </c>
      <c r="H92" s="26" t="s">
        <v>210</v>
      </c>
      <c r="I92" s="26" t="s">
        <v>210</v>
      </c>
      <c r="J92" s="26" t="b" cm="1">
        <f t="array" ref="J92">AND(EXACT(F92:I92,F92))</f>
        <v>1</v>
      </c>
      <c r="K92" s="90">
        <v>2</v>
      </c>
      <c r="L92" s="90">
        <v>5</v>
      </c>
      <c r="M92" s="90">
        <v>2</v>
      </c>
      <c r="N92" s="90">
        <v>5</v>
      </c>
      <c r="O92" s="90">
        <v>2</v>
      </c>
      <c r="P92" s="90">
        <v>5</v>
      </c>
      <c r="Q92" s="91">
        <f t="shared" si="9"/>
        <v>7</v>
      </c>
      <c r="R92" s="90">
        <v>15.34</v>
      </c>
      <c r="S92" s="90">
        <v>6.48</v>
      </c>
      <c r="T92" s="92">
        <v>2.35</v>
      </c>
      <c r="U92" s="93">
        <f t="shared" si="10"/>
        <v>8.86</v>
      </c>
      <c r="V92" s="90">
        <v>5.01</v>
      </c>
      <c r="W92" s="92">
        <v>12.51</v>
      </c>
      <c r="X92" s="93">
        <f t="shared" si="11"/>
        <v>3.8200000000000003</v>
      </c>
      <c r="Y92" s="90">
        <v>4.1900000000000004</v>
      </c>
      <c r="Z92" s="92">
        <v>14.42</v>
      </c>
      <c r="AA92" s="93">
        <f t="shared" si="12"/>
        <v>13.329999999999998</v>
      </c>
      <c r="AB92" s="91">
        <f t="shared" si="13"/>
        <v>8.67</v>
      </c>
      <c r="AC92" s="30">
        <f t="shared" si="8"/>
        <v>8.67</v>
      </c>
    </row>
    <row r="93" spans="1:52" x14ac:dyDescent="0.35">
      <c r="A93" s="86" t="s">
        <v>3675</v>
      </c>
      <c r="B93" s="89" t="s">
        <v>3978</v>
      </c>
      <c r="C93" s="26" t="s">
        <v>3981</v>
      </c>
      <c r="D93" s="86" t="s">
        <v>3642</v>
      </c>
      <c r="E93" s="26" t="s">
        <v>3981</v>
      </c>
      <c r="F93" s="26" t="s">
        <v>210</v>
      </c>
      <c r="G93" s="26" t="s">
        <v>210</v>
      </c>
      <c r="H93" s="26" t="s">
        <v>210</v>
      </c>
      <c r="I93" s="26" t="s">
        <v>210</v>
      </c>
      <c r="J93" s="26" t="b" cm="1">
        <f t="array" ref="J93">AND(EXACT(F93:I93,F93))</f>
        <v>1</v>
      </c>
      <c r="K93" s="90">
        <v>2</v>
      </c>
      <c r="L93" s="90">
        <v>2</v>
      </c>
      <c r="M93" s="90">
        <v>2</v>
      </c>
      <c r="N93" s="90">
        <v>2</v>
      </c>
      <c r="O93" s="90">
        <v>2</v>
      </c>
      <c r="P93" s="90">
        <v>2</v>
      </c>
      <c r="Q93" s="91">
        <f t="shared" si="9"/>
        <v>4</v>
      </c>
      <c r="R93" s="90">
        <v>19.649999999999999</v>
      </c>
      <c r="S93" s="90">
        <v>12.78</v>
      </c>
      <c r="T93" s="92">
        <v>3.63</v>
      </c>
      <c r="U93" s="93">
        <f t="shared" si="10"/>
        <v>6.8699999999999992</v>
      </c>
      <c r="V93" s="90">
        <v>10.47</v>
      </c>
      <c r="W93" s="92">
        <v>3.99</v>
      </c>
      <c r="X93" s="93">
        <f t="shared" si="11"/>
        <v>5.9399999999999995</v>
      </c>
      <c r="Y93" s="90">
        <v>9.7899999999999991</v>
      </c>
      <c r="Z93" s="92">
        <v>12.11</v>
      </c>
      <c r="AA93" s="93">
        <f t="shared" si="12"/>
        <v>4.6700000000000017</v>
      </c>
      <c r="AB93" s="91">
        <f t="shared" si="13"/>
        <v>5.8266666666666671</v>
      </c>
      <c r="AC93" s="30">
        <f t="shared" si="8"/>
        <v>5.8266666666666671</v>
      </c>
    </row>
    <row r="94" spans="1:52" x14ac:dyDescent="0.35">
      <c r="A94" s="86" t="s">
        <v>3682</v>
      </c>
      <c r="B94" s="89" t="s">
        <v>3978</v>
      </c>
      <c r="C94" s="26" t="s">
        <v>3981</v>
      </c>
      <c r="D94" s="86" t="s">
        <v>3642</v>
      </c>
      <c r="E94" s="26" t="s">
        <v>3981</v>
      </c>
      <c r="F94" s="26" t="s">
        <v>210</v>
      </c>
      <c r="G94" s="26" t="s">
        <v>210</v>
      </c>
      <c r="H94" s="26" t="s">
        <v>210</v>
      </c>
      <c r="I94" s="26" t="s">
        <v>210</v>
      </c>
      <c r="J94" s="26" t="b" cm="1">
        <f t="array" ref="J94">AND(EXACT(F94:I94,F94))</f>
        <v>1</v>
      </c>
      <c r="K94" s="90">
        <v>2</v>
      </c>
      <c r="L94" s="90">
        <v>3</v>
      </c>
      <c r="M94" s="90">
        <v>2</v>
      </c>
      <c r="N94" s="90">
        <v>3</v>
      </c>
      <c r="O94" s="90">
        <v>2</v>
      </c>
      <c r="P94" s="90">
        <v>3</v>
      </c>
      <c r="Q94" s="91">
        <f t="shared" si="9"/>
        <v>5</v>
      </c>
      <c r="R94" s="90">
        <v>15.38</v>
      </c>
      <c r="S94" s="90">
        <v>5.16</v>
      </c>
      <c r="T94" s="92">
        <v>18.25</v>
      </c>
      <c r="U94" s="93">
        <f t="shared" si="10"/>
        <v>10.220000000000001</v>
      </c>
      <c r="V94" s="90">
        <v>6.06</v>
      </c>
      <c r="W94" s="92">
        <v>15.07</v>
      </c>
      <c r="X94" s="93">
        <f t="shared" si="11"/>
        <v>17.350000000000001</v>
      </c>
      <c r="Y94" s="90">
        <v>17.38</v>
      </c>
      <c r="Z94" s="92">
        <v>10.09</v>
      </c>
      <c r="AA94" s="93">
        <f t="shared" si="12"/>
        <v>3.75</v>
      </c>
      <c r="AB94" s="91">
        <f t="shared" si="13"/>
        <v>10.44</v>
      </c>
      <c r="AC94" s="30">
        <f t="shared" si="8"/>
        <v>10.44</v>
      </c>
    </row>
    <row r="95" spans="1:52" x14ac:dyDescent="0.35">
      <c r="A95" s="86" t="s">
        <v>3689</v>
      </c>
      <c r="B95" s="89" t="s">
        <v>3978</v>
      </c>
      <c r="C95" s="26" t="s">
        <v>3981</v>
      </c>
      <c r="D95" s="86" t="s">
        <v>3642</v>
      </c>
      <c r="E95" s="26" t="s">
        <v>3981</v>
      </c>
      <c r="F95" s="26" t="s">
        <v>210</v>
      </c>
      <c r="G95" s="26" t="s">
        <v>210</v>
      </c>
      <c r="H95" s="26" t="s">
        <v>210</v>
      </c>
      <c r="I95" s="26" t="s">
        <v>210</v>
      </c>
      <c r="J95" s="26" t="b" cm="1">
        <f t="array" ref="J95">AND(EXACT(F95:I95,F95))</f>
        <v>1</v>
      </c>
      <c r="K95" s="90">
        <v>2</v>
      </c>
      <c r="L95" s="90">
        <v>4</v>
      </c>
      <c r="M95" s="90">
        <v>2</v>
      </c>
      <c r="N95" s="90">
        <v>4</v>
      </c>
      <c r="O95" s="90">
        <v>2</v>
      </c>
      <c r="P95" s="90">
        <v>4</v>
      </c>
      <c r="Q95" s="91">
        <f t="shared" si="9"/>
        <v>6</v>
      </c>
      <c r="R95" s="90">
        <v>19.72</v>
      </c>
      <c r="S95" s="90">
        <v>7.92</v>
      </c>
      <c r="T95" s="92">
        <v>19.77</v>
      </c>
      <c r="U95" s="93">
        <f t="shared" si="10"/>
        <v>11.799999999999999</v>
      </c>
      <c r="V95" s="90">
        <v>7.88</v>
      </c>
      <c r="W95" s="92">
        <v>12.35</v>
      </c>
      <c r="X95" s="93">
        <f t="shared" si="11"/>
        <v>19.809999999999999</v>
      </c>
      <c r="Y95" s="90">
        <v>11.52</v>
      </c>
      <c r="Z95" s="92">
        <v>18.41</v>
      </c>
      <c r="AA95" s="93">
        <f t="shared" si="12"/>
        <v>8.7100000000000009</v>
      </c>
      <c r="AB95" s="91">
        <f t="shared" si="13"/>
        <v>13.44</v>
      </c>
      <c r="AC95" s="30">
        <f t="shared" si="8"/>
        <v>13.44</v>
      </c>
    </row>
    <row r="96" spans="1:52" x14ac:dyDescent="0.35">
      <c r="A96" s="86" t="s">
        <v>3695</v>
      </c>
      <c r="B96" s="89" t="s">
        <v>3978</v>
      </c>
      <c r="C96" s="26" t="s">
        <v>3981</v>
      </c>
      <c r="D96" s="86" t="s">
        <v>3698</v>
      </c>
      <c r="E96" s="26" t="s">
        <v>3981</v>
      </c>
      <c r="F96" s="26" t="s">
        <v>210</v>
      </c>
      <c r="G96" s="26" t="s">
        <v>210</v>
      </c>
      <c r="H96" s="26" t="s">
        <v>210</v>
      </c>
      <c r="I96" s="26" t="s">
        <v>210</v>
      </c>
      <c r="J96" s="26" t="b" cm="1">
        <f t="array" ref="J96">AND(EXACT(F96:I96,F96))</f>
        <v>1</v>
      </c>
      <c r="K96" s="90">
        <v>2</v>
      </c>
      <c r="L96" s="90">
        <v>4</v>
      </c>
      <c r="M96" s="90">
        <v>2</v>
      </c>
      <c r="N96" s="90">
        <v>4</v>
      </c>
      <c r="O96" s="90">
        <v>2</v>
      </c>
      <c r="P96" s="90">
        <v>4</v>
      </c>
      <c r="Q96" s="91">
        <f t="shared" si="9"/>
        <v>6</v>
      </c>
      <c r="R96" s="90">
        <v>21.76</v>
      </c>
      <c r="S96" s="90">
        <v>10.35</v>
      </c>
      <c r="T96" s="92">
        <v>18.760000000000002</v>
      </c>
      <c r="U96" s="93">
        <f t="shared" si="10"/>
        <v>11.410000000000002</v>
      </c>
      <c r="V96" s="90">
        <v>15.98</v>
      </c>
      <c r="W96" s="92">
        <v>10.09</v>
      </c>
      <c r="X96" s="93">
        <f t="shared" si="11"/>
        <v>13.129999999999999</v>
      </c>
      <c r="Y96" s="90">
        <v>13.44</v>
      </c>
      <c r="Z96" s="92">
        <v>16.059999999999999</v>
      </c>
      <c r="AA96" s="93">
        <f t="shared" si="12"/>
        <v>12.63</v>
      </c>
      <c r="AB96" s="91">
        <f t="shared" si="13"/>
        <v>12.39</v>
      </c>
      <c r="AC96" s="30">
        <f t="shared" si="8"/>
        <v>12.39</v>
      </c>
    </row>
    <row r="97" spans="1:29" x14ac:dyDescent="0.35">
      <c r="A97" s="86" t="s">
        <v>3701</v>
      </c>
      <c r="B97" s="89" t="s">
        <v>3978</v>
      </c>
      <c r="C97" s="26" t="s">
        <v>3981</v>
      </c>
      <c r="D97" s="86" t="s">
        <v>3698</v>
      </c>
      <c r="E97" s="26" t="s">
        <v>3981</v>
      </c>
      <c r="F97" s="26" t="s">
        <v>210</v>
      </c>
      <c r="G97" s="26" t="s">
        <v>210</v>
      </c>
      <c r="H97" s="26" t="s">
        <v>210</v>
      </c>
      <c r="I97" s="26" t="s">
        <v>210</v>
      </c>
      <c r="J97" s="26" t="b" cm="1">
        <f t="array" ref="J97">AND(EXACT(F97:I97,F97))</f>
        <v>1</v>
      </c>
      <c r="K97" s="90">
        <v>2</v>
      </c>
      <c r="L97" s="90">
        <v>4</v>
      </c>
      <c r="M97" s="90">
        <v>2</v>
      </c>
      <c r="N97" s="90">
        <v>4</v>
      </c>
      <c r="O97" s="90">
        <v>2</v>
      </c>
      <c r="P97" s="90">
        <v>4</v>
      </c>
      <c r="Q97" s="91">
        <f t="shared" si="9"/>
        <v>6</v>
      </c>
      <c r="R97" s="94">
        <v>15.62</v>
      </c>
      <c r="S97" s="94">
        <v>6.5250000000000004</v>
      </c>
      <c r="T97" s="92">
        <v>20.36</v>
      </c>
      <c r="U97" s="93">
        <f t="shared" si="10"/>
        <v>9.0949999999999989</v>
      </c>
      <c r="V97" s="94">
        <v>15.315</v>
      </c>
      <c r="W97" s="92">
        <v>17.41</v>
      </c>
      <c r="X97" s="93">
        <f t="shared" si="11"/>
        <v>11.569999999999999</v>
      </c>
      <c r="Y97" s="94">
        <v>16.989999999999998</v>
      </c>
      <c r="Z97" s="92">
        <v>19.97</v>
      </c>
      <c r="AA97" s="93">
        <f t="shared" si="12"/>
        <v>15.735000000000003</v>
      </c>
      <c r="AB97" s="91">
        <f t="shared" si="13"/>
        <v>12.133333333333335</v>
      </c>
      <c r="AC97" s="30">
        <f t="shared" si="8"/>
        <v>12.133333333333335</v>
      </c>
    </row>
    <row r="98" spans="1:29" x14ac:dyDescent="0.35">
      <c r="A98" s="86" t="s">
        <v>3708</v>
      </c>
      <c r="B98" s="89" t="s">
        <v>3978</v>
      </c>
      <c r="C98" s="26" t="s">
        <v>3981</v>
      </c>
      <c r="D98" s="86" t="s">
        <v>3698</v>
      </c>
      <c r="E98" s="26" t="s">
        <v>3981</v>
      </c>
      <c r="F98" s="26" t="s">
        <v>210</v>
      </c>
      <c r="G98" s="26" t="s">
        <v>210</v>
      </c>
      <c r="H98" s="26" t="s">
        <v>210</v>
      </c>
      <c r="I98" s="26" t="s">
        <v>210</v>
      </c>
      <c r="J98" s="26" t="b" cm="1">
        <f t="array" ref="J98">AND(EXACT(F98:I98,F98))</f>
        <v>1</v>
      </c>
      <c r="K98" s="90">
        <v>2</v>
      </c>
      <c r="L98" s="90">
        <v>4</v>
      </c>
      <c r="M98" s="90">
        <v>2</v>
      </c>
      <c r="N98" s="90">
        <v>4</v>
      </c>
      <c r="O98" s="90">
        <v>2</v>
      </c>
      <c r="P98" s="90">
        <v>4</v>
      </c>
      <c r="Q98" s="91">
        <f t="shared" si="9"/>
        <v>6</v>
      </c>
      <c r="R98" s="90">
        <v>19.43</v>
      </c>
      <c r="S98" s="90">
        <v>7.88</v>
      </c>
      <c r="T98" s="92">
        <v>13.37</v>
      </c>
      <c r="U98" s="93">
        <f t="shared" si="10"/>
        <v>11.55</v>
      </c>
      <c r="V98" s="90">
        <v>6.2</v>
      </c>
      <c r="W98" s="92">
        <v>16.3</v>
      </c>
      <c r="X98" s="93">
        <f t="shared" si="11"/>
        <v>15.05</v>
      </c>
      <c r="Y98" s="90">
        <v>7.46</v>
      </c>
      <c r="Z98" s="92">
        <v>11.85</v>
      </c>
      <c r="AA98" s="93">
        <f t="shared" si="12"/>
        <v>15.04</v>
      </c>
      <c r="AB98" s="91">
        <f t="shared" si="13"/>
        <v>13.88</v>
      </c>
      <c r="AC98" s="30">
        <f t="shared" si="8"/>
        <v>13.88</v>
      </c>
    </row>
    <row r="99" spans="1:29" x14ac:dyDescent="0.35">
      <c r="A99" s="86" t="s">
        <v>3714</v>
      </c>
      <c r="B99" s="89" t="s">
        <v>3978</v>
      </c>
      <c r="C99" s="26" t="s">
        <v>3981</v>
      </c>
      <c r="D99" s="86" t="s">
        <v>3698</v>
      </c>
      <c r="E99" s="26" t="s">
        <v>3981</v>
      </c>
      <c r="F99" s="26" t="s">
        <v>210</v>
      </c>
      <c r="G99" s="26" t="s">
        <v>210</v>
      </c>
      <c r="H99" s="26" t="s">
        <v>210</v>
      </c>
      <c r="I99" s="26" t="s">
        <v>210</v>
      </c>
      <c r="J99" s="26" t="b" cm="1">
        <f t="array" ref="J99">AND(EXACT(F99:I99,F99))</f>
        <v>1</v>
      </c>
      <c r="K99" s="90">
        <v>2</v>
      </c>
      <c r="L99" s="90">
        <v>5</v>
      </c>
      <c r="M99" s="90">
        <v>2</v>
      </c>
      <c r="N99" s="90">
        <v>5</v>
      </c>
      <c r="O99" s="90">
        <v>2</v>
      </c>
      <c r="P99" s="90">
        <v>4</v>
      </c>
      <c r="Q99" s="91">
        <f t="shared" si="9"/>
        <v>6.666666666666667</v>
      </c>
      <c r="R99" s="90">
        <v>16.73</v>
      </c>
      <c r="S99" s="90">
        <v>7.99</v>
      </c>
      <c r="T99" s="92">
        <v>20.85</v>
      </c>
      <c r="U99" s="93">
        <f t="shared" si="10"/>
        <v>8.74</v>
      </c>
      <c r="V99" s="90">
        <v>8.27</v>
      </c>
      <c r="W99" s="92">
        <v>16.760000000000002</v>
      </c>
      <c r="X99" s="93">
        <f t="shared" si="11"/>
        <v>20.570000000000004</v>
      </c>
      <c r="Y99" s="90">
        <v>14.09</v>
      </c>
      <c r="Z99" s="92">
        <v>12.77</v>
      </c>
      <c r="AA99" s="93">
        <f t="shared" si="12"/>
        <v>10.940000000000001</v>
      </c>
      <c r="AB99" s="91">
        <f t="shared" si="13"/>
        <v>13.416666666666666</v>
      </c>
      <c r="AC99" s="30">
        <f t="shared" si="8"/>
        <v>13.416666666666666</v>
      </c>
    </row>
    <row r="100" spans="1:29" x14ac:dyDescent="0.35">
      <c r="A100" s="86" t="s">
        <v>3721</v>
      </c>
      <c r="B100" s="89" t="s">
        <v>3978</v>
      </c>
      <c r="C100" s="26" t="s">
        <v>3981</v>
      </c>
      <c r="D100" s="86" t="s">
        <v>3724</v>
      </c>
      <c r="E100" s="26" t="s">
        <v>3981</v>
      </c>
      <c r="F100" s="26" t="s">
        <v>210</v>
      </c>
      <c r="G100" s="26" t="s">
        <v>210</v>
      </c>
      <c r="H100" s="26" t="s">
        <v>210</v>
      </c>
      <c r="I100" s="26" t="s">
        <v>210</v>
      </c>
      <c r="J100" s="26" t="b" cm="1">
        <f t="array" ref="J100">AND(EXACT(F100:I100,F100))</f>
        <v>1</v>
      </c>
      <c r="K100" s="90">
        <v>2</v>
      </c>
      <c r="L100" s="90">
        <v>9</v>
      </c>
      <c r="M100" s="90">
        <v>2</v>
      </c>
      <c r="N100" s="90">
        <v>9</v>
      </c>
      <c r="O100" s="90">
        <v>2</v>
      </c>
      <c r="P100" s="90">
        <v>9</v>
      </c>
      <c r="Q100" s="91">
        <f t="shared" si="9"/>
        <v>11</v>
      </c>
      <c r="R100" s="90">
        <v>10.23</v>
      </c>
      <c r="S100" s="90">
        <v>2.12</v>
      </c>
      <c r="T100" s="92">
        <v>12.76</v>
      </c>
      <c r="U100" s="93">
        <f t="shared" si="10"/>
        <v>8.11</v>
      </c>
      <c r="V100" s="90">
        <v>1.08</v>
      </c>
      <c r="W100" s="92">
        <v>15.8</v>
      </c>
      <c r="X100" s="93">
        <f t="shared" si="11"/>
        <v>13.799999999999999</v>
      </c>
      <c r="Y100" s="90">
        <v>3.8</v>
      </c>
      <c r="Z100" s="92">
        <v>17.45</v>
      </c>
      <c r="AA100" s="93">
        <f t="shared" si="12"/>
        <v>13.080000000000002</v>
      </c>
      <c r="AB100" s="91">
        <f t="shared" si="13"/>
        <v>11.663333333333332</v>
      </c>
      <c r="AC100" s="30">
        <f t="shared" si="8"/>
        <v>11.663333333333332</v>
      </c>
    </row>
    <row r="101" spans="1:29" x14ac:dyDescent="0.35">
      <c r="A101" s="86" t="s">
        <v>3727</v>
      </c>
      <c r="B101" s="89" t="s">
        <v>3978</v>
      </c>
      <c r="C101" s="26" t="s">
        <v>3981</v>
      </c>
      <c r="D101" s="86" t="s">
        <v>3724</v>
      </c>
      <c r="E101" s="26" t="s">
        <v>3981</v>
      </c>
      <c r="F101" s="26" t="s">
        <v>210</v>
      </c>
      <c r="G101" s="26" t="s">
        <v>210</v>
      </c>
      <c r="H101" s="26" t="s">
        <v>210</v>
      </c>
      <c r="I101" s="26" t="s">
        <v>210</v>
      </c>
      <c r="J101" s="26" t="b" cm="1">
        <f t="array" ref="J101">AND(EXACT(F101:I101,F101))</f>
        <v>1</v>
      </c>
      <c r="K101" s="90">
        <v>2</v>
      </c>
      <c r="L101" s="90">
        <v>5</v>
      </c>
      <c r="M101" s="90">
        <v>2</v>
      </c>
      <c r="N101" s="90">
        <v>5</v>
      </c>
      <c r="O101" s="90">
        <v>2</v>
      </c>
      <c r="P101" s="90">
        <v>5</v>
      </c>
      <c r="Q101" s="91">
        <f t="shared" si="9"/>
        <v>7</v>
      </c>
      <c r="R101" s="90">
        <v>22.99</v>
      </c>
      <c r="S101" s="90">
        <v>4.91</v>
      </c>
      <c r="T101" s="92">
        <v>15.88</v>
      </c>
      <c r="U101" s="93">
        <f t="shared" si="10"/>
        <v>18.079999999999998</v>
      </c>
      <c r="V101" s="90">
        <v>7.78</v>
      </c>
      <c r="W101" s="92">
        <v>21.47</v>
      </c>
      <c r="X101" s="93">
        <f t="shared" si="11"/>
        <v>13.009999999999998</v>
      </c>
      <c r="Y101" s="94">
        <v>16.600000000000001</v>
      </c>
      <c r="Z101" s="92">
        <v>19.399999999999999</v>
      </c>
      <c r="AA101" s="93">
        <f t="shared" si="12"/>
        <v>12.649999999999999</v>
      </c>
      <c r="AB101" s="91">
        <f t="shared" si="13"/>
        <v>14.579999999999998</v>
      </c>
      <c r="AC101" s="30">
        <f t="shared" si="8"/>
        <v>14.579999999999998</v>
      </c>
    </row>
    <row r="102" spans="1:29" x14ac:dyDescent="0.35">
      <c r="A102" s="86" t="s">
        <v>3732</v>
      </c>
      <c r="B102" s="89" t="s">
        <v>3978</v>
      </c>
      <c r="C102" s="26" t="s">
        <v>3981</v>
      </c>
      <c r="D102" s="86" t="s">
        <v>3724</v>
      </c>
      <c r="E102" s="26" t="s">
        <v>3981</v>
      </c>
      <c r="F102" s="26" t="s">
        <v>210</v>
      </c>
      <c r="G102" s="26" t="s">
        <v>210</v>
      </c>
      <c r="H102" s="26" t="s">
        <v>210</v>
      </c>
      <c r="I102" s="26" t="s">
        <v>210</v>
      </c>
      <c r="J102" s="26" t="b" cm="1">
        <f t="array" ref="J102">AND(EXACT(F102:I102,F102))</f>
        <v>1</v>
      </c>
      <c r="K102" s="90">
        <v>2</v>
      </c>
      <c r="L102" s="90">
        <v>4</v>
      </c>
      <c r="M102" s="90">
        <v>2</v>
      </c>
      <c r="N102" s="90">
        <v>4</v>
      </c>
      <c r="O102" s="90">
        <v>2</v>
      </c>
      <c r="P102" s="90">
        <v>4</v>
      </c>
      <c r="Q102" s="91">
        <f t="shared" si="9"/>
        <v>6</v>
      </c>
      <c r="R102" s="90">
        <v>25.7</v>
      </c>
      <c r="S102" s="90">
        <v>15.45</v>
      </c>
      <c r="T102" s="92">
        <v>20.85</v>
      </c>
      <c r="U102" s="93">
        <f t="shared" si="10"/>
        <v>10.25</v>
      </c>
      <c r="V102" s="90">
        <v>27.3</v>
      </c>
      <c r="W102" s="92">
        <v>21.08</v>
      </c>
      <c r="X102" s="93">
        <f t="shared" si="11"/>
        <v>8.9999999999999964</v>
      </c>
      <c r="Y102" s="90">
        <v>36.299999999999997</v>
      </c>
      <c r="Z102" s="92">
        <v>20.7</v>
      </c>
      <c r="AA102" s="93">
        <f t="shared" si="12"/>
        <v>12.079999999999998</v>
      </c>
      <c r="AB102" s="91">
        <f t="shared" si="13"/>
        <v>10.443333333333332</v>
      </c>
      <c r="AC102" s="30">
        <f t="shared" si="8"/>
        <v>10.443333333333332</v>
      </c>
    </row>
    <row r="103" spans="1:29" x14ac:dyDescent="0.35">
      <c r="A103" s="86" t="s">
        <v>3739</v>
      </c>
      <c r="B103" s="89" t="s">
        <v>3978</v>
      </c>
      <c r="C103" s="26" t="s">
        <v>3981</v>
      </c>
      <c r="D103" s="86" t="s">
        <v>3724</v>
      </c>
      <c r="E103" s="26" t="s">
        <v>3981</v>
      </c>
      <c r="F103" s="26" t="s">
        <v>210</v>
      </c>
      <c r="G103" s="26" t="s">
        <v>210</v>
      </c>
      <c r="H103" s="26" t="s">
        <v>210</v>
      </c>
      <c r="I103" s="26" t="s">
        <v>210</v>
      </c>
      <c r="J103" s="26" t="b" cm="1">
        <f t="array" ref="J103">AND(EXACT(F103:I103,F103))</f>
        <v>1</v>
      </c>
      <c r="K103" s="90">
        <v>2</v>
      </c>
      <c r="L103" s="90">
        <v>3</v>
      </c>
      <c r="M103" s="90">
        <v>2</v>
      </c>
      <c r="N103" s="90">
        <v>3</v>
      </c>
      <c r="O103" s="90">
        <v>2</v>
      </c>
      <c r="P103" s="90">
        <v>3</v>
      </c>
      <c r="Q103" s="91">
        <f t="shared" si="9"/>
        <v>5</v>
      </c>
      <c r="R103" s="90">
        <v>24.82</v>
      </c>
      <c r="S103" s="90">
        <v>11.5</v>
      </c>
      <c r="T103" s="92">
        <v>9.0150000000000006</v>
      </c>
      <c r="U103" s="93">
        <f t="shared" si="10"/>
        <v>13.32</v>
      </c>
      <c r="V103" s="90">
        <v>8.15</v>
      </c>
      <c r="W103" s="92">
        <v>21.6</v>
      </c>
      <c r="X103" s="93">
        <f t="shared" si="11"/>
        <v>12.365</v>
      </c>
      <c r="Y103" s="90">
        <v>19.05</v>
      </c>
      <c r="Z103" s="92">
        <v>21.7</v>
      </c>
      <c r="AA103" s="93">
        <f t="shared" si="12"/>
        <v>10.7</v>
      </c>
      <c r="AB103" s="91">
        <f t="shared" si="13"/>
        <v>12.128333333333336</v>
      </c>
      <c r="AC103" s="30">
        <f t="shared" si="8"/>
        <v>12.128333333333336</v>
      </c>
    </row>
    <row r="104" spans="1:29" x14ac:dyDescent="0.35">
      <c r="A104" s="86" t="s">
        <v>3743</v>
      </c>
      <c r="B104" s="89" t="s">
        <v>3978</v>
      </c>
      <c r="C104" s="26" t="s">
        <v>3981</v>
      </c>
      <c r="D104" s="86" t="s">
        <v>3724</v>
      </c>
      <c r="E104" s="26" t="s">
        <v>3981</v>
      </c>
      <c r="F104" s="26" t="s">
        <v>210</v>
      </c>
      <c r="G104" s="26" t="s">
        <v>210</v>
      </c>
      <c r="H104" s="26" t="s">
        <v>210</v>
      </c>
      <c r="I104" s="26" t="s">
        <v>210</v>
      </c>
      <c r="J104" s="26" t="b" cm="1">
        <f t="array" ref="J104">AND(EXACT(F104:I104,F104))</f>
        <v>1</v>
      </c>
      <c r="K104" s="90">
        <v>2</v>
      </c>
      <c r="L104" s="90">
        <v>2</v>
      </c>
      <c r="M104" s="90">
        <v>2</v>
      </c>
      <c r="N104" s="90">
        <v>2</v>
      </c>
      <c r="O104" s="90">
        <v>2</v>
      </c>
      <c r="P104" s="90">
        <v>2</v>
      </c>
      <c r="Q104" s="91">
        <f t="shared" si="9"/>
        <v>4</v>
      </c>
      <c r="R104" s="90">
        <v>11.46</v>
      </c>
      <c r="S104" s="90">
        <v>4.7</v>
      </c>
      <c r="T104" s="92">
        <v>15.15</v>
      </c>
      <c r="U104" s="93">
        <f t="shared" si="10"/>
        <v>6.7600000000000007</v>
      </c>
      <c r="V104" s="90">
        <v>5.52</v>
      </c>
      <c r="W104" s="92">
        <v>16.399999999999999</v>
      </c>
      <c r="X104" s="93">
        <f t="shared" si="11"/>
        <v>14.330000000000002</v>
      </c>
      <c r="Y104" s="90">
        <v>17.86</v>
      </c>
      <c r="Z104" s="92">
        <v>18.25</v>
      </c>
      <c r="AA104" s="93">
        <f t="shared" si="12"/>
        <v>4.0599999999999987</v>
      </c>
      <c r="AB104" s="91">
        <f t="shared" si="13"/>
        <v>8.3833333333333346</v>
      </c>
      <c r="AC104" s="30">
        <f t="shared" si="8"/>
        <v>8.3833333333333346</v>
      </c>
    </row>
    <row r="105" spans="1:29" x14ac:dyDescent="0.35">
      <c r="A105" s="86" t="s">
        <v>3748</v>
      </c>
      <c r="B105" s="89" t="s">
        <v>3978</v>
      </c>
      <c r="C105" s="26" t="s">
        <v>3981</v>
      </c>
      <c r="D105" s="86" t="s">
        <v>3724</v>
      </c>
      <c r="E105" s="26" t="s">
        <v>3981</v>
      </c>
      <c r="F105" s="26" t="s">
        <v>210</v>
      </c>
      <c r="G105" s="26" t="s">
        <v>210</v>
      </c>
      <c r="H105" s="26" t="s">
        <v>210</v>
      </c>
      <c r="I105" s="26" t="s">
        <v>210</v>
      </c>
      <c r="J105" s="26" t="b" cm="1">
        <f t="array" ref="J105">AND(EXACT(F105:I105,F105))</f>
        <v>1</v>
      </c>
      <c r="K105" s="90">
        <v>2</v>
      </c>
      <c r="L105" s="90">
        <v>5</v>
      </c>
      <c r="M105" s="90">
        <v>2</v>
      </c>
      <c r="N105" s="90">
        <v>5</v>
      </c>
      <c r="O105" s="90">
        <v>2</v>
      </c>
      <c r="P105" s="90">
        <v>5</v>
      </c>
      <c r="Q105" s="91">
        <f t="shared" si="9"/>
        <v>7</v>
      </c>
      <c r="R105" s="90">
        <v>13.38</v>
      </c>
      <c r="S105" s="90">
        <v>8.02</v>
      </c>
      <c r="T105" s="92">
        <v>16.690000000000001</v>
      </c>
      <c r="U105" s="93">
        <f t="shared" si="10"/>
        <v>5.3600000000000012</v>
      </c>
      <c r="V105" s="90">
        <v>7.25</v>
      </c>
      <c r="W105" s="92">
        <v>15.33</v>
      </c>
      <c r="X105" s="93">
        <f t="shared" si="11"/>
        <v>17.46</v>
      </c>
      <c r="Y105" s="90">
        <v>9.6199999999999992</v>
      </c>
      <c r="Z105" s="92">
        <v>17.2</v>
      </c>
      <c r="AA105" s="93">
        <f t="shared" si="12"/>
        <v>12.959999999999999</v>
      </c>
      <c r="AB105" s="91">
        <f t="shared" si="13"/>
        <v>11.926666666666668</v>
      </c>
      <c r="AC105" s="30">
        <f t="shared" si="8"/>
        <v>11.926666666666668</v>
      </c>
    </row>
    <row r="106" spans="1:29" x14ac:dyDescent="0.35">
      <c r="A106" s="86" t="s">
        <v>3752</v>
      </c>
      <c r="B106" s="89" t="s">
        <v>3978</v>
      </c>
      <c r="C106" s="26" t="s">
        <v>3981</v>
      </c>
      <c r="D106" s="86" t="s">
        <v>3724</v>
      </c>
      <c r="E106" s="26" t="s">
        <v>3981</v>
      </c>
      <c r="F106" s="26" t="s">
        <v>210</v>
      </c>
      <c r="G106" s="26" t="s">
        <v>210</v>
      </c>
      <c r="H106" s="26" t="s">
        <v>210</v>
      </c>
      <c r="I106" s="26" t="s">
        <v>210</v>
      </c>
      <c r="J106" s="26" t="b" cm="1">
        <f t="array" ref="J106">AND(EXACT(F106:I106,F106))</f>
        <v>1</v>
      </c>
      <c r="K106" s="90">
        <v>2</v>
      </c>
      <c r="L106" s="90">
        <v>4</v>
      </c>
      <c r="M106" s="90">
        <v>2</v>
      </c>
      <c r="N106" s="90">
        <v>4</v>
      </c>
      <c r="O106" s="90">
        <v>2</v>
      </c>
      <c r="P106" s="90">
        <v>4</v>
      </c>
      <c r="Q106" s="91">
        <f t="shared" si="9"/>
        <v>6</v>
      </c>
      <c r="R106" s="90">
        <v>15.24</v>
      </c>
      <c r="S106" s="90">
        <v>2.2400000000000002</v>
      </c>
      <c r="T106" s="92">
        <v>10.25</v>
      </c>
      <c r="U106" s="93">
        <f t="shared" si="10"/>
        <v>13</v>
      </c>
      <c r="V106" s="90">
        <v>4.6500000000000004</v>
      </c>
      <c r="W106" s="92">
        <v>15.7</v>
      </c>
      <c r="X106" s="93">
        <f t="shared" si="11"/>
        <v>7.84</v>
      </c>
      <c r="Y106" s="90">
        <v>8.9700000000000006</v>
      </c>
      <c r="Z106" s="92">
        <v>17.88</v>
      </c>
      <c r="AA106" s="93">
        <f t="shared" si="12"/>
        <v>11.38</v>
      </c>
      <c r="AB106" s="91">
        <f t="shared" si="13"/>
        <v>10.74</v>
      </c>
      <c r="AC106" s="30">
        <f t="shared" si="8"/>
        <v>10.74</v>
      </c>
    </row>
    <row r="107" spans="1:29" x14ac:dyDescent="0.35">
      <c r="A107" s="86" t="s">
        <v>3756</v>
      </c>
      <c r="B107" s="89" t="s">
        <v>3978</v>
      </c>
      <c r="C107" s="26" t="s">
        <v>3981</v>
      </c>
      <c r="D107" s="86" t="s">
        <v>3724</v>
      </c>
      <c r="E107" s="26" t="s">
        <v>3981</v>
      </c>
      <c r="F107" s="26" t="s">
        <v>210</v>
      </c>
      <c r="G107" s="26" t="s">
        <v>210</v>
      </c>
      <c r="H107" s="26" t="s">
        <v>210</v>
      </c>
      <c r="I107" s="26" t="s">
        <v>210</v>
      </c>
      <c r="J107" s="26" t="b" cm="1">
        <f t="array" ref="J107">AND(EXACT(F107:I107,F107))</f>
        <v>1</v>
      </c>
      <c r="K107" s="90">
        <v>2</v>
      </c>
      <c r="L107" s="90">
        <v>2</v>
      </c>
      <c r="M107" s="90">
        <v>2</v>
      </c>
      <c r="N107" s="90">
        <v>2</v>
      </c>
      <c r="O107" s="90">
        <v>2</v>
      </c>
      <c r="P107" s="90">
        <v>2</v>
      </c>
      <c r="Q107" s="91">
        <f t="shared" si="9"/>
        <v>4</v>
      </c>
      <c r="R107" s="90">
        <v>17.78</v>
      </c>
      <c r="S107" s="90">
        <v>12.37</v>
      </c>
      <c r="T107" s="92">
        <v>13.79</v>
      </c>
      <c r="U107" s="93">
        <f t="shared" si="10"/>
        <v>5.4100000000000019</v>
      </c>
      <c r="V107" s="90">
        <v>20.84</v>
      </c>
      <c r="W107" s="92">
        <v>9.58</v>
      </c>
      <c r="X107" s="93">
        <f t="shared" si="11"/>
        <v>5.3199999999999967</v>
      </c>
      <c r="Y107" s="90">
        <v>24.35</v>
      </c>
      <c r="Z107" s="92">
        <v>20.350000000000001</v>
      </c>
      <c r="AA107" s="93">
        <f t="shared" si="12"/>
        <v>6.07</v>
      </c>
      <c r="AB107" s="91">
        <f t="shared" si="13"/>
        <v>5.5999999999999988</v>
      </c>
      <c r="AC107" s="30">
        <f t="shared" si="8"/>
        <v>5.5999999999999988</v>
      </c>
    </row>
    <row r="108" spans="1:29" x14ac:dyDescent="0.35">
      <c r="A108" s="86" t="s">
        <v>3761</v>
      </c>
      <c r="B108" s="89" t="s">
        <v>3978</v>
      </c>
      <c r="C108" s="26" t="s">
        <v>3981</v>
      </c>
      <c r="D108" s="86" t="s">
        <v>3724</v>
      </c>
      <c r="E108" s="26" t="s">
        <v>3981</v>
      </c>
      <c r="F108" s="26" t="s">
        <v>210</v>
      </c>
      <c r="G108" s="26" t="s">
        <v>210</v>
      </c>
      <c r="H108" s="26" t="s">
        <v>210</v>
      </c>
      <c r="I108" s="26" t="s">
        <v>210</v>
      </c>
      <c r="J108" s="26" t="b" cm="1">
        <f t="array" ref="J108">AND(EXACT(F108:I108,F108))</f>
        <v>1</v>
      </c>
      <c r="K108" s="90">
        <v>2</v>
      </c>
      <c r="L108" s="90">
        <v>2</v>
      </c>
      <c r="M108" s="90">
        <v>2</v>
      </c>
      <c r="N108" s="90">
        <v>2</v>
      </c>
      <c r="O108" s="90">
        <v>2</v>
      </c>
      <c r="P108" s="90">
        <v>2</v>
      </c>
      <c r="Q108" s="91">
        <f t="shared" si="9"/>
        <v>4</v>
      </c>
      <c r="R108" s="90">
        <v>12.65</v>
      </c>
      <c r="S108" s="90">
        <v>8.15</v>
      </c>
      <c r="T108" s="92">
        <v>9.74</v>
      </c>
      <c r="U108" s="93">
        <f t="shared" si="10"/>
        <v>4.5</v>
      </c>
      <c r="V108" s="90">
        <v>15.51</v>
      </c>
      <c r="W108" s="92">
        <v>5.75</v>
      </c>
      <c r="X108" s="93">
        <f t="shared" si="11"/>
        <v>2.3800000000000008</v>
      </c>
      <c r="Y108" s="90">
        <v>7.65</v>
      </c>
      <c r="Z108" s="92">
        <v>5.29</v>
      </c>
      <c r="AA108" s="93">
        <f t="shared" si="12"/>
        <v>13.609999999999998</v>
      </c>
      <c r="AB108" s="91">
        <f t="shared" si="13"/>
        <v>6.8299999999999992</v>
      </c>
      <c r="AC108" s="30">
        <f t="shared" si="8"/>
        <v>6.8299999999999992</v>
      </c>
    </row>
    <row r="109" spans="1:29" x14ac:dyDescent="0.35">
      <c r="A109" s="86" t="s">
        <v>3767</v>
      </c>
      <c r="B109" s="89" t="s">
        <v>3978</v>
      </c>
      <c r="C109" s="26" t="s">
        <v>3981</v>
      </c>
      <c r="D109" s="86" t="s">
        <v>3724</v>
      </c>
      <c r="E109" s="26" t="s">
        <v>3981</v>
      </c>
      <c r="F109" s="26" t="s">
        <v>210</v>
      </c>
      <c r="G109" s="26" t="s">
        <v>210</v>
      </c>
      <c r="H109" s="26" t="s">
        <v>210</v>
      </c>
      <c r="I109" s="26" t="s">
        <v>210</v>
      </c>
      <c r="J109" s="26" t="b" cm="1">
        <f t="array" ref="J109">AND(EXACT(F109:I109,F109))</f>
        <v>1</v>
      </c>
      <c r="K109" s="90">
        <v>2</v>
      </c>
      <c r="L109" s="90">
        <v>2</v>
      </c>
      <c r="M109" s="90">
        <v>2</v>
      </c>
      <c r="N109" s="90">
        <v>2</v>
      </c>
      <c r="O109" s="90">
        <v>2</v>
      </c>
      <c r="P109" s="90">
        <v>2</v>
      </c>
      <c r="Q109" s="91">
        <f t="shared" si="9"/>
        <v>4</v>
      </c>
      <c r="R109" s="90">
        <v>13.77</v>
      </c>
      <c r="S109" s="90">
        <v>10.38</v>
      </c>
      <c r="T109" s="92">
        <v>20.64</v>
      </c>
      <c r="U109" s="93">
        <f t="shared" si="10"/>
        <v>3.3899999999999988</v>
      </c>
      <c r="V109" s="90">
        <v>16.350000000000001</v>
      </c>
      <c r="W109" s="92">
        <v>18.88</v>
      </c>
      <c r="X109" s="93">
        <f t="shared" si="11"/>
        <v>14.670000000000002</v>
      </c>
      <c r="Y109" s="90">
        <v>23.75</v>
      </c>
      <c r="Z109" s="92">
        <v>17.885999999999999</v>
      </c>
      <c r="AA109" s="93">
        <f t="shared" si="12"/>
        <v>11.480000000000004</v>
      </c>
      <c r="AB109" s="91">
        <f t="shared" si="13"/>
        <v>9.8466666666666693</v>
      </c>
      <c r="AC109" s="30">
        <f t="shared" si="8"/>
        <v>9.8466666666666693</v>
      </c>
    </row>
    <row r="110" spans="1:29" x14ac:dyDescent="0.35">
      <c r="A110" s="86" t="s">
        <v>3773</v>
      </c>
      <c r="B110" s="89" t="s">
        <v>3978</v>
      </c>
      <c r="C110" s="26" t="s">
        <v>3981</v>
      </c>
      <c r="D110" s="86" t="s">
        <v>3777</v>
      </c>
      <c r="E110" s="26" t="s">
        <v>3981</v>
      </c>
      <c r="F110" s="26" t="s">
        <v>210</v>
      </c>
      <c r="G110" s="26" t="s">
        <v>210</v>
      </c>
      <c r="H110" s="26" t="s">
        <v>210</v>
      </c>
      <c r="I110" s="26" t="s">
        <v>210</v>
      </c>
      <c r="J110" s="26" t="b" cm="1">
        <f t="array" ref="J110">AND(EXACT(F110:I110,F110))</f>
        <v>1</v>
      </c>
      <c r="K110" s="90">
        <v>1</v>
      </c>
      <c r="L110" s="90">
        <v>5</v>
      </c>
      <c r="M110" s="90">
        <v>1</v>
      </c>
      <c r="N110" s="90">
        <v>5</v>
      </c>
      <c r="O110" s="90">
        <v>1</v>
      </c>
      <c r="P110" s="90">
        <v>5</v>
      </c>
      <c r="Q110" s="91">
        <f t="shared" si="9"/>
        <v>6</v>
      </c>
      <c r="R110" s="90">
        <v>19.7</v>
      </c>
      <c r="S110" s="90">
        <v>5.26</v>
      </c>
      <c r="T110" s="92">
        <v>15.15</v>
      </c>
      <c r="U110" s="93">
        <f t="shared" si="10"/>
        <v>14.44</v>
      </c>
      <c r="V110" s="90">
        <v>5.15</v>
      </c>
      <c r="W110" s="92">
        <v>18.62</v>
      </c>
      <c r="X110" s="93">
        <f t="shared" si="11"/>
        <v>15.26</v>
      </c>
      <c r="Y110" s="90">
        <v>16.899999999999999</v>
      </c>
      <c r="Z110" s="92">
        <v>22.99</v>
      </c>
      <c r="AA110" s="93">
        <f t="shared" si="12"/>
        <v>6.8700000000000045</v>
      </c>
      <c r="AB110" s="91">
        <f t="shared" si="13"/>
        <v>12.190000000000003</v>
      </c>
      <c r="AC110" s="30">
        <f t="shared" si="8"/>
        <v>12.190000000000003</v>
      </c>
    </row>
    <row r="111" spans="1:29" x14ac:dyDescent="0.35">
      <c r="A111" s="86" t="s">
        <v>3781</v>
      </c>
      <c r="B111" s="89" t="s">
        <v>3978</v>
      </c>
      <c r="C111" s="26" t="s">
        <v>3981</v>
      </c>
      <c r="D111" s="86" t="s">
        <v>3777</v>
      </c>
      <c r="E111" s="26" t="s">
        <v>3981</v>
      </c>
      <c r="F111" s="26" t="s">
        <v>210</v>
      </c>
      <c r="G111" s="26" t="s">
        <v>210</v>
      </c>
      <c r="H111" s="26" t="s">
        <v>210</v>
      </c>
      <c r="I111" s="26" t="s">
        <v>210</v>
      </c>
      <c r="J111" s="26" t="b" cm="1">
        <f t="array" ref="J111">AND(EXACT(F111:I111,F111))</f>
        <v>1</v>
      </c>
      <c r="K111" s="90">
        <v>1</v>
      </c>
      <c r="L111" s="90">
        <v>7</v>
      </c>
      <c r="M111" s="90">
        <v>1</v>
      </c>
      <c r="N111" s="90">
        <v>7</v>
      </c>
      <c r="O111" s="90">
        <v>1</v>
      </c>
      <c r="P111" s="90">
        <v>7</v>
      </c>
      <c r="Q111" s="91">
        <f t="shared" si="9"/>
        <v>8</v>
      </c>
      <c r="R111" s="90">
        <v>21.4</v>
      </c>
      <c r="S111" s="90">
        <v>6.13</v>
      </c>
      <c r="T111" s="92">
        <v>11.79</v>
      </c>
      <c r="U111" s="93">
        <f t="shared" si="10"/>
        <v>15.27</v>
      </c>
      <c r="V111" s="90">
        <v>4.8499999999999996</v>
      </c>
      <c r="W111" s="92">
        <v>12.92</v>
      </c>
      <c r="X111" s="93">
        <f t="shared" si="11"/>
        <v>13.069999999999999</v>
      </c>
      <c r="Y111" s="90">
        <v>3.79</v>
      </c>
      <c r="Z111" s="92">
        <v>14.78</v>
      </c>
      <c r="AA111" s="93">
        <f t="shared" si="12"/>
        <v>13.98</v>
      </c>
      <c r="AB111" s="91">
        <f t="shared" si="13"/>
        <v>14.106666666666664</v>
      </c>
      <c r="AC111" s="30">
        <f t="shared" si="8"/>
        <v>14.106666666666664</v>
      </c>
    </row>
    <row r="112" spans="1:29" x14ac:dyDescent="0.35">
      <c r="A112" s="86" t="s">
        <v>3785</v>
      </c>
      <c r="B112" s="89" t="s">
        <v>3978</v>
      </c>
      <c r="C112" s="26" t="s">
        <v>3981</v>
      </c>
      <c r="D112" s="86" t="s">
        <v>3777</v>
      </c>
      <c r="E112" s="26" t="s">
        <v>3981</v>
      </c>
      <c r="F112" s="26" t="s">
        <v>210</v>
      </c>
      <c r="G112" s="26" t="s">
        <v>210</v>
      </c>
      <c r="H112" s="26" t="s">
        <v>210</v>
      </c>
      <c r="I112" s="26" t="s">
        <v>210</v>
      </c>
      <c r="J112" s="26" t="b" cm="1">
        <f t="array" ref="J112">AND(EXACT(F112:I112,F112))</f>
        <v>1</v>
      </c>
      <c r="K112" s="90">
        <v>2</v>
      </c>
      <c r="L112" s="90">
        <v>2</v>
      </c>
      <c r="M112" s="90">
        <v>2</v>
      </c>
      <c r="N112" s="90">
        <v>2</v>
      </c>
      <c r="O112" s="90">
        <v>2</v>
      </c>
      <c r="P112" s="90">
        <v>2</v>
      </c>
      <c r="Q112" s="91">
        <f t="shared" si="9"/>
        <v>4</v>
      </c>
      <c r="R112" s="90">
        <v>12.45</v>
      </c>
      <c r="S112" s="90">
        <v>4.0250000000000004</v>
      </c>
      <c r="T112" s="92">
        <v>10.56</v>
      </c>
      <c r="U112" s="93">
        <f t="shared" si="10"/>
        <v>8.4249999999999989</v>
      </c>
      <c r="V112" s="90">
        <v>5.04</v>
      </c>
      <c r="W112" s="92">
        <v>12.12</v>
      </c>
      <c r="X112" s="93">
        <f t="shared" si="11"/>
        <v>9.5450000000000017</v>
      </c>
      <c r="Y112" s="90">
        <v>14.4</v>
      </c>
      <c r="Z112" s="92">
        <v>13.79</v>
      </c>
      <c r="AA112" s="93">
        <f t="shared" si="12"/>
        <v>2.76</v>
      </c>
      <c r="AB112" s="91">
        <f t="shared" si="13"/>
        <v>6.9099999999999993</v>
      </c>
      <c r="AC112" s="30">
        <f t="shared" si="8"/>
        <v>6.9099999999999993</v>
      </c>
    </row>
    <row r="113" spans="1:29" x14ac:dyDescent="0.35">
      <c r="A113" s="86" t="s">
        <v>3979</v>
      </c>
      <c r="B113" s="89" t="s">
        <v>3978</v>
      </c>
      <c r="C113" s="26" t="s">
        <v>3981</v>
      </c>
      <c r="D113" s="86" t="s">
        <v>3777</v>
      </c>
      <c r="E113" s="26" t="s">
        <v>3981</v>
      </c>
      <c r="F113" s="26" t="s">
        <v>210</v>
      </c>
      <c r="G113" s="26" t="s">
        <v>210</v>
      </c>
      <c r="H113" s="26" t="s">
        <v>210</v>
      </c>
      <c r="I113" s="26" t="s">
        <v>210</v>
      </c>
      <c r="J113" s="26" t="b" cm="1">
        <f t="array" ref="J113">AND(EXACT(F113:I113,F113))</f>
        <v>1</v>
      </c>
      <c r="K113" s="90">
        <v>2</v>
      </c>
      <c r="L113" s="90">
        <v>4</v>
      </c>
      <c r="M113" s="90">
        <v>2</v>
      </c>
      <c r="N113" s="90">
        <v>4</v>
      </c>
      <c r="O113" s="90">
        <v>2</v>
      </c>
      <c r="P113" s="90">
        <v>4</v>
      </c>
      <c r="Q113" s="91">
        <f t="shared" si="9"/>
        <v>6</v>
      </c>
      <c r="R113" s="90">
        <v>18.149999999999999</v>
      </c>
      <c r="S113" s="90">
        <v>6.09</v>
      </c>
      <c r="T113" s="92">
        <v>15.16</v>
      </c>
      <c r="U113" s="93">
        <f t="shared" si="10"/>
        <v>12.059999999999999</v>
      </c>
      <c r="V113" s="90">
        <v>4.01</v>
      </c>
      <c r="W113" s="92">
        <v>17.11</v>
      </c>
      <c r="X113" s="93">
        <f t="shared" si="11"/>
        <v>17.240000000000002</v>
      </c>
      <c r="Y113" s="90">
        <v>16.73</v>
      </c>
      <c r="Z113" s="92">
        <v>19.61</v>
      </c>
      <c r="AA113" s="93">
        <f t="shared" si="12"/>
        <v>4.389999999999997</v>
      </c>
      <c r="AB113" s="91">
        <f t="shared" si="13"/>
        <v>11.229999999999999</v>
      </c>
      <c r="AC113" s="30">
        <f t="shared" si="8"/>
        <v>11.229999999999999</v>
      </c>
    </row>
    <row r="114" spans="1:29" x14ac:dyDescent="0.35">
      <c r="A114" s="86" t="s">
        <v>3796</v>
      </c>
      <c r="B114" s="89" t="s">
        <v>3978</v>
      </c>
      <c r="C114" s="26" t="s">
        <v>3981</v>
      </c>
      <c r="D114" s="86" t="s">
        <v>3799</v>
      </c>
      <c r="E114" s="26" t="s">
        <v>3981</v>
      </c>
      <c r="F114" s="26" t="s">
        <v>210</v>
      </c>
      <c r="G114" s="26" t="s">
        <v>210</v>
      </c>
      <c r="H114" s="26" t="s">
        <v>210</v>
      </c>
      <c r="I114" s="26" t="s">
        <v>210</v>
      </c>
      <c r="J114" s="26" t="b" cm="1">
        <f t="array" ref="J114">AND(EXACT(F114:I114,F114))</f>
        <v>1</v>
      </c>
      <c r="K114" s="90">
        <v>2</v>
      </c>
      <c r="L114" s="90">
        <v>5</v>
      </c>
      <c r="M114" s="90">
        <v>2</v>
      </c>
      <c r="N114" s="90">
        <v>5</v>
      </c>
      <c r="O114" s="90">
        <v>2</v>
      </c>
      <c r="P114" s="90">
        <v>5</v>
      </c>
      <c r="Q114" s="91">
        <f t="shared" si="9"/>
        <v>7</v>
      </c>
      <c r="R114" s="90">
        <v>11.69</v>
      </c>
      <c r="S114" s="90">
        <v>4.33</v>
      </c>
      <c r="T114" s="92">
        <v>12.46</v>
      </c>
      <c r="U114" s="93">
        <f t="shared" si="10"/>
        <v>7.3599999999999994</v>
      </c>
      <c r="V114" s="90">
        <v>6.91</v>
      </c>
      <c r="W114" s="92">
        <v>13.72</v>
      </c>
      <c r="X114" s="93">
        <f t="shared" si="11"/>
        <v>9.879999999999999</v>
      </c>
      <c r="Y114" s="90">
        <v>5.32</v>
      </c>
      <c r="Z114" s="92">
        <v>11.62</v>
      </c>
      <c r="AA114" s="93">
        <f t="shared" si="12"/>
        <v>15.310000000000002</v>
      </c>
      <c r="AB114" s="91">
        <f t="shared" si="13"/>
        <v>10.85</v>
      </c>
      <c r="AC114" s="30">
        <f t="shared" si="8"/>
        <v>10.85</v>
      </c>
    </row>
    <row r="115" spans="1:29" x14ac:dyDescent="0.35">
      <c r="A115" s="86" t="s">
        <v>3803</v>
      </c>
      <c r="B115" s="89" t="s">
        <v>3978</v>
      </c>
      <c r="C115" s="26" t="s">
        <v>3981</v>
      </c>
      <c r="D115" s="86" t="s">
        <v>3799</v>
      </c>
      <c r="E115" s="26" t="s">
        <v>3981</v>
      </c>
      <c r="F115" s="26" t="s">
        <v>210</v>
      </c>
      <c r="G115" s="26" t="s">
        <v>210</v>
      </c>
      <c r="H115" s="26" t="s">
        <v>210</v>
      </c>
      <c r="I115" s="26" t="s">
        <v>210</v>
      </c>
      <c r="J115" s="26" t="b" cm="1">
        <f t="array" ref="J115">AND(EXACT(F115:I115,F115))</f>
        <v>1</v>
      </c>
      <c r="K115" s="90">
        <v>2</v>
      </c>
      <c r="L115" s="90">
        <v>3</v>
      </c>
      <c r="M115" s="90">
        <v>2</v>
      </c>
      <c r="N115" s="90">
        <v>3</v>
      </c>
      <c r="O115" s="90">
        <v>2</v>
      </c>
      <c r="P115" s="90">
        <v>3</v>
      </c>
      <c r="Q115" s="91">
        <f t="shared" si="9"/>
        <v>5</v>
      </c>
      <c r="R115" s="90">
        <v>19.329999999999998</v>
      </c>
      <c r="S115" s="90">
        <v>5.99</v>
      </c>
      <c r="T115" s="92">
        <v>16.84</v>
      </c>
      <c r="U115" s="93">
        <f t="shared" si="10"/>
        <v>13.339999999999998</v>
      </c>
      <c r="V115" s="90">
        <v>9.4</v>
      </c>
      <c r="W115" s="92">
        <v>15.21</v>
      </c>
      <c r="X115" s="93">
        <f t="shared" si="11"/>
        <v>13.429999999999998</v>
      </c>
      <c r="Y115" s="90">
        <v>9.07</v>
      </c>
      <c r="Z115" s="92">
        <v>10.61</v>
      </c>
      <c r="AA115" s="93">
        <f t="shared" si="12"/>
        <v>15.54</v>
      </c>
      <c r="AB115" s="91">
        <f t="shared" si="13"/>
        <v>14.103333333333332</v>
      </c>
      <c r="AC115" s="30">
        <f t="shared" si="8"/>
        <v>14.103333333333332</v>
      </c>
    </row>
    <row r="116" spans="1:29" x14ac:dyDescent="0.35">
      <c r="A116" s="86" t="s">
        <v>3807</v>
      </c>
      <c r="B116" s="89" t="s">
        <v>3978</v>
      </c>
      <c r="C116" s="26" t="s">
        <v>3981</v>
      </c>
      <c r="D116" s="86" t="s">
        <v>3799</v>
      </c>
      <c r="E116" s="26" t="s">
        <v>3981</v>
      </c>
      <c r="F116" s="26" t="s">
        <v>210</v>
      </c>
      <c r="G116" s="26" t="s">
        <v>210</v>
      </c>
      <c r="H116" s="26" t="s">
        <v>210</v>
      </c>
      <c r="I116" s="26" t="s">
        <v>210</v>
      </c>
      <c r="J116" s="26" t="b" cm="1">
        <f t="array" ref="J116">AND(EXACT(F116:I116,F116))</f>
        <v>1</v>
      </c>
      <c r="K116" s="90">
        <v>2</v>
      </c>
      <c r="L116" s="90">
        <v>7</v>
      </c>
      <c r="M116" s="90">
        <v>2</v>
      </c>
      <c r="N116" s="90">
        <v>7</v>
      </c>
      <c r="O116" s="90">
        <v>2</v>
      </c>
      <c r="P116" s="90">
        <v>7</v>
      </c>
      <c r="Q116" s="91">
        <f t="shared" si="9"/>
        <v>9</v>
      </c>
      <c r="R116" s="90">
        <v>10.29</v>
      </c>
      <c r="S116" s="90">
        <v>2.82</v>
      </c>
      <c r="T116" s="92">
        <v>21.19</v>
      </c>
      <c r="U116" s="93">
        <f t="shared" si="10"/>
        <v>7.4699999999999989</v>
      </c>
      <c r="V116" s="90">
        <v>8.15</v>
      </c>
      <c r="W116" s="92">
        <v>12.79</v>
      </c>
      <c r="X116" s="93">
        <f t="shared" si="11"/>
        <v>15.860000000000001</v>
      </c>
      <c r="Y116" s="90">
        <v>3.68</v>
      </c>
      <c r="Z116" s="92">
        <v>10.775</v>
      </c>
      <c r="AA116" s="93">
        <f t="shared" si="12"/>
        <v>17.259999999999998</v>
      </c>
      <c r="AB116" s="91">
        <f t="shared" si="13"/>
        <v>13.53</v>
      </c>
      <c r="AC116" s="30">
        <f t="shared" si="8"/>
        <v>13.53</v>
      </c>
    </row>
    <row r="117" spans="1:29" x14ac:dyDescent="0.35">
      <c r="A117" s="86" t="s">
        <v>3812</v>
      </c>
      <c r="B117" s="89" t="s">
        <v>3978</v>
      </c>
      <c r="C117" s="26" t="s">
        <v>3981</v>
      </c>
      <c r="D117" s="86" t="s">
        <v>3799</v>
      </c>
      <c r="E117" s="26" t="s">
        <v>3981</v>
      </c>
      <c r="F117" s="26" t="s">
        <v>210</v>
      </c>
      <c r="G117" s="26" t="s">
        <v>210</v>
      </c>
      <c r="H117" s="26" t="s">
        <v>210</v>
      </c>
      <c r="I117" s="26" t="s">
        <v>210</v>
      </c>
      <c r="J117" s="26" t="b" cm="1">
        <f t="array" ref="J117">AND(EXACT(F117:I117,F117))</f>
        <v>1</v>
      </c>
      <c r="K117" s="90">
        <v>2</v>
      </c>
      <c r="L117" s="90">
        <v>4</v>
      </c>
      <c r="M117" s="90">
        <v>2</v>
      </c>
      <c r="N117" s="90">
        <v>4</v>
      </c>
      <c r="O117" s="90">
        <v>2</v>
      </c>
      <c r="P117" s="90">
        <v>4</v>
      </c>
      <c r="Q117" s="91">
        <f t="shared" si="9"/>
        <v>6</v>
      </c>
      <c r="R117" s="90">
        <v>8.51</v>
      </c>
      <c r="S117" s="90">
        <v>1.54</v>
      </c>
      <c r="T117" s="92">
        <v>16.295000000000002</v>
      </c>
      <c r="U117" s="93">
        <f t="shared" si="10"/>
        <v>6.97</v>
      </c>
      <c r="V117" s="90">
        <v>5.34</v>
      </c>
      <c r="W117" s="92">
        <v>9.9700000000000006</v>
      </c>
      <c r="X117" s="93">
        <f t="shared" si="11"/>
        <v>12.495000000000001</v>
      </c>
      <c r="Y117" s="90">
        <v>8.17</v>
      </c>
      <c r="Z117" s="92">
        <v>13.25</v>
      </c>
      <c r="AA117" s="93">
        <f t="shared" si="12"/>
        <v>7.1400000000000006</v>
      </c>
      <c r="AB117" s="91">
        <f t="shared" si="13"/>
        <v>8.8683333333333341</v>
      </c>
      <c r="AC117" s="30">
        <f t="shared" si="8"/>
        <v>8.8683333333333341</v>
      </c>
    </row>
    <row r="118" spans="1:29" x14ac:dyDescent="0.35">
      <c r="A118" s="86" t="s">
        <v>3819</v>
      </c>
      <c r="B118" s="89" t="s">
        <v>3978</v>
      </c>
      <c r="C118" s="26" t="s">
        <v>3981</v>
      </c>
      <c r="D118" s="86" t="s">
        <v>3822</v>
      </c>
      <c r="E118" s="26" t="s">
        <v>3981</v>
      </c>
      <c r="F118" s="26" t="s">
        <v>210</v>
      </c>
      <c r="G118" s="26" t="s">
        <v>210</v>
      </c>
      <c r="H118" s="26" t="s">
        <v>210</v>
      </c>
      <c r="I118" s="26" t="s">
        <v>210</v>
      </c>
      <c r="J118" s="26" t="b" cm="1">
        <f t="array" ref="J118">AND(EXACT(F118:I118,F118))</f>
        <v>1</v>
      </c>
      <c r="K118" s="90">
        <v>2</v>
      </c>
      <c r="L118" s="90">
        <v>7</v>
      </c>
      <c r="M118" s="90">
        <v>2</v>
      </c>
      <c r="N118" s="90">
        <v>7</v>
      </c>
      <c r="O118" s="90">
        <v>2</v>
      </c>
      <c r="P118" s="90">
        <v>7</v>
      </c>
      <c r="Q118" s="91">
        <f t="shared" si="9"/>
        <v>9</v>
      </c>
      <c r="R118" s="90">
        <v>20.9</v>
      </c>
      <c r="S118" s="90">
        <v>7.25</v>
      </c>
      <c r="T118" s="92">
        <v>17.399999999999999</v>
      </c>
      <c r="U118" s="93">
        <f t="shared" si="10"/>
        <v>13.649999999999999</v>
      </c>
      <c r="V118" s="90">
        <v>14.1</v>
      </c>
      <c r="W118" s="92">
        <v>16.47</v>
      </c>
      <c r="X118" s="93">
        <f t="shared" si="11"/>
        <v>10.549999999999999</v>
      </c>
      <c r="Y118" s="90">
        <v>4.8499999999999996</v>
      </c>
      <c r="Z118" s="92">
        <v>20.3</v>
      </c>
      <c r="AA118" s="93">
        <f t="shared" si="12"/>
        <v>25.72</v>
      </c>
      <c r="AB118" s="91">
        <f t="shared" si="13"/>
        <v>16.639999999999997</v>
      </c>
      <c r="AC118" s="30">
        <f t="shared" si="8"/>
        <v>16.639999999999997</v>
      </c>
    </row>
    <row r="119" spans="1:29" x14ac:dyDescent="0.35">
      <c r="A119" s="86" t="s">
        <v>3826</v>
      </c>
      <c r="B119" s="89" t="s">
        <v>3978</v>
      </c>
      <c r="C119" s="26" t="s">
        <v>3981</v>
      </c>
      <c r="D119" s="86" t="s">
        <v>3822</v>
      </c>
      <c r="E119" s="26" t="s">
        <v>3981</v>
      </c>
      <c r="F119" s="26" t="s">
        <v>210</v>
      </c>
      <c r="G119" s="26" t="s">
        <v>210</v>
      </c>
      <c r="H119" s="26" t="s">
        <v>210</v>
      </c>
      <c r="I119" s="26" t="s">
        <v>210</v>
      </c>
      <c r="J119" s="26" t="b" cm="1">
        <f t="array" ref="J119">AND(EXACT(F119:I119,F119))</f>
        <v>1</v>
      </c>
      <c r="K119" s="90">
        <v>2</v>
      </c>
      <c r="L119" s="90">
        <v>4</v>
      </c>
      <c r="M119" s="90">
        <v>2</v>
      </c>
      <c r="N119" s="90">
        <v>4</v>
      </c>
      <c r="O119" s="90">
        <v>2</v>
      </c>
      <c r="P119" s="90">
        <v>4</v>
      </c>
      <c r="Q119" s="91">
        <f t="shared" si="9"/>
        <v>6</v>
      </c>
      <c r="R119" s="90">
        <v>25.93</v>
      </c>
      <c r="S119" s="90">
        <v>10.55</v>
      </c>
      <c r="T119" s="92">
        <v>17.420000000000002</v>
      </c>
      <c r="U119" s="93">
        <f t="shared" si="10"/>
        <v>15.379999999999999</v>
      </c>
      <c r="V119" s="90">
        <v>15.45</v>
      </c>
      <c r="W119" s="92">
        <v>12</v>
      </c>
      <c r="X119" s="93">
        <f t="shared" si="11"/>
        <v>12.520000000000003</v>
      </c>
      <c r="Y119" s="90">
        <v>17.8</v>
      </c>
      <c r="Z119" s="92">
        <v>14.2</v>
      </c>
      <c r="AA119" s="93">
        <f t="shared" si="12"/>
        <v>9.6499999999999986</v>
      </c>
      <c r="AB119" s="91">
        <f t="shared" si="13"/>
        <v>12.516666666666666</v>
      </c>
      <c r="AC119" s="30">
        <f t="shared" si="8"/>
        <v>12.516666666666666</v>
      </c>
    </row>
    <row r="120" spans="1:29" x14ac:dyDescent="0.35">
      <c r="A120" s="86" t="s">
        <v>3833</v>
      </c>
      <c r="B120" s="89" t="s">
        <v>3978</v>
      </c>
      <c r="C120" s="26" t="s">
        <v>3981</v>
      </c>
      <c r="D120" s="86" t="s">
        <v>3822</v>
      </c>
      <c r="E120" s="26" t="s">
        <v>3981</v>
      </c>
      <c r="F120" s="26" t="s">
        <v>210</v>
      </c>
      <c r="G120" s="26" t="s">
        <v>210</v>
      </c>
      <c r="H120" s="26" t="s">
        <v>210</v>
      </c>
      <c r="I120" s="26" t="s">
        <v>210</v>
      </c>
      <c r="J120" s="26" t="b" cm="1">
        <f t="array" ref="J120">AND(EXACT(F120:I120,F120))</f>
        <v>1</v>
      </c>
      <c r="K120" s="90">
        <v>2</v>
      </c>
      <c r="L120" s="90">
        <v>3</v>
      </c>
      <c r="M120" s="90">
        <v>2</v>
      </c>
      <c r="N120" s="90">
        <v>3</v>
      </c>
      <c r="O120" s="90">
        <v>2</v>
      </c>
      <c r="P120" s="90">
        <v>3</v>
      </c>
      <c r="Q120" s="91">
        <f t="shared" si="9"/>
        <v>5</v>
      </c>
      <c r="R120" s="90">
        <v>25.3</v>
      </c>
      <c r="S120" s="90">
        <v>10.7</v>
      </c>
      <c r="T120" s="92">
        <v>12.4</v>
      </c>
      <c r="U120" s="93">
        <f t="shared" si="10"/>
        <v>14.600000000000001</v>
      </c>
      <c r="V120" s="90">
        <v>11.85</v>
      </c>
      <c r="W120" s="92">
        <v>10.72</v>
      </c>
      <c r="X120" s="93">
        <f t="shared" si="11"/>
        <v>11.250000000000002</v>
      </c>
      <c r="Y120" s="90">
        <v>16.2</v>
      </c>
      <c r="Z120" s="92">
        <v>17.600000000000001</v>
      </c>
      <c r="AA120" s="93">
        <f t="shared" si="12"/>
        <v>6.370000000000001</v>
      </c>
      <c r="AB120" s="91">
        <f t="shared" si="13"/>
        <v>10.74</v>
      </c>
      <c r="AC120" s="30">
        <f t="shared" si="8"/>
        <v>10.74</v>
      </c>
    </row>
    <row r="121" spans="1:29" x14ac:dyDescent="0.35">
      <c r="A121" s="86" t="s">
        <v>3839</v>
      </c>
      <c r="B121" s="89" t="s">
        <v>3978</v>
      </c>
      <c r="C121" s="26" t="s">
        <v>3981</v>
      </c>
      <c r="D121" s="86" t="s">
        <v>3822</v>
      </c>
      <c r="E121" s="26" t="s">
        <v>3981</v>
      </c>
      <c r="F121" s="26" t="s">
        <v>210</v>
      </c>
      <c r="G121" s="26" t="s">
        <v>210</v>
      </c>
      <c r="H121" s="26" t="s">
        <v>210</v>
      </c>
      <c r="I121" s="26" t="s">
        <v>210</v>
      </c>
      <c r="J121" s="26" t="b" cm="1">
        <f t="array" ref="J121">AND(EXACT(F121:I121,F121))</f>
        <v>1</v>
      </c>
      <c r="K121" s="90">
        <v>2</v>
      </c>
      <c r="L121" s="90">
        <v>2</v>
      </c>
      <c r="M121" s="90">
        <v>2</v>
      </c>
      <c r="N121" s="90">
        <v>2</v>
      </c>
      <c r="O121" s="90">
        <v>2</v>
      </c>
      <c r="P121" s="90">
        <v>2</v>
      </c>
      <c r="Q121" s="91">
        <f t="shared" si="9"/>
        <v>4</v>
      </c>
      <c r="R121" s="90">
        <v>18.25</v>
      </c>
      <c r="S121" s="90">
        <v>7.49</v>
      </c>
      <c r="T121" s="92">
        <v>10.11</v>
      </c>
      <c r="U121" s="93">
        <f t="shared" si="10"/>
        <v>10.76</v>
      </c>
      <c r="V121" s="90">
        <v>14.55</v>
      </c>
      <c r="W121" s="92">
        <v>5.1100000000000003</v>
      </c>
      <c r="X121" s="93">
        <f t="shared" si="11"/>
        <v>3.0500000000000007</v>
      </c>
      <c r="Y121" s="90">
        <v>14.16</v>
      </c>
      <c r="Z121" s="92">
        <v>3.0150000000000001</v>
      </c>
      <c r="AA121" s="93">
        <f t="shared" si="12"/>
        <v>5.5</v>
      </c>
      <c r="AB121" s="91">
        <f t="shared" si="13"/>
        <v>6.4366666666666674</v>
      </c>
      <c r="AC121" s="30">
        <f t="shared" si="8"/>
        <v>6.4366666666666674</v>
      </c>
    </row>
    <row r="122" spans="1:29" x14ac:dyDescent="0.35">
      <c r="A122" s="86" t="s">
        <v>3843</v>
      </c>
      <c r="B122" s="89" t="s">
        <v>3978</v>
      </c>
      <c r="C122" s="26" t="s">
        <v>3981</v>
      </c>
      <c r="D122" s="86" t="s">
        <v>3822</v>
      </c>
      <c r="E122" s="26" t="s">
        <v>3981</v>
      </c>
      <c r="F122" s="26" t="s">
        <v>210</v>
      </c>
      <c r="G122" s="26" t="s">
        <v>210</v>
      </c>
      <c r="H122" s="26" t="s">
        <v>210</v>
      </c>
      <c r="I122" s="26" t="s">
        <v>210</v>
      </c>
      <c r="J122" s="26" t="b" cm="1">
        <f t="array" ref="J122">AND(EXACT(F122:I122,F122))</f>
        <v>1</v>
      </c>
      <c r="K122" s="90">
        <v>2</v>
      </c>
      <c r="L122" s="90">
        <v>5</v>
      </c>
      <c r="M122" s="90">
        <v>2</v>
      </c>
      <c r="N122" s="90">
        <v>5</v>
      </c>
      <c r="O122" s="90">
        <v>2</v>
      </c>
      <c r="P122" s="90">
        <v>5</v>
      </c>
      <c r="Q122" s="91">
        <f t="shared" si="9"/>
        <v>7</v>
      </c>
      <c r="R122" s="90">
        <v>15.07</v>
      </c>
      <c r="S122" s="90">
        <v>5.5</v>
      </c>
      <c r="T122" s="92">
        <v>17.36</v>
      </c>
      <c r="U122" s="93">
        <f t="shared" si="10"/>
        <v>9.57</v>
      </c>
      <c r="V122" s="90">
        <v>16.190000000000001</v>
      </c>
      <c r="W122" s="92">
        <v>17.010000000000002</v>
      </c>
      <c r="X122" s="93">
        <f t="shared" si="11"/>
        <v>6.6699999999999982</v>
      </c>
      <c r="Y122" s="90">
        <v>9.15</v>
      </c>
      <c r="Z122" s="92">
        <v>10.27</v>
      </c>
      <c r="AA122" s="93">
        <f t="shared" si="12"/>
        <v>24.050000000000004</v>
      </c>
      <c r="AB122" s="91">
        <f t="shared" si="13"/>
        <v>13.430000000000001</v>
      </c>
      <c r="AC122" s="30">
        <f t="shared" si="8"/>
        <v>13.430000000000001</v>
      </c>
    </row>
    <row r="123" spans="1:29" x14ac:dyDescent="0.35">
      <c r="A123" s="86" t="s">
        <v>3850</v>
      </c>
      <c r="B123" s="89" t="s">
        <v>3978</v>
      </c>
      <c r="C123" s="26" t="s">
        <v>3981</v>
      </c>
      <c r="D123" s="86" t="s">
        <v>3822</v>
      </c>
      <c r="E123" s="26" t="s">
        <v>3981</v>
      </c>
      <c r="F123" s="26" t="s">
        <v>210</v>
      </c>
      <c r="G123" s="26" t="s">
        <v>210</v>
      </c>
      <c r="H123" s="26" t="s">
        <v>210</v>
      </c>
      <c r="I123" s="26" t="s">
        <v>210</v>
      </c>
      <c r="J123" s="26" t="b" cm="1">
        <f t="array" ref="J123">AND(EXACT(F123:I123,F123))</f>
        <v>1</v>
      </c>
      <c r="K123" s="90">
        <v>2</v>
      </c>
      <c r="L123" s="90">
        <v>1</v>
      </c>
      <c r="M123" s="90">
        <v>2</v>
      </c>
      <c r="N123" s="90">
        <v>1</v>
      </c>
      <c r="O123" s="90">
        <v>2</v>
      </c>
      <c r="P123" s="90">
        <v>1</v>
      </c>
      <c r="Q123" s="91">
        <f t="shared" si="9"/>
        <v>3</v>
      </c>
      <c r="R123" s="90">
        <v>15.41</v>
      </c>
      <c r="S123" s="90">
        <v>9.2899999999999991</v>
      </c>
      <c r="T123" s="92">
        <v>10.199999999999999</v>
      </c>
      <c r="U123" s="93">
        <f t="shared" si="10"/>
        <v>6.120000000000001</v>
      </c>
      <c r="V123" s="90">
        <v>16.440000000000001</v>
      </c>
      <c r="W123" s="92">
        <v>6.6050000000000004</v>
      </c>
      <c r="X123" s="93">
        <f t="shared" si="11"/>
        <v>3.0499999999999972</v>
      </c>
      <c r="Y123" s="90">
        <v>13.11</v>
      </c>
      <c r="Z123" s="92">
        <v>4.63</v>
      </c>
      <c r="AA123" s="93">
        <f t="shared" si="12"/>
        <v>9.9350000000000023</v>
      </c>
      <c r="AB123" s="91">
        <f t="shared" si="13"/>
        <v>6.3683333333333332</v>
      </c>
      <c r="AC123" s="30">
        <f t="shared" si="8"/>
        <v>6.3683333333333332</v>
      </c>
    </row>
    <row r="124" spans="1:29" x14ac:dyDescent="0.35">
      <c r="A124" s="86" t="s">
        <v>3855</v>
      </c>
      <c r="B124" s="89" t="s">
        <v>3978</v>
      </c>
      <c r="C124" s="26" t="s">
        <v>3981</v>
      </c>
      <c r="D124" s="86" t="s">
        <v>3858</v>
      </c>
      <c r="E124" s="26" t="s">
        <v>3981</v>
      </c>
      <c r="F124" s="26" t="s">
        <v>210</v>
      </c>
      <c r="G124" s="26" t="s">
        <v>210</v>
      </c>
      <c r="H124" s="26" t="s">
        <v>210</v>
      </c>
      <c r="I124" s="26" t="s">
        <v>210</v>
      </c>
      <c r="J124" s="26" t="b" cm="1">
        <f t="array" ref="J124">AND(EXACT(F124:I124,F124))</f>
        <v>1</v>
      </c>
      <c r="K124" s="90">
        <v>2</v>
      </c>
      <c r="L124" s="90">
        <v>6</v>
      </c>
      <c r="M124" s="90">
        <v>2</v>
      </c>
      <c r="N124" s="90">
        <v>6</v>
      </c>
      <c r="O124" s="90">
        <v>2</v>
      </c>
      <c r="P124" s="90">
        <v>6</v>
      </c>
      <c r="Q124" s="91">
        <f t="shared" si="9"/>
        <v>8</v>
      </c>
      <c r="R124" s="90">
        <v>23.15</v>
      </c>
      <c r="S124" s="90">
        <v>7.34</v>
      </c>
      <c r="T124" s="92">
        <v>18.361999999999998</v>
      </c>
      <c r="U124" s="93">
        <f t="shared" si="10"/>
        <v>15.809999999999999</v>
      </c>
      <c r="V124" s="90">
        <v>16.25</v>
      </c>
      <c r="W124" s="92">
        <v>4.38</v>
      </c>
      <c r="X124" s="93">
        <f t="shared" si="11"/>
        <v>9.4519999999999982</v>
      </c>
      <c r="Y124" s="90">
        <v>7.17</v>
      </c>
      <c r="Z124" s="92">
        <v>19.262</v>
      </c>
      <c r="AA124" s="93">
        <f t="shared" si="12"/>
        <v>13.459999999999999</v>
      </c>
      <c r="AB124" s="91">
        <f t="shared" si="13"/>
        <v>12.907333333333332</v>
      </c>
      <c r="AC124" s="30">
        <f t="shared" si="8"/>
        <v>12.907333333333332</v>
      </c>
    </row>
    <row r="125" spans="1:29" x14ac:dyDescent="0.35">
      <c r="A125" s="86" t="s">
        <v>3862</v>
      </c>
      <c r="B125" s="89" t="s">
        <v>3978</v>
      </c>
      <c r="C125" s="26" t="s">
        <v>3981</v>
      </c>
      <c r="D125" s="86" t="s">
        <v>3858</v>
      </c>
      <c r="E125" s="26" t="s">
        <v>3981</v>
      </c>
      <c r="F125" s="26" t="s">
        <v>210</v>
      </c>
      <c r="G125" s="26" t="s">
        <v>210</v>
      </c>
      <c r="H125" s="26" t="s">
        <v>210</v>
      </c>
      <c r="I125" s="26" t="s">
        <v>210</v>
      </c>
      <c r="J125" s="26" t="b" cm="1">
        <f t="array" ref="J125">AND(EXACT(F125:I125,F125))</f>
        <v>1</v>
      </c>
      <c r="K125" s="90">
        <v>2</v>
      </c>
      <c r="L125" s="90">
        <v>4</v>
      </c>
      <c r="M125" s="90">
        <v>2</v>
      </c>
      <c r="N125" s="90">
        <v>4</v>
      </c>
      <c r="O125" s="90">
        <v>2</v>
      </c>
      <c r="P125" s="90">
        <v>4</v>
      </c>
      <c r="Q125" s="91">
        <f t="shared" si="9"/>
        <v>6</v>
      </c>
      <c r="R125" s="90">
        <v>14.21</v>
      </c>
      <c r="S125" s="90">
        <v>6.86</v>
      </c>
      <c r="T125" s="92">
        <v>20.376000000000001</v>
      </c>
      <c r="U125" s="93">
        <f t="shared" si="10"/>
        <v>7.3500000000000005</v>
      </c>
      <c r="V125" s="90">
        <v>23.1</v>
      </c>
      <c r="W125" s="92">
        <v>3.15</v>
      </c>
      <c r="X125" s="93">
        <f t="shared" si="11"/>
        <v>4.1359999999999992</v>
      </c>
      <c r="Y125" s="90">
        <v>15.26</v>
      </c>
      <c r="Z125" s="92">
        <v>18.11</v>
      </c>
      <c r="AA125" s="93">
        <f t="shared" si="12"/>
        <v>10.99</v>
      </c>
      <c r="AB125" s="91">
        <f t="shared" si="13"/>
        <v>7.492</v>
      </c>
      <c r="AC125" s="30">
        <f t="shared" si="8"/>
        <v>7.492</v>
      </c>
    </row>
    <row r="126" spans="1:29" x14ac:dyDescent="0.35">
      <c r="A126" s="86" t="s">
        <v>3866</v>
      </c>
      <c r="B126" s="89" t="s">
        <v>3978</v>
      </c>
      <c r="C126" s="26" t="s">
        <v>3981</v>
      </c>
      <c r="D126" s="86" t="s">
        <v>3858</v>
      </c>
      <c r="E126" s="26" t="s">
        <v>3981</v>
      </c>
      <c r="F126" s="26" t="s">
        <v>210</v>
      </c>
      <c r="G126" s="26" t="s">
        <v>210</v>
      </c>
      <c r="H126" s="26" t="s">
        <v>210</v>
      </c>
      <c r="I126" s="26" t="s">
        <v>210</v>
      </c>
      <c r="J126" s="26" t="b" cm="1">
        <f t="array" ref="J126">AND(EXACT(F126:I126,F126))</f>
        <v>1</v>
      </c>
      <c r="K126" s="90">
        <v>2</v>
      </c>
      <c r="L126" s="90">
        <v>6</v>
      </c>
      <c r="M126" s="90">
        <v>2</v>
      </c>
      <c r="N126" s="90">
        <v>6</v>
      </c>
      <c r="O126" s="90">
        <v>2</v>
      </c>
      <c r="P126" s="90">
        <v>6</v>
      </c>
      <c r="Q126" s="91">
        <f t="shared" si="9"/>
        <v>8</v>
      </c>
      <c r="R126" s="90">
        <v>20.41</v>
      </c>
      <c r="S126" s="90">
        <v>8.782</v>
      </c>
      <c r="T126" s="92">
        <v>17.692</v>
      </c>
      <c r="U126" s="93">
        <f t="shared" si="10"/>
        <v>11.628</v>
      </c>
      <c r="V126" s="90">
        <v>14.63</v>
      </c>
      <c r="W126" s="92">
        <v>14.11</v>
      </c>
      <c r="X126" s="93">
        <f t="shared" si="11"/>
        <v>11.843999999999999</v>
      </c>
      <c r="Y126" s="90">
        <v>21.13</v>
      </c>
      <c r="Z126" s="92">
        <v>23.6</v>
      </c>
      <c r="AA126" s="93">
        <f t="shared" si="12"/>
        <v>7.610000000000003</v>
      </c>
      <c r="AB126" s="91">
        <f t="shared" si="13"/>
        <v>10.360666666666669</v>
      </c>
      <c r="AC126" s="30">
        <f t="shared" si="8"/>
        <v>10.360666666666669</v>
      </c>
    </row>
    <row r="127" spans="1:29" x14ac:dyDescent="0.35">
      <c r="A127" s="86" t="s">
        <v>3873</v>
      </c>
      <c r="B127" s="89" t="s">
        <v>3978</v>
      </c>
      <c r="C127" s="26" t="s">
        <v>3981</v>
      </c>
      <c r="D127" s="86" t="s">
        <v>3858</v>
      </c>
      <c r="E127" s="26" t="s">
        <v>3981</v>
      </c>
      <c r="F127" s="26" t="s">
        <v>210</v>
      </c>
      <c r="G127" s="26" t="s">
        <v>210</v>
      </c>
      <c r="H127" s="26" t="s">
        <v>210</v>
      </c>
      <c r="I127" s="26" t="s">
        <v>210</v>
      </c>
      <c r="J127" s="26" t="b" cm="1">
        <f t="array" ref="J127">AND(EXACT(F127:I127,F127))</f>
        <v>1</v>
      </c>
      <c r="K127" s="90">
        <v>2</v>
      </c>
      <c r="L127" s="90">
        <v>6</v>
      </c>
      <c r="M127" s="90">
        <v>2</v>
      </c>
      <c r="N127" s="90">
        <v>6</v>
      </c>
      <c r="O127" s="90">
        <v>2</v>
      </c>
      <c r="P127" s="90">
        <v>6</v>
      </c>
      <c r="Q127" s="91">
        <f t="shared" si="9"/>
        <v>8</v>
      </c>
      <c r="R127" s="90">
        <v>20.11</v>
      </c>
      <c r="S127" s="90">
        <v>7.62</v>
      </c>
      <c r="T127" s="92">
        <v>18.170000000000002</v>
      </c>
      <c r="U127" s="93">
        <f t="shared" si="10"/>
        <v>12.489999999999998</v>
      </c>
      <c r="V127" s="90">
        <v>16.579999999999998</v>
      </c>
      <c r="W127" s="92">
        <v>16.8</v>
      </c>
      <c r="X127" s="93">
        <f t="shared" si="11"/>
        <v>9.2100000000000044</v>
      </c>
      <c r="Y127" s="90">
        <v>27.18</v>
      </c>
      <c r="Z127" s="92">
        <v>19.306000000000001</v>
      </c>
      <c r="AA127" s="93">
        <f t="shared" si="12"/>
        <v>6.1999999999999957</v>
      </c>
      <c r="AB127" s="91">
        <f t="shared" si="13"/>
        <v>9.2999999999999989</v>
      </c>
      <c r="AC127" s="30">
        <f t="shared" si="8"/>
        <v>9.2999999999999989</v>
      </c>
    </row>
    <row r="128" spans="1:29" x14ac:dyDescent="0.35">
      <c r="A128" s="86" t="s">
        <v>3879</v>
      </c>
      <c r="B128" s="89" t="s">
        <v>3978</v>
      </c>
      <c r="C128" s="26" t="s">
        <v>3981</v>
      </c>
      <c r="D128" s="86" t="s">
        <v>3883</v>
      </c>
      <c r="E128" s="26" t="s">
        <v>3981</v>
      </c>
      <c r="F128" s="26" t="s">
        <v>210</v>
      </c>
      <c r="G128" s="26" t="s">
        <v>210</v>
      </c>
      <c r="H128" s="26" t="s">
        <v>210</v>
      </c>
      <c r="I128" s="26" t="s">
        <v>210</v>
      </c>
      <c r="J128" s="26" t="b" cm="1">
        <f t="array" ref="J128">AND(EXACT(F128:I128,F128))</f>
        <v>1</v>
      </c>
      <c r="K128" s="90">
        <v>2</v>
      </c>
      <c r="L128" s="90">
        <v>4</v>
      </c>
      <c r="M128" s="90">
        <v>2</v>
      </c>
      <c r="N128" s="90">
        <v>4</v>
      </c>
      <c r="O128" s="90">
        <v>2</v>
      </c>
      <c r="P128" s="90">
        <v>4</v>
      </c>
      <c r="Q128" s="91">
        <f t="shared" si="9"/>
        <v>6</v>
      </c>
      <c r="R128" s="90">
        <v>25.11</v>
      </c>
      <c r="S128" s="90">
        <v>18.170000000000002</v>
      </c>
      <c r="T128" s="92">
        <v>6.41</v>
      </c>
      <c r="U128" s="93">
        <f t="shared" si="10"/>
        <v>6.9399999999999977</v>
      </c>
      <c r="V128" s="90">
        <v>10.119999999999999</v>
      </c>
      <c r="W128" s="92">
        <v>12.9</v>
      </c>
      <c r="X128" s="93">
        <f t="shared" si="11"/>
        <v>14.460000000000003</v>
      </c>
      <c r="Y128" s="90">
        <v>14.53</v>
      </c>
      <c r="Z128" s="92">
        <v>10</v>
      </c>
      <c r="AA128" s="93">
        <f t="shared" si="12"/>
        <v>8.49</v>
      </c>
      <c r="AB128" s="91">
        <f t="shared" si="13"/>
        <v>9.9633333333333329</v>
      </c>
      <c r="AC128" s="30">
        <f t="shared" si="8"/>
        <v>9.9633333333333329</v>
      </c>
    </row>
    <row r="129" spans="1:29" x14ac:dyDescent="0.35">
      <c r="A129" s="86" t="s">
        <v>3885</v>
      </c>
      <c r="B129" s="89" t="s">
        <v>3978</v>
      </c>
      <c r="C129" s="26" t="s">
        <v>3981</v>
      </c>
      <c r="D129" s="86" t="s">
        <v>3883</v>
      </c>
      <c r="E129" s="26" t="s">
        <v>3981</v>
      </c>
      <c r="F129" s="26" t="s">
        <v>210</v>
      </c>
      <c r="G129" s="26" t="s">
        <v>210</v>
      </c>
      <c r="H129" s="26" t="s">
        <v>210</v>
      </c>
      <c r="I129" s="26" t="s">
        <v>210</v>
      </c>
      <c r="J129" s="26" t="b" cm="1">
        <f t="array" ref="J129">AND(EXACT(F129:I129,F129))</f>
        <v>1</v>
      </c>
      <c r="K129" s="90">
        <v>2</v>
      </c>
      <c r="L129" s="90">
        <v>6</v>
      </c>
      <c r="M129" s="90">
        <v>2</v>
      </c>
      <c r="N129" s="90">
        <v>6</v>
      </c>
      <c r="O129" s="90">
        <v>2</v>
      </c>
      <c r="P129" s="90">
        <v>6</v>
      </c>
      <c r="Q129" s="91">
        <f t="shared" si="9"/>
        <v>8</v>
      </c>
      <c r="R129" s="90">
        <v>18.2</v>
      </c>
      <c r="S129" s="90">
        <v>11.22</v>
      </c>
      <c r="T129" s="92">
        <v>16.02</v>
      </c>
      <c r="U129" s="93">
        <f t="shared" si="10"/>
        <v>6.9799999999999986</v>
      </c>
      <c r="V129" s="90">
        <v>5.63</v>
      </c>
      <c r="W129" s="92">
        <v>13.7</v>
      </c>
      <c r="X129" s="93">
        <f t="shared" si="11"/>
        <v>21.610000000000003</v>
      </c>
      <c r="Y129" s="90">
        <v>13.79</v>
      </c>
      <c r="Z129" s="92">
        <v>11.56</v>
      </c>
      <c r="AA129" s="93">
        <f t="shared" si="12"/>
        <v>5.5399999999999991</v>
      </c>
      <c r="AB129" s="91">
        <f t="shared" si="13"/>
        <v>11.376666666666667</v>
      </c>
      <c r="AC129" s="30">
        <f t="shared" si="8"/>
        <v>11.376666666666667</v>
      </c>
    </row>
    <row r="130" spans="1:29" x14ac:dyDescent="0.35">
      <c r="A130" s="86" t="s">
        <v>3890</v>
      </c>
      <c r="B130" s="89" t="s">
        <v>3978</v>
      </c>
      <c r="C130" s="26" t="s">
        <v>3981</v>
      </c>
      <c r="D130" s="86" t="s">
        <v>3883</v>
      </c>
      <c r="E130" s="26" t="s">
        <v>3981</v>
      </c>
      <c r="F130" s="26" t="s">
        <v>210</v>
      </c>
      <c r="G130" s="26" t="s">
        <v>210</v>
      </c>
      <c r="H130" s="26" t="s">
        <v>210</v>
      </c>
      <c r="I130" s="26" t="s">
        <v>210</v>
      </c>
      <c r="J130" s="26" t="b" cm="1">
        <f t="array" ref="J130">AND(EXACT(F130:I130,F130))</f>
        <v>1</v>
      </c>
      <c r="K130" s="90">
        <v>2</v>
      </c>
      <c r="L130" s="90">
        <v>6</v>
      </c>
      <c r="M130" s="90">
        <v>2</v>
      </c>
      <c r="N130" s="90">
        <v>6</v>
      </c>
      <c r="O130" s="90">
        <v>2</v>
      </c>
      <c r="P130" s="90">
        <v>6</v>
      </c>
      <c r="Q130" s="91">
        <f t="shared" si="9"/>
        <v>8</v>
      </c>
      <c r="R130" s="90">
        <v>18.18</v>
      </c>
      <c r="S130" s="90">
        <v>6.06</v>
      </c>
      <c r="T130" s="92">
        <v>19.16</v>
      </c>
      <c r="U130" s="93">
        <f t="shared" si="10"/>
        <v>12.120000000000001</v>
      </c>
      <c r="V130" s="90">
        <v>15.68</v>
      </c>
      <c r="W130" s="92">
        <v>10.97</v>
      </c>
      <c r="X130" s="93">
        <f t="shared" si="11"/>
        <v>9.5399999999999991</v>
      </c>
      <c r="Y130" s="90">
        <v>17.46</v>
      </c>
      <c r="Z130" s="92">
        <v>10.31</v>
      </c>
      <c r="AA130" s="93">
        <f t="shared" si="12"/>
        <v>9.1899999999999977</v>
      </c>
      <c r="AB130" s="91">
        <f t="shared" si="13"/>
        <v>10.283333333333333</v>
      </c>
      <c r="AC130" s="30">
        <f t="shared" si="8"/>
        <v>10.283333333333333</v>
      </c>
    </row>
    <row r="131" spans="1:29" x14ac:dyDescent="0.35">
      <c r="A131" s="86" t="s">
        <v>3895</v>
      </c>
      <c r="B131" s="89" t="s">
        <v>3978</v>
      </c>
      <c r="C131" s="26" t="s">
        <v>3981</v>
      </c>
      <c r="D131" s="86" t="s">
        <v>3897</v>
      </c>
      <c r="E131" s="26" t="s">
        <v>3981</v>
      </c>
      <c r="F131" s="26" t="s">
        <v>210</v>
      </c>
      <c r="G131" s="26" t="s">
        <v>210</v>
      </c>
      <c r="H131" s="26" t="s">
        <v>210</v>
      </c>
      <c r="I131" s="26" t="s">
        <v>210</v>
      </c>
      <c r="J131" s="26" t="b" cm="1">
        <f t="array" ref="J131">AND(EXACT(F131:I131,F131))</f>
        <v>1</v>
      </c>
      <c r="K131" s="90">
        <v>2</v>
      </c>
      <c r="L131" s="90">
        <v>3</v>
      </c>
      <c r="M131" s="90">
        <v>2</v>
      </c>
      <c r="N131" s="90">
        <v>3</v>
      </c>
      <c r="O131" s="90">
        <v>2</v>
      </c>
      <c r="P131" s="90">
        <v>3</v>
      </c>
      <c r="Q131" s="91">
        <f t="shared" si="9"/>
        <v>5</v>
      </c>
      <c r="R131" s="90">
        <v>20.2</v>
      </c>
      <c r="S131" s="90">
        <v>15.22</v>
      </c>
      <c r="T131" s="92">
        <v>15.75</v>
      </c>
      <c r="U131" s="93">
        <f t="shared" si="10"/>
        <v>4.9799999999999986</v>
      </c>
      <c r="V131" s="90">
        <v>23.42</v>
      </c>
      <c r="W131" s="92">
        <v>16.47</v>
      </c>
      <c r="X131" s="93">
        <f t="shared" si="11"/>
        <v>7.5499999999999972</v>
      </c>
      <c r="Y131" s="90">
        <v>28.06</v>
      </c>
      <c r="Z131" s="92">
        <v>14.34</v>
      </c>
      <c r="AA131" s="93">
        <f t="shared" si="12"/>
        <v>11.830000000000002</v>
      </c>
      <c r="AB131" s="91">
        <f t="shared" si="13"/>
        <v>8.1199999999999992</v>
      </c>
      <c r="AC131" s="30">
        <f t="shared" si="8"/>
        <v>8.1199999999999992</v>
      </c>
    </row>
    <row r="132" spans="1:29" x14ac:dyDescent="0.35">
      <c r="A132" s="86" t="s">
        <v>3900</v>
      </c>
      <c r="B132" s="89" t="s">
        <v>3978</v>
      </c>
      <c r="C132" s="26" t="s">
        <v>3981</v>
      </c>
      <c r="D132" s="86" t="s">
        <v>3904</v>
      </c>
      <c r="E132" s="26" t="s">
        <v>3981</v>
      </c>
      <c r="F132" s="26" t="s">
        <v>210</v>
      </c>
      <c r="G132" s="26" t="s">
        <v>210</v>
      </c>
      <c r="H132" s="26" t="s">
        <v>210</v>
      </c>
      <c r="I132" s="26" t="s">
        <v>210</v>
      </c>
      <c r="J132" s="26" t="b" cm="1">
        <f t="array" ref="J132">AND(EXACT(F132:I132,F132))</f>
        <v>1</v>
      </c>
      <c r="K132" s="90">
        <v>2</v>
      </c>
      <c r="L132" s="90">
        <v>11</v>
      </c>
      <c r="M132" s="90">
        <v>2</v>
      </c>
      <c r="N132" s="90">
        <v>11</v>
      </c>
      <c r="O132" s="90">
        <v>2</v>
      </c>
      <c r="P132" s="90">
        <v>11</v>
      </c>
      <c r="Q132" s="91">
        <f t="shared" si="9"/>
        <v>13</v>
      </c>
      <c r="R132" s="90">
        <v>25.16</v>
      </c>
      <c r="S132" s="90">
        <v>12.93</v>
      </c>
      <c r="T132" s="92">
        <v>22.2</v>
      </c>
      <c r="U132" s="93">
        <f t="shared" si="10"/>
        <v>12.23</v>
      </c>
      <c r="V132" s="90">
        <v>23.02</v>
      </c>
      <c r="W132" s="92">
        <v>20.12</v>
      </c>
      <c r="X132" s="93">
        <f t="shared" si="11"/>
        <v>12.109999999999996</v>
      </c>
      <c r="Y132" s="90">
        <v>32.630000000000003</v>
      </c>
      <c r="Z132" s="92">
        <v>22</v>
      </c>
      <c r="AA132" s="93">
        <f t="shared" si="12"/>
        <v>10.509999999999998</v>
      </c>
      <c r="AB132" s="91">
        <f t="shared" si="13"/>
        <v>11.616666666666665</v>
      </c>
      <c r="AC132" s="30">
        <f t="shared" si="8"/>
        <v>11.616666666666665</v>
      </c>
    </row>
    <row r="133" spans="1:29" x14ac:dyDescent="0.35">
      <c r="A133" s="86" t="s">
        <v>3906</v>
      </c>
      <c r="B133" s="89" t="s">
        <v>3978</v>
      </c>
      <c r="C133" s="26" t="s">
        <v>3981</v>
      </c>
      <c r="D133" s="86" t="s">
        <v>3904</v>
      </c>
      <c r="E133" s="26" t="s">
        <v>3981</v>
      </c>
      <c r="F133" s="26" t="s">
        <v>210</v>
      </c>
      <c r="G133" s="26" t="s">
        <v>210</v>
      </c>
      <c r="H133" s="26" t="s">
        <v>210</v>
      </c>
      <c r="I133" s="26" t="s">
        <v>210</v>
      </c>
      <c r="J133" s="26" t="b" cm="1">
        <f t="array" ref="J133">AND(EXACT(F133:I133,F133))</f>
        <v>1</v>
      </c>
      <c r="K133" s="90">
        <v>2</v>
      </c>
      <c r="L133" s="90">
        <v>9</v>
      </c>
      <c r="M133" s="90">
        <v>2</v>
      </c>
      <c r="N133" s="90">
        <v>9</v>
      </c>
      <c r="O133" s="90">
        <v>2</v>
      </c>
      <c r="P133" s="90">
        <v>9</v>
      </c>
      <c r="Q133" s="91">
        <f t="shared" si="9"/>
        <v>11</v>
      </c>
      <c r="R133" s="90">
        <v>33.549999999999997</v>
      </c>
      <c r="S133" s="90">
        <v>16.28</v>
      </c>
      <c r="T133" s="92">
        <v>18.844000000000001</v>
      </c>
      <c r="U133" s="93">
        <f t="shared" si="10"/>
        <v>17.269999999999996</v>
      </c>
      <c r="V133" s="90">
        <v>24.97</v>
      </c>
      <c r="W133" s="92">
        <v>8.8699999999999992</v>
      </c>
      <c r="X133" s="93">
        <f t="shared" si="11"/>
        <v>10.154000000000003</v>
      </c>
      <c r="Y133" s="90">
        <v>25.35</v>
      </c>
      <c r="Z133" s="92">
        <v>22.15</v>
      </c>
      <c r="AA133" s="93">
        <f t="shared" si="12"/>
        <v>8.4899999999999949</v>
      </c>
      <c r="AB133" s="91">
        <f t="shared" si="13"/>
        <v>11.971333333333332</v>
      </c>
      <c r="AC133" s="30">
        <f t="shared" si="8"/>
        <v>11.971333333333332</v>
      </c>
    </row>
    <row r="134" spans="1:29" x14ac:dyDescent="0.35">
      <c r="A134" s="86" t="s">
        <v>3911</v>
      </c>
      <c r="B134" s="89" t="s">
        <v>3978</v>
      </c>
      <c r="C134" s="26" t="s">
        <v>3981</v>
      </c>
      <c r="D134" s="86" t="s">
        <v>3904</v>
      </c>
      <c r="E134" s="26" t="s">
        <v>3981</v>
      </c>
      <c r="F134" s="26" t="s">
        <v>210</v>
      </c>
      <c r="G134" s="26" t="s">
        <v>210</v>
      </c>
      <c r="H134" s="26" t="s">
        <v>210</v>
      </c>
      <c r="I134" s="26" t="s">
        <v>210</v>
      </c>
      <c r="J134" s="26" t="b" cm="1">
        <f t="array" ref="J134">AND(EXACT(F134:I134,F134))</f>
        <v>1</v>
      </c>
      <c r="K134" s="90">
        <v>2</v>
      </c>
      <c r="L134" s="90">
        <v>4</v>
      </c>
      <c r="M134" s="90">
        <v>2</v>
      </c>
      <c r="N134" s="90">
        <v>4</v>
      </c>
      <c r="O134" s="90">
        <v>2</v>
      </c>
      <c r="P134" s="90">
        <v>4</v>
      </c>
      <c r="Q134" s="91">
        <f t="shared" si="9"/>
        <v>6</v>
      </c>
      <c r="R134" s="90">
        <v>17.82</v>
      </c>
      <c r="S134" s="90">
        <v>3</v>
      </c>
      <c r="T134" s="92">
        <v>10.7</v>
      </c>
      <c r="U134" s="93">
        <f t="shared" si="10"/>
        <v>14.82</v>
      </c>
      <c r="V134" s="90">
        <v>3.27</v>
      </c>
      <c r="W134" s="92">
        <v>13</v>
      </c>
      <c r="X134" s="93">
        <f t="shared" si="11"/>
        <v>10.43</v>
      </c>
      <c r="Y134" s="90">
        <v>7.65</v>
      </c>
      <c r="Z134" s="92">
        <v>17</v>
      </c>
      <c r="AA134" s="93">
        <f t="shared" si="12"/>
        <v>8.6199999999999992</v>
      </c>
      <c r="AB134" s="91">
        <f t="shared" si="13"/>
        <v>11.29</v>
      </c>
      <c r="AC134" s="30">
        <f t="shared" si="8"/>
        <v>11.29</v>
      </c>
    </row>
    <row r="135" spans="1:29" x14ac:dyDescent="0.35">
      <c r="A135" s="86" t="s">
        <v>3914</v>
      </c>
      <c r="B135" s="89" t="s">
        <v>3978</v>
      </c>
      <c r="C135" s="26" t="s">
        <v>3981</v>
      </c>
      <c r="D135" s="86" t="s">
        <v>3904</v>
      </c>
      <c r="E135" s="26" t="s">
        <v>3981</v>
      </c>
      <c r="F135" s="26" t="s">
        <v>210</v>
      </c>
      <c r="G135" s="26" t="s">
        <v>210</v>
      </c>
      <c r="H135" s="26" t="s">
        <v>210</v>
      </c>
      <c r="I135" s="26" t="s">
        <v>210</v>
      </c>
      <c r="J135" s="26" t="b" cm="1">
        <f t="array" ref="J135">AND(EXACT(F135:I135,F135))</f>
        <v>1</v>
      </c>
      <c r="K135" s="90">
        <v>2</v>
      </c>
      <c r="L135" s="90">
        <v>6</v>
      </c>
      <c r="M135" s="90">
        <v>2</v>
      </c>
      <c r="N135" s="90">
        <v>6</v>
      </c>
      <c r="O135" s="90">
        <v>2</v>
      </c>
      <c r="P135" s="90">
        <v>6</v>
      </c>
      <c r="Q135" s="91">
        <f t="shared" si="9"/>
        <v>8</v>
      </c>
      <c r="R135" s="90">
        <v>19.100000000000001</v>
      </c>
      <c r="S135" s="90">
        <v>12</v>
      </c>
      <c r="T135" s="92">
        <v>16.28</v>
      </c>
      <c r="U135" s="93">
        <f t="shared" si="10"/>
        <v>7.1000000000000014</v>
      </c>
      <c r="V135" s="90">
        <v>13</v>
      </c>
      <c r="W135" s="92">
        <v>17.03</v>
      </c>
      <c r="X135" s="93">
        <f t="shared" si="11"/>
        <v>15.280000000000001</v>
      </c>
      <c r="Y135" s="90">
        <v>20</v>
      </c>
      <c r="Z135" s="92">
        <v>18.350000000000001</v>
      </c>
      <c r="AA135" s="93">
        <f t="shared" si="12"/>
        <v>10.030000000000001</v>
      </c>
      <c r="AB135" s="91">
        <f t="shared" si="13"/>
        <v>10.803333333333335</v>
      </c>
      <c r="AC135" s="30">
        <f t="shared" si="8"/>
        <v>10.803333333333335</v>
      </c>
    </row>
    <row r="136" spans="1:29" x14ac:dyDescent="0.35">
      <c r="A136" s="86" t="s">
        <v>3918</v>
      </c>
      <c r="B136" s="89" t="s">
        <v>3978</v>
      </c>
      <c r="C136" s="26" t="s">
        <v>3981</v>
      </c>
      <c r="D136" s="86" t="s">
        <v>3904</v>
      </c>
      <c r="E136" s="26" t="s">
        <v>3981</v>
      </c>
      <c r="F136" s="26" t="s">
        <v>210</v>
      </c>
      <c r="G136" s="26" t="s">
        <v>210</v>
      </c>
      <c r="H136" s="26" t="s">
        <v>210</v>
      </c>
      <c r="I136" s="26" t="s">
        <v>210</v>
      </c>
      <c r="J136" s="26" t="b" cm="1">
        <f t="array" ref="J136">AND(EXACT(F136:I136,F136))</f>
        <v>1</v>
      </c>
      <c r="K136" s="90">
        <v>3</v>
      </c>
      <c r="L136" s="90">
        <v>11</v>
      </c>
      <c r="M136" s="90">
        <v>3</v>
      </c>
      <c r="N136" s="90">
        <v>11</v>
      </c>
      <c r="O136" s="90">
        <v>3</v>
      </c>
      <c r="P136" s="90">
        <v>11</v>
      </c>
      <c r="Q136" s="91">
        <f t="shared" si="9"/>
        <v>14</v>
      </c>
      <c r="R136" s="90">
        <v>17.7</v>
      </c>
      <c r="S136" s="90">
        <v>7</v>
      </c>
      <c r="T136" s="92">
        <v>39.270000000000003</v>
      </c>
      <c r="U136" s="93">
        <f t="shared" si="10"/>
        <v>10.7</v>
      </c>
      <c r="V136" s="90">
        <v>30.56</v>
      </c>
      <c r="W136" s="92">
        <v>11.29</v>
      </c>
      <c r="X136" s="93">
        <f t="shared" si="11"/>
        <v>15.710000000000004</v>
      </c>
      <c r="Y136" s="90">
        <v>22.1</v>
      </c>
      <c r="Z136" s="92">
        <v>33.22</v>
      </c>
      <c r="AA136" s="93">
        <f t="shared" si="12"/>
        <v>19.749999999999993</v>
      </c>
      <c r="AB136" s="91">
        <f t="shared" si="13"/>
        <v>15.386666666666665</v>
      </c>
      <c r="AC136" s="30">
        <f t="shared" si="8"/>
        <v>15.386666666666665</v>
      </c>
    </row>
    <row r="137" spans="1:29" x14ac:dyDescent="0.35">
      <c r="A137" s="86" t="s">
        <v>3923</v>
      </c>
      <c r="B137" s="89" t="s">
        <v>3978</v>
      </c>
      <c r="C137" s="26" t="s">
        <v>3981</v>
      </c>
      <c r="D137" s="86" t="s">
        <v>3904</v>
      </c>
      <c r="E137" s="26" t="s">
        <v>3981</v>
      </c>
      <c r="F137" s="26" t="s">
        <v>210</v>
      </c>
      <c r="G137" s="26" t="s">
        <v>210</v>
      </c>
      <c r="H137" s="26" t="s">
        <v>210</v>
      </c>
      <c r="I137" s="26" t="s">
        <v>210</v>
      </c>
      <c r="J137" s="26" t="b" cm="1">
        <f t="array" ref="J137">AND(EXACT(F137:I137,F137))</f>
        <v>1</v>
      </c>
      <c r="K137" s="90">
        <v>2</v>
      </c>
      <c r="L137" s="90">
        <v>5</v>
      </c>
      <c r="M137" s="90">
        <v>2</v>
      </c>
      <c r="N137" s="90">
        <v>5</v>
      </c>
      <c r="O137" s="90">
        <v>2</v>
      </c>
      <c r="P137" s="90">
        <v>5</v>
      </c>
      <c r="Q137" s="91">
        <f t="shared" si="9"/>
        <v>7</v>
      </c>
      <c r="R137" s="90">
        <v>22.3</v>
      </c>
      <c r="S137" s="90">
        <v>14.5</v>
      </c>
      <c r="T137" s="92">
        <v>15.35</v>
      </c>
      <c r="U137" s="93">
        <f t="shared" si="10"/>
        <v>7.8000000000000007</v>
      </c>
      <c r="V137" s="90">
        <v>23.71</v>
      </c>
      <c r="W137" s="92">
        <v>14.55</v>
      </c>
      <c r="X137" s="93">
        <f t="shared" si="11"/>
        <v>6.1400000000000006</v>
      </c>
      <c r="Y137" s="90">
        <v>24.18</v>
      </c>
      <c r="Z137" s="92">
        <v>13.2</v>
      </c>
      <c r="AA137" s="93">
        <f t="shared" si="12"/>
        <v>14.080000000000005</v>
      </c>
      <c r="AB137" s="91">
        <f t="shared" si="13"/>
        <v>9.3400000000000016</v>
      </c>
      <c r="AC137" s="30">
        <f t="shared" si="8"/>
        <v>9.3400000000000016</v>
      </c>
    </row>
    <row r="138" spans="1:29" x14ac:dyDescent="0.35">
      <c r="A138" s="86" t="s">
        <v>3930</v>
      </c>
      <c r="B138" s="89" t="s">
        <v>3978</v>
      </c>
      <c r="C138" s="26" t="s">
        <v>3981</v>
      </c>
      <c r="D138" s="86" t="s">
        <v>3904</v>
      </c>
      <c r="E138" s="26" t="s">
        <v>3981</v>
      </c>
      <c r="F138" s="26" t="s">
        <v>210</v>
      </c>
      <c r="G138" s="26" t="s">
        <v>210</v>
      </c>
      <c r="H138" s="26" t="s">
        <v>210</v>
      </c>
      <c r="I138" s="26" t="s">
        <v>210</v>
      </c>
      <c r="J138" s="26" t="b" cm="1">
        <f t="array" ref="J138">AND(EXACT(F138:I138,F138))</f>
        <v>1</v>
      </c>
      <c r="K138" s="90">
        <v>2</v>
      </c>
      <c r="L138" s="90">
        <v>7</v>
      </c>
      <c r="M138" s="90">
        <v>2</v>
      </c>
      <c r="N138" s="90">
        <v>7</v>
      </c>
      <c r="O138" s="90">
        <v>2</v>
      </c>
      <c r="P138" s="90">
        <v>7</v>
      </c>
      <c r="Q138" s="91">
        <f t="shared" si="9"/>
        <v>9</v>
      </c>
      <c r="R138" s="90">
        <v>16.27</v>
      </c>
      <c r="S138" s="90">
        <v>4.3600000000000003</v>
      </c>
      <c r="T138" s="92">
        <v>14.71</v>
      </c>
      <c r="U138" s="93">
        <f t="shared" si="10"/>
        <v>11.91</v>
      </c>
      <c r="V138" s="90">
        <v>8.1999999999999993</v>
      </c>
      <c r="W138" s="92">
        <v>13.78</v>
      </c>
      <c r="X138" s="93">
        <f t="shared" si="11"/>
        <v>10.870000000000001</v>
      </c>
      <c r="Y138" s="90">
        <v>6.62</v>
      </c>
      <c r="Z138" s="92">
        <v>12.87</v>
      </c>
      <c r="AA138" s="93">
        <f t="shared" si="12"/>
        <v>15.359999999999996</v>
      </c>
      <c r="AB138" s="91">
        <f t="shared" si="13"/>
        <v>12.713333333333333</v>
      </c>
      <c r="AC138" s="30">
        <f t="shared" si="8"/>
        <v>12.713333333333333</v>
      </c>
    </row>
    <row r="139" spans="1:29" x14ac:dyDescent="0.35">
      <c r="A139" s="86" t="s">
        <v>3934</v>
      </c>
      <c r="B139" s="89" t="s">
        <v>3978</v>
      </c>
      <c r="C139" s="26" t="s">
        <v>3981</v>
      </c>
      <c r="D139" s="86" t="s">
        <v>3904</v>
      </c>
      <c r="E139" s="26" t="s">
        <v>3981</v>
      </c>
      <c r="F139" s="26" t="s">
        <v>210</v>
      </c>
      <c r="G139" s="26" t="s">
        <v>210</v>
      </c>
      <c r="H139" s="26" t="s">
        <v>210</v>
      </c>
      <c r="I139" s="26" t="s">
        <v>210</v>
      </c>
      <c r="J139" s="26" t="b" cm="1">
        <f t="array" ref="J139">AND(EXACT(F139:I139,F139))</f>
        <v>1</v>
      </c>
      <c r="K139" s="90">
        <v>2</v>
      </c>
      <c r="L139" s="90">
        <v>5</v>
      </c>
      <c r="M139" s="90">
        <v>2</v>
      </c>
      <c r="N139" s="90">
        <v>5</v>
      </c>
      <c r="O139" s="90">
        <v>2</v>
      </c>
      <c r="P139" s="90">
        <v>5</v>
      </c>
      <c r="Q139" s="91">
        <f t="shared" si="9"/>
        <v>7</v>
      </c>
      <c r="R139" s="90">
        <v>20.22</v>
      </c>
      <c r="S139" s="90">
        <v>12.56</v>
      </c>
      <c r="T139" s="92">
        <v>15.67</v>
      </c>
      <c r="U139" s="93">
        <f t="shared" si="10"/>
        <v>7.6599999999999984</v>
      </c>
      <c r="V139" s="90">
        <v>11.6</v>
      </c>
      <c r="W139" s="92">
        <v>12.15</v>
      </c>
      <c r="X139" s="93">
        <f t="shared" si="11"/>
        <v>16.630000000000003</v>
      </c>
      <c r="Y139" s="90">
        <v>11.21</v>
      </c>
      <c r="Z139" s="92">
        <v>13.55</v>
      </c>
      <c r="AA139" s="93">
        <f t="shared" si="12"/>
        <v>12.54</v>
      </c>
      <c r="AB139" s="91">
        <f t="shared" si="13"/>
        <v>12.276666666666666</v>
      </c>
      <c r="AC139" s="30">
        <f t="shared" si="8"/>
        <v>12.276666666666666</v>
      </c>
    </row>
    <row r="140" spans="1:29" x14ac:dyDescent="0.35">
      <c r="A140" s="86" t="s">
        <v>3939</v>
      </c>
      <c r="B140" s="89" t="s">
        <v>3978</v>
      </c>
      <c r="C140" s="26" t="s">
        <v>3981</v>
      </c>
      <c r="D140" s="86" t="s">
        <v>3942</v>
      </c>
      <c r="E140" s="26" t="s">
        <v>3981</v>
      </c>
      <c r="F140" s="26" t="s">
        <v>210</v>
      </c>
      <c r="G140" s="26" t="s">
        <v>210</v>
      </c>
      <c r="H140" s="26" t="s">
        <v>210</v>
      </c>
      <c r="I140" s="26" t="s">
        <v>210</v>
      </c>
      <c r="J140" s="26" t="b" cm="1">
        <f t="array" ref="J140">AND(EXACT(F140:I140,F140))</f>
        <v>1</v>
      </c>
      <c r="K140" s="90">
        <v>2</v>
      </c>
      <c r="L140" s="90">
        <v>6</v>
      </c>
      <c r="M140" s="90">
        <v>2</v>
      </c>
      <c r="N140" s="90">
        <v>6</v>
      </c>
      <c r="O140" s="90">
        <v>2</v>
      </c>
      <c r="P140" s="90">
        <v>6</v>
      </c>
      <c r="Q140" s="91">
        <f t="shared" si="9"/>
        <v>8</v>
      </c>
      <c r="R140" s="90">
        <v>14.48</v>
      </c>
      <c r="S140" s="90">
        <v>4.78</v>
      </c>
      <c r="T140" s="92">
        <v>12.44</v>
      </c>
      <c r="U140" s="93">
        <f t="shared" si="10"/>
        <v>9.6999999999999993</v>
      </c>
      <c r="V140" s="90">
        <v>4.2</v>
      </c>
      <c r="W140" s="92">
        <v>13.59</v>
      </c>
      <c r="X140" s="93">
        <f t="shared" si="11"/>
        <v>13.02</v>
      </c>
      <c r="Y140" s="90">
        <v>2.77</v>
      </c>
      <c r="Z140" s="92">
        <v>13.61</v>
      </c>
      <c r="AA140" s="93">
        <f t="shared" si="12"/>
        <v>15.02</v>
      </c>
      <c r="AB140" s="91">
        <f t="shared" si="13"/>
        <v>12.579999999999998</v>
      </c>
      <c r="AC140" s="30">
        <f t="shared" si="8"/>
        <v>12.579999999999998</v>
      </c>
    </row>
    <row r="141" spans="1:29" x14ac:dyDescent="0.35">
      <c r="A141" s="86" t="s">
        <v>3946</v>
      </c>
      <c r="B141" s="89" t="s">
        <v>3978</v>
      </c>
      <c r="C141" s="26" t="s">
        <v>3981</v>
      </c>
      <c r="D141" s="86" t="s">
        <v>3942</v>
      </c>
      <c r="E141" s="26" t="s">
        <v>3981</v>
      </c>
      <c r="F141" s="26" t="s">
        <v>210</v>
      </c>
      <c r="G141" s="26" t="s">
        <v>210</v>
      </c>
      <c r="H141" s="26" t="s">
        <v>210</v>
      </c>
      <c r="I141" s="26" t="s">
        <v>210</v>
      </c>
      <c r="J141" s="26" t="b" cm="1">
        <f t="array" ref="J141">AND(EXACT(F141:I141,F141))</f>
        <v>1</v>
      </c>
      <c r="K141" s="90">
        <v>1</v>
      </c>
      <c r="L141" s="90">
        <v>4</v>
      </c>
      <c r="M141" s="90">
        <v>2</v>
      </c>
      <c r="N141" s="90">
        <v>4</v>
      </c>
      <c r="O141" s="90">
        <v>2</v>
      </c>
      <c r="P141" s="90">
        <v>4</v>
      </c>
      <c r="Q141" s="91">
        <f t="shared" si="9"/>
        <v>5.666666666666667</v>
      </c>
      <c r="R141" s="90">
        <v>12.66</v>
      </c>
      <c r="S141" s="90">
        <v>8.3800000000000008</v>
      </c>
      <c r="T141" s="92">
        <v>11.78</v>
      </c>
      <c r="U141" s="93">
        <f t="shared" si="10"/>
        <v>4.2799999999999994</v>
      </c>
      <c r="V141" s="90">
        <v>5.8</v>
      </c>
      <c r="W141" s="92">
        <v>11.92</v>
      </c>
      <c r="X141" s="93">
        <f t="shared" si="11"/>
        <v>14.36</v>
      </c>
      <c r="Y141" s="90">
        <v>7.2</v>
      </c>
      <c r="Z141" s="92">
        <v>9.74</v>
      </c>
      <c r="AA141" s="93">
        <f t="shared" si="12"/>
        <v>10.52</v>
      </c>
      <c r="AB141" s="91">
        <f t="shared" si="13"/>
        <v>9.7200000000000006</v>
      </c>
      <c r="AC141" s="30">
        <f t="shared" si="8"/>
        <v>9.7200000000000006</v>
      </c>
    </row>
    <row r="142" spans="1:29" x14ac:dyDescent="0.35">
      <c r="A142" s="86" t="s">
        <v>3951</v>
      </c>
      <c r="B142" s="89" t="s">
        <v>3978</v>
      </c>
      <c r="C142" s="26" t="s">
        <v>3981</v>
      </c>
      <c r="D142" s="86" t="s">
        <v>3942</v>
      </c>
      <c r="E142" s="26" t="s">
        <v>3981</v>
      </c>
      <c r="F142" s="26" t="s">
        <v>210</v>
      </c>
      <c r="G142" s="26" t="s">
        <v>210</v>
      </c>
      <c r="H142" s="26" t="s">
        <v>210</v>
      </c>
      <c r="I142" s="26" t="s">
        <v>210</v>
      </c>
      <c r="J142" s="26" t="b" cm="1">
        <f t="array" ref="J142">AND(EXACT(F142:I142,F142))</f>
        <v>1</v>
      </c>
      <c r="K142" s="90">
        <v>3</v>
      </c>
      <c r="L142" s="90">
        <v>2</v>
      </c>
      <c r="M142" s="90">
        <v>3</v>
      </c>
      <c r="N142" s="90">
        <v>2</v>
      </c>
      <c r="O142" s="90">
        <v>3</v>
      </c>
      <c r="P142" s="90">
        <v>2</v>
      </c>
      <c r="Q142" s="91">
        <f t="shared" si="9"/>
        <v>5</v>
      </c>
      <c r="R142" s="90">
        <v>12.08</v>
      </c>
      <c r="S142" s="90">
        <v>7.22</v>
      </c>
      <c r="T142" s="92">
        <v>11.02</v>
      </c>
      <c r="U142" s="93">
        <f t="shared" si="10"/>
        <v>4.8600000000000003</v>
      </c>
      <c r="V142" s="90">
        <v>4.78</v>
      </c>
      <c r="W142" s="92">
        <v>10.84</v>
      </c>
      <c r="X142" s="93">
        <f t="shared" si="11"/>
        <v>13.459999999999997</v>
      </c>
      <c r="Y142" s="90">
        <v>7.51</v>
      </c>
      <c r="Z142" s="92">
        <v>10.119999999999999</v>
      </c>
      <c r="AA142" s="93">
        <f t="shared" si="12"/>
        <v>8.1100000000000012</v>
      </c>
      <c r="AB142" s="91">
        <f t="shared" si="13"/>
        <v>8.81</v>
      </c>
      <c r="AC142" s="30">
        <f t="shared" si="8"/>
        <v>8.81</v>
      </c>
    </row>
    <row r="143" spans="1:29" x14ac:dyDescent="0.35">
      <c r="A143" s="86" t="s">
        <v>3956</v>
      </c>
      <c r="B143" s="89" t="s">
        <v>3978</v>
      </c>
      <c r="C143" s="26" t="s">
        <v>3981</v>
      </c>
      <c r="D143" s="86" t="s">
        <v>3942</v>
      </c>
      <c r="E143" s="26" t="s">
        <v>3981</v>
      </c>
      <c r="F143" s="26" t="s">
        <v>210</v>
      </c>
      <c r="G143" s="26" t="s">
        <v>210</v>
      </c>
      <c r="H143" s="26" t="s">
        <v>210</v>
      </c>
      <c r="I143" s="26" t="s">
        <v>210</v>
      </c>
      <c r="J143" s="26" t="b" cm="1">
        <f t="array" ref="J143">AND(EXACT(F143:I143,F143))</f>
        <v>1</v>
      </c>
      <c r="K143" s="90">
        <v>2</v>
      </c>
      <c r="L143" s="90">
        <v>4</v>
      </c>
      <c r="M143" s="90">
        <v>2</v>
      </c>
      <c r="N143" s="90">
        <v>4</v>
      </c>
      <c r="O143" s="90">
        <v>2</v>
      </c>
      <c r="P143" s="90">
        <v>4</v>
      </c>
      <c r="Q143" s="91">
        <f t="shared" si="9"/>
        <v>6</v>
      </c>
      <c r="R143" s="90">
        <v>14.18</v>
      </c>
      <c r="S143" s="90">
        <v>9.34</v>
      </c>
      <c r="T143" s="92">
        <v>13.25</v>
      </c>
      <c r="U143" s="93">
        <f t="shared" si="10"/>
        <v>4.84</v>
      </c>
      <c r="V143" s="90">
        <v>7.24</v>
      </c>
      <c r="W143" s="92">
        <v>12.8</v>
      </c>
      <c r="X143" s="93">
        <f t="shared" si="11"/>
        <v>15.35</v>
      </c>
      <c r="Y143" s="90">
        <v>5.34</v>
      </c>
      <c r="Z143" s="92">
        <v>13.09</v>
      </c>
      <c r="AA143" s="93">
        <f t="shared" si="12"/>
        <v>14.7</v>
      </c>
      <c r="AB143" s="91">
        <f t="shared" si="13"/>
        <v>11.63</v>
      </c>
      <c r="AC143" s="30">
        <f t="shared" si="8"/>
        <v>11.63</v>
      </c>
    </row>
    <row r="144" spans="1:29" x14ac:dyDescent="0.35">
      <c r="A144" s="86" t="s">
        <v>3959</v>
      </c>
      <c r="B144" s="89" t="s">
        <v>3978</v>
      </c>
      <c r="C144" s="26" t="s">
        <v>3981</v>
      </c>
      <c r="D144" s="86" t="s">
        <v>3942</v>
      </c>
      <c r="E144" s="26" t="s">
        <v>3981</v>
      </c>
      <c r="F144" s="26" t="s">
        <v>210</v>
      </c>
      <c r="G144" s="26" t="s">
        <v>210</v>
      </c>
      <c r="H144" s="26" t="s">
        <v>210</v>
      </c>
      <c r="I144" s="26" t="s">
        <v>210</v>
      </c>
      <c r="J144" s="26" t="b" cm="1">
        <f t="array" ref="J144">AND(EXACT(F144:I144,F144))</f>
        <v>1</v>
      </c>
      <c r="K144" s="90">
        <v>2</v>
      </c>
      <c r="L144" s="90">
        <v>6</v>
      </c>
      <c r="M144" s="90">
        <v>2</v>
      </c>
      <c r="N144" s="90">
        <v>6</v>
      </c>
      <c r="O144" s="90">
        <v>2</v>
      </c>
      <c r="P144" s="90">
        <v>6</v>
      </c>
      <c r="Q144" s="91">
        <f t="shared" si="9"/>
        <v>8</v>
      </c>
      <c r="R144" s="90">
        <v>15.4</v>
      </c>
      <c r="S144" s="90">
        <v>1.1200000000000001</v>
      </c>
      <c r="T144" s="92">
        <v>16.45</v>
      </c>
      <c r="U144" s="93">
        <f t="shared" si="10"/>
        <v>14.280000000000001</v>
      </c>
      <c r="V144" s="90">
        <v>3.46</v>
      </c>
      <c r="W144" s="92">
        <v>18.66</v>
      </c>
      <c r="X144" s="93">
        <f t="shared" si="11"/>
        <v>14.11</v>
      </c>
      <c r="Y144" s="90">
        <v>10.78</v>
      </c>
      <c r="Z144" s="92">
        <v>20.47</v>
      </c>
      <c r="AA144" s="93">
        <f t="shared" si="12"/>
        <v>11.340000000000002</v>
      </c>
      <c r="AB144" s="91">
        <f t="shared" si="13"/>
        <v>13.243333333333334</v>
      </c>
      <c r="AC144" s="30">
        <f t="shared" si="8"/>
        <v>13.243333333333334</v>
      </c>
    </row>
    <row r="145" spans="1:41" x14ac:dyDescent="0.35">
      <c r="A145" s="86" t="s">
        <v>3962</v>
      </c>
      <c r="B145" s="89" t="s">
        <v>3978</v>
      </c>
      <c r="C145" s="26" t="s">
        <v>3981</v>
      </c>
      <c r="D145" s="86" t="s">
        <v>3942</v>
      </c>
      <c r="E145" s="26" t="s">
        <v>3981</v>
      </c>
      <c r="F145" s="26" t="s">
        <v>210</v>
      </c>
      <c r="G145" s="26" t="s">
        <v>210</v>
      </c>
      <c r="H145" s="26" t="s">
        <v>210</v>
      </c>
      <c r="I145" s="26" t="s">
        <v>210</v>
      </c>
      <c r="J145" s="26" t="b" cm="1">
        <f t="array" ref="J145">AND(EXACT(F145:I145,F145))</f>
        <v>1</v>
      </c>
      <c r="K145" s="90">
        <v>2</v>
      </c>
      <c r="L145" s="90">
        <v>8</v>
      </c>
      <c r="M145" s="90">
        <v>2</v>
      </c>
      <c r="N145" s="90">
        <v>8</v>
      </c>
      <c r="O145" s="90">
        <v>2</v>
      </c>
      <c r="P145" s="90">
        <v>8</v>
      </c>
      <c r="Q145" s="91">
        <f t="shared" si="9"/>
        <v>10</v>
      </c>
      <c r="R145" s="90">
        <v>20.55</v>
      </c>
      <c r="S145" s="90">
        <v>12.06</v>
      </c>
      <c r="T145" s="92">
        <v>17.190000000000001</v>
      </c>
      <c r="U145" s="93">
        <f t="shared" si="10"/>
        <v>8.49</v>
      </c>
      <c r="V145" s="90">
        <v>18.11</v>
      </c>
      <c r="W145" s="92">
        <v>21.09</v>
      </c>
      <c r="X145" s="93">
        <f t="shared" si="11"/>
        <v>11.14</v>
      </c>
      <c r="Y145" s="90">
        <v>31.05</v>
      </c>
      <c r="Z145" s="92">
        <v>3.004</v>
      </c>
      <c r="AA145" s="93">
        <f t="shared" si="12"/>
        <v>8.1500000000000021</v>
      </c>
      <c r="AB145" s="91">
        <f t="shared" si="13"/>
        <v>9.2600000000000016</v>
      </c>
      <c r="AC145" s="30">
        <f t="shared" si="8"/>
        <v>9.2600000000000016</v>
      </c>
    </row>
    <row r="146" spans="1:41" x14ac:dyDescent="0.35">
      <c r="A146" s="86" t="s">
        <v>3967</v>
      </c>
      <c r="B146" s="89" t="s">
        <v>3978</v>
      </c>
      <c r="C146" s="26" t="s">
        <v>3981</v>
      </c>
      <c r="D146" s="86" t="s">
        <v>3942</v>
      </c>
      <c r="E146" s="26" t="s">
        <v>3981</v>
      </c>
      <c r="F146" s="26" t="s">
        <v>210</v>
      </c>
      <c r="G146" s="26" t="s">
        <v>210</v>
      </c>
      <c r="H146" s="26" t="s">
        <v>210</v>
      </c>
      <c r="I146" s="26" t="s">
        <v>210</v>
      </c>
      <c r="J146" s="26" t="b" cm="1">
        <f t="array" ref="J146">AND(EXACT(F146:I146,F146))</f>
        <v>1</v>
      </c>
      <c r="K146" s="90">
        <v>2</v>
      </c>
      <c r="L146" s="90">
        <v>5</v>
      </c>
      <c r="M146" s="90">
        <v>2</v>
      </c>
      <c r="N146" s="90">
        <v>5</v>
      </c>
      <c r="O146" s="90">
        <v>2</v>
      </c>
      <c r="P146" s="90">
        <v>5</v>
      </c>
      <c r="Q146" s="91">
        <f t="shared" si="9"/>
        <v>7</v>
      </c>
      <c r="R146" s="90">
        <v>9.6300000000000008</v>
      </c>
      <c r="S146" s="90">
        <v>7.88</v>
      </c>
      <c r="T146" s="92">
        <v>16</v>
      </c>
      <c r="U146" s="93">
        <f t="shared" si="10"/>
        <v>1.7500000000000009</v>
      </c>
      <c r="V146" s="90">
        <v>10.11</v>
      </c>
      <c r="W146" s="92">
        <v>19.5</v>
      </c>
      <c r="X146" s="93">
        <f t="shared" si="11"/>
        <v>13.77</v>
      </c>
      <c r="Y146" s="90">
        <v>24.56</v>
      </c>
      <c r="Z146" s="92">
        <v>25.04</v>
      </c>
      <c r="AA146" s="93">
        <f t="shared" si="12"/>
        <v>5.0500000000000007</v>
      </c>
      <c r="AB146" s="91">
        <f t="shared" si="13"/>
        <v>6.8566666666666665</v>
      </c>
      <c r="AC146" s="30">
        <f t="shared" si="8"/>
        <v>6.8566666666666665</v>
      </c>
    </row>
    <row r="147" spans="1:41" x14ac:dyDescent="0.35">
      <c r="A147" s="86" t="s">
        <v>3972</v>
      </c>
      <c r="B147" s="89" t="s">
        <v>3978</v>
      </c>
      <c r="C147" s="26" t="s">
        <v>3981</v>
      </c>
      <c r="D147" s="86" t="s">
        <v>3942</v>
      </c>
      <c r="E147" s="26" t="s">
        <v>3981</v>
      </c>
      <c r="F147" s="26" t="s">
        <v>210</v>
      </c>
      <c r="G147" s="26" t="s">
        <v>210</v>
      </c>
      <c r="H147" s="26" t="s">
        <v>210</v>
      </c>
      <c r="I147" s="26" t="s">
        <v>210</v>
      </c>
      <c r="J147" s="26" t="b" cm="1">
        <f t="array" ref="J147">AND(EXACT(F147:I147,F147))</f>
        <v>1</v>
      </c>
      <c r="K147" s="90">
        <v>2</v>
      </c>
      <c r="L147" s="90">
        <v>5</v>
      </c>
      <c r="M147" s="90">
        <v>2</v>
      </c>
      <c r="N147" s="90">
        <v>5</v>
      </c>
      <c r="O147" s="90">
        <v>2</v>
      </c>
      <c r="P147" s="90">
        <v>5</v>
      </c>
      <c r="Q147" s="91">
        <f t="shared" si="9"/>
        <v>7</v>
      </c>
      <c r="R147" s="90">
        <v>15.54</v>
      </c>
      <c r="S147" s="90">
        <v>1.31</v>
      </c>
      <c r="T147" s="92">
        <v>20</v>
      </c>
      <c r="U147" s="93">
        <f t="shared" si="10"/>
        <v>14.229999999999999</v>
      </c>
      <c r="V147" s="90">
        <v>15</v>
      </c>
      <c r="W147" s="92">
        <v>17.850000000000001</v>
      </c>
      <c r="X147" s="93">
        <f t="shared" si="11"/>
        <v>6.3099999999999987</v>
      </c>
      <c r="Y147" s="90">
        <v>12.01</v>
      </c>
      <c r="Z147" s="92">
        <v>18.260000000000002</v>
      </c>
      <c r="AA147" s="93">
        <f t="shared" si="12"/>
        <v>20.840000000000003</v>
      </c>
      <c r="AB147" s="91">
        <f t="shared" si="13"/>
        <v>13.793333333333335</v>
      </c>
      <c r="AC147" s="30">
        <f t="shared" si="8"/>
        <v>13.793333333333335</v>
      </c>
    </row>
    <row r="149" spans="1:41" x14ac:dyDescent="0.35">
      <c r="AB149" s="17" t="s">
        <v>3982</v>
      </c>
    </row>
    <row r="150" spans="1:41" x14ac:dyDescent="0.35">
      <c r="AA150" s="18" t="s">
        <v>3580</v>
      </c>
      <c r="AB150" s="37">
        <f>AVERAGE(AB4:AB148)</f>
        <v>11.576384259259264</v>
      </c>
      <c r="AC150" s="38">
        <f>AVERAGE(AC4:AC148)</f>
        <v>10.721191214470284</v>
      </c>
      <c r="AD150" s="27">
        <f>AVERAGE($Q$4:$Q$148)</f>
        <v>7.4328703703703711</v>
      </c>
      <c r="AM150" s="18" t="s">
        <v>3580</v>
      </c>
      <c r="AN150" s="37">
        <f>AVERAGE(AN4:AN148)</f>
        <v>0.17097222222222219</v>
      </c>
      <c r="AO150" s="38">
        <f>AVERAGE(AO4:AO148)</f>
        <v>6.8166666666666664</v>
      </c>
    </row>
    <row r="151" spans="1:41" x14ac:dyDescent="0.35">
      <c r="AA151" s="18" t="s">
        <v>3581</v>
      </c>
      <c r="AB151" s="37">
        <f>COUNTIF(AB4:AB88,"&gt;0")</f>
        <v>82</v>
      </c>
      <c r="AC151" s="37">
        <f>COUNTIF(AC4:AC148,"&gt;0")</f>
        <v>129</v>
      </c>
      <c r="AD151" s="18">
        <f>COUNTIF($Q$4:$Q$148,"&gt;0")</f>
        <v>144</v>
      </c>
      <c r="AM151" s="18" t="s">
        <v>3581</v>
      </c>
      <c r="AN151" s="37">
        <f>COUNTIF(AN4:AN148,"&gt;0")</f>
        <v>5</v>
      </c>
      <c r="AO151" s="37">
        <f>COUNTIF(AO4:AO148,"&gt;0")</f>
        <v>1</v>
      </c>
    </row>
    <row r="152" spans="1:41" x14ac:dyDescent="0.35">
      <c r="AA152" s="18" t="s">
        <v>3582</v>
      </c>
      <c r="AB152" s="37">
        <f>STDEV(AB4:AB148)</f>
        <v>6.8664899596290656</v>
      </c>
      <c r="AC152" s="37">
        <f>STDEV(AC4:AC148)</f>
        <v>3.6415245659668845</v>
      </c>
      <c r="AD152" s="28"/>
      <c r="AM152" s="18" t="s">
        <v>3582</v>
      </c>
      <c r="AN152" s="37">
        <f>STDEV(AN4:AN148)</f>
        <v>0.83917399817862481</v>
      </c>
      <c r="AO152" s="37" t="e">
        <f>STDEV(AO4:AO148)</f>
        <v>#DIV/0!</v>
      </c>
    </row>
    <row r="153" spans="1:41" x14ac:dyDescent="0.35">
      <c r="AA153" s="18" t="s">
        <v>3583</v>
      </c>
      <c r="AB153" s="37">
        <f>QUARTILE(AB4:AB148,1)</f>
        <v>7.5005000000000006</v>
      </c>
      <c r="AC153" s="37">
        <f>QUARTILE(AC4:AC148,1)</f>
        <v>7.7366666666666655</v>
      </c>
      <c r="AD153" s="28"/>
      <c r="AM153" s="18" t="s">
        <v>3583</v>
      </c>
      <c r="AN153" s="37">
        <f>QUARTILE(AN4:AN148,1)</f>
        <v>0</v>
      </c>
      <c r="AO153" s="37">
        <f>QUARTILE(AO4:AO148,1)</f>
        <v>6.8166666666666664</v>
      </c>
    </row>
    <row r="154" spans="1:41" x14ac:dyDescent="0.35">
      <c r="AA154" s="18" t="s">
        <v>3584</v>
      </c>
      <c r="AB154" s="37">
        <f>QUARTILE(AB4:AB148,3)</f>
        <v>13.537499999999998</v>
      </c>
      <c r="AC154" s="37">
        <f>QUARTILE(AC4:AC148,3)</f>
        <v>13.243333333333334</v>
      </c>
      <c r="AD154" s="28"/>
      <c r="AM154" s="18" t="s">
        <v>3584</v>
      </c>
      <c r="AN154" s="37">
        <f>QUARTILE(AN4:AN148,3)</f>
        <v>0</v>
      </c>
      <c r="AO154" s="37">
        <f>QUARTILE(AO4:AO148,3)</f>
        <v>6.8166666666666664</v>
      </c>
    </row>
    <row r="155" spans="1:41" x14ac:dyDescent="0.35">
      <c r="AA155" s="18" t="s">
        <v>3585</v>
      </c>
      <c r="AB155" s="37">
        <f>AB154-AB153</f>
        <v>6.0369999999999973</v>
      </c>
      <c r="AC155" s="37">
        <f>AC154-AC153</f>
        <v>5.5066666666666686</v>
      </c>
      <c r="AD155" s="28"/>
      <c r="AM155" s="18" t="s">
        <v>3585</v>
      </c>
      <c r="AN155" s="37">
        <f>AN154-AN153</f>
        <v>0</v>
      </c>
      <c r="AO155" s="37">
        <f>AO154-AO153</f>
        <v>0</v>
      </c>
    </row>
    <row r="156" spans="1:41" x14ac:dyDescent="0.35">
      <c r="AA156" s="18" t="s">
        <v>3586</v>
      </c>
      <c r="AB156" s="37">
        <f>AB150-(1.5*AB155)</f>
        <v>2.5208842592592688</v>
      </c>
      <c r="AC156" s="37">
        <f>AC150-(1.5*AC155)</f>
        <v>2.461191214470281</v>
      </c>
      <c r="AD156" s="28"/>
      <c r="AM156" s="18" t="s">
        <v>3586</v>
      </c>
      <c r="AN156" s="37">
        <f>AN150-(1.5*AN155)</f>
        <v>0.17097222222222219</v>
      </c>
      <c r="AO156" s="37">
        <f>AO150-(1.5*AO155)</f>
        <v>6.8166666666666664</v>
      </c>
    </row>
    <row r="157" spans="1:41" x14ac:dyDescent="0.35">
      <c r="AA157" s="18" t="s">
        <v>3587</v>
      </c>
      <c r="AB157" s="37">
        <f>AB150+(1.5*AB155)</f>
        <v>20.631884259259259</v>
      </c>
      <c r="AC157" s="37">
        <f>AC150+(1.5*AC155)</f>
        <v>18.981191214470286</v>
      </c>
      <c r="AD157" s="28"/>
      <c r="AM157" s="18" t="s">
        <v>3587</v>
      </c>
      <c r="AN157" s="37">
        <f>AN150+(1.5*AN155)</f>
        <v>0.17097222222222219</v>
      </c>
      <c r="AO157" s="37">
        <f>AO150+(1.5*AO155)</f>
        <v>6.8166666666666664</v>
      </c>
    </row>
    <row r="158" spans="1:41" x14ac:dyDescent="0.35">
      <c r="AA158" s="19" t="s">
        <v>3588</v>
      </c>
      <c r="AB158" s="37">
        <f>CONFIDENCE(0.1,AB152,AB151)</f>
        <v>1.247254616145995</v>
      </c>
      <c r="AC158" s="37">
        <f>CONFIDENCE(0.1,AC152,AC151)</f>
        <v>0.5273702730554839</v>
      </c>
      <c r="AD158" s="28"/>
      <c r="AM158" s="19" t="s">
        <v>3588</v>
      </c>
      <c r="AN158" s="37">
        <f>CONFIDENCE(0.1,AN152,AN151)</f>
        <v>0.61729715216030734</v>
      </c>
      <c r="AO158" s="37" t="e">
        <f>CONFIDENCE(0.1,AO152,AO151)</f>
        <v>#DIV/0!</v>
      </c>
    </row>
    <row r="159" spans="1:41" x14ac:dyDescent="0.35">
      <c r="AA159" s="19">
        <v>0.1</v>
      </c>
      <c r="AB159" s="37">
        <f>AB150*0.1</f>
        <v>1.1576384259259265</v>
      </c>
      <c r="AC159" s="37">
        <f>AC150*0.1</f>
        <v>1.0721191214470285</v>
      </c>
      <c r="AD159" s="28"/>
      <c r="AM159" s="19">
        <v>0.1</v>
      </c>
      <c r="AN159" s="37">
        <f>AN150*0.1</f>
        <v>1.7097222222222219E-2</v>
      </c>
      <c r="AO159" s="37">
        <f>AO150*0.1</f>
        <v>0.68166666666666664</v>
      </c>
    </row>
    <row r="160" spans="1:41" x14ac:dyDescent="0.35">
      <c r="AB160" s="20" t="str">
        <f>IF(AB158&lt;AB159, "VALID", "INVALID")</f>
        <v>INVALID</v>
      </c>
      <c r="AC160" s="20" t="str">
        <f>IF(AC158&lt;AC159, "VALID", "INVALID")</f>
        <v>VALID</v>
      </c>
      <c r="AD160" s="29"/>
      <c r="AN160" s="20" t="str">
        <f>IF(AN158&lt;AN159, "VALID", "INVALID")</f>
        <v>INVALID</v>
      </c>
      <c r="AO160" s="20" t="e">
        <f>IF(AO158&lt;AO159, "VALID", "INVALID")</f>
        <v>#DIV/0!</v>
      </c>
    </row>
    <row r="161" spans="27:41" x14ac:dyDescent="0.35">
      <c r="AB161" s="42"/>
      <c r="AC161" s="42"/>
      <c r="AD161" s="29"/>
      <c r="AN161" s="42"/>
      <c r="AO161" s="42"/>
    </row>
    <row r="162" spans="27:41" x14ac:dyDescent="0.35">
      <c r="AB162" s="17" t="s">
        <v>856</v>
      </c>
    </row>
    <row r="163" spans="27:41" x14ac:dyDescent="0.35">
      <c r="AA163" s="18" t="s">
        <v>3580</v>
      </c>
      <c r="AB163" s="37">
        <f>AVERAGE($AB$4:$AB$45)</f>
        <v>10.812825396825399</v>
      </c>
      <c r="AC163" s="38">
        <f>AVERAGE($AC$4:$AC$45)</f>
        <v>8.8468666666666671</v>
      </c>
      <c r="AD163" s="27">
        <f>AVERAGE($Q$4:$Q$45)</f>
        <v>7.9523809523809526</v>
      </c>
      <c r="AE163" s="17" t="s">
        <v>3983</v>
      </c>
    </row>
    <row r="164" spans="27:41" x14ac:dyDescent="0.35">
      <c r="AA164" s="18" t="s">
        <v>3581</v>
      </c>
      <c r="AB164" s="37">
        <f>COUNTIF($AB$4:$AB$45,"&gt;0")</f>
        <v>42</v>
      </c>
      <c r="AC164" s="37">
        <f>COUNTIF($AC$4:$AC$45,"&gt;0")</f>
        <v>35</v>
      </c>
      <c r="AD164" s="18">
        <f>COUNTIF($Q$4:$Q$45,"&gt;0")</f>
        <v>42</v>
      </c>
      <c r="AE164" s="17" t="s">
        <v>3984</v>
      </c>
    </row>
    <row r="165" spans="27:41" x14ac:dyDescent="0.35">
      <c r="AA165" s="18" t="s">
        <v>3582</v>
      </c>
      <c r="AB165" s="37">
        <f>STDEV($AB$4:$AB$45)</f>
        <v>8.2081976226619062</v>
      </c>
      <c r="AC165" s="37">
        <f>STDEV($AC$4:$AC$45)</f>
        <v>4.250960941113882</v>
      </c>
      <c r="AD165" s="28"/>
    </row>
    <row r="166" spans="27:41" x14ac:dyDescent="0.35">
      <c r="AA166" s="18" t="s">
        <v>3583</v>
      </c>
      <c r="AB166" s="37">
        <f>QUARTILE($AB$4:$AB$45,1)</f>
        <v>5.3854166666666661</v>
      </c>
      <c r="AC166" s="37">
        <f>QUARTILE($AC$4:$AC$45,1)</f>
        <v>5.5308333333333337</v>
      </c>
      <c r="AD166" s="28"/>
    </row>
    <row r="167" spans="27:41" x14ac:dyDescent="0.35">
      <c r="AA167" s="18" t="s">
        <v>3584</v>
      </c>
      <c r="AB167" s="37">
        <f>QUARTILE($AB$4:$AB$45,3)</f>
        <v>13.804999999999998</v>
      </c>
      <c r="AC167" s="37">
        <f>QUARTILE($AC$4:$AC$45,3)</f>
        <v>11.169166666666666</v>
      </c>
      <c r="AD167" s="28"/>
    </row>
    <row r="168" spans="27:41" x14ac:dyDescent="0.35">
      <c r="AA168" s="18" t="s">
        <v>3585</v>
      </c>
      <c r="AB168" s="37">
        <f>AB167-AB166</f>
        <v>8.4195833333333319</v>
      </c>
      <c r="AC168" s="37">
        <f>AC167-AC166</f>
        <v>5.6383333333333319</v>
      </c>
      <c r="AD168" s="28"/>
    </row>
    <row r="169" spans="27:41" x14ac:dyDescent="0.35">
      <c r="AA169" s="18" t="s">
        <v>3586</v>
      </c>
      <c r="AB169" s="37">
        <f>AB163-(1.5*AB168)</f>
        <v>-1.8165496031745985</v>
      </c>
      <c r="AC169" s="37">
        <f>AC163-(1.5*AC168)</f>
        <v>0.3893666666666693</v>
      </c>
      <c r="AD169" s="28"/>
    </row>
    <row r="170" spans="27:41" x14ac:dyDescent="0.35">
      <c r="AA170" s="18" t="s">
        <v>3587</v>
      </c>
      <c r="AB170" s="37">
        <f>AB163+(1.5*AB168)</f>
        <v>23.442200396825399</v>
      </c>
      <c r="AC170" s="37">
        <f>AC163+(1.5*AC168)</f>
        <v>17.304366666666667</v>
      </c>
      <c r="AD170" s="28"/>
    </row>
    <row r="171" spans="27:41" x14ac:dyDescent="0.35">
      <c r="AA171" s="19" t="s">
        <v>3588</v>
      </c>
      <c r="AB171" s="37">
        <f>CONFIDENCE(0.1,AB165,AB164)</f>
        <v>2.0832932929544268</v>
      </c>
      <c r="AC171" s="37">
        <f>CONFIDENCE(0.1,AC165,AC164)</f>
        <v>1.1818989564668745</v>
      </c>
      <c r="AD171" s="28"/>
    </row>
    <row r="172" spans="27:41" x14ac:dyDescent="0.35">
      <c r="AA172" s="19">
        <v>0.1</v>
      </c>
      <c r="AB172" s="37">
        <f>AB163*0.1</f>
        <v>1.0812825396825401</v>
      </c>
      <c r="AC172" s="37">
        <f>AC163*0.1</f>
        <v>0.88468666666666673</v>
      </c>
      <c r="AD172" s="28"/>
    </row>
    <row r="173" spans="27:41" x14ac:dyDescent="0.35">
      <c r="AB173" s="20" t="str">
        <f>IF(AB171&lt;AB172, "VALID", "INVALID")</f>
        <v>INVALID</v>
      </c>
      <c r="AC173" s="20" t="str">
        <f>IF(AC171&lt;AC172, "VALID", "INVALID")</f>
        <v>INVALID</v>
      </c>
      <c r="AD173" s="29"/>
    </row>
    <row r="175" spans="27:41" x14ac:dyDescent="0.35">
      <c r="AB175" s="17" t="s">
        <v>202</v>
      </c>
    </row>
    <row r="176" spans="27:41" x14ac:dyDescent="0.35">
      <c r="AA176" s="18" t="s">
        <v>3580</v>
      </c>
      <c r="AB176" s="37">
        <f>AVERAGE($AB$46:$AB$87)</f>
        <v>13.09404761904762</v>
      </c>
      <c r="AC176" s="38">
        <f>AVERAGE($AC$46:$AC$87)</f>
        <v>12.073019607843138</v>
      </c>
      <c r="AD176" s="27">
        <f>AVERAGE($Q$46:$Q$87)</f>
        <v>7.6904761904761907</v>
      </c>
      <c r="AE176" s="17" t="s">
        <v>3983</v>
      </c>
    </row>
    <row r="177" spans="27:31" x14ac:dyDescent="0.35">
      <c r="AA177" s="18" t="s">
        <v>3581</v>
      </c>
      <c r="AB177" s="37">
        <f>COUNTIF($AB$46:$AB$87,"&gt;0")</f>
        <v>39</v>
      </c>
      <c r="AC177" s="37">
        <f>COUNTIF($AC$46:$AC$87,"&gt;0")</f>
        <v>34</v>
      </c>
      <c r="AD177" s="18">
        <f>COUNTIF($Q$46:$Q$87,"&gt;0")</f>
        <v>42</v>
      </c>
      <c r="AE177" s="17" t="s">
        <v>3984</v>
      </c>
    </row>
    <row r="178" spans="27:31" x14ac:dyDescent="0.35">
      <c r="AA178" s="18" t="s">
        <v>3582</v>
      </c>
      <c r="AB178" s="37">
        <f>STDEV($AB$46:$AB$87)</f>
        <v>9.188855778201237</v>
      </c>
      <c r="AC178" s="37">
        <f>STDEV($AC$46:$AC$87)</f>
        <v>3.9363226672896086</v>
      </c>
      <c r="AD178" s="28"/>
    </row>
    <row r="179" spans="27:31" x14ac:dyDescent="0.35">
      <c r="AA179" s="18" t="s">
        <v>3583</v>
      </c>
      <c r="AB179" s="37">
        <f>QUARTILE($AB$46:$AB$87,1)</f>
        <v>8.1749999999999989</v>
      </c>
      <c r="AC179" s="37">
        <f>QUARTILE($AC$46:$AC$87,1)</f>
        <v>9.9562500000000007</v>
      </c>
      <c r="AD179" s="28"/>
    </row>
    <row r="180" spans="27:31" x14ac:dyDescent="0.35">
      <c r="AA180" s="18" t="s">
        <v>3584</v>
      </c>
      <c r="AB180" s="37">
        <f>QUARTILE($AB$46:$AB$87,3)</f>
        <v>16.278750000000002</v>
      </c>
      <c r="AC180" s="37">
        <f>QUARTILE($AC$46:$AC$87,3)</f>
        <v>15.203333333333333</v>
      </c>
      <c r="AD180" s="28"/>
    </row>
    <row r="181" spans="27:31" x14ac:dyDescent="0.35">
      <c r="AA181" s="18" t="s">
        <v>3585</v>
      </c>
      <c r="AB181" s="37">
        <f>AB180-AB179</f>
        <v>8.1037500000000033</v>
      </c>
      <c r="AC181" s="37">
        <f>AC180-AC179</f>
        <v>5.2470833333333324</v>
      </c>
      <c r="AD181" s="28"/>
    </row>
    <row r="182" spans="27:31" x14ac:dyDescent="0.35">
      <c r="AA182" s="18" t="s">
        <v>3586</v>
      </c>
      <c r="AB182" s="37">
        <f>AB176-(1.5*AB181)</f>
        <v>0.93842261904761592</v>
      </c>
      <c r="AC182" s="37">
        <f>AC176-(1.5*AC181)</f>
        <v>4.2023946078431393</v>
      </c>
      <c r="AD182" s="28"/>
    </row>
    <row r="183" spans="27:31" x14ac:dyDescent="0.35">
      <c r="AA183" s="18" t="s">
        <v>3587</v>
      </c>
      <c r="AB183" s="37">
        <f>AB176+(1.5*AB181)</f>
        <v>25.249672619047622</v>
      </c>
      <c r="AC183" s="37">
        <f>AC176+(1.5*AC181)</f>
        <v>19.943644607843137</v>
      </c>
      <c r="AD183" s="28"/>
    </row>
    <row r="184" spans="27:31" x14ac:dyDescent="0.35">
      <c r="AA184" s="19" t="s">
        <v>3588</v>
      </c>
      <c r="AB184" s="37">
        <f>CONFIDENCE(0.1,AB178,AB177)</f>
        <v>2.4202285986616059</v>
      </c>
      <c r="AC184" s="37">
        <f>CONFIDENCE(0.1,AC178,AC177)</f>
        <v>1.110397535926573</v>
      </c>
      <c r="AD184" s="28"/>
    </row>
    <row r="185" spans="27:31" x14ac:dyDescent="0.35">
      <c r="AA185" s="19">
        <v>0.1</v>
      </c>
      <c r="AB185" s="37">
        <f>AB176*0.1</f>
        <v>1.3094047619047622</v>
      </c>
      <c r="AC185" s="37">
        <f>AC176*0.1</f>
        <v>1.2073019607843138</v>
      </c>
      <c r="AD185" s="28"/>
    </row>
    <row r="186" spans="27:31" x14ac:dyDescent="0.35">
      <c r="AB186" s="20" t="str">
        <f>IF(AB184&lt;AB185, "VALID", "INVALID")</f>
        <v>INVALID</v>
      </c>
      <c r="AC186" s="20" t="str">
        <f>IF(AC184&lt;AC185, "VALID", "INVALID")</f>
        <v>VALID</v>
      </c>
      <c r="AD186" s="29"/>
    </row>
    <row r="188" spans="27:31" x14ac:dyDescent="0.35">
      <c r="AB188" s="17" t="s">
        <v>3978</v>
      </c>
    </row>
    <row r="189" spans="27:31" x14ac:dyDescent="0.35">
      <c r="AA189" s="18" t="s">
        <v>3580</v>
      </c>
      <c r="AB189" s="37">
        <f>AVERAGE($AB$88:$AB$147)</f>
        <v>11.048511111111113</v>
      </c>
      <c r="AC189" s="38">
        <f>AVERAGE($AC$88:$AC$147)</f>
        <v>11.048511111111113</v>
      </c>
      <c r="AD189" s="27">
        <f>AVERAGE($Q$46:$Q$87)</f>
        <v>7.6904761904761907</v>
      </c>
      <c r="AE189" s="17" t="s">
        <v>3983</v>
      </c>
    </row>
    <row r="190" spans="27:31" x14ac:dyDescent="0.35">
      <c r="AA190" s="18" t="s">
        <v>3581</v>
      </c>
      <c r="AB190" s="37">
        <f>COUNTIF($AB$88:$AB$147,"&gt;0")</f>
        <v>60</v>
      </c>
      <c r="AC190" s="37">
        <f>COUNTIF($AC$88:$AC$147,"&gt;0")</f>
        <v>60</v>
      </c>
      <c r="AD190" s="18">
        <f>COUNTIF($Q$46:$Q$87,"&gt;0")</f>
        <v>42</v>
      </c>
      <c r="AE190" s="17" t="s">
        <v>3984</v>
      </c>
    </row>
    <row r="191" spans="27:31" x14ac:dyDescent="0.35">
      <c r="AA191" s="18" t="s">
        <v>3582</v>
      </c>
      <c r="AB191" s="37">
        <f>STDEV($AB$88:$AB$147)</f>
        <v>2.538264842079581</v>
      </c>
      <c r="AC191" s="37">
        <f>STDEV($AC$88:$AC$147)</f>
        <v>2.538264842079581</v>
      </c>
      <c r="AD191" s="28"/>
      <c r="AE191" s="17" t="s">
        <v>3985</v>
      </c>
    </row>
    <row r="192" spans="27:31" x14ac:dyDescent="0.35">
      <c r="AA192" s="18" t="s">
        <v>3583</v>
      </c>
      <c r="AB192" s="37">
        <f>QUARTILE($AB$88:$AB$147,1)</f>
        <v>9.3300000000000018</v>
      </c>
      <c r="AC192" s="37">
        <f>QUARTILE($AC$88:$AC$147,1)</f>
        <v>9.3300000000000018</v>
      </c>
      <c r="AD192" s="28"/>
    </row>
    <row r="193" spans="27:30" x14ac:dyDescent="0.35">
      <c r="AA193" s="18" t="s">
        <v>3584</v>
      </c>
      <c r="AB193" s="37">
        <f>QUARTILE($AB$88:$AB$147,3)</f>
        <v>12.781083333333331</v>
      </c>
      <c r="AC193" s="37">
        <f>QUARTILE($AC$88:$AC$147,3)</f>
        <v>12.781083333333331</v>
      </c>
      <c r="AD193" s="28"/>
    </row>
    <row r="194" spans="27:30" x14ac:dyDescent="0.35">
      <c r="AA194" s="18" t="s">
        <v>3585</v>
      </c>
      <c r="AB194" s="37">
        <f>AB193-AB192</f>
        <v>3.4510833333333295</v>
      </c>
      <c r="AC194" s="37">
        <f>AC193-AC192</f>
        <v>3.4510833333333295</v>
      </c>
      <c r="AD194" s="28"/>
    </row>
    <row r="195" spans="27:30" x14ac:dyDescent="0.35">
      <c r="AA195" s="18" t="s">
        <v>3586</v>
      </c>
      <c r="AB195" s="37">
        <f>AB189-(1.5*AB194)</f>
        <v>5.8718861111111185</v>
      </c>
      <c r="AC195" s="37">
        <f>AC189-(1.5*AC194)</f>
        <v>5.8718861111111185</v>
      </c>
      <c r="AD195" s="28"/>
    </row>
    <row r="196" spans="27:30" x14ac:dyDescent="0.35">
      <c r="AA196" s="18" t="s">
        <v>3587</v>
      </c>
      <c r="AB196" s="37">
        <f>AB189+(1.5*AB194)</f>
        <v>16.225136111111105</v>
      </c>
      <c r="AC196" s="37">
        <f>AC189+(1.5*AC194)</f>
        <v>16.225136111111105</v>
      </c>
      <c r="AD196" s="28"/>
    </row>
    <row r="197" spans="27:30" x14ac:dyDescent="0.35">
      <c r="AA197" s="19" t="s">
        <v>3588</v>
      </c>
      <c r="AB197" s="37">
        <f>CONFIDENCE(0.1,AB191,AB190)</f>
        <v>0.53899975270309464</v>
      </c>
      <c r="AC197" s="37">
        <f>CONFIDENCE(0.1,AC191,AC190)</f>
        <v>0.53899975270309464</v>
      </c>
      <c r="AD197" s="28"/>
    </row>
    <row r="198" spans="27:30" x14ac:dyDescent="0.35">
      <c r="AA198" s="19">
        <v>0.1</v>
      </c>
      <c r="AB198" s="37">
        <f>AB189*0.1</f>
        <v>1.1048511111111112</v>
      </c>
      <c r="AC198" s="37">
        <f>AC189*0.1</f>
        <v>1.1048511111111112</v>
      </c>
      <c r="AD198" s="28"/>
    </row>
    <row r="199" spans="27:30" x14ac:dyDescent="0.35">
      <c r="AB199" s="20" t="str">
        <f>IF(AB197&lt;AB198, "VALID", "INVALID")</f>
        <v>VALID</v>
      </c>
      <c r="AC199" s="20" t="str">
        <f>IF(AC197&lt;AC198, "VALID", "INVALID")</f>
        <v>VALID</v>
      </c>
      <c r="AD199" s="29"/>
    </row>
  </sheetData>
  <mergeCells count="18">
    <mergeCell ref="AH2:AJ2"/>
    <mergeCell ref="AK2:AM2"/>
    <mergeCell ref="S2:U2"/>
    <mergeCell ref="V2:X2"/>
    <mergeCell ref="Y2:AA2"/>
    <mergeCell ref="AB2:AB3"/>
    <mergeCell ref="AC2:AC3"/>
    <mergeCell ref="AE2:AG2"/>
    <mergeCell ref="A1:E2"/>
    <mergeCell ref="F1:J2"/>
    <mergeCell ref="K1:Q1"/>
    <mergeCell ref="R1:AC1"/>
    <mergeCell ref="AD1:AO1"/>
    <mergeCell ref="AP1:AZ1"/>
    <mergeCell ref="K2:L2"/>
    <mergeCell ref="M2:N2"/>
    <mergeCell ref="O2:P2"/>
    <mergeCell ref="Q2:Q3"/>
  </mergeCells>
  <conditionalFormatting sqref="AB160:AC161">
    <cfRule type="cellIs" dxfId="9" priority="9" stopIfTrue="1" operator="equal">
      <formula>"INVALID"</formula>
    </cfRule>
    <cfRule type="cellIs" dxfId="8" priority="10" stopIfTrue="1" operator="equal">
      <formula>"VALID"</formula>
    </cfRule>
  </conditionalFormatting>
  <conditionalFormatting sqref="AN160:AO161">
    <cfRule type="cellIs" dxfId="7" priority="7" stopIfTrue="1" operator="equal">
      <formula>"INVALID"</formula>
    </cfRule>
    <cfRule type="cellIs" dxfId="6" priority="8" stopIfTrue="1" operator="equal">
      <formula>"VALID"</formula>
    </cfRule>
  </conditionalFormatting>
  <conditionalFormatting sqref="AB173:AC173">
    <cfRule type="cellIs" dxfId="5" priority="5" stopIfTrue="1" operator="equal">
      <formula>"INVALID"</formula>
    </cfRule>
    <cfRule type="cellIs" dxfId="4" priority="6" stopIfTrue="1" operator="equal">
      <formula>"VALID"</formula>
    </cfRule>
  </conditionalFormatting>
  <conditionalFormatting sqref="AB186:AC186">
    <cfRule type="cellIs" dxfId="3" priority="3" stopIfTrue="1" operator="equal">
      <formula>"INVALID"</formula>
    </cfRule>
    <cfRule type="cellIs" dxfId="2" priority="4" stopIfTrue="1" operator="equal">
      <formula>"VALID"</formula>
    </cfRule>
  </conditionalFormatting>
  <conditionalFormatting sqref="AB199:AC199">
    <cfRule type="cellIs" dxfId="1" priority="1" stopIfTrue="1" operator="equal">
      <formula>"INVALID"</formula>
    </cfRule>
    <cfRule type="cellIs" dxfId="0" priority="2" stopIfTrue="1" operator="equal">
      <formula>"VALID"</formula>
    </cfRule>
  </conditionalFormatting>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364556-5002-427A-8C01-7DF41CFEE8FA}">
  <dimension ref="A2:B6"/>
  <sheetViews>
    <sheetView workbookViewId="0">
      <selection activeCell="A7" sqref="A7"/>
    </sheetView>
  </sheetViews>
  <sheetFormatPr defaultRowHeight="14.5" x14ac:dyDescent="0.35"/>
  <cols>
    <col min="1" max="1" width="20.54296875" customWidth="1"/>
    <col min="2" max="2" width="53.90625" customWidth="1"/>
  </cols>
  <sheetData>
    <row r="2" spans="1:2" x14ac:dyDescent="0.35">
      <c r="A2" t="s">
        <v>3590</v>
      </c>
    </row>
    <row r="3" spans="1:2" x14ac:dyDescent="0.35">
      <c r="A3" t="s">
        <v>3592</v>
      </c>
      <c r="B3" t="s">
        <v>3593</v>
      </c>
    </row>
    <row r="4" spans="1:2" x14ac:dyDescent="0.35">
      <c r="A4" t="s">
        <v>3591</v>
      </c>
    </row>
    <row r="5" spans="1:2" x14ac:dyDescent="0.35">
      <c r="A5" t="s">
        <v>3594</v>
      </c>
    </row>
    <row r="6" spans="1:2" x14ac:dyDescent="0.35">
      <c r="A6" t="s">
        <v>3595</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467D8FF0EBC1E34CAA966933F5D9F9ED" ma:contentTypeVersion="17" ma:contentTypeDescription="Create a new document." ma:contentTypeScope="" ma:versionID="439770bec7794d21e15900065ecc15c8">
  <xsd:schema xmlns:xsd="http://www.w3.org/2001/XMLSchema" xmlns:xs="http://www.w3.org/2001/XMLSchema" xmlns:p="http://schemas.microsoft.com/office/2006/metadata/properties" xmlns:ns1="http://schemas.microsoft.com/sharepoint/v3" xmlns:ns2="8bcd9205-aa71-43b1-82fe-dcc00a36dd04" xmlns:ns3="83a6049c-05c8-4e22-bd03-2c19a5f84a8b" targetNamespace="http://schemas.microsoft.com/office/2006/metadata/properties" ma:root="true" ma:fieldsID="1bbc5ad7ea28e613aaec200fd9de14a7" ns1:_="" ns2:_="" ns3:_="">
    <xsd:import namespace="http://schemas.microsoft.com/sharepoint/v3"/>
    <xsd:import namespace="8bcd9205-aa71-43b1-82fe-dcc00a36dd04"/>
    <xsd:import namespace="83a6049c-05c8-4e22-bd03-2c19a5f84a8b"/>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1:PublishingStartDate" minOccurs="0"/>
                <xsd:element ref="ns1:PublishingExpirationDate" minOccurs="0"/>
                <xsd:element ref="ns2:MediaServiceLocation" minOccurs="0"/>
                <xsd:element ref="ns3:SharedWithUsers" minOccurs="0"/>
                <xsd:element ref="ns3:SharedWithDetails" minOccurs="0"/>
                <xsd:element ref="ns2:MediaServiceOCR" minOccurs="0"/>
                <xsd:element ref="ns2:MediaServiceEventHashCode" minOccurs="0"/>
                <xsd:element ref="ns2:MediaServiceGenerationTime" minOccurs="0"/>
                <xsd:element ref="ns2:MediaServiceAutoKeyPoints" minOccurs="0"/>
                <xsd:element ref="ns2:MediaServiceKeyPoints"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12" nillable="true" ma:displayName="Scheduling Start Date" ma:description="Scheduling Start Date is a site column created by the Publishing feature. It is used to specify the date and time on which this page will first appear to site visitors." ma:internalName="PublishingStartDate">
      <xsd:simpleType>
        <xsd:restriction base="dms:Unknown"/>
      </xsd:simpleType>
    </xsd:element>
    <xsd:element name="PublishingExpirationDate" ma:index="13" nillable="true" ma:displayName="Scheduling End Date" ma:description="Scheduling End Date is a site column created by the Publishing feature. It is used to specify the date and time on which this page will no longer appear to site visitors." ma:internalName="PublishingExpirationDat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8bcd9205-aa71-43b1-82fe-dcc00a36dd04"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DateTaken" ma:index="10" nillable="true" ma:displayName="MediaServiceDateTaken" ma:description="" ma:hidden="true" ma:internalName="MediaServiceDateTaken" ma:readOnly="true">
      <xsd:simpleType>
        <xsd:restriction base="dms:Text"/>
      </xsd:simpleType>
    </xsd:element>
    <xsd:element name="MediaServiceAutoTags" ma:index="11" nillable="true" ma:displayName="MediaServiceAutoTags" ma:description="" ma:internalName="MediaServiceAutoTags" ma:readOnly="true">
      <xsd:simpleType>
        <xsd:restriction base="dms:Text"/>
      </xsd:simpleType>
    </xsd:element>
    <xsd:element name="MediaServiceLocation" ma:index="14" nillable="true" ma:displayName="MediaServiceLocation" ma:description="" ma:internalName="MediaServiceLocation" ma:readOnly="true">
      <xsd:simpleType>
        <xsd:restriction base="dms:Text"/>
      </xsd:simpleType>
    </xsd:element>
    <xsd:element name="MediaServiceOCR" ma:index="17" nillable="true" ma:displayName="MediaServiceOCR" ma:internalName="MediaServiceOCR" ma:readOnly="true">
      <xsd:simpleType>
        <xsd:restriction base="dms:Note">
          <xsd:maxLength value="255"/>
        </xsd:restriction>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AutoKeyPoints" ma:index="20" nillable="true" ma:displayName="MediaServiceAutoKeyPoints" ma:hidden="true" ma:internalName="MediaServiceAutoKeyPoints" ma:readOnly="true">
      <xsd:simpleType>
        <xsd:restriction base="dms:Note"/>
      </xsd:simpleType>
    </xsd:element>
    <xsd:element name="MediaServiceKeyPoints" ma:index="21" nillable="true" ma:displayName="KeyPoints" ma:internalName="MediaServiceKeyPoints" ma:readOnly="true">
      <xsd:simpleType>
        <xsd:restriction base="dms:Note">
          <xsd:maxLength value="255"/>
        </xsd:restriction>
      </xsd:simpleType>
    </xsd:element>
    <xsd:element name="MediaLengthInSeconds" ma:index="22" nillable="true" ma:displayName="Length (seconds)" ma:internalName="MediaLengthInSeconds" ma:readOnly="true">
      <xsd:simpleType>
        <xsd:restriction base="dms:Unknown"/>
      </xsd:simpleType>
    </xsd:element>
    <xsd:element name="lcf76f155ced4ddcb4097134ff3c332f" ma:index="24" nillable="true" ma:taxonomy="true" ma:internalName="lcf76f155ced4ddcb4097134ff3c332f" ma:taxonomyFieldName="MediaServiceImageTags" ma:displayName="Image Tags" ma:readOnly="false" ma:fieldId="{5cf76f15-5ced-4ddc-b409-7134ff3c332f}" ma:taxonomyMulti="true" ma:sspId="e905b797-93a9-4c36-9d72-1ad65c8e5063"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83a6049c-05c8-4e22-bd03-2c19a5f84a8b" elementFormDefault="qualified">
    <xsd:import namespace="http://schemas.microsoft.com/office/2006/documentManagement/types"/>
    <xsd:import namespace="http://schemas.microsoft.com/office/infopath/2007/PartnerControls"/>
    <xsd:element name="SharedWithUsers" ma:index="15"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description="" ma:internalName="SharedWithDetails" ma:readOnly="true">
      <xsd:simpleType>
        <xsd:restriction base="dms:Note">
          <xsd:maxLength value="255"/>
        </xsd:restriction>
      </xsd:simpleType>
    </xsd:element>
    <xsd:element name="TaxCatchAll" ma:index="25" nillable="true" ma:displayName="Taxonomy Catch All Column" ma:hidden="true" ma:list="{e97f6c16-a42c-4dfe-b35d-62a0e7d34d20}" ma:internalName="TaxCatchAll" ma:showField="CatchAllData" ma:web="83a6049c-05c8-4e22-bd03-2c19a5f84a8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8bcd9205-aa71-43b1-82fe-dcc00a36dd04">
      <Terms xmlns="http://schemas.microsoft.com/office/infopath/2007/PartnerControls"/>
    </lcf76f155ced4ddcb4097134ff3c332f>
    <TaxCatchAll xmlns="83a6049c-05c8-4e22-bd03-2c19a5f84a8b" xsi:nil="true"/>
    <PublishingExpirationDate xmlns="http://schemas.microsoft.com/sharepoint/v3" xsi:nil="true"/>
    <PublishingStartDate xmlns="http://schemas.microsoft.com/sharepoint/v3"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31CA73A-B9A6-4990-81FC-00B65327A11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8bcd9205-aa71-43b1-82fe-dcc00a36dd04"/>
    <ds:schemaRef ds:uri="83a6049c-05c8-4e22-bd03-2c19a5f84a8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683C7655-9165-4C45-A333-DF6F3BCBC6FD}">
  <ds:schemaRefs>
    <ds:schemaRef ds:uri="http://schemas.microsoft.com/office/2006/metadata/properties"/>
    <ds:schemaRef ds:uri="http://schemas.microsoft.com/sharepoint/v3"/>
    <ds:schemaRef ds:uri="http://purl.org/dc/elements/1.1/"/>
    <ds:schemaRef ds:uri="http://purl.org/dc/dcmitype/"/>
    <ds:schemaRef ds:uri="http://schemas.microsoft.com/office/2006/documentManagement/types"/>
    <ds:schemaRef ds:uri="http://schemas.openxmlformats.org/package/2006/metadata/core-properties"/>
    <ds:schemaRef ds:uri="http://schemas.microsoft.com/office/infopath/2007/PartnerControls"/>
    <ds:schemaRef ds:uri="83a6049c-05c8-4e22-bd03-2c19a5f84a8b"/>
    <ds:schemaRef ds:uri="8bcd9205-aa71-43b1-82fe-dcc00a36dd04"/>
    <ds:schemaRef ds:uri="http://www.w3.org/XML/1998/namespace"/>
    <ds:schemaRef ds:uri="http://purl.org/dc/terms/"/>
  </ds:schemaRefs>
</ds:datastoreItem>
</file>

<file path=customXml/itemProps3.xml><?xml version="1.0" encoding="utf-8"?>
<ds:datastoreItem xmlns:ds="http://schemas.openxmlformats.org/officeDocument/2006/customXml" ds:itemID="{83A8AFA9-5927-44F3-840A-2B5EC0ECB31E}">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Day 1</vt:lpstr>
      <vt:lpstr>Day 2</vt:lpstr>
      <vt:lpstr>Day 3</vt:lpstr>
      <vt:lpstr>Day 4</vt:lpstr>
      <vt:lpstr>Day 1 Cleaned</vt:lpstr>
      <vt:lpstr>Day 2 Cleaned</vt:lpstr>
      <vt:lpstr>Day 3 Cleaned</vt:lpstr>
      <vt:lpstr>Day 4 Cleaned</vt:lpstr>
      <vt:lpstr>Bug &amp; Nya results</vt:lpstr>
      <vt:lpstr>Kay paper results</vt:lpstr>
      <vt:lpstr>KAY results</vt:lpstr>
      <vt:lpstr>Total results</vt:lpstr>
      <vt:lpstr>Data checks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CO2 Laptop</dc:creator>
  <cp:lastModifiedBy>Jack Moss</cp:lastModifiedBy>
  <dcterms:created xsi:type="dcterms:W3CDTF">2022-09-27T11:46:34Z</dcterms:created>
  <dcterms:modified xsi:type="dcterms:W3CDTF">2022-09-30T10:07:43Z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0x010100467D8FF0EBC1E34CAA966933F5D9F9ED</vt:lpwstr>
  </property>
  <property fmtid="{D5CDD505-2E9C-101B-9397-08002B2CF9AE}" pid="3" name="MediaServiceImageTags">
    <vt:lpwstr/>
  </property>
</Properties>
</file>