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en\OneDrive - Silicon Valley Bank\Desktop\"/>
    </mc:Choice>
  </mc:AlternateContent>
  <xr:revisionPtr revIDLastSave="55" documentId="8_{226C2E72-447C-4DE4-B0A9-C6E3B1E0A48F}" xr6:coauthVersionLast="36" xr6:coauthVersionMax="36" xr10:uidLastSave="{97330F88-5053-46C6-AAEF-926EED0D1240}"/>
  <bookViews>
    <workbookView xWindow="0" yWindow="0" windowWidth="20160" windowHeight="9408" xr2:uid="{1D698BCD-8DB9-4DC8-A62A-E4F15EA2C61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2" i="1"/>
</calcChain>
</file>

<file path=xl/sharedStrings.xml><?xml version="1.0" encoding="utf-8"?>
<sst xmlns="http://schemas.openxmlformats.org/spreadsheetml/2006/main" count="1634" uniqueCount="267">
  <si>
    <t>Borrower</t>
  </si>
  <si>
    <t>Niche</t>
  </si>
  <si>
    <t>CRR</t>
  </si>
  <si>
    <t>TPL</t>
  </si>
  <si>
    <t>1debit, Inc</t>
  </si>
  <si>
    <t>12X</t>
  </si>
  <si>
    <t>Repeatable</t>
  </si>
  <si>
    <t>IRR</t>
  </si>
  <si>
    <t>No</t>
  </si>
  <si>
    <t>None</t>
  </si>
  <si>
    <t>Revenue</t>
  </si>
  <si>
    <t>Accent-Technologies</t>
  </si>
  <si>
    <t>73A</t>
  </si>
  <si>
    <t>Subscription</t>
  </si>
  <si>
    <t>Net Rev</t>
  </si>
  <si>
    <t>RML</t>
  </si>
  <si>
    <t>Act-On Software Inc</t>
  </si>
  <si>
    <t>51A</t>
  </si>
  <si>
    <t>Recurring</t>
  </si>
  <si>
    <t>MRR</t>
  </si>
  <si>
    <t>EBITDA</t>
  </si>
  <si>
    <t>Liquidity Ratio</t>
  </si>
  <si>
    <t>Yes</t>
  </si>
  <si>
    <t>Aerospike Inc</t>
  </si>
  <si>
    <t>30B</t>
  </si>
  <si>
    <t>AFFECTLAYER, INC.</t>
  </si>
  <si>
    <t>27A</t>
  </si>
  <si>
    <t>Gross Rev</t>
  </si>
  <si>
    <t>Agari Data Inc</t>
  </si>
  <si>
    <t>30H</t>
  </si>
  <si>
    <t>AQR</t>
  </si>
  <si>
    <t>Allocadia</t>
  </si>
  <si>
    <t>52D</t>
  </si>
  <si>
    <t>Anaconda, Inc.</t>
  </si>
  <si>
    <t>43B</t>
  </si>
  <si>
    <t>App Annie</t>
  </si>
  <si>
    <t>12K</t>
  </si>
  <si>
    <t>Yes; Time</t>
  </si>
  <si>
    <t>Appetize Technologies Inc.</t>
  </si>
  <si>
    <t>23B</t>
  </si>
  <si>
    <t>Gross Profit</t>
  </si>
  <si>
    <t>Cash + Avail</t>
  </si>
  <si>
    <t>Arctic Wolf Networks, Inc.</t>
  </si>
  <si>
    <t>Armor Defense Inc.</t>
  </si>
  <si>
    <t>44A</t>
  </si>
  <si>
    <t>FCF</t>
  </si>
  <si>
    <t>Aryaka Networks Inc</t>
  </si>
  <si>
    <t>Authentic8, Inc.</t>
  </si>
  <si>
    <t>12L</t>
  </si>
  <si>
    <t>BambooHR LLC</t>
  </si>
  <si>
    <t>53C</t>
  </si>
  <si>
    <t>Bench.Co</t>
  </si>
  <si>
    <t>Logo</t>
  </si>
  <si>
    <t>Benefitfocus, Inc.</t>
  </si>
  <si>
    <t>65J</t>
  </si>
  <si>
    <t>BigCommerce Holdings, Inc</t>
  </si>
  <si>
    <t>79C</t>
  </si>
  <si>
    <t>Bill.com, LLC</t>
  </si>
  <si>
    <t>12N</t>
  </si>
  <si>
    <t>Cash</t>
  </si>
  <si>
    <t>Bluecore, Inc.</t>
  </si>
  <si>
    <t>69A</t>
  </si>
  <si>
    <t>BounceX</t>
  </si>
  <si>
    <t>Branch Metrics, Inc.</t>
  </si>
  <si>
    <t>Branded Online, Inc.</t>
  </si>
  <si>
    <t>21A</t>
  </si>
  <si>
    <t>Broadly Inc.</t>
  </si>
  <si>
    <t>Yes; Performance</t>
  </si>
  <si>
    <t>Bugcrowd Inc.</t>
  </si>
  <si>
    <t>CareCloud Corporation</t>
  </si>
  <si>
    <t>CircleCI</t>
  </si>
  <si>
    <t>Clari, Inc.</t>
  </si>
  <si>
    <t>Bookings</t>
  </si>
  <si>
    <t>ClearDATA Networks, Inc.</t>
  </si>
  <si>
    <t>Codefied Inc.</t>
  </si>
  <si>
    <t>22A</t>
  </si>
  <si>
    <t>Copper CRM Inc</t>
  </si>
  <si>
    <t>Couchbase Inc</t>
  </si>
  <si>
    <t>CrowdStrike Inc.</t>
  </si>
  <si>
    <t>38A</t>
  </si>
  <si>
    <t>Crunchbase, Inc.</t>
  </si>
  <si>
    <t>CURALATE INC</t>
  </si>
  <si>
    <t>68A</t>
  </si>
  <si>
    <t>D2L Inc.</t>
  </si>
  <si>
    <t>61E</t>
  </si>
  <si>
    <t>Dashlane Inc.</t>
  </si>
  <si>
    <t>DataStax Inc</t>
  </si>
  <si>
    <t>Dialpad, Inc.</t>
  </si>
  <si>
    <t>Docker, Inc</t>
  </si>
  <si>
    <t>DroneDeploy, Inc.</t>
  </si>
  <si>
    <t>Druva Inc</t>
  </si>
  <si>
    <t>Dynamic Signal Inc</t>
  </si>
  <si>
    <t>17C</t>
  </si>
  <si>
    <t>Rev Growth Rate</t>
  </si>
  <si>
    <t>ecMarket Inc.</t>
  </si>
  <si>
    <t>43G</t>
  </si>
  <si>
    <t>Ellevation Inc</t>
  </si>
  <si>
    <t>61B</t>
  </si>
  <si>
    <t>EQIS Capital Management, Inc.</t>
  </si>
  <si>
    <t>12R</t>
  </si>
  <si>
    <t>Evergage, Inc.</t>
  </si>
  <si>
    <t>62C</t>
  </si>
  <si>
    <t>Evernote Corporation</t>
  </si>
  <si>
    <t>Flyp Technologies</t>
  </si>
  <si>
    <t>FSM Technologies, LLC</t>
  </si>
  <si>
    <t>FullStory Inc</t>
  </si>
  <si>
    <t>Fusion Risk Management, Inc.</t>
  </si>
  <si>
    <t>64A</t>
  </si>
  <si>
    <t>G5 Search Marketing Inc.</t>
  </si>
  <si>
    <t>Giact Systems, LLC</t>
  </si>
  <si>
    <t>Global Water Management, LLC</t>
  </si>
  <si>
    <t>ERI</t>
  </si>
  <si>
    <t>Grand Rounds, Inc</t>
  </si>
  <si>
    <t>18N</t>
  </si>
  <si>
    <t>GroupBy</t>
  </si>
  <si>
    <t>HealthEdge Software Inc</t>
  </si>
  <si>
    <t>66H</t>
  </si>
  <si>
    <t>Healthcare</t>
  </si>
  <si>
    <t>Heap, Inc.</t>
  </si>
  <si>
    <t>Hearsay Social Inc</t>
  </si>
  <si>
    <t>11T</t>
  </si>
  <si>
    <t>Hireku Inc</t>
  </si>
  <si>
    <t>Hireology, Inc.</t>
  </si>
  <si>
    <t>Software</t>
  </si>
  <si>
    <t>HireVue</t>
  </si>
  <si>
    <t>53A</t>
  </si>
  <si>
    <t>ID90Travel</t>
  </si>
  <si>
    <t>CMR</t>
  </si>
  <si>
    <t>IGLOO Inc</t>
  </si>
  <si>
    <t>Impartner Inc.</t>
  </si>
  <si>
    <t>Ingenious Med Inc</t>
  </si>
  <si>
    <t>Insightly Inc</t>
  </si>
  <si>
    <t>Insightsquared, Inc.</t>
  </si>
  <si>
    <t>65A</t>
  </si>
  <si>
    <t>IntelePeer</t>
  </si>
  <si>
    <t>Investor Management Services, LLC</t>
  </si>
  <si>
    <t>Iterable, Inc.</t>
  </si>
  <si>
    <t>Justworks, Inc.</t>
  </si>
  <si>
    <t>12Q</t>
  </si>
  <si>
    <t>Kaltura Inc</t>
  </si>
  <si>
    <t>69D</t>
  </si>
  <si>
    <t>Keap</t>
  </si>
  <si>
    <t>41C</t>
  </si>
  <si>
    <t>Kentik Technologies, Inc.</t>
  </si>
  <si>
    <t>Kurtosys Systems, Inc.</t>
  </si>
  <si>
    <t>Lastline, Inc</t>
  </si>
  <si>
    <t>Lavu Incorporated</t>
  </si>
  <si>
    <t>41A</t>
  </si>
  <si>
    <t>LendKey Technologies, Inc.</t>
  </si>
  <si>
    <t>Lever, Inc.</t>
  </si>
  <si>
    <t>30F</t>
  </si>
  <si>
    <t>LifeSize, Inc.</t>
  </si>
  <si>
    <t>Billings</t>
  </si>
  <si>
    <t>ListenFirst Media</t>
  </si>
  <si>
    <t>Lookout Inc</t>
  </si>
  <si>
    <t>Lytics, Inc.</t>
  </si>
  <si>
    <t>Marqeta</t>
  </si>
  <si>
    <t>Medallia Inc.</t>
  </si>
  <si>
    <t>Menlo Security, Inc.</t>
  </si>
  <si>
    <t>Messagepoint Inc.</t>
  </si>
  <si>
    <t>Modernizing Medicine Inc</t>
  </si>
  <si>
    <t>79D</t>
  </si>
  <si>
    <t>Movable Inc.</t>
  </si>
  <si>
    <t>mParticle Inc.</t>
  </si>
  <si>
    <t>MX Technologies, Inc.</t>
  </si>
  <si>
    <t>Neo4j, Inc</t>
  </si>
  <si>
    <t>Newsela, Inc.</t>
  </si>
  <si>
    <t>ObservePoint</t>
  </si>
  <si>
    <t>Onapsis Inc.</t>
  </si>
  <si>
    <t>OneSource Virtual, Inc.</t>
  </si>
  <si>
    <t>Opal Labs Inc.</t>
  </si>
  <si>
    <t>Optanix, Inc.</t>
  </si>
  <si>
    <t>86C</t>
  </si>
  <si>
    <t>Oto Analytics, Inc.</t>
  </si>
  <si>
    <t>Pager Inc.</t>
  </si>
  <si>
    <t>66J</t>
  </si>
  <si>
    <t>Panorama Education, Inc.</t>
  </si>
  <si>
    <t>62B</t>
  </si>
  <si>
    <t>PanTerra Networks</t>
  </si>
  <si>
    <t>PatientPop, Inc.</t>
  </si>
  <si>
    <t>Personal Capital Advisors Corporation</t>
  </si>
  <si>
    <t>Pestroutes OpCO LLC</t>
  </si>
  <si>
    <t>Pharmaceutical Strategies Group, LLC,</t>
  </si>
  <si>
    <t>Phreesia Inc.</t>
  </si>
  <si>
    <t>66L</t>
  </si>
  <si>
    <t>PrinterLogic, Inc.</t>
  </si>
  <si>
    <t>Procore Technologies Inc.</t>
  </si>
  <si>
    <t>78A</t>
  </si>
  <si>
    <t>Project44 Inc.</t>
  </si>
  <si>
    <t>Q4 Inc</t>
  </si>
  <si>
    <t>Qventus, Inc.</t>
  </si>
  <si>
    <t>30J</t>
  </si>
  <si>
    <t>Rainforest QA, Inc.</t>
  </si>
  <si>
    <t>ReliaQuest, LLC</t>
  </si>
  <si>
    <t>Reltio Inc</t>
  </si>
  <si>
    <t>30A</t>
  </si>
  <si>
    <t>Reputation.com Inc</t>
  </si>
  <si>
    <t>RetailNext, Inc.</t>
  </si>
  <si>
    <t>SaaSOptics, LLC</t>
  </si>
  <si>
    <t>Sauce Labs, Inc.</t>
  </si>
  <si>
    <t>Schoology</t>
  </si>
  <si>
    <t>Segment.io Inc.</t>
  </si>
  <si>
    <t>SEOmoz Inc</t>
  </si>
  <si>
    <t>52C</t>
  </si>
  <si>
    <t>ServiceChannel.com, Inc.</t>
  </si>
  <si>
    <t>ServiceTitan</t>
  </si>
  <si>
    <t>Sidecar Interactive Inc.</t>
  </si>
  <si>
    <t>Sift Science Inc.</t>
  </si>
  <si>
    <t>30C</t>
  </si>
  <si>
    <t>Simon Data, Inc.</t>
  </si>
  <si>
    <t>SiSense Inc</t>
  </si>
  <si>
    <t>SiteMinder Hospitality Corporation (fka Online Ventures Pty Ltd)</t>
  </si>
  <si>
    <t>Sprout Social Inc</t>
  </si>
  <si>
    <t>79A</t>
  </si>
  <si>
    <t>Sumo Logic Inc.</t>
  </si>
  <si>
    <t>Synack Inc.</t>
  </si>
  <si>
    <t>talentReef Inc.</t>
  </si>
  <si>
    <t>50B</t>
  </si>
  <si>
    <t>Talkdesk, Inc</t>
  </si>
  <si>
    <t>30E</t>
  </si>
  <si>
    <t>Terminus Software, Inc.</t>
  </si>
  <si>
    <t>Tipalti Solutions Inc.</t>
  </si>
  <si>
    <t>FinTech</t>
  </si>
  <si>
    <t>Truveris Inc.</t>
  </si>
  <si>
    <t>Urban Airship Inc.</t>
  </si>
  <si>
    <t>Urjanet, Inc.</t>
  </si>
  <si>
    <t>Vena Solutions</t>
  </si>
  <si>
    <t>Venafi Inc</t>
  </si>
  <si>
    <t>Vibe HCM, Inc</t>
  </si>
  <si>
    <t>Vibes Media LLC</t>
  </si>
  <si>
    <t>Virtru Corporation</t>
  </si>
  <si>
    <t>72B</t>
  </si>
  <si>
    <t>Visier, Inc.</t>
  </si>
  <si>
    <t>42A</t>
  </si>
  <si>
    <t>Vlocity Inc.</t>
  </si>
  <si>
    <t>Weave Communications, Inc.</t>
  </si>
  <si>
    <t>WideOrbit Inc</t>
  </si>
  <si>
    <t>Workable</t>
  </si>
  <si>
    <t>WSO2 Inc</t>
  </si>
  <si>
    <t>Yottaa Inc.</t>
  </si>
  <si>
    <t>Zapproved</t>
  </si>
  <si>
    <t>Zenreach, Inc.</t>
  </si>
  <si>
    <t>Ziprecruiter, Inc.</t>
  </si>
  <si>
    <t>ZocDoc, Inc.</t>
  </si>
  <si>
    <t>t_f_liq_cov</t>
  </si>
  <si>
    <t>t_f_perf_cov</t>
  </si>
  <si>
    <t>avg_ARR_buckets</t>
  </si>
  <si>
    <t>crr_bucket</t>
  </si>
  <si>
    <t>rev_cat</t>
  </si>
  <si>
    <t>facility_type</t>
  </si>
  <si>
    <t>commitment</t>
  </si>
  <si>
    <t>as_of_date</t>
  </si>
  <si>
    <t>avg_TTM_ARR</t>
  </si>
  <si>
    <t>growth_rate_quarterly_YoY</t>
  </si>
  <si>
    <t>gross_margin</t>
  </si>
  <si>
    <t>gross_retention</t>
  </si>
  <si>
    <t>tenor_at_close</t>
  </si>
  <si>
    <t>tenor_ext_milestone</t>
  </si>
  <si>
    <t>max_adv_rate</t>
  </si>
  <si>
    <t>adv_rate_step_down</t>
  </si>
  <si>
    <t>churn_mod</t>
  </si>
  <si>
    <t>perf_cov</t>
  </si>
  <si>
    <t>liq_cov</t>
  </si>
  <si>
    <t>warrant</t>
  </si>
  <si>
    <t>post_money_mark_cap</t>
  </si>
  <si>
    <t>maturity</t>
  </si>
  <si>
    <t>team_code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</si>
</sst>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.0_);_(* \(#,##0.0\);_(* &quot;-&quot;??_);_(@_)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AC6D-298F-45B9-B53C-436417151C4A}">
  <dimension ref="A1:AA159"/>
  <sheetViews>
    <sheetView tabSelected="1" topLeftCell="R30" workbookViewId="0">
      <selection activeCell="AA41" sqref="AA41"/>
    </sheetView>
  </sheetViews>
  <sheetFormatPr defaultRowHeight="14.4" x14ac:dyDescent="0.3"/>
  <cols>
    <col min="1" max="1" width="53.77734375" bestFit="1" customWidth="1"/>
    <col min="2" max="2" width="10.21875" bestFit="1" customWidth="1"/>
    <col min="3" max="3" width="15.88671875" bestFit="1" customWidth="1"/>
    <col min="4" max="4" width="9.88671875" bestFit="1" customWidth="1"/>
    <col min="5" max="5" width="4.33203125" bestFit="1" customWidth="1"/>
    <col min="6" max="6" width="4.33203125" customWidth="1"/>
    <col min="7" max="7" width="11" bestFit="1" customWidth="1"/>
    <col min="8" max="8" width="11.6640625" bestFit="1" customWidth="1"/>
    <col min="9" max="9" width="11" bestFit="1" customWidth="1"/>
    <col min="10" max="10" width="10.5546875" bestFit="1" customWidth="1"/>
    <col min="11" max="11" width="12.88671875" bestFit="1" customWidth="1"/>
    <col min="12" max="12" width="17" bestFit="1" customWidth="1"/>
    <col min="13" max="13" width="25.6640625" bestFit="1" customWidth="1"/>
    <col min="14" max="14" width="13.6640625" bestFit="1" customWidth="1"/>
    <col min="15" max="15" width="15.21875" bestFit="1" customWidth="1"/>
    <col min="16" max="16" width="14" bestFit="1" customWidth="1"/>
    <col min="17" max="17" width="18.6640625" bestFit="1" customWidth="1"/>
    <col min="18" max="18" width="13.44140625" bestFit="1" customWidth="1"/>
    <col min="19" max="19" width="19.77734375" bestFit="1" customWidth="1"/>
    <col min="20" max="20" width="14.44140625" bestFit="1" customWidth="1"/>
    <col min="21" max="21" width="18.5546875" bestFit="1" customWidth="1"/>
    <col min="22" max="22" width="18.5546875" customWidth="1"/>
    <col min="23" max="23" width="17.33203125" bestFit="1" customWidth="1"/>
    <col min="24" max="24" width="17.33203125" customWidth="1"/>
    <col min="26" max="26" width="18.6640625" bestFit="1" customWidth="1"/>
    <col min="27" max="27" width="13.5546875" bestFit="1" customWidth="1"/>
  </cols>
  <sheetData>
    <row r="1" spans="1:27" x14ac:dyDescent="0.3">
      <c r="A1" t="s">
        <v>0</v>
      </c>
      <c r="B1" t="s">
        <v>266</v>
      </c>
      <c r="C1" t="s">
        <v>248</v>
      </c>
      <c r="D1" t="s">
        <v>1</v>
      </c>
      <c r="E1" t="s">
        <v>2</v>
      </c>
      <c r="F1" t="s">
        <v>247</v>
      </c>
      <c r="G1" s="1" t="s">
        <v>249</v>
      </c>
      <c r="H1" s="1" t="s">
        <v>250</v>
      </c>
      <c r="I1" s="1" t="s">
        <v>3</v>
      </c>
      <c r="J1" s="2" t="s">
        <v>251</v>
      </c>
      <c r="K1" s="2" t="s">
        <v>252</v>
      </c>
      <c r="L1" s="2" t="s">
        <v>246</v>
      </c>
      <c r="M1" s="2" t="s">
        <v>253</v>
      </c>
      <c r="N1" s="2" t="s">
        <v>254</v>
      </c>
      <c r="O1" s="2" t="s">
        <v>255</v>
      </c>
      <c r="P1" s="3" t="s">
        <v>256</v>
      </c>
      <c r="Q1" s="3" t="s">
        <v>257</v>
      </c>
      <c r="R1" s="2" t="s">
        <v>258</v>
      </c>
      <c r="S1" s="2" t="s">
        <v>259</v>
      </c>
      <c r="T1" s="2" t="s">
        <v>260</v>
      </c>
      <c r="U1" s="2" t="s">
        <v>261</v>
      </c>
      <c r="V1" s="2" t="s">
        <v>245</v>
      </c>
      <c r="W1" s="2" t="s">
        <v>262</v>
      </c>
      <c r="X1" s="2" t="s">
        <v>244</v>
      </c>
      <c r="Y1" s="2" t="s">
        <v>263</v>
      </c>
      <c r="Z1" s="2" t="s">
        <v>264</v>
      </c>
      <c r="AA1" s="2" t="s">
        <v>265</v>
      </c>
    </row>
    <row r="2" spans="1:27" x14ac:dyDescent="0.3">
      <c r="A2" t="s">
        <v>4</v>
      </c>
      <c r="B2" t="s">
        <v>5</v>
      </c>
      <c r="C2" t="s">
        <v>6</v>
      </c>
      <c r="E2">
        <v>3</v>
      </c>
      <c r="F2" t="str">
        <f>IF(E2&lt;5, "Pass Rated",IF(E2&gt;4, "Criticized Loan"))</f>
        <v>Pass Rated</v>
      </c>
      <c r="G2" s="1" t="s">
        <v>7</v>
      </c>
      <c r="H2" s="2">
        <v>25000000</v>
      </c>
      <c r="I2" s="2">
        <v>32260000</v>
      </c>
      <c r="J2" s="1">
        <v>43281</v>
      </c>
      <c r="K2" s="2">
        <v>28700000</v>
      </c>
      <c r="L2" s="2" t="str">
        <f>IF(K2&lt;5000000,"[0, $5MM)",IF(AND(K2&lt;15000000,K2&gt;5000000),"[$5MM, $15MM)",IF(AND(K2&lt;35000000,K2&gt;15000000),"[$15MM, $35MM)",IF(AND(K2&gt;35000000, K2&lt;75000000), "[$35MM, $75MM)", IF(K2&gt;75000000, "$75MM+")))))</f>
        <v>[$15MM, $35MM)</v>
      </c>
      <c r="M2" s="4">
        <v>4.03</v>
      </c>
      <c r="N2" s="4">
        <v>0.61</v>
      </c>
      <c r="O2" s="5">
        <v>1</v>
      </c>
      <c r="P2" s="3">
        <v>2</v>
      </c>
      <c r="Q2" s="3"/>
      <c r="R2" s="4">
        <v>3</v>
      </c>
      <c r="S2" s="5" t="s">
        <v>8</v>
      </c>
      <c r="T2" s="2" t="s">
        <v>9</v>
      </c>
      <c r="U2" s="2" t="s">
        <v>10</v>
      </c>
      <c r="V2" s="2" t="str">
        <f>IF(U2="None","False","True")</f>
        <v>True</v>
      </c>
      <c r="W2" s="2" t="s">
        <v>9</v>
      </c>
      <c r="X2" s="2" t="str">
        <f>IF(W2 = "None","False","True")</f>
        <v>False</v>
      </c>
      <c r="Y2" s="2" t="s">
        <v>8</v>
      </c>
      <c r="Z2" s="2">
        <v>470000000</v>
      </c>
      <c r="AA2" s="1">
        <v>44156</v>
      </c>
    </row>
    <row r="3" spans="1:27" x14ac:dyDescent="0.3">
      <c r="A3" t="s">
        <v>11</v>
      </c>
      <c r="B3" t="s">
        <v>12</v>
      </c>
      <c r="C3" t="s">
        <v>13</v>
      </c>
      <c r="E3">
        <v>7</v>
      </c>
      <c r="F3" t="str">
        <f t="shared" ref="F3:F66" si="0">IF(E3&lt;5, "Pass Rated",IF(E3&gt;4, "Criticized Loan"))</f>
        <v>Criticized Loan</v>
      </c>
      <c r="G3" s="1" t="s">
        <v>7</v>
      </c>
      <c r="H3" s="2">
        <v>3000000</v>
      </c>
      <c r="I3" s="2">
        <v>4750000</v>
      </c>
      <c r="J3" s="1">
        <v>43100</v>
      </c>
      <c r="K3" s="2">
        <v>4700000</v>
      </c>
      <c r="L3" s="2" t="str">
        <f t="shared" ref="L3:L66" si="1">IF(K3&lt;5000000,"[0, $5MM)",IF(AND(K3&lt;15000000,K3&gt;5000000),"[$5MM, $15MM)",IF(AND(K3&lt;35000000,K3&gt;15000000),"[$15MM, $35MM)",IF(AND(K3&gt;35000000, K3&lt;75000000), "[$35MM, $75MM)", IF(K3&gt;75000000, "$75MM+")))))</f>
        <v>[0, $5MM)</v>
      </c>
      <c r="M3" s="4">
        <v>0.123</v>
      </c>
      <c r="N3" s="4">
        <v>0.81</v>
      </c>
      <c r="O3" s="5">
        <v>0.94</v>
      </c>
      <c r="P3" s="3">
        <v>2</v>
      </c>
      <c r="Q3" s="3"/>
      <c r="R3" s="4">
        <v>3.5</v>
      </c>
      <c r="S3" s="5" t="s">
        <v>8</v>
      </c>
      <c r="T3" s="2" t="s">
        <v>14</v>
      </c>
      <c r="U3" s="2" t="s">
        <v>9</v>
      </c>
      <c r="V3" s="2" t="str">
        <f t="shared" ref="V3:V66" si="2">IF(U3="None","False","True")</f>
        <v>False</v>
      </c>
      <c r="W3" s="2" t="s">
        <v>15</v>
      </c>
      <c r="X3" s="2" t="str">
        <f t="shared" ref="X3:X66" si="3">IF(W3 = "None","False","True")</f>
        <v>True</v>
      </c>
      <c r="Y3" s="2" t="s">
        <v>8</v>
      </c>
      <c r="Z3" s="2">
        <v>0</v>
      </c>
      <c r="AA3" s="1">
        <v>44007</v>
      </c>
    </row>
    <row r="4" spans="1:27" x14ac:dyDescent="0.3">
      <c r="A4" t="s">
        <v>16</v>
      </c>
      <c r="B4" t="s">
        <v>17</v>
      </c>
      <c r="C4" t="s">
        <v>18</v>
      </c>
      <c r="E4">
        <v>4</v>
      </c>
      <c r="F4" t="str">
        <f t="shared" si="0"/>
        <v>Pass Rated</v>
      </c>
      <c r="G4" s="1" t="s">
        <v>19</v>
      </c>
      <c r="H4" s="2">
        <v>7500000</v>
      </c>
      <c r="I4" s="2">
        <v>11450000</v>
      </c>
      <c r="J4" s="1">
        <v>43465</v>
      </c>
      <c r="K4" s="2">
        <v>44287600</v>
      </c>
      <c r="L4" s="2" t="str">
        <f t="shared" si="1"/>
        <v>[$35MM, $75MM)</v>
      </c>
      <c r="M4" s="4">
        <v>-0.13</v>
      </c>
      <c r="N4" s="4">
        <v>0.76200000000000001</v>
      </c>
      <c r="O4" s="5">
        <v>0.68</v>
      </c>
      <c r="P4" s="3">
        <v>1</v>
      </c>
      <c r="Q4" s="3"/>
      <c r="R4" s="4">
        <v>3</v>
      </c>
      <c r="S4" s="5" t="s">
        <v>8</v>
      </c>
      <c r="T4" s="2" t="s">
        <v>14</v>
      </c>
      <c r="U4" s="2" t="s">
        <v>20</v>
      </c>
      <c r="V4" s="2" t="str">
        <f t="shared" si="2"/>
        <v>True</v>
      </c>
      <c r="W4" s="2" t="s">
        <v>21</v>
      </c>
      <c r="X4" s="2" t="str">
        <f t="shared" si="3"/>
        <v>True</v>
      </c>
      <c r="Y4" s="2" t="s">
        <v>22</v>
      </c>
      <c r="Z4" s="2">
        <v>315000000</v>
      </c>
      <c r="AA4" s="1">
        <v>44196</v>
      </c>
    </row>
    <row r="5" spans="1:27" x14ac:dyDescent="0.3">
      <c r="A5" t="s">
        <v>23</v>
      </c>
      <c r="B5" t="s">
        <v>24</v>
      </c>
      <c r="C5" t="s">
        <v>13</v>
      </c>
      <c r="E5">
        <v>3</v>
      </c>
      <c r="F5" t="str">
        <f t="shared" si="0"/>
        <v>Pass Rated</v>
      </c>
      <c r="G5" s="1" t="s">
        <v>7</v>
      </c>
      <c r="H5" s="2">
        <v>4000000</v>
      </c>
      <c r="I5" s="2">
        <v>4150000</v>
      </c>
      <c r="J5" s="1">
        <v>43555</v>
      </c>
      <c r="K5" s="2">
        <v>15737600</v>
      </c>
      <c r="L5" s="2" t="str">
        <f t="shared" si="1"/>
        <v>[$15MM, $35MM)</v>
      </c>
      <c r="M5" s="4">
        <v>0.53400000000000003</v>
      </c>
      <c r="N5" s="4">
        <v>0.82199999999999995</v>
      </c>
      <c r="O5" s="5">
        <v>0.91500000000000004</v>
      </c>
      <c r="P5" s="3">
        <v>1</v>
      </c>
      <c r="Q5" s="3"/>
      <c r="R5" s="4">
        <v>4</v>
      </c>
      <c r="S5" s="5" t="s">
        <v>8</v>
      </c>
      <c r="T5" s="2" t="s">
        <v>14</v>
      </c>
      <c r="U5" s="2" t="s">
        <v>9</v>
      </c>
      <c r="V5" s="2" t="str">
        <f t="shared" si="2"/>
        <v>False</v>
      </c>
      <c r="W5" s="2" t="s">
        <v>9</v>
      </c>
      <c r="X5" s="2" t="str">
        <f t="shared" si="3"/>
        <v>False</v>
      </c>
      <c r="Y5" s="2" t="s">
        <v>8</v>
      </c>
      <c r="Z5" s="2">
        <v>87000000</v>
      </c>
      <c r="AA5" s="1">
        <v>43951</v>
      </c>
    </row>
    <row r="6" spans="1:27" x14ac:dyDescent="0.3">
      <c r="A6" t="s">
        <v>25</v>
      </c>
      <c r="B6" t="s">
        <v>26</v>
      </c>
      <c r="C6" t="s">
        <v>13</v>
      </c>
      <c r="E6">
        <v>3</v>
      </c>
      <c r="F6" t="str">
        <f t="shared" si="0"/>
        <v>Pass Rated</v>
      </c>
      <c r="G6" s="1" t="s">
        <v>7</v>
      </c>
      <c r="H6" s="2">
        <v>5000000</v>
      </c>
      <c r="I6" s="2">
        <v>10000000</v>
      </c>
      <c r="J6" s="1">
        <v>43373</v>
      </c>
      <c r="K6" s="2">
        <v>1537600</v>
      </c>
      <c r="L6" s="2" t="str">
        <f t="shared" si="1"/>
        <v>[0, $5MM)</v>
      </c>
      <c r="M6" s="4">
        <v>0</v>
      </c>
      <c r="N6" s="4">
        <v>0.45</v>
      </c>
      <c r="O6" s="5">
        <v>0.877</v>
      </c>
      <c r="P6" s="3">
        <v>2</v>
      </c>
      <c r="Q6" s="3"/>
      <c r="R6" s="4">
        <v>4</v>
      </c>
      <c r="S6" s="5" t="s">
        <v>8</v>
      </c>
      <c r="T6" s="2" t="s">
        <v>27</v>
      </c>
      <c r="U6" s="2" t="s">
        <v>9</v>
      </c>
      <c r="V6" s="2" t="str">
        <f t="shared" si="2"/>
        <v>False</v>
      </c>
      <c r="W6" s="2" t="s">
        <v>9</v>
      </c>
      <c r="X6" s="2" t="str">
        <f t="shared" si="3"/>
        <v>False</v>
      </c>
      <c r="Y6" s="2" t="s">
        <v>8</v>
      </c>
      <c r="Z6" s="2">
        <v>93000000</v>
      </c>
      <c r="AA6" s="1">
        <v>44196</v>
      </c>
    </row>
    <row r="7" spans="1:27" x14ac:dyDescent="0.3">
      <c r="A7" t="s">
        <v>28</v>
      </c>
      <c r="B7" t="s">
        <v>29</v>
      </c>
      <c r="C7" t="s">
        <v>13</v>
      </c>
      <c r="E7">
        <v>3</v>
      </c>
      <c r="F7" t="str">
        <f t="shared" si="0"/>
        <v>Pass Rated</v>
      </c>
      <c r="G7" s="1" t="s">
        <v>19</v>
      </c>
      <c r="H7" s="2">
        <v>4000000</v>
      </c>
      <c r="I7" s="2">
        <v>9040800</v>
      </c>
      <c r="J7" s="1">
        <v>43465</v>
      </c>
      <c r="K7" s="2">
        <v>25437200</v>
      </c>
      <c r="L7" s="2" t="str">
        <f t="shared" si="1"/>
        <v>[$15MM, $35MM)</v>
      </c>
      <c r="M7" s="4">
        <v>0.54600000000000004</v>
      </c>
      <c r="N7" s="4">
        <v>0.79</v>
      </c>
      <c r="O7" s="5">
        <v>0.9</v>
      </c>
      <c r="P7" s="3">
        <v>2</v>
      </c>
      <c r="Q7" s="3"/>
      <c r="R7" s="4">
        <v>3.5</v>
      </c>
      <c r="S7" s="5" t="s">
        <v>8</v>
      </c>
      <c r="T7" s="2" t="s">
        <v>27</v>
      </c>
      <c r="U7" s="2" t="s">
        <v>9</v>
      </c>
      <c r="V7" s="2" t="str">
        <f t="shared" si="2"/>
        <v>False</v>
      </c>
      <c r="W7" s="2" t="s">
        <v>30</v>
      </c>
      <c r="X7" s="2" t="str">
        <f t="shared" si="3"/>
        <v>True</v>
      </c>
      <c r="Y7" s="2" t="s">
        <v>8</v>
      </c>
      <c r="Z7" s="2">
        <v>235000000</v>
      </c>
      <c r="AA7" s="1">
        <v>44336</v>
      </c>
    </row>
    <row r="8" spans="1:27" x14ac:dyDescent="0.3">
      <c r="A8" t="s">
        <v>31</v>
      </c>
      <c r="B8" t="s">
        <v>32</v>
      </c>
      <c r="C8" t="s">
        <v>13</v>
      </c>
      <c r="E8">
        <v>3</v>
      </c>
      <c r="F8" t="str">
        <f t="shared" si="0"/>
        <v>Pass Rated</v>
      </c>
      <c r="G8" s="1" t="s">
        <v>7</v>
      </c>
      <c r="H8" s="2">
        <v>3500000</v>
      </c>
      <c r="I8" s="2">
        <v>3525000</v>
      </c>
      <c r="J8" s="1">
        <v>43465</v>
      </c>
      <c r="K8" s="2">
        <v>8508253</v>
      </c>
      <c r="L8" s="2" t="str">
        <f t="shared" si="1"/>
        <v>[$5MM, $15MM)</v>
      </c>
      <c r="M8" s="4">
        <v>0.216</v>
      </c>
      <c r="N8" s="4">
        <v>0.75</v>
      </c>
      <c r="O8" s="5">
        <v>0.873</v>
      </c>
      <c r="P8" s="3">
        <v>2</v>
      </c>
      <c r="Q8" s="3"/>
      <c r="R8" s="4">
        <v>3</v>
      </c>
      <c r="S8" s="5" t="s">
        <v>8</v>
      </c>
      <c r="T8" s="2" t="s">
        <v>9</v>
      </c>
      <c r="U8" s="2" t="s">
        <v>9</v>
      </c>
      <c r="V8" s="2" t="str">
        <f t="shared" si="2"/>
        <v>False</v>
      </c>
      <c r="W8" s="2" t="s">
        <v>9</v>
      </c>
      <c r="X8" s="2" t="str">
        <f t="shared" si="3"/>
        <v>False</v>
      </c>
      <c r="Y8" s="2" t="s">
        <v>22</v>
      </c>
      <c r="Z8" s="2">
        <v>65000000</v>
      </c>
      <c r="AA8" s="1">
        <v>44270</v>
      </c>
    </row>
    <row r="9" spans="1:27" x14ac:dyDescent="0.3">
      <c r="A9" t="s">
        <v>33</v>
      </c>
      <c r="B9" t="s">
        <v>34</v>
      </c>
      <c r="C9" t="s">
        <v>13</v>
      </c>
      <c r="E9">
        <v>5</v>
      </c>
      <c r="F9" t="str">
        <f t="shared" si="0"/>
        <v>Criticized Loan</v>
      </c>
      <c r="G9" s="1" t="s">
        <v>19</v>
      </c>
      <c r="H9" s="2">
        <v>5000000</v>
      </c>
      <c r="I9" s="2">
        <v>6400000</v>
      </c>
      <c r="J9" s="1">
        <v>43646</v>
      </c>
      <c r="K9" s="2">
        <v>17689200</v>
      </c>
      <c r="L9" s="2" t="str">
        <f t="shared" si="1"/>
        <v>[$15MM, $35MM)</v>
      </c>
      <c r="M9" s="4">
        <v>0.443</v>
      </c>
      <c r="N9" s="4">
        <v>0.72</v>
      </c>
      <c r="O9" s="5">
        <v>0.64200000000000002</v>
      </c>
      <c r="P9" s="3">
        <v>1</v>
      </c>
      <c r="Q9" s="3"/>
      <c r="R9" s="4">
        <v>3.25</v>
      </c>
      <c r="S9" s="5" t="s">
        <v>8</v>
      </c>
      <c r="T9" s="2" t="s">
        <v>9</v>
      </c>
      <c r="U9" s="2" t="s">
        <v>9</v>
      </c>
      <c r="V9" s="2" t="str">
        <f t="shared" si="2"/>
        <v>False</v>
      </c>
      <c r="W9" s="2" t="s">
        <v>30</v>
      </c>
      <c r="X9" s="2" t="str">
        <f t="shared" si="3"/>
        <v>True</v>
      </c>
      <c r="Y9" s="2" t="s">
        <v>8</v>
      </c>
      <c r="Z9" s="2">
        <v>71000000</v>
      </c>
      <c r="AA9" s="1">
        <v>43730</v>
      </c>
    </row>
    <row r="10" spans="1:27" x14ac:dyDescent="0.3">
      <c r="A10" t="s">
        <v>35</v>
      </c>
      <c r="B10" t="s">
        <v>36</v>
      </c>
      <c r="C10" t="s">
        <v>13</v>
      </c>
      <c r="E10">
        <v>3</v>
      </c>
      <c r="F10" t="str">
        <f t="shared" si="0"/>
        <v>Pass Rated</v>
      </c>
      <c r="G10" s="1" t="s">
        <v>19</v>
      </c>
      <c r="H10" s="2">
        <v>25000000</v>
      </c>
      <c r="I10" s="2">
        <v>25195600</v>
      </c>
      <c r="J10" s="1">
        <v>43555</v>
      </c>
      <c r="K10" s="2">
        <v>94732000</v>
      </c>
      <c r="L10" s="2" t="str">
        <f t="shared" si="1"/>
        <v>$75MM+</v>
      </c>
      <c r="M10" s="4">
        <v>0.14499999999999999</v>
      </c>
      <c r="N10" s="4">
        <v>0.81</v>
      </c>
      <c r="O10" s="5">
        <v>0.94930000000000003</v>
      </c>
      <c r="P10" s="3">
        <v>2</v>
      </c>
      <c r="Q10" s="3"/>
      <c r="R10" s="4">
        <v>4</v>
      </c>
      <c r="S10" s="5" t="s">
        <v>37</v>
      </c>
      <c r="T10" s="2" t="s">
        <v>27</v>
      </c>
      <c r="U10" s="2" t="s">
        <v>9</v>
      </c>
      <c r="V10" s="2" t="str">
        <f t="shared" si="2"/>
        <v>False</v>
      </c>
      <c r="W10" s="2" t="s">
        <v>30</v>
      </c>
      <c r="X10" s="2" t="str">
        <f t="shared" si="3"/>
        <v>True</v>
      </c>
      <c r="Y10" s="2" t="s">
        <v>8</v>
      </c>
      <c r="Z10" s="2">
        <v>460000000</v>
      </c>
      <c r="AA10" s="1">
        <v>43806</v>
      </c>
    </row>
    <row r="11" spans="1:27" x14ac:dyDescent="0.3">
      <c r="A11" t="s">
        <v>38</v>
      </c>
      <c r="B11" t="s">
        <v>39</v>
      </c>
      <c r="C11" t="s">
        <v>13</v>
      </c>
      <c r="E11">
        <v>4</v>
      </c>
      <c r="F11" t="str">
        <f t="shared" si="0"/>
        <v>Pass Rated</v>
      </c>
      <c r="G11" s="1" t="s">
        <v>7</v>
      </c>
      <c r="H11" s="2">
        <v>6000000</v>
      </c>
      <c r="I11" s="2">
        <v>19450000</v>
      </c>
      <c r="J11" s="1">
        <v>43646</v>
      </c>
      <c r="K11" s="2">
        <v>10712000</v>
      </c>
      <c r="L11" s="2" t="str">
        <f t="shared" si="1"/>
        <v>[$5MM, $15MM)</v>
      </c>
      <c r="M11" s="4">
        <v>0.55400000000000005</v>
      </c>
      <c r="N11" s="4">
        <v>0.41899999999999998</v>
      </c>
      <c r="O11" s="5">
        <v>0.99099999999999999</v>
      </c>
      <c r="P11" s="3">
        <v>2</v>
      </c>
      <c r="Q11" s="3"/>
      <c r="R11" s="4">
        <v>4</v>
      </c>
      <c r="S11" s="5" t="s">
        <v>8</v>
      </c>
      <c r="T11" s="2" t="s">
        <v>14</v>
      </c>
      <c r="U11" s="2" t="s">
        <v>40</v>
      </c>
      <c r="V11" s="2" t="str">
        <f t="shared" si="2"/>
        <v>True</v>
      </c>
      <c r="W11" s="2" t="s">
        <v>41</v>
      </c>
      <c r="X11" s="2" t="str">
        <f t="shared" si="3"/>
        <v>True</v>
      </c>
      <c r="Y11" s="2" t="s">
        <v>8</v>
      </c>
      <c r="Z11" s="2">
        <v>193600000</v>
      </c>
      <c r="AA11" s="1">
        <v>43853</v>
      </c>
    </row>
    <row r="12" spans="1:27" x14ac:dyDescent="0.3">
      <c r="A12" t="s">
        <v>42</v>
      </c>
      <c r="B12" t="s">
        <v>24</v>
      </c>
      <c r="C12" t="s">
        <v>13</v>
      </c>
      <c r="E12">
        <v>3</v>
      </c>
      <c r="F12" t="str">
        <f t="shared" si="0"/>
        <v>Pass Rated</v>
      </c>
      <c r="G12" s="1" t="s">
        <v>19</v>
      </c>
      <c r="H12" s="2">
        <v>4000000</v>
      </c>
      <c r="I12" s="2">
        <v>4630000</v>
      </c>
      <c r="J12" s="1">
        <v>43496</v>
      </c>
      <c r="K12" s="2">
        <v>13775200</v>
      </c>
      <c r="L12" s="2" t="str">
        <f t="shared" si="1"/>
        <v>[$5MM, $15MM)</v>
      </c>
      <c r="M12" s="4">
        <v>1.4950000000000001</v>
      </c>
      <c r="N12" s="4">
        <v>0.65</v>
      </c>
      <c r="O12" s="5">
        <v>0.84599999999999997</v>
      </c>
      <c r="P12" s="3">
        <v>1</v>
      </c>
      <c r="Q12" s="3"/>
      <c r="R12" s="4">
        <v>3</v>
      </c>
      <c r="S12" s="5" t="s">
        <v>8</v>
      </c>
      <c r="T12" s="2" t="s">
        <v>27</v>
      </c>
      <c r="U12" s="2" t="s">
        <v>9</v>
      </c>
      <c r="V12" s="2" t="str">
        <f t="shared" si="2"/>
        <v>False</v>
      </c>
      <c r="W12" s="2" t="s">
        <v>30</v>
      </c>
      <c r="X12" s="2" t="str">
        <f t="shared" si="3"/>
        <v>True</v>
      </c>
      <c r="Y12" s="2" t="s">
        <v>8</v>
      </c>
      <c r="Z12" s="2">
        <v>185000000</v>
      </c>
      <c r="AA12" s="1">
        <v>43933</v>
      </c>
    </row>
    <row r="13" spans="1:27" x14ac:dyDescent="0.3">
      <c r="A13" t="s">
        <v>43</v>
      </c>
      <c r="B13" t="s">
        <v>44</v>
      </c>
      <c r="C13" t="s">
        <v>18</v>
      </c>
      <c r="E13">
        <v>4</v>
      </c>
      <c r="F13" t="str">
        <f t="shared" si="0"/>
        <v>Pass Rated</v>
      </c>
      <c r="G13" s="1" t="s">
        <v>7</v>
      </c>
      <c r="H13" s="2">
        <v>10000000</v>
      </c>
      <c r="I13" s="2">
        <v>15814000</v>
      </c>
      <c r="J13" s="1">
        <v>43555</v>
      </c>
      <c r="K13" s="2">
        <v>60582000</v>
      </c>
      <c r="L13" s="2" t="str">
        <f t="shared" si="1"/>
        <v>[$35MM, $75MM)</v>
      </c>
      <c r="M13" s="4">
        <v>2.5999999999999999E-2</v>
      </c>
      <c r="N13" s="4">
        <v>0.56000000000000005</v>
      </c>
      <c r="O13" s="5">
        <v>0.96899999999999997</v>
      </c>
      <c r="P13" s="3">
        <v>2</v>
      </c>
      <c r="Q13" s="3"/>
      <c r="R13" s="4">
        <v>3</v>
      </c>
      <c r="S13" s="5" t="s">
        <v>8</v>
      </c>
      <c r="T13" s="2" t="s">
        <v>27</v>
      </c>
      <c r="U13" s="2" t="s">
        <v>45</v>
      </c>
      <c r="V13" s="2" t="str">
        <f t="shared" si="2"/>
        <v>True</v>
      </c>
      <c r="W13" s="2" t="s">
        <v>41</v>
      </c>
      <c r="X13" s="2" t="str">
        <f t="shared" si="3"/>
        <v>True</v>
      </c>
      <c r="Y13" s="2" t="s">
        <v>8</v>
      </c>
      <c r="Z13" s="2">
        <v>266000000</v>
      </c>
      <c r="AA13" s="1">
        <v>44316</v>
      </c>
    </row>
    <row r="14" spans="1:27" x14ac:dyDescent="0.3">
      <c r="A14" t="s">
        <v>46</v>
      </c>
      <c r="B14" t="s">
        <v>29</v>
      </c>
      <c r="C14" t="s">
        <v>13</v>
      </c>
      <c r="E14">
        <v>4</v>
      </c>
      <c r="F14" t="str">
        <f t="shared" si="0"/>
        <v>Pass Rated</v>
      </c>
      <c r="G14" s="1" t="s">
        <v>7</v>
      </c>
      <c r="H14" s="2">
        <v>10000000</v>
      </c>
      <c r="I14" s="2">
        <v>10300000</v>
      </c>
      <c r="J14" s="1">
        <v>43555</v>
      </c>
      <c r="K14" s="2">
        <v>56958000</v>
      </c>
      <c r="L14" s="2" t="str">
        <f t="shared" si="1"/>
        <v>[$35MM, $75MM)</v>
      </c>
      <c r="M14" s="4">
        <v>0.20499999999999999</v>
      </c>
      <c r="N14" s="4">
        <v>0.6</v>
      </c>
      <c r="O14" s="5">
        <v>0.96899999999999997</v>
      </c>
      <c r="P14" s="3">
        <v>1</v>
      </c>
      <c r="Q14" s="3"/>
      <c r="R14" s="4">
        <v>4</v>
      </c>
      <c r="S14" s="5" t="s">
        <v>8</v>
      </c>
      <c r="T14" s="2" t="s">
        <v>9</v>
      </c>
      <c r="U14" s="2" t="s">
        <v>9</v>
      </c>
      <c r="V14" s="2" t="str">
        <f t="shared" si="2"/>
        <v>False</v>
      </c>
      <c r="W14" s="2" t="s">
        <v>9</v>
      </c>
      <c r="X14" s="2" t="str">
        <f t="shared" si="3"/>
        <v>False</v>
      </c>
      <c r="Y14" s="2" t="s">
        <v>8</v>
      </c>
      <c r="Z14" s="2">
        <v>498000000</v>
      </c>
      <c r="AA14" s="1">
        <v>43889</v>
      </c>
    </row>
    <row r="15" spans="1:27" x14ac:dyDescent="0.3">
      <c r="A15" t="s">
        <v>47</v>
      </c>
      <c r="B15" t="s">
        <v>48</v>
      </c>
      <c r="C15" t="s">
        <v>13</v>
      </c>
      <c r="E15">
        <v>3</v>
      </c>
      <c r="F15" t="str">
        <f t="shared" si="0"/>
        <v>Pass Rated</v>
      </c>
      <c r="G15" s="1" t="s">
        <v>19</v>
      </c>
      <c r="H15" s="2">
        <v>3000000</v>
      </c>
      <c r="I15" s="2">
        <v>32000000</v>
      </c>
      <c r="J15" s="1">
        <v>43100</v>
      </c>
      <c r="K15" s="2">
        <v>1460500</v>
      </c>
      <c r="L15" s="2" t="str">
        <f t="shared" si="1"/>
        <v>[0, $5MM)</v>
      </c>
      <c r="M15" s="4">
        <v>1.59</v>
      </c>
      <c r="N15" s="4">
        <v>0.75</v>
      </c>
      <c r="O15" s="5">
        <v>0.68200000000000005</v>
      </c>
      <c r="P15" s="3">
        <v>2</v>
      </c>
      <c r="Q15" s="3"/>
      <c r="R15" s="4">
        <v>4</v>
      </c>
      <c r="S15" s="5" t="s">
        <v>8</v>
      </c>
      <c r="T15" s="2" t="s">
        <v>27</v>
      </c>
      <c r="U15" s="2" t="s">
        <v>9</v>
      </c>
      <c r="V15" s="2" t="str">
        <f t="shared" si="2"/>
        <v>False</v>
      </c>
      <c r="W15" s="2" t="s">
        <v>30</v>
      </c>
      <c r="X15" s="2" t="str">
        <f t="shared" si="3"/>
        <v>True</v>
      </c>
      <c r="Y15" s="2" t="s">
        <v>8</v>
      </c>
      <c r="Z15" s="2">
        <v>60000000</v>
      </c>
      <c r="AA15" s="1">
        <v>43897</v>
      </c>
    </row>
    <row r="16" spans="1:27" x14ac:dyDescent="0.3">
      <c r="A16" t="s">
        <v>49</v>
      </c>
      <c r="B16" t="s">
        <v>50</v>
      </c>
      <c r="C16" t="s">
        <v>18</v>
      </c>
      <c r="E16">
        <v>3</v>
      </c>
      <c r="F16" t="str">
        <f t="shared" si="0"/>
        <v>Pass Rated</v>
      </c>
      <c r="G16" s="1" t="s">
        <v>19</v>
      </c>
      <c r="H16" s="2">
        <v>10000000</v>
      </c>
      <c r="I16" s="2">
        <v>10250000</v>
      </c>
      <c r="J16" s="1">
        <v>43281</v>
      </c>
      <c r="K16" s="2">
        <v>54100000</v>
      </c>
      <c r="L16" s="2" t="str">
        <f t="shared" si="1"/>
        <v>[$35MM, $75MM)</v>
      </c>
      <c r="M16" s="4">
        <v>0.56699999999999995</v>
      </c>
      <c r="N16" s="4">
        <v>0.89</v>
      </c>
      <c r="O16" s="5">
        <v>0.96299999999999997</v>
      </c>
      <c r="P16" s="3">
        <v>1</v>
      </c>
      <c r="Q16" s="3"/>
      <c r="R16" s="4">
        <v>4</v>
      </c>
      <c r="S16" s="5" t="s">
        <v>8</v>
      </c>
      <c r="T16" s="2" t="s">
        <v>27</v>
      </c>
      <c r="U16" s="2" t="s">
        <v>9</v>
      </c>
      <c r="V16" s="2" t="str">
        <f t="shared" si="2"/>
        <v>False</v>
      </c>
      <c r="W16" s="2" t="s">
        <v>30</v>
      </c>
      <c r="X16" s="2" t="str">
        <f t="shared" si="3"/>
        <v>True</v>
      </c>
      <c r="Y16" s="2" t="s">
        <v>8</v>
      </c>
      <c r="Z16" s="2">
        <v>378000000</v>
      </c>
      <c r="AA16" s="1">
        <v>43771</v>
      </c>
    </row>
    <row r="17" spans="1:27" x14ac:dyDescent="0.3">
      <c r="A17" t="s">
        <v>51</v>
      </c>
      <c r="B17" t="s">
        <v>32</v>
      </c>
      <c r="C17" t="s">
        <v>6</v>
      </c>
      <c r="E17">
        <v>4</v>
      </c>
      <c r="F17" t="str">
        <f t="shared" si="0"/>
        <v>Pass Rated</v>
      </c>
      <c r="G17" s="1" t="s">
        <v>7</v>
      </c>
      <c r="H17" s="2">
        <v>3500000</v>
      </c>
      <c r="I17" s="2">
        <v>7950000</v>
      </c>
      <c r="J17" s="1">
        <v>43373</v>
      </c>
      <c r="K17" s="2">
        <v>11560000</v>
      </c>
      <c r="L17" s="2" t="str">
        <f t="shared" si="1"/>
        <v>[$5MM, $15MM)</v>
      </c>
      <c r="M17" s="4">
        <v>0.186</v>
      </c>
      <c r="N17" s="4">
        <v>0.56999999999999995</v>
      </c>
      <c r="O17" s="5">
        <v>0.56299999999999994</v>
      </c>
      <c r="P17" s="3">
        <v>2</v>
      </c>
      <c r="Q17" s="3"/>
      <c r="R17" s="4">
        <v>3</v>
      </c>
      <c r="S17" s="5" t="s">
        <v>8</v>
      </c>
      <c r="T17" s="2" t="s">
        <v>52</v>
      </c>
      <c r="U17" s="2" t="s">
        <v>10</v>
      </c>
      <c r="V17" s="2" t="str">
        <f t="shared" si="2"/>
        <v>True</v>
      </c>
      <c r="W17" s="2" t="s">
        <v>9</v>
      </c>
      <c r="X17" s="2" t="str">
        <f t="shared" si="3"/>
        <v>False</v>
      </c>
      <c r="Y17" s="2" t="s">
        <v>22</v>
      </c>
      <c r="Z17" s="2">
        <v>89000000</v>
      </c>
      <c r="AA17" s="1">
        <v>44096</v>
      </c>
    </row>
    <row r="18" spans="1:27" x14ac:dyDescent="0.3">
      <c r="A18" t="s">
        <v>53</v>
      </c>
      <c r="B18" t="s">
        <v>54</v>
      </c>
      <c r="C18" t="s">
        <v>13</v>
      </c>
      <c r="E18">
        <v>3</v>
      </c>
      <c r="F18" t="str">
        <f t="shared" si="0"/>
        <v>Pass Rated</v>
      </c>
      <c r="G18" s="1" t="s">
        <v>7</v>
      </c>
      <c r="H18" s="2">
        <v>39995000</v>
      </c>
      <c r="I18" s="2">
        <v>40500000</v>
      </c>
      <c r="J18" s="1">
        <v>42551</v>
      </c>
      <c r="K18" s="2">
        <v>185609000</v>
      </c>
      <c r="L18" s="2" t="str">
        <f t="shared" si="1"/>
        <v>$75MM+</v>
      </c>
      <c r="M18" s="4">
        <v>0.33800000000000002</v>
      </c>
      <c r="N18" s="4">
        <v>0.46</v>
      </c>
      <c r="O18" s="5">
        <v>0.95699999999999996</v>
      </c>
      <c r="P18" s="3">
        <v>2</v>
      </c>
      <c r="Q18" s="3"/>
      <c r="R18" s="4">
        <v>4</v>
      </c>
      <c r="S18" s="5" t="s">
        <v>8</v>
      </c>
      <c r="T18" s="2" t="s">
        <v>27</v>
      </c>
      <c r="U18" s="2" t="s">
        <v>20</v>
      </c>
      <c r="V18" s="2" t="str">
        <f t="shared" si="2"/>
        <v>True</v>
      </c>
      <c r="W18" s="2" t="s">
        <v>41</v>
      </c>
      <c r="X18" s="2" t="str">
        <f t="shared" si="3"/>
        <v>True</v>
      </c>
      <c r="Y18" s="2" t="s">
        <v>8</v>
      </c>
      <c r="Z18" s="2">
        <v>1230000000</v>
      </c>
      <c r="AA18" s="1">
        <v>43881</v>
      </c>
    </row>
    <row r="19" spans="1:27" x14ac:dyDescent="0.3">
      <c r="A19" t="s">
        <v>55</v>
      </c>
      <c r="B19" t="s">
        <v>56</v>
      </c>
      <c r="C19" t="s">
        <v>13</v>
      </c>
      <c r="E19">
        <v>3</v>
      </c>
      <c r="F19" t="str">
        <f t="shared" si="0"/>
        <v>Pass Rated</v>
      </c>
      <c r="G19" s="1" t="s">
        <v>7</v>
      </c>
      <c r="H19" s="2">
        <v>25000000</v>
      </c>
      <c r="I19" s="2">
        <v>50171100</v>
      </c>
      <c r="J19" s="1">
        <v>43465</v>
      </c>
      <c r="K19" s="2">
        <v>92344800</v>
      </c>
      <c r="L19" s="2" t="str">
        <f t="shared" si="1"/>
        <v>$75MM+</v>
      </c>
      <c r="M19" s="4">
        <v>8.4000000000000005E-2</v>
      </c>
      <c r="N19" s="4">
        <v>0.77</v>
      </c>
      <c r="O19" s="5">
        <v>0.76400000000000001</v>
      </c>
      <c r="P19" s="3">
        <v>2</v>
      </c>
      <c r="Q19" s="3"/>
      <c r="R19" s="4">
        <v>3</v>
      </c>
      <c r="S19" s="5" t="s">
        <v>8</v>
      </c>
      <c r="T19" s="2" t="s">
        <v>14</v>
      </c>
      <c r="U19" s="2" t="s">
        <v>10</v>
      </c>
      <c r="V19" s="2" t="str">
        <f t="shared" si="2"/>
        <v>True</v>
      </c>
      <c r="W19" s="2" t="s">
        <v>41</v>
      </c>
      <c r="X19" s="2" t="str">
        <f t="shared" si="3"/>
        <v>True</v>
      </c>
      <c r="Y19" s="2" t="s">
        <v>8</v>
      </c>
      <c r="Z19" s="2">
        <v>492000000</v>
      </c>
      <c r="AA19" s="1">
        <v>44496</v>
      </c>
    </row>
    <row r="20" spans="1:27" x14ac:dyDescent="0.3">
      <c r="A20" t="s">
        <v>57</v>
      </c>
      <c r="B20" t="s">
        <v>58</v>
      </c>
      <c r="C20" t="s">
        <v>18</v>
      </c>
      <c r="E20">
        <v>3</v>
      </c>
      <c r="F20" t="str">
        <f t="shared" si="0"/>
        <v>Pass Rated</v>
      </c>
      <c r="G20" s="1" t="s">
        <v>7</v>
      </c>
      <c r="H20" s="2">
        <v>30000000</v>
      </c>
      <c r="I20" s="2">
        <v>32250000</v>
      </c>
      <c r="J20" s="1">
        <v>42916</v>
      </c>
      <c r="K20" s="2">
        <v>35490000</v>
      </c>
      <c r="L20" s="2" t="str">
        <f t="shared" si="1"/>
        <v>[$35MM, $75MM)</v>
      </c>
      <c r="M20" s="4">
        <v>0.43</v>
      </c>
      <c r="N20" s="4">
        <v>0.625</v>
      </c>
      <c r="O20" s="5">
        <v>0.70199999999999996</v>
      </c>
      <c r="P20" s="3">
        <v>2</v>
      </c>
      <c r="Q20" s="3"/>
      <c r="R20" s="4">
        <v>4</v>
      </c>
      <c r="S20" s="5" t="s">
        <v>8</v>
      </c>
      <c r="T20" s="2" t="s">
        <v>9</v>
      </c>
      <c r="U20" s="2" t="s">
        <v>10</v>
      </c>
      <c r="V20" s="2" t="str">
        <f t="shared" si="2"/>
        <v>True</v>
      </c>
      <c r="W20" s="2" t="s">
        <v>59</v>
      </c>
      <c r="X20" s="2" t="str">
        <f t="shared" si="3"/>
        <v>True</v>
      </c>
      <c r="Y20" s="2" t="s">
        <v>8</v>
      </c>
      <c r="Z20" s="2">
        <v>300000000</v>
      </c>
      <c r="AA20" s="1">
        <v>44740</v>
      </c>
    </row>
    <row r="21" spans="1:27" x14ac:dyDescent="0.3">
      <c r="A21" t="s">
        <v>60</v>
      </c>
      <c r="B21" t="s">
        <v>61</v>
      </c>
      <c r="C21" t="s">
        <v>13</v>
      </c>
      <c r="E21">
        <v>4</v>
      </c>
      <c r="F21" t="str">
        <f t="shared" si="0"/>
        <v>Pass Rated</v>
      </c>
      <c r="G21" s="1" t="s">
        <v>7</v>
      </c>
      <c r="H21" s="2">
        <v>15000000</v>
      </c>
      <c r="I21" s="2">
        <v>21000000</v>
      </c>
      <c r="J21" s="1">
        <v>43404</v>
      </c>
      <c r="K21" s="2">
        <v>23161200</v>
      </c>
      <c r="L21" s="2" t="str">
        <f t="shared" si="1"/>
        <v>[$15MM, $35MM)</v>
      </c>
      <c r="M21" s="4">
        <v>0.33300000000000002</v>
      </c>
      <c r="N21" s="4">
        <v>0.73</v>
      </c>
      <c r="O21" s="5">
        <v>0.86599999999999999</v>
      </c>
      <c r="P21" s="3">
        <v>2</v>
      </c>
      <c r="Q21" s="3"/>
      <c r="R21" s="4">
        <v>4</v>
      </c>
      <c r="S21" s="5" t="s">
        <v>8</v>
      </c>
      <c r="T21" s="2" t="s">
        <v>27</v>
      </c>
      <c r="U21" s="2" t="s">
        <v>10</v>
      </c>
      <c r="V21" s="2" t="str">
        <f t="shared" si="2"/>
        <v>True</v>
      </c>
      <c r="W21" s="2" t="s">
        <v>9</v>
      </c>
      <c r="X21" s="2" t="str">
        <f t="shared" si="3"/>
        <v>False</v>
      </c>
      <c r="Y21" s="2" t="s">
        <v>8</v>
      </c>
      <c r="Z21" s="2">
        <v>145000000</v>
      </c>
      <c r="AA21" s="1">
        <v>44227</v>
      </c>
    </row>
    <row r="22" spans="1:27" x14ac:dyDescent="0.3">
      <c r="A22" t="s">
        <v>62</v>
      </c>
      <c r="B22" t="s">
        <v>61</v>
      </c>
      <c r="C22" t="s">
        <v>13</v>
      </c>
      <c r="E22">
        <v>3</v>
      </c>
      <c r="F22" t="str">
        <f t="shared" si="0"/>
        <v>Pass Rated</v>
      </c>
      <c r="G22" s="1" t="s">
        <v>7</v>
      </c>
      <c r="H22" s="2">
        <v>11000000</v>
      </c>
      <c r="I22" s="2">
        <v>25083000</v>
      </c>
      <c r="J22" s="1">
        <v>43465</v>
      </c>
      <c r="K22" s="2">
        <v>53716000</v>
      </c>
      <c r="L22" s="2" t="str">
        <f t="shared" si="1"/>
        <v>[$35MM, $75MM)</v>
      </c>
      <c r="M22" s="4">
        <v>0.28599999999999998</v>
      </c>
      <c r="N22" s="4">
        <v>0.745</v>
      </c>
      <c r="O22" s="5">
        <v>0.80300000000000005</v>
      </c>
      <c r="P22" s="3">
        <v>1</v>
      </c>
      <c r="Q22" s="3"/>
      <c r="R22" s="4">
        <v>3.5</v>
      </c>
      <c r="S22" s="5" t="s">
        <v>8</v>
      </c>
      <c r="T22" s="2" t="s">
        <v>27</v>
      </c>
      <c r="U22" s="2" t="s">
        <v>10</v>
      </c>
      <c r="V22" s="2" t="str">
        <f t="shared" si="2"/>
        <v>True</v>
      </c>
      <c r="W22" s="2" t="s">
        <v>9</v>
      </c>
      <c r="X22" s="2" t="str">
        <f t="shared" si="3"/>
        <v>False</v>
      </c>
      <c r="Y22" s="2" t="s">
        <v>22</v>
      </c>
      <c r="Z22" s="2">
        <v>205000000</v>
      </c>
      <c r="AA22" s="1">
        <v>43927</v>
      </c>
    </row>
    <row r="23" spans="1:27" x14ac:dyDescent="0.3">
      <c r="A23" t="s">
        <v>63</v>
      </c>
      <c r="B23" t="s">
        <v>24</v>
      </c>
      <c r="C23" t="s">
        <v>18</v>
      </c>
      <c r="E23">
        <v>3</v>
      </c>
      <c r="F23" t="str">
        <f t="shared" si="0"/>
        <v>Pass Rated</v>
      </c>
      <c r="G23" s="1" t="s">
        <v>7</v>
      </c>
      <c r="H23" s="2">
        <v>10000000</v>
      </c>
      <c r="I23" s="2">
        <v>18800000</v>
      </c>
      <c r="J23" s="1">
        <v>43373</v>
      </c>
      <c r="K23" s="2">
        <v>8770852</v>
      </c>
      <c r="L23" s="2" t="str">
        <f t="shared" si="1"/>
        <v>[$5MM, $15MM)</v>
      </c>
      <c r="M23" s="4">
        <v>0.91300000000000003</v>
      </c>
      <c r="N23" s="4">
        <v>-0.02</v>
      </c>
      <c r="O23" s="5">
        <v>0.82</v>
      </c>
      <c r="P23" s="3">
        <v>1</v>
      </c>
      <c r="Q23" s="3"/>
      <c r="R23" s="4">
        <v>3</v>
      </c>
      <c r="S23" s="5" t="s">
        <v>8</v>
      </c>
      <c r="T23" s="2" t="s">
        <v>27</v>
      </c>
      <c r="U23" s="2" t="s">
        <v>10</v>
      </c>
      <c r="V23" s="2" t="str">
        <f t="shared" si="2"/>
        <v>True</v>
      </c>
      <c r="W23" s="2" t="s">
        <v>9</v>
      </c>
      <c r="X23" s="2" t="str">
        <f t="shared" si="3"/>
        <v>False</v>
      </c>
      <c r="Y23" s="2" t="s">
        <v>22</v>
      </c>
      <c r="Z23" s="2">
        <v>990000000</v>
      </c>
      <c r="AA23" s="1">
        <v>43830</v>
      </c>
    </row>
    <row r="24" spans="1:27" x14ac:dyDescent="0.3">
      <c r="A24" t="s">
        <v>64</v>
      </c>
      <c r="B24" t="s">
        <v>65</v>
      </c>
      <c r="C24" t="s">
        <v>18</v>
      </c>
      <c r="E24">
        <v>3</v>
      </c>
      <c r="F24" t="str">
        <f t="shared" si="0"/>
        <v>Pass Rated</v>
      </c>
      <c r="G24" s="1" t="s">
        <v>7</v>
      </c>
      <c r="H24" s="2">
        <v>5000000</v>
      </c>
      <c r="I24" s="2">
        <v>5250000</v>
      </c>
      <c r="J24" s="1">
        <v>43555</v>
      </c>
      <c r="K24" s="2">
        <v>31865200</v>
      </c>
      <c r="L24" s="2" t="str">
        <f t="shared" si="1"/>
        <v>[$15MM, $35MM)</v>
      </c>
      <c r="M24" s="4">
        <v>3.5059999999999998</v>
      </c>
      <c r="N24" s="4">
        <v>0.71</v>
      </c>
      <c r="O24" s="5">
        <v>0.83</v>
      </c>
      <c r="P24" s="3">
        <v>1</v>
      </c>
      <c r="Q24" s="3"/>
      <c r="R24" s="4">
        <v>2</v>
      </c>
      <c r="S24" s="5" t="s">
        <v>8</v>
      </c>
      <c r="T24" s="2" t="s">
        <v>27</v>
      </c>
      <c r="U24" s="2" t="s">
        <v>10</v>
      </c>
      <c r="V24" s="2" t="str">
        <f t="shared" si="2"/>
        <v>True</v>
      </c>
      <c r="W24" s="2" t="s">
        <v>21</v>
      </c>
      <c r="X24" s="2" t="str">
        <f t="shared" si="3"/>
        <v>True</v>
      </c>
      <c r="Y24" s="2" t="s">
        <v>8</v>
      </c>
      <c r="Z24" s="2">
        <v>40256000</v>
      </c>
      <c r="AA24" s="1">
        <v>44347</v>
      </c>
    </row>
    <row r="25" spans="1:27" x14ac:dyDescent="0.3">
      <c r="A25" t="s">
        <v>66</v>
      </c>
      <c r="B25" t="s">
        <v>26</v>
      </c>
      <c r="C25" t="s">
        <v>13</v>
      </c>
      <c r="E25">
        <v>6</v>
      </c>
      <c r="F25" t="str">
        <f t="shared" si="0"/>
        <v>Criticized Loan</v>
      </c>
      <c r="G25" s="1" t="s">
        <v>7</v>
      </c>
      <c r="H25" s="2">
        <v>4000000</v>
      </c>
      <c r="I25" s="2">
        <v>8300000</v>
      </c>
      <c r="J25" s="1">
        <v>43373</v>
      </c>
      <c r="K25" s="2">
        <v>7139200</v>
      </c>
      <c r="L25" s="2" t="str">
        <f t="shared" si="1"/>
        <v>[$5MM, $15MM)</v>
      </c>
      <c r="M25" s="4">
        <v>0.60699999999999998</v>
      </c>
      <c r="N25" s="4">
        <v>0.74</v>
      </c>
      <c r="O25" s="5">
        <v>0.83</v>
      </c>
      <c r="P25" s="3">
        <v>1</v>
      </c>
      <c r="Q25" s="3"/>
      <c r="R25" s="4">
        <v>3.5</v>
      </c>
      <c r="S25" s="5" t="s">
        <v>67</v>
      </c>
      <c r="T25" s="2" t="s">
        <v>27</v>
      </c>
      <c r="U25" s="2" t="s">
        <v>10</v>
      </c>
      <c r="V25" s="2" t="str">
        <f t="shared" si="2"/>
        <v>True</v>
      </c>
      <c r="W25" s="2" t="s">
        <v>9</v>
      </c>
      <c r="X25" s="2" t="str">
        <f t="shared" si="3"/>
        <v>False</v>
      </c>
      <c r="Y25" s="2" t="s">
        <v>8</v>
      </c>
      <c r="Z25" s="2">
        <v>54500000</v>
      </c>
      <c r="AA25" s="1">
        <v>43820</v>
      </c>
    </row>
    <row r="26" spans="1:27" x14ac:dyDescent="0.3">
      <c r="A26" t="s">
        <v>68</v>
      </c>
      <c r="B26" t="s">
        <v>48</v>
      </c>
      <c r="C26" t="s">
        <v>13</v>
      </c>
      <c r="E26">
        <v>3</v>
      </c>
      <c r="F26" t="str">
        <f t="shared" si="0"/>
        <v>Pass Rated</v>
      </c>
      <c r="G26" s="1" t="s">
        <v>19</v>
      </c>
      <c r="H26" s="2">
        <v>6000000</v>
      </c>
      <c r="I26" s="2">
        <v>7085000</v>
      </c>
      <c r="J26" s="1">
        <v>43555</v>
      </c>
      <c r="K26" s="2">
        <v>14094400</v>
      </c>
      <c r="L26" s="2" t="str">
        <f t="shared" si="1"/>
        <v>[$5MM, $15MM)</v>
      </c>
      <c r="M26" s="4">
        <v>0.45300000000000001</v>
      </c>
      <c r="N26" s="4">
        <v>0.73</v>
      </c>
      <c r="O26" s="5">
        <v>0.82099999999999995</v>
      </c>
      <c r="P26" s="3">
        <v>2</v>
      </c>
      <c r="Q26" s="3"/>
      <c r="R26" s="4">
        <v>4</v>
      </c>
      <c r="S26" s="5" t="s">
        <v>8</v>
      </c>
      <c r="T26" s="2" t="s">
        <v>27</v>
      </c>
      <c r="U26" s="2" t="s">
        <v>9</v>
      </c>
      <c r="V26" s="2" t="str">
        <f t="shared" si="2"/>
        <v>False</v>
      </c>
      <c r="W26" s="2" t="s">
        <v>30</v>
      </c>
      <c r="X26" s="2" t="str">
        <f t="shared" si="3"/>
        <v>True</v>
      </c>
      <c r="Y26" s="2" t="s">
        <v>8</v>
      </c>
      <c r="Z26" s="2">
        <v>111000000</v>
      </c>
      <c r="AA26" s="1">
        <v>44389</v>
      </c>
    </row>
    <row r="27" spans="1:27" x14ac:dyDescent="0.3">
      <c r="A27" t="s">
        <v>69</v>
      </c>
      <c r="B27" t="s">
        <v>12</v>
      </c>
      <c r="C27" t="s">
        <v>18</v>
      </c>
      <c r="E27">
        <v>6</v>
      </c>
      <c r="F27" t="str">
        <f t="shared" si="0"/>
        <v>Criticized Loan</v>
      </c>
      <c r="G27" s="1" t="s">
        <v>7</v>
      </c>
      <c r="H27" s="2">
        <v>7000000</v>
      </c>
      <c r="I27" s="2">
        <v>7500000</v>
      </c>
      <c r="J27" s="1">
        <v>43190</v>
      </c>
      <c r="K27" s="2">
        <v>32701500</v>
      </c>
      <c r="L27" s="2" t="str">
        <f t="shared" si="1"/>
        <v>[$15MM, $35MM)</v>
      </c>
      <c r="M27" s="4">
        <v>8.8999999999999996E-2</v>
      </c>
      <c r="N27" s="4">
        <v>0.28000000000000003</v>
      </c>
      <c r="O27" s="5">
        <v>0.91</v>
      </c>
      <c r="P27" s="3">
        <v>2</v>
      </c>
      <c r="Q27" s="3"/>
      <c r="R27" s="4">
        <v>2.75</v>
      </c>
      <c r="S27" s="5" t="s">
        <v>8</v>
      </c>
      <c r="T27" s="2" t="s">
        <v>27</v>
      </c>
      <c r="U27" s="2" t="s">
        <v>20</v>
      </c>
      <c r="V27" s="2" t="str">
        <f t="shared" si="2"/>
        <v>True</v>
      </c>
      <c r="W27" s="2" t="s">
        <v>15</v>
      </c>
      <c r="X27" s="2" t="str">
        <f t="shared" si="3"/>
        <v>True</v>
      </c>
      <c r="Y27" s="2" t="s">
        <v>22</v>
      </c>
      <c r="Z27" s="2">
        <v>112000000</v>
      </c>
      <c r="AA27" s="1">
        <v>43982</v>
      </c>
    </row>
    <row r="28" spans="1:27" x14ac:dyDescent="0.3">
      <c r="A28" t="s">
        <v>70</v>
      </c>
      <c r="B28" t="s">
        <v>29</v>
      </c>
      <c r="C28" t="s">
        <v>13</v>
      </c>
      <c r="E28">
        <v>3</v>
      </c>
      <c r="F28" t="str">
        <f t="shared" si="0"/>
        <v>Pass Rated</v>
      </c>
      <c r="G28" s="1" t="s">
        <v>7</v>
      </c>
      <c r="H28" s="2">
        <v>5000000</v>
      </c>
      <c r="I28" s="2">
        <v>6800000</v>
      </c>
      <c r="J28" s="1">
        <v>43465</v>
      </c>
      <c r="K28" s="2">
        <v>22389200</v>
      </c>
      <c r="L28" s="2" t="str">
        <f t="shared" si="1"/>
        <v>[$15MM, $35MM)</v>
      </c>
      <c r="M28" s="4">
        <v>0.70699999999999996</v>
      </c>
      <c r="N28" s="4">
        <v>0.59699999999999998</v>
      </c>
      <c r="O28" s="5">
        <v>0.871</v>
      </c>
      <c r="P28" s="3">
        <v>2</v>
      </c>
      <c r="Q28" s="3"/>
      <c r="R28" s="4">
        <v>4</v>
      </c>
      <c r="S28" s="5" t="s">
        <v>8</v>
      </c>
      <c r="T28" s="2" t="s">
        <v>27</v>
      </c>
      <c r="U28" s="2" t="s">
        <v>10</v>
      </c>
      <c r="V28" s="2" t="str">
        <f t="shared" si="2"/>
        <v>True</v>
      </c>
      <c r="W28" s="2" t="s">
        <v>9</v>
      </c>
      <c r="X28" s="2" t="str">
        <f t="shared" si="3"/>
        <v>False</v>
      </c>
      <c r="Y28" s="2" t="s">
        <v>22</v>
      </c>
      <c r="Z28" s="2">
        <v>136000000</v>
      </c>
      <c r="AA28" s="1">
        <v>44044</v>
      </c>
    </row>
    <row r="29" spans="1:27" x14ac:dyDescent="0.3">
      <c r="A29" t="s">
        <v>71</v>
      </c>
      <c r="B29" t="s">
        <v>24</v>
      </c>
      <c r="C29" t="s">
        <v>13</v>
      </c>
      <c r="E29">
        <v>3</v>
      </c>
      <c r="F29" t="str">
        <f t="shared" si="0"/>
        <v>Pass Rated</v>
      </c>
      <c r="G29" s="1" t="s">
        <v>7</v>
      </c>
      <c r="H29" s="2">
        <v>4000000</v>
      </c>
      <c r="I29" s="2">
        <v>9200000</v>
      </c>
      <c r="J29" s="1">
        <v>43496</v>
      </c>
      <c r="K29" s="2">
        <v>13633200</v>
      </c>
      <c r="L29" s="2" t="str">
        <f t="shared" si="1"/>
        <v>[$5MM, $15MM)</v>
      </c>
      <c r="M29" s="4">
        <v>0.46800000000000003</v>
      </c>
      <c r="N29" s="4">
        <v>0.8</v>
      </c>
      <c r="O29" s="5">
        <v>0.89</v>
      </c>
      <c r="P29" s="3">
        <v>1.5</v>
      </c>
      <c r="Q29" s="3"/>
      <c r="R29" s="4">
        <v>3</v>
      </c>
      <c r="S29" s="5" t="s">
        <v>8</v>
      </c>
      <c r="T29" s="2" t="s">
        <v>27</v>
      </c>
      <c r="U29" s="2" t="s">
        <v>72</v>
      </c>
      <c r="V29" s="2" t="str">
        <f t="shared" si="2"/>
        <v>True</v>
      </c>
      <c r="W29" s="2" t="s">
        <v>9</v>
      </c>
      <c r="X29" s="2" t="str">
        <f t="shared" si="3"/>
        <v>False</v>
      </c>
      <c r="Y29" s="2" t="s">
        <v>8</v>
      </c>
      <c r="Z29" s="2">
        <v>160000000</v>
      </c>
      <c r="AA29" s="1">
        <v>44043</v>
      </c>
    </row>
    <row r="30" spans="1:27" x14ac:dyDescent="0.3">
      <c r="A30" t="s">
        <v>73</v>
      </c>
      <c r="B30" t="s">
        <v>34</v>
      </c>
      <c r="C30" t="s">
        <v>18</v>
      </c>
      <c r="E30">
        <v>3</v>
      </c>
      <c r="F30" t="str">
        <f t="shared" si="0"/>
        <v>Pass Rated</v>
      </c>
      <c r="G30" s="1" t="s">
        <v>19</v>
      </c>
      <c r="H30" s="2">
        <v>8000000</v>
      </c>
      <c r="I30" s="2">
        <v>13000000</v>
      </c>
      <c r="J30" s="1">
        <v>43373</v>
      </c>
      <c r="K30" s="2">
        <v>39348000</v>
      </c>
      <c r="L30" s="2" t="str">
        <f t="shared" si="1"/>
        <v>[$35MM, $75MM)</v>
      </c>
      <c r="M30" s="4">
        <v>0.55600000000000005</v>
      </c>
      <c r="N30" s="4">
        <v>0.41</v>
      </c>
      <c r="O30" s="5">
        <v>0.69199999999999995</v>
      </c>
      <c r="P30" s="3">
        <v>2</v>
      </c>
      <c r="Q30" s="3"/>
      <c r="R30" s="4">
        <v>3</v>
      </c>
      <c r="S30" s="5" t="s">
        <v>8</v>
      </c>
      <c r="T30" s="2" t="s">
        <v>27</v>
      </c>
      <c r="U30" s="2" t="s">
        <v>9</v>
      </c>
      <c r="V30" s="2" t="str">
        <f t="shared" si="2"/>
        <v>False</v>
      </c>
      <c r="W30" s="2" t="s">
        <v>21</v>
      </c>
      <c r="X30" s="2" t="str">
        <f t="shared" si="3"/>
        <v>True</v>
      </c>
      <c r="Y30" s="2" t="s">
        <v>8</v>
      </c>
      <c r="Z30" s="2">
        <v>221000000</v>
      </c>
      <c r="AA30" s="1">
        <v>44226</v>
      </c>
    </row>
    <row r="31" spans="1:27" x14ac:dyDescent="0.3">
      <c r="A31" t="s">
        <v>74</v>
      </c>
      <c r="B31" t="s">
        <v>75</v>
      </c>
      <c r="C31" t="s">
        <v>6</v>
      </c>
      <c r="E31">
        <v>4</v>
      </c>
      <c r="F31" t="str">
        <f t="shared" si="0"/>
        <v>Pass Rated</v>
      </c>
      <c r="G31" s="1" t="s">
        <v>7</v>
      </c>
      <c r="H31" s="2">
        <v>8000000</v>
      </c>
      <c r="I31" s="2">
        <v>10000000</v>
      </c>
      <c r="J31" s="1">
        <v>43555</v>
      </c>
      <c r="K31" s="2">
        <v>14915200</v>
      </c>
      <c r="L31" s="2" t="str">
        <f t="shared" si="1"/>
        <v>[$5MM, $15MM)</v>
      </c>
      <c r="M31" s="4">
        <v>1.33</v>
      </c>
      <c r="N31" s="4">
        <v>0.86</v>
      </c>
      <c r="O31" s="5">
        <v>0.33</v>
      </c>
      <c r="P31" s="3">
        <v>2</v>
      </c>
      <c r="Q31" s="3"/>
      <c r="R31" s="4">
        <v>3</v>
      </c>
      <c r="S31" s="5" t="s">
        <v>67</v>
      </c>
      <c r="T31" s="2" t="s">
        <v>9</v>
      </c>
      <c r="U31" s="2" t="s">
        <v>10</v>
      </c>
      <c r="V31" s="2" t="str">
        <f t="shared" si="2"/>
        <v>True</v>
      </c>
      <c r="W31" s="2" t="s">
        <v>9</v>
      </c>
      <c r="X31" s="2" t="str">
        <f t="shared" si="3"/>
        <v>False</v>
      </c>
      <c r="Y31" s="2" t="s">
        <v>8</v>
      </c>
      <c r="Z31" s="2">
        <v>165000000</v>
      </c>
      <c r="AA31" s="1">
        <v>44316</v>
      </c>
    </row>
    <row r="32" spans="1:27" x14ac:dyDescent="0.3">
      <c r="A32" t="s">
        <v>76</v>
      </c>
      <c r="B32" t="s">
        <v>29</v>
      </c>
      <c r="C32" t="s">
        <v>18</v>
      </c>
      <c r="E32">
        <v>3</v>
      </c>
      <c r="F32" t="str">
        <f t="shared" si="0"/>
        <v>Pass Rated</v>
      </c>
      <c r="G32" s="1" t="s">
        <v>7</v>
      </c>
      <c r="H32" s="2">
        <v>5000000</v>
      </c>
      <c r="I32" s="2">
        <v>20000000</v>
      </c>
      <c r="J32" s="1">
        <v>43100</v>
      </c>
      <c r="K32" s="2">
        <v>12571600</v>
      </c>
      <c r="L32" s="2" t="str">
        <f t="shared" si="1"/>
        <v>[$5MM, $15MM)</v>
      </c>
      <c r="M32" s="4">
        <v>0.71899999999999997</v>
      </c>
      <c r="N32" s="4">
        <v>0.66</v>
      </c>
      <c r="O32" s="5">
        <v>0.68</v>
      </c>
      <c r="P32" s="3">
        <v>2</v>
      </c>
      <c r="Q32" s="3"/>
      <c r="R32" s="4">
        <v>4</v>
      </c>
      <c r="S32" s="5" t="s">
        <v>8</v>
      </c>
      <c r="T32" s="2" t="s">
        <v>14</v>
      </c>
      <c r="U32" s="2" t="s">
        <v>9</v>
      </c>
      <c r="V32" s="2" t="str">
        <f t="shared" si="2"/>
        <v>False</v>
      </c>
      <c r="W32" s="2" t="s">
        <v>9</v>
      </c>
      <c r="X32" s="2" t="str">
        <f t="shared" si="3"/>
        <v>False</v>
      </c>
      <c r="Y32" s="2" t="s">
        <v>8</v>
      </c>
      <c r="Z32" s="2">
        <v>200000000</v>
      </c>
      <c r="AA32" s="1">
        <v>43983</v>
      </c>
    </row>
    <row r="33" spans="1:27" x14ac:dyDescent="0.3">
      <c r="A33" t="s">
        <v>77</v>
      </c>
      <c r="B33" t="s">
        <v>29</v>
      </c>
      <c r="C33" t="s">
        <v>13</v>
      </c>
      <c r="E33">
        <v>4</v>
      </c>
      <c r="F33" t="str">
        <f t="shared" si="0"/>
        <v>Pass Rated</v>
      </c>
      <c r="G33" s="1" t="s">
        <v>7</v>
      </c>
      <c r="H33" s="2">
        <v>10000000</v>
      </c>
      <c r="I33" s="2">
        <v>16250000</v>
      </c>
      <c r="J33" s="1">
        <v>43312</v>
      </c>
      <c r="K33" s="2">
        <v>62458000</v>
      </c>
      <c r="L33" s="2" t="str">
        <f t="shared" si="1"/>
        <v>[$35MM, $75MM)</v>
      </c>
      <c r="M33" s="4">
        <v>0.34</v>
      </c>
      <c r="N33" s="4">
        <v>0.87</v>
      </c>
      <c r="O33" s="5">
        <v>0.81</v>
      </c>
      <c r="P33" s="3">
        <v>1</v>
      </c>
      <c r="Q33" s="3"/>
      <c r="R33" s="4">
        <v>4</v>
      </c>
      <c r="S33" s="5" t="s">
        <v>8</v>
      </c>
      <c r="T33" s="2" t="s">
        <v>14</v>
      </c>
      <c r="U33" s="2" t="s">
        <v>10</v>
      </c>
      <c r="V33" s="2" t="str">
        <f t="shared" si="2"/>
        <v>True</v>
      </c>
      <c r="W33" s="2" t="s">
        <v>9</v>
      </c>
      <c r="X33" s="2" t="str">
        <f t="shared" si="3"/>
        <v>False</v>
      </c>
      <c r="Y33" s="2" t="s">
        <v>8</v>
      </c>
      <c r="Z33" s="2">
        <v>300000000</v>
      </c>
      <c r="AA33" s="1">
        <v>43773</v>
      </c>
    </row>
    <row r="34" spans="1:27" x14ac:dyDescent="0.3">
      <c r="A34" t="s">
        <v>78</v>
      </c>
      <c r="B34" t="s">
        <v>79</v>
      </c>
      <c r="C34" t="s">
        <v>13</v>
      </c>
      <c r="E34">
        <v>3</v>
      </c>
      <c r="F34" t="str">
        <f t="shared" si="0"/>
        <v>Pass Rated</v>
      </c>
      <c r="G34" s="1" t="s">
        <v>7</v>
      </c>
      <c r="H34" s="2">
        <v>49514995.759999998</v>
      </c>
      <c r="I34" s="2">
        <v>50600000</v>
      </c>
      <c r="J34" s="1">
        <v>43496</v>
      </c>
      <c r="K34" s="2">
        <v>219401200</v>
      </c>
      <c r="L34" s="2" t="str">
        <f t="shared" si="1"/>
        <v>$75MM+</v>
      </c>
      <c r="M34" s="4">
        <v>1.24</v>
      </c>
      <c r="N34" s="4">
        <v>0.65</v>
      </c>
      <c r="O34" s="5">
        <v>0.96299999999999997</v>
      </c>
      <c r="P34" s="3">
        <v>3</v>
      </c>
      <c r="Q34" s="3"/>
      <c r="R34" s="4">
        <v>6</v>
      </c>
      <c r="S34" s="5" t="s">
        <v>37</v>
      </c>
      <c r="T34" s="2" t="s">
        <v>9</v>
      </c>
      <c r="U34" s="2" t="s">
        <v>10</v>
      </c>
      <c r="V34" s="2" t="str">
        <f t="shared" si="2"/>
        <v>True</v>
      </c>
      <c r="W34" s="2" t="s">
        <v>41</v>
      </c>
      <c r="X34" s="2" t="str">
        <f t="shared" si="3"/>
        <v>True</v>
      </c>
      <c r="Y34" s="2" t="s">
        <v>8</v>
      </c>
      <c r="Z34" s="2">
        <v>3400000000</v>
      </c>
      <c r="AA34" s="1">
        <v>44670</v>
      </c>
    </row>
    <row r="35" spans="1:27" x14ac:dyDescent="0.3">
      <c r="A35" t="s">
        <v>80</v>
      </c>
      <c r="B35" t="s">
        <v>26</v>
      </c>
      <c r="C35" t="s">
        <v>18</v>
      </c>
      <c r="E35">
        <v>3</v>
      </c>
      <c r="F35" t="str">
        <f t="shared" si="0"/>
        <v>Pass Rated</v>
      </c>
      <c r="G35" s="1" t="s">
        <v>7</v>
      </c>
      <c r="H35" s="2">
        <v>3000000</v>
      </c>
      <c r="I35" s="2">
        <v>7500000</v>
      </c>
      <c r="J35" s="1">
        <v>43220</v>
      </c>
      <c r="K35" s="2">
        <v>6891600</v>
      </c>
      <c r="L35" s="2" t="str">
        <f t="shared" si="1"/>
        <v>[$5MM, $15MM)</v>
      </c>
      <c r="M35" s="4">
        <v>0.31</v>
      </c>
      <c r="N35" s="4">
        <v>0.81</v>
      </c>
      <c r="O35" s="5">
        <v>0.51</v>
      </c>
      <c r="P35" s="3">
        <v>2</v>
      </c>
      <c r="Q35" s="3"/>
      <c r="R35" s="4">
        <v>3</v>
      </c>
      <c r="S35" s="5" t="s">
        <v>8</v>
      </c>
      <c r="T35" s="2" t="s">
        <v>27</v>
      </c>
      <c r="U35" s="2" t="s">
        <v>10</v>
      </c>
      <c r="V35" s="2" t="str">
        <f t="shared" si="2"/>
        <v>True</v>
      </c>
      <c r="W35" s="2" t="s">
        <v>9</v>
      </c>
      <c r="X35" s="2" t="str">
        <f t="shared" si="3"/>
        <v>False</v>
      </c>
      <c r="Y35" s="2" t="s">
        <v>8</v>
      </c>
      <c r="Z35" s="2">
        <v>69000000</v>
      </c>
      <c r="AA35" s="1">
        <v>44037</v>
      </c>
    </row>
    <row r="36" spans="1:27" x14ac:dyDescent="0.3">
      <c r="A36" t="s">
        <v>81</v>
      </c>
      <c r="B36" t="s">
        <v>82</v>
      </c>
      <c r="C36" t="s">
        <v>13</v>
      </c>
      <c r="E36">
        <v>3</v>
      </c>
      <c r="F36" t="str">
        <f t="shared" si="0"/>
        <v>Pass Rated</v>
      </c>
      <c r="G36" s="1" t="s">
        <v>19</v>
      </c>
      <c r="H36" s="2">
        <v>8000000</v>
      </c>
      <c r="I36" s="2">
        <v>8800000</v>
      </c>
      <c r="J36" s="1">
        <v>43465</v>
      </c>
      <c r="K36" s="2">
        <v>19349000</v>
      </c>
      <c r="L36" s="2" t="str">
        <f t="shared" si="1"/>
        <v>[$15MM, $35MM)</v>
      </c>
      <c r="M36" s="4">
        <v>5.2999999999999999E-2</v>
      </c>
      <c r="N36" s="4">
        <v>0.89</v>
      </c>
      <c r="O36" s="5">
        <v>0.77600000000000002</v>
      </c>
      <c r="P36" s="3">
        <v>1</v>
      </c>
      <c r="Q36" s="3"/>
      <c r="R36" s="4">
        <v>4</v>
      </c>
      <c r="S36" s="5" t="s">
        <v>8</v>
      </c>
      <c r="T36" s="2" t="s">
        <v>27</v>
      </c>
      <c r="U36" s="2" t="s">
        <v>9</v>
      </c>
      <c r="V36" s="2" t="str">
        <f t="shared" si="2"/>
        <v>False</v>
      </c>
      <c r="W36" s="2" t="s">
        <v>30</v>
      </c>
      <c r="X36" s="2" t="str">
        <f t="shared" si="3"/>
        <v>True</v>
      </c>
      <c r="Y36" s="2" t="s">
        <v>8</v>
      </c>
      <c r="Z36" s="2">
        <v>160000000</v>
      </c>
      <c r="AA36" s="1">
        <v>43969</v>
      </c>
    </row>
    <row r="37" spans="1:27" x14ac:dyDescent="0.3">
      <c r="A37" t="s">
        <v>83</v>
      </c>
      <c r="B37" t="s">
        <v>84</v>
      </c>
      <c r="C37" t="s">
        <v>18</v>
      </c>
      <c r="E37">
        <v>3</v>
      </c>
      <c r="F37" t="str">
        <f t="shared" si="0"/>
        <v>Pass Rated</v>
      </c>
      <c r="G37" s="1" t="s">
        <v>19</v>
      </c>
      <c r="H37" s="2">
        <v>20000000</v>
      </c>
      <c r="I37" s="2">
        <v>25291700</v>
      </c>
      <c r="J37" s="1">
        <v>42735</v>
      </c>
      <c r="K37" s="2">
        <v>80903200</v>
      </c>
      <c r="L37" s="2" t="str">
        <f t="shared" si="1"/>
        <v>$75MM+</v>
      </c>
      <c r="M37" s="4">
        <v>0.11799999999999999</v>
      </c>
      <c r="N37" s="4">
        <v>0.67</v>
      </c>
      <c r="O37" s="5">
        <v>0.92300000000000004</v>
      </c>
      <c r="P37" s="3">
        <v>2</v>
      </c>
      <c r="Q37" s="3"/>
      <c r="R37" s="4">
        <v>2.5</v>
      </c>
      <c r="S37" s="5" t="s">
        <v>8</v>
      </c>
      <c r="T37" s="2" t="s">
        <v>52</v>
      </c>
      <c r="U37" s="2" t="s">
        <v>20</v>
      </c>
      <c r="V37" s="2" t="str">
        <f t="shared" si="2"/>
        <v>True</v>
      </c>
      <c r="W37" s="2" t="s">
        <v>30</v>
      </c>
      <c r="X37" s="2" t="str">
        <f t="shared" si="3"/>
        <v>True</v>
      </c>
      <c r="Y37" s="2" t="s">
        <v>8</v>
      </c>
      <c r="Z37" s="2">
        <v>550000000</v>
      </c>
      <c r="AA37" s="1">
        <v>43760</v>
      </c>
    </row>
    <row r="38" spans="1:27" x14ac:dyDescent="0.3">
      <c r="A38" t="s">
        <v>85</v>
      </c>
      <c r="B38" t="s">
        <v>61</v>
      </c>
      <c r="C38" t="s">
        <v>13</v>
      </c>
      <c r="E38">
        <v>3</v>
      </c>
      <c r="F38" t="str">
        <f t="shared" si="0"/>
        <v>Pass Rated</v>
      </c>
      <c r="G38" s="1" t="s">
        <v>7</v>
      </c>
      <c r="H38" s="2">
        <v>3500000</v>
      </c>
      <c r="I38" s="2">
        <v>9750000</v>
      </c>
      <c r="J38" s="1">
        <v>43100</v>
      </c>
      <c r="K38" s="2">
        <v>11890000</v>
      </c>
      <c r="L38" s="2" t="str">
        <f t="shared" si="1"/>
        <v>[$5MM, $15MM)</v>
      </c>
      <c r="M38" s="4">
        <v>0.623</v>
      </c>
      <c r="N38" s="4">
        <v>0.78</v>
      </c>
      <c r="O38" s="5">
        <v>0.95899999999999996</v>
      </c>
      <c r="P38" s="3">
        <v>2</v>
      </c>
      <c r="Q38" s="3"/>
      <c r="R38" s="4">
        <v>3</v>
      </c>
      <c r="S38" s="5" t="s">
        <v>8</v>
      </c>
      <c r="T38" s="2" t="s">
        <v>27</v>
      </c>
      <c r="U38" s="2" t="s">
        <v>9</v>
      </c>
      <c r="V38" s="2" t="str">
        <f t="shared" si="2"/>
        <v>False</v>
      </c>
      <c r="W38" s="2" t="s">
        <v>9</v>
      </c>
      <c r="X38" s="2" t="str">
        <f t="shared" si="3"/>
        <v>False</v>
      </c>
      <c r="Y38" s="2" t="s">
        <v>8</v>
      </c>
      <c r="Z38" s="2">
        <v>102500000</v>
      </c>
      <c r="AA38" s="1">
        <v>43947</v>
      </c>
    </row>
    <row r="39" spans="1:27" x14ac:dyDescent="0.3">
      <c r="A39" t="s">
        <v>86</v>
      </c>
      <c r="B39" t="s">
        <v>79</v>
      </c>
      <c r="C39" t="s">
        <v>13</v>
      </c>
      <c r="E39">
        <v>3</v>
      </c>
      <c r="F39" t="str">
        <f t="shared" si="0"/>
        <v>Pass Rated</v>
      </c>
      <c r="G39" s="1" t="s">
        <v>19</v>
      </c>
      <c r="H39" s="2">
        <v>35000000</v>
      </c>
      <c r="I39" s="2">
        <v>56835600</v>
      </c>
      <c r="J39" s="1">
        <v>43496</v>
      </c>
      <c r="K39" s="2">
        <v>116788000</v>
      </c>
      <c r="L39" s="2" t="str">
        <f t="shared" si="1"/>
        <v>$75MM+</v>
      </c>
      <c r="M39" s="4">
        <v>0.25800000000000001</v>
      </c>
      <c r="N39" s="4">
        <v>0.76700000000000002</v>
      </c>
      <c r="O39" s="5">
        <v>0.92100000000000004</v>
      </c>
      <c r="P39" s="3">
        <v>3</v>
      </c>
      <c r="Q39" s="3"/>
      <c r="R39" s="4">
        <v>3</v>
      </c>
      <c r="S39" s="5" t="s">
        <v>8</v>
      </c>
      <c r="T39" s="2" t="s">
        <v>14</v>
      </c>
      <c r="U39" s="2" t="s">
        <v>9</v>
      </c>
      <c r="V39" s="2" t="str">
        <f t="shared" si="2"/>
        <v>False</v>
      </c>
      <c r="W39" s="2" t="s">
        <v>30</v>
      </c>
      <c r="X39" s="2" t="str">
        <f t="shared" si="3"/>
        <v>True</v>
      </c>
      <c r="Y39" s="2" t="s">
        <v>8</v>
      </c>
      <c r="Z39" s="2">
        <v>825000000</v>
      </c>
      <c r="AA39" s="1">
        <v>44738</v>
      </c>
    </row>
    <row r="40" spans="1:27" x14ac:dyDescent="0.3">
      <c r="A40" t="s">
        <v>87</v>
      </c>
      <c r="B40" t="s">
        <v>24</v>
      </c>
      <c r="C40" t="s">
        <v>13</v>
      </c>
      <c r="E40">
        <v>4</v>
      </c>
      <c r="F40" t="str">
        <f t="shared" si="0"/>
        <v>Pass Rated</v>
      </c>
      <c r="G40" s="1" t="s">
        <v>7</v>
      </c>
      <c r="H40" s="2">
        <v>10000000</v>
      </c>
      <c r="I40" s="2">
        <v>10250000</v>
      </c>
      <c r="J40" s="1">
        <v>43404</v>
      </c>
      <c r="K40" s="2">
        <v>46436000</v>
      </c>
      <c r="L40" s="2" t="str">
        <f t="shared" si="1"/>
        <v>[$35MM, $75MM)</v>
      </c>
      <c r="M40" s="4">
        <v>0.52200000000000002</v>
      </c>
      <c r="N40" s="4">
        <v>0.65</v>
      </c>
      <c r="O40" s="5">
        <v>0.85199999999999998</v>
      </c>
      <c r="P40" s="3">
        <v>2</v>
      </c>
      <c r="Q40" s="3"/>
      <c r="R40" s="4">
        <v>3</v>
      </c>
      <c r="S40" s="5" t="s">
        <v>8</v>
      </c>
      <c r="T40" s="2" t="s">
        <v>9</v>
      </c>
      <c r="U40" s="2" t="s">
        <v>10</v>
      </c>
      <c r="V40" s="2" t="str">
        <f t="shared" si="2"/>
        <v>True</v>
      </c>
      <c r="W40" s="2" t="s">
        <v>9</v>
      </c>
      <c r="X40" s="2" t="str">
        <f t="shared" si="3"/>
        <v>False</v>
      </c>
      <c r="Y40" s="2" t="s">
        <v>8</v>
      </c>
      <c r="Z40" s="2">
        <v>235000000</v>
      </c>
      <c r="AA40" s="1">
        <v>44135</v>
      </c>
    </row>
    <row r="41" spans="1:27" x14ac:dyDescent="0.3">
      <c r="A41" t="s">
        <v>88</v>
      </c>
      <c r="B41" t="s">
        <v>29</v>
      </c>
      <c r="C41" t="s">
        <v>13</v>
      </c>
      <c r="E41">
        <v>6</v>
      </c>
      <c r="F41" t="str">
        <f t="shared" si="0"/>
        <v>Criticized Loan</v>
      </c>
      <c r="G41" s="1" t="s">
        <v>7</v>
      </c>
      <c r="H41" s="2">
        <v>15000000</v>
      </c>
      <c r="I41" s="2">
        <v>45000000</v>
      </c>
      <c r="J41" s="1">
        <v>43218</v>
      </c>
      <c r="K41" s="2">
        <v>32560000</v>
      </c>
      <c r="L41" s="2" t="str">
        <f t="shared" si="1"/>
        <v>[$15MM, $35MM)</v>
      </c>
      <c r="M41" s="4">
        <v>0.64400000000000002</v>
      </c>
      <c r="N41" s="4">
        <v>0.30199999999999999</v>
      </c>
      <c r="O41" s="5">
        <v>0.90300000000000002</v>
      </c>
      <c r="P41" s="3">
        <v>2</v>
      </c>
      <c r="Q41" s="3"/>
      <c r="R41" s="4">
        <v>3</v>
      </c>
      <c r="S41" s="5" t="s">
        <v>8</v>
      </c>
      <c r="T41" s="2" t="s">
        <v>14</v>
      </c>
      <c r="U41" s="2" t="s">
        <v>72</v>
      </c>
      <c r="V41" s="2" t="str">
        <f t="shared" si="2"/>
        <v>True</v>
      </c>
      <c r="W41" s="2" t="s">
        <v>9</v>
      </c>
      <c r="X41" s="2" t="str">
        <f t="shared" si="3"/>
        <v>False</v>
      </c>
      <c r="Y41" s="2" t="s">
        <v>22</v>
      </c>
      <c r="Z41" s="2">
        <v>1400000000</v>
      </c>
      <c r="AA41" s="1">
        <v>44056</v>
      </c>
    </row>
    <row r="42" spans="1:27" x14ac:dyDescent="0.3">
      <c r="A42" t="s">
        <v>89</v>
      </c>
      <c r="B42" t="s">
        <v>24</v>
      </c>
      <c r="C42" t="s">
        <v>13</v>
      </c>
      <c r="E42">
        <v>4</v>
      </c>
      <c r="F42" t="str">
        <f t="shared" si="0"/>
        <v>Pass Rated</v>
      </c>
      <c r="G42" s="1" t="s">
        <v>7</v>
      </c>
      <c r="H42" s="2">
        <v>3000000</v>
      </c>
      <c r="I42" s="2">
        <v>11350000</v>
      </c>
      <c r="J42" s="1">
        <v>43373</v>
      </c>
      <c r="K42" s="2">
        <v>2340400</v>
      </c>
      <c r="L42" s="2" t="str">
        <f t="shared" si="1"/>
        <v>[0, $5MM)</v>
      </c>
      <c r="M42" s="4">
        <v>2.1800000000000002</v>
      </c>
      <c r="N42" s="4">
        <v>0.76900000000000002</v>
      </c>
      <c r="O42" s="5">
        <v>0.84399999999999997</v>
      </c>
      <c r="P42" s="3">
        <v>1.5</v>
      </c>
      <c r="Q42" s="3"/>
      <c r="R42" s="4">
        <v>4</v>
      </c>
      <c r="S42" s="5" t="s">
        <v>8</v>
      </c>
      <c r="T42" s="2" t="s">
        <v>27</v>
      </c>
      <c r="U42" s="2" t="s">
        <v>10</v>
      </c>
      <c r="V42" s="2" t="str">
        <f t="shared" si="2"/>
        <v>True</v>
      </c>
      <c r="W42" s="2" t="s">
        <v>9</v>
      </c>
      <c r="X42" s="2" t="str">
        <f t="shared" si="3"/>
        <v>False</v>
      </c>
      <c r="Y42" s="2" t="s">
        <v>8</v>
      </c>
      <c r="Z42" s="2">
        <v>135000000</v>
      </c>
      <c r="AA42" s="1">
        <v>43982</v>
      </c>
    </row>
    <row r="43" spans="1:27" x14ac:dyDescent="0.3">
      <c r="A43" t="s">
        <v>90</v>
      </c>
      <c r="B43" t="s">
        <v>36</v>
      </c>
      <c r="C43" t="s">
        <v>13</v>
      </c>
      <c r="E43">
        <v>3</v>
      </c>
      <c r="F43" t="str">
        <f t="shared" si="0"/>
        <v>Pass Rated</v>
      </c>
      <c r="G43" s="1" t="s">
        <v>7</v>
      </c>
      <c r="H43" s="2">
        <v>15000000</v>
      </c>
      <c r="I43" s="2">
        <v>19783300</v>
      </c>
      <c r="J43" s="1">
        <v>43555</v>
      </c>
      <c r="K43" s="2">
        <v>69542000</v>
      </c>
      <c r="L43" s="2" t="str">
        <f t="shared" si="1"/>
        <v>[$35MM, $75MM)</v>
      </c>
      <c r="M43" s="4">
        <v>0.35</v>
      </c>
      <c r="N43" s="4">
        <v>0.64</v>
      </c>
      <c r="O43" s="5">
        <v>0.91</v>
      </c>
      <c r="P43" s="3">
        <v>1</v>
      </c>
      <c r="Q43" s="3"/>
      <c r="R43" s="4">
        <v>4</v>
      </c>
      <c r="S43" s="5" t="s">
        <v>8</v>
      </c>
      <c r="T43" s="2" t="s">
        <v>9</v>
      </c>
      <c r="U43" s="2" t="s">
        <v>10</v>
      </c>
      <c r="V43" s="2" t="str">
        <f t="shared" si="2"/>
        <v>True</v>
      </c>
      <c r="W43" s="2" t="s">
        <v>59</v>
      </c>
      <c r="X43" s="2" t="str">
        <f t="shared" si="3"/>
        <v>True</v>
      </c>
      <c r="Y43" s="2" t="s">
        <v>8</v>
      </c>
      <c r="Z43" s="2">
        <v>1000000000</v>
      </c>
      <c r="AA43" s="1">
        <v>44348</v>
      </c>
    </row>
    <row r="44" spans="1:27" x14ac:dyDescent="0.3">
      <c r="A44" t="s">
        <v>91</v>
      </c>
      <c r="B44" t="s">
        <v>92</v>
      </c>
      <c r="C44" t="s">
        <v>13</v>
      </c>
      <c r="E44">
        <v>3</v>
      </c>
      <c r="F44" t="str">
        <f t="shared" si="0"/>
        <v>Pass Rated</v>
      </c>
      <c r="G44" s="1" t="s">
        <v>19</v>
      </c>
      <c r="H44" s="2">
        <v>10000000</v>
      </c>
      <c r="I44" s="2">
        <v>16000000</v>
      </c>
      <c r="J44" s="1">
        <v>43555</v>
      </c>
      <c r="K44" s="2">
        <v>27981200</v>
      </c>
      <c r="L44" s="2" t="str">
        <f t="shared" si="1"/>
        <v>[$15MM, $35MM)</v>
      </c>
      <c r="M44" s="4">
        <v>0.374</v>
      </c>
      <c r="N44" s="4">
        <v>0.8</v>
      </c>
      <c r="O44" s="5">
        <v>0.84199999999999997</v>
      </c>
      <c r="P44" s="3">
        <v>3</v>
      </c>
      <c r="Q44" s="3"/>
      <c r="R44" s="4">
        <v>4</v>
      </c>
      <c r="S44" s="5" t="s">
        <v>8</v>
      </c>
      <c r="T44" s="2" t="s">
        <v>14</v>
      </c>
      <c r="U44" s="2" t="s">
        <v>93</v>
      </c>
      <c r="V44" s="2" t="str">
        <f t="shared" si="2"/>
        <v>True</v>
      </c>
      <c r="W44" s="2" t="s">
        <v>21</v>
      </c>
      <c r="X44" s="2" t="str">
        <f t="shared" si="3"/>
        <v>True</v>
      </c>
      <c r="Y44" s="2" t="s">
        <v>8</v>
      </c>
      <c r="Z44" s="2">
        <v>296900000</v>
      </c>
      <c r="AA44" s="1">
        <v>44116</v>
      </c>
    </row>
    <row r="45" spans="1:27" x14ac:dyDescent="0.3">
      <c r="A45" t="s">
        <v>94</v>
      </c>
      <c r="B45" t="s">
        <v>95</v>
      </c>
      <c r="C45" t="s">
        <v>13</v>
      </c>
      <c r="E45">
        <v>3</v>
      </c>
      <c r="F45" t="str">
        <f t="shared" si="0"/>
        <v>Pass Rated</v>
      </c>
      <c r="G45" s="1" t="s">
        <v>19</v>
      </c>
      <c r="H45" s="2">
        <v>4000000</v>
      </c>
      <c r="I45" s="2">
        <v>4500000</v>
      </c>
      <c r="J45" s="1">
        <v>43100</v>
      </c>
      <c r="K45" s="2">
        <v>6996400</v>
      </c>
      <c r="L45" s="2" t="str">
        <f t="shared" si="1"/>
        <v>[$5MM, $15MM)</v>
      </c>
      <c r="M45" s="4">
        <v>7.8E-2</v>
      </c>
      <c r="N45" s="4">
        <v>0.82</v>
      </c>
      <c r="O45" s="5">
        <v>0.83499999999999996</v>
      </c>
      <c r="P45" s="3">
        <v>2</v>
      </c>
      <c r="Q45" s="3"/>
      <c r="R45" s="4">
        <v>3.5</v>
      </c>
      <c r="S45" s="5" t="s">
        <v>8</v>
      </c>
      <c r="T45" s="2" t="s">
        <v>9</v>
      </c>
      <c r="U45" s="2" t="s">
        <v>9</v>
      </c>
      <c r="V45" s="2" t="str">
        <f t="shared" si="2"/>
        <v>False</v>
      </c>
      <c r="W45" s="2" t="s">
        <v>30</v>
      </c>
      <c r="X45" s="2" t="str">
        <f t="shared" si="3"/>
        <v>True</v>
      </c>
      <c r="Y45" s="2" t="s">
        <v>8</v>
      </c>
      <c r="Z45" s="2">
        <v>45000000</v>
      </c>
      <c r="AA45" s="1">
        <v>44029</v>
      </c>
    </row>
    <row r="46" spans="1:27" x14ac:dyDescent="0.3">
      <c r="A46" t="s">
        <v>96</v>
      </c>
      <c r="B46" t="s">
        <v>97</v>
      </c>
      <c r="C46" t="s">
        <v>13</v>
      </c>
      <c r="E46">
        <v>3</v>
      </c>
      <c r="F46" t="str">
        <f t="shared" si="0"/>
        <v>Pass Rated</v>
      </c>
      <c r="G46" s="1" t="s">
        <v>19</v>
      </c>
      <c r="H46" s="2">
        <v>4000000</v>
      </c>
      <c r="I46" s="2">
        <v>4450000</v>
      </c>
      <c r="J46" s="1">
        <v>43100</v>
      </c>
      <c r="K46" s="2">
        <v>7858800</v>
      </c>
      <c r="L46" s="2" t="str">
        <f t="shared" si="1"/>
        <v>[$5MM, $15MM)</v>
      </c>
      <c r="M46" s="4">
        <v>0.53</v>
      </c>
      <c r="N46" s="4">
        <v>0.39</v>
      </c>
      <c r="O46" s="5">
        <v>0.746</v>
      </c>
      <c r="P46" s="3">
        <v>1.5</v>
      </c>
      <c r="Q46" s="3"/>
      <c r="R46" s="4">
        <v>3.5</v>
      </c>
      <c r="S46" s="5" t="s">
        <v>8</v>
      </c>
      <c r="T46" s="2" t="s">
        <v>14</v>
      </c>
      <c r="U46" s="2" t="s">
        <v>10</v>
      </c>
      <c r="V46" s="2" t="str">
        <f t="shared" si="2"/>
        <v>True</v>
      </c>
      <c r="W46" s="2" t="s">
        <v>30</v>
      </c>
      <c r="X46" s="2" t="str">
        <f t="shared" si="3"/>
        <v>True</v>
      </c>
      <c r="Y46" s="2" t="s">
        <v>8</v>
      </c>
      <c r="Z46" s="2">
        <v>72000000</v>
      </c>
      <c r="AA46" s="1">
        <v>43861</v>
      </c>
    </row>
    <row r="47" spans="1:27" x14ac:dyDescent="0.3">
      <c r="A47" t="s">
        <v>98</v>
      </c>
      <c r="B47" t="s">
        <v>99</v>
      </c>
      <c r="C47" t="s">
        <v>6</v>
      </c>
      <c r="E47">
        <v>3</v>
      </c>
      <c r="F47" t="str">
        <f t="shared" si="0"/>
        <v>Pass Rated</v>
      </c>
      <c r="G47" s="1" t="s">
        <v>7</v>
      </c>
      <c r="H47" s="2">
        <v>3000000</v>
      </c>
      <c r="I47" s="2">
        <v>4852600</v>
      </c>
      <c r="J47" s="1">
        <v>43190</v>
      </c>
      <c r="K47" s="2">
        <v>39510692</v>
      </c>
      <c r="L47" s="2" t="str">
        <f t="shared" si="1"/>
        <v>[$35MM, $75MM)</v>
      </c>
      <c r="M47" s="4">
        <v>0.109</v>
      </c>
      <c r="N47" s="4">
        <v>0.35599999999999998</v>
      </c>
      <c r="O47" s="5">
        <v>0.78</v>
      </c>
      <c r="P47" s="3">
        <v>2</v>
      </c>
      <c r="Q47" s="3"/>
      <c r="R47" s="4">
        <v>2.5</v>
      </c>
      <c r="S47" s="5" t="s">
        <v>8</v>
      </c>
      <c r="T47" s="2" t="s">
        <v>9</v>
      </c>
      <c r="U47" s="2" t="s">
        <v>10</v>
      </c>
      <c r="V47" s="2" t="str">
        <f t="shared" si="2"/>
        <v>True</v>
      </c>
      <c r="W47" s="2" t="s">
        <v>41</v>
      </c>
      <c r="X47" s="2" t="str">
        <f t="shared" si="3"/>
        <v>True</v>
      </c>
      <c r="Y47" s="2" t="s">
        <v>22</v>
      </c>
      <c r="Z47" s="2">
        <v>78500000</v>
      </c>
      <c r="AA47" s="1">
        <v>44003</v>
      </c>
    </row>
    <row r="48" spans="1:27" x14ac:dyDescent="0.3">
      <c r="A48" t="s">
        <v>100</v>
      </c>
      <c r="B48" t="s">
        <v>101</v>
      </c>
      <c r="C48" t="s">
        <v>13</v>
      </c>
      <c r="E48">
        <v>4</v>
      </c>
      <c r="F48" t="str">
        <f t="shared" si="0"/>
        <v>Pass Rated</v>
      </c>
      <c r="G48" s="1" t="s">
        <v>7</v>
      </c>
      <c r="H48" s="2">
        <v>3000000</v>
      </c>
      <c r="I48" s="2">
        <v>5308300</v>
      </c>
      <c r="J48" s="1">
        <v>43312</v>
      </c>
      <c r="K48" s="2">
        <v>10520000</v>
      </c>
      <c r="L48" s="2" t="str">
        <f t="shared" si="1"/>
        <v>[$5MM, $15MM)</v>
      </c>
      <c r="M48" s="4">
        <v>0.52600000000000002</v>
      </c>
      <c r="N48" s="4">
        <v>0.89200000000000002</v>
      </c>
      <c r="O48" s="5">
        <v>0.82699999999999996</v>
      </c>
      <c r="P48" s="3">
        <v>1</v>
      </c>
      <c r="Q48" s="3"/>
      <c r="R48" s="4">
        <v>3</v>
      </c>
      <c r="S48" s="5" t="s">
        <v>8</v>
      </c>
      <c r="T48" s="2" t="s">
        <v>14</v>
      </c>
      <c r="U48" s="2" t="s">
        <v>9</v>
      </c>
      <c r="V48" s="2" t="str">
        <f t="shared" si="2"/>
        <v>False</v>
      </c>
      <c r="W48" s="2" t="s">
        <v>9</v>
      </c>
      <c r="X48" s="2" t="str">
        <f t="shared" si="3"/>
        <v>False</v>
      </c>
      <c r="Y48" s="2" t="s">
        <v>8</v>
      </c>
      <c r="Z48" s="2">
        <v>50000000</v>
      </c>
      <c r="AA48" s="1">
        <v>43784</v>
      </c>
    </row>
    <row r="49" spans="1:27" x14ac:dyDescent="0.3">
      <c r="A49" t="s">
        <v>102</v>
      </c>
      <c r="B49" t="s">
        <v>79</v>
      </c>
      <c r="C49" t="s">
        <v>18</v>
      </c>
      <c r="E49">
        <v>3</v>
      </c>
      <c r="F49" t="str">
        <f t="shared" si="0"/>
        <v>Pass Rated</v>
      </c>
      <c r="G49" s="1" t="s">
        <v>7</v>
      </c>
      <c r="H49" s="2">
        <v>20000000</v>
      </c>
      <c r="I49" s="2">
        <v>23000000</v>
      </c>
      <c r="J49" s="1">
        <v>43465</v>
      </c>
      <c r="K49" s="2">
        <v>99083200</v>
      </c>
      <c r="L49" s="2" t="str">
        <f t="shared" si="1"/>
        <v>$75MM+</v>
      </c>
      <c r="M49" s="4">
        <v>0.215</v>
      </c>
      <c r="N49" s="4">
        <v>0.88800000000000001</v>
      </c>
      <c r="O49" s="5">
        <v>0.79600000000000004</v>
      </c>
      <c r="P49" s="3">
        <v>1</v>
      </c>
      <c r="Q49" s="3"/>
      <c r="R49" s="4">
        <v>3</v>
      </c>
      <c r="S49" s="5" t="s">
        <v>8</v>
      </c>
      <c r="T49" s="2" t="s">
        <v>52</v>
      </c>
      <c r="U49" s="2" t="s">
        <v>10</v>
      </c>
      <c r="V49" s="2" t="str">
        <f t="shared" si="2"/>
        <v>True</v>
      </c>
      <c r="W49" s="2" t="s">
        <v>41</v>
      </c>
      <c r="X49" s="2" t="str">
        <f t="shared" si="3"/>
        <v>True</v>
      </c>
      <c r="Y49" s="2" t="s">
        <v>8</v>
      </c>
      <c r="Z49" s="2">
        <v>0</v>
      </c>
      <c r="AA49" s="1">
        <v>43861</v>
      </c>
    </row>
    <row r="50" spans="1:27" x14ac:dyDescent="0.3">
      <c r="A50" t="s">
        <v>103</v>
      </c>
      <c r="B50" t="s">
        <v>84</v>
      </c>
      <c r="C50" t="s">
        <v>13</v>
      </c>
      <c r="E50">
        <v>3</v>
      </c>
      <c r="F50" t="str">
        <f t="shared" si="0"/>
        <v>Pass Rated</v>
      </c>
      <c r="G50" s="1" t="s">
        <v>19</v>
      </c>
      <c r="H50" s="2">
        <v>6000000</v>
      </c>
      <c r="I50" s="2">
        <v>6000000</v>
      </c>
      <c r="J50" s="1">
        <v>43496</v>
      </c>
      <c r="K50" s="2">
        <v>11542000</v>
      </c>
      <c r="L50" s="2" t="str">
        <f t="shared" si="1"/>
        <v>[$5MM, $15MM)</v>
      </c>
      <c r="M50" s="4">
        <v>0.24</v>
      </c>
      <c r="N50" s="4">
        <v>0.89600000000000002</v>
      </c>
      <c r="O50" s="5">
        <v>0.78700000000000003</v>
      </c>
      <c r="P50" s="3">
        <v>2</v>
      </c>
      <c r="Q50" s="3"/>
      <c r="R50" s="4">
        <v>5</v>
      </c>
      <c r="S50" s="5" t="s">
        <v>37</v>
      </c>
      <c r="T50" s="2" t="s">
        <v>9</v>
      </c>
      <c r="U50" s="2" t="s">
        <v>9</v>
      </c>
      <c r="V50" s="2" t="str">
        <f t="shared" si="2"/>
        <v>False</v>
      </c>
      <c r="W50" s="2" t="s">
        <v>30</v>
      </c>
      <c r="X50" s="2" t="str">
        <f t="shared" si="3"/>
        <v>True</v>
      </c>
      <c r="Y50" s="2" t="s">
        <v>8</v>
      </c>
      <c r="Z50" s="2">
        <v>71000000</v>
      </c>
      <c r="AA50" s="1">
        <v>44374</v>
      </c>
    </row>
    <row r="51" spans="1:27" x14ac:dyDescent="0.3">
      <c r="A51" t="s">
        <v>104</v>
      </c>
      <c r="B51" t="s">
        <v>44</v>
      </c>
      <c r="C51" t="s">
        <v>18</v>
      </c>
      <c r="E51">
        <v>3</v>
      </c>
      <c r="F51" t="str">
        <f t="shared" si="0"/>
        <v>Pass Rated</v>
      </c>
      <c r="G51" s="1" t="s">
        <v>7</v>
      </c>
      <c r="H51" s="2">
        <v>3000000</v>
      </c>
      <c r="I51" s="2">
        <v>3510000</v>
      </c>
      <c r="J51" s="1">
        <v>43465</v>
      </c>
      <c r="K51" s="2">
        <v>3946000</v>
      </c>
      <c r="L51" s="2" t="str">
        <f t="shared" si="1"/>
        <v>[0, $5MM)</v>
      </c>
      <c r="M51" s="4">
        <v>0.82299999999999995</v>
      </c>
      <c r="N51" s="4">
        <v>0.78</v>
      </c>
      <c r="O51" s="5">
        <v>0.88</v>
      </c>
      <c r="P51" s="3">
        <v>2</v>
      </c>
      <c r="Q51" s="3"/>
      <c r="R51" s="4">
        <v>4</v>
      </c>
      <c r="S51" s="5" t="s">
        <v>8</v>
      </c>
      <c r="T51" s="2" t="s">
        <v>27</v>
      </c>
      <c r="U51" s="2" t="s">
        <v>20</v>
      </c>
      <c r="V51" s="2" t="str">
        <f t="shared" si="2"/>
        <v>True</v>
      </c>
      <c r="W51" s="2" t="s">
        <v>9</v>
      </c>
      <c r="X51" s="2" t="str">
        <f t="shared" si="3"/>
        <v>False</v>
      </c>
      <c r="Y51" s="2" t="s">
        <v>22</v>
      </c>
      <c r="Z51" s="2">
        <v>24570000</v>
      </c>
      <c r="AA51" s="1">
        <v>44227</v>
      </c>
    </row>
    <row r="52" spans="1:27" x14ac:dyDescent="0.3">
      <c r="A52" t="s">
        <v>105</v>
      </c>
      <c r="B52" t="s">
        <v>12</v>
      </c>
      <c r="C52" t="s">
        <v>18</v>
      </c>
      <c r="E52">
        <v>3</v>
      </c>
      <c r="F52" t="str">
        <f t="shared" si="0"/>
        <v>Pass Rated</v>
      </c>
      <c r="G52" s="1" t="s">
        <v>7</v>
      </c>
      <c r="H52" s="2">
        <v>10000000</v>
      </c>
      <c r="I52" s="2">
        <v>10800000</v>
      </c>
      <c r="J52" s="1">
        <v>43496</v>
      </c>
      <c r="K52" s="2">
        <v>16281200</v>
      </c>
      <c r="L52" s="2" t="str">
        <f t="shared" si="1"/>
        <v>[$15MM, $35MM)</v>
      </c>
      <c r="M52" s="4">
        <v>1.05</v>
      </c>
      <c r="N52" s="4">
        <v>0.77500000000000002</v>
      </c>
      <c r="O52" s="5">
        <v>0.68</v>
      </c>
      <c r="P52" s="3">
        <v>2</v>
      </c>
      <c r="Q52" s="3"/>
      <c r="R52" s="4">
        <v>4</v>
      </c>
      <c r="S52" s="5" t="s">
        <v>8</v>
      </c>
      <c r="T52" s="2" t="s">
        <v>27</v>
      </c>
      <c r="U52" s="2" t="s">
        <v>10</v>
      </c>
      <c r="V52" s="2" t="str">
        <f t="shared" si="2"/>
        <v>True</v>
      </c>
      <c r="W52" s="2" t="s">
        <v>9</v>
      </c>
      <c r="X52" s="2" t="str">
        <f t="shared" si="3"/>
        <v>False</v>
      </c>
      <c r="Y52" s="2" t="s">
        <v>8</v>
      </c>
      <c r="Z52" s="2">
        <v>320000000</v>
      </c>
      <c r="AA52" s="1">
        <v>44339</v>
      </c>
    </row>
    <row r="53" spans="1:27" x14ac:dyDescent="0.3">
      <c r="A53" t="s">
        <v>106</v>
      </c>
      <c r="B53" t="s">
        <v>107</v>
      </c>
      <c r="C53" t="s">
        <v>13</v>
      </c>
      <c r="E53">
        <v>3</v>
      </c>
      <c r="F53" t="str">
        <f t="shared" si="0"/>
        <v>Pass Rated</v>
      </c>
      <c r="G53" s="1" t="s">
        <v>7</v>
      </c>
      <c r="H53" s="2">
        <v>5000000</v>
      </c>
      <c r="I53" s="2">
        <v>5500000</v>
      </c>
      <c r="J53" s="1">
        <v>43190</v>
      </c>
      <c r="K53" s="2">
        <v>11214300</v>
      </c>
      <c r="L53" s="2" t="str">
        <f t="shared" si="1"/>
        <v>[$5MM, $15MM)</v>
      </c>
      <c r="M53" s="4">
        <v>0.36699999999999999</v>
      </c>
      <c r="N53" s="4">
        <v>0.61</v>
      </c>
      <c r="O53" s="5">
        <v>0.98499999999999999</v>
      </c>
      <c r="P53" s="3">
        <v>2</v>
      </c>
      <c r="Q53" s="3"/>
      <c r="R53" s="4">
        <v>3</v>
      </c>
      <c r="S53" s="5" t="s">
        <v>8</v>
      </c>
      <c r="T53" s="2" t="s">
        <v>9</v>
      </c>
      <c r="U53" s="2" t="s">
        <v>10</v>
      </c>
      <c r="V53" s="2" t="str">
        <f t="shared" si="2"/>
        <v>True</v>
      </c>
      <c r="W53" s="2" t="s">
        <v>41</v>
      </c>
      <c r="X53" s="2" t="str">
        <f t="shared" si="3"/>
        <v>True</v>
      </c>
      <c r="Y53" s="2" t="s">
        <v>8</v>
      </c>
      <c r="Z53" s="2">
        <v>84000000</v>
      </c>
      <c r="AA53" s="1">
        <v>44099</v>
      </c>
    </row>
    <row r="54" spans="1:27" x14ac:dyDescent="0.3">
      <c r="A54" t="s">
        <v>108</v>
      </c>
      <c r="B54" t="s">
        <v>17</v>
      </c>
      <c r="C54" t="s">
        <v>13</v>
      </c>
      <c r="E54">
        <v>3</v>
      </c>
      <c r="F54" t="str">
        <f t="shared" si="0"/>
        <v>Pass Rated</v>
      </c>
      <c r="G54" s="1" t="s">
        <v>7</v>
      </c>
      <c r="H54" s="2">
        <v>5000000</v>
      </c>
      <c r="I54" s="2">
        <v>5500000</v>
      </c>
      <c r="J54" s="1">
        <v>43100</v>
      </c>
      <c r="K54" s="2">
        <v>27964000</v>
      </c>
      <c r="L54" s="2" t="str">
        <f t="shared" si="1"/>
        <v>[$15MM, $35MM)</v>
      </c>
      <c r="M54" s="4">
        <v>0.14799999999999999</v>
      </c>
      <c r="N54" s="4">
        <v>0.67500000000000004</v>
      </c>
      <c r="O54" s="5">
        <v>0.82799999999999996</v>
      </c>
      <c r="P54" s="3">
        <v>2</v>
      </c>
      <c r="Q54" s="3"/>
      <c r="R54" s="4">
        <v>3</v>
      </c>
      <c r="S54" s="5" t="s">
        <v>8</v>
      </c>
      <c r="T54" s="2" t="s">
        <v>27</v>
      </c>
      <c r="U54" s="2" t="s">
        <v>10</v>
      </c>
      <c r="V54" s="2" t="str">
        <f t="shared" si="2"/>
        <v>True</v>
      </c>
      <c r="W54" s="2" t="s">
        <v>15</v>
      </c>
      <c r="X54" s="2" t="str">
        <f t="shared" si="3"/>
        <v>True</v>
      </c>
      <c r="Y54" s="2" t="s">
        <v>8</v>
      </c>
      <c r="Z54" s="2">
        <v>76000000</v>
      </c>
      <c r="AA54" s="1">
        <v>44086</v>
      </c>
    </row>
    <row r="55" spans="1:27" x14ac:dyDescent="0.3">
      <c r="A55" t="s">
        <v>109</v>
      </c>
      <c r="B55" t="s">
        <v>44</v>
      </c>
      <c r="C55" t="s">
        <v>18</v>
      </c>
      <c r="E55">
        <v>3</v>
      </c>
      <c r="F55" t="str">
        <f t="shared" si="0"/>
        <v>Pass Rated</v>
      </c>
      <c r="G55" s="1" t="s">
        <v>7</v>
      </c>
      <c r="H55" s="2">
        <v>8000000</v>
      </c>
      <c r="I55" s="2">
        <v>14972200</v>
      </c>
      <c r="J55" s="1">
        <v>43465</v>
      </c>
      <c r="K55" s="2">
        <v>17918000</v>
      </c>
      <c r="L55" s="2" t="str">
        <f t="shared" si="1"/>
        <v>[$15MM, $35MM)</v>
      </c>
      <c r="M55" s="4">
        <v>0.3</v>
      </c>
      <c r="N55" s="4">
        <v>0.65700000000000003</v>
      </c>
      <c r="O55" s="4">
        <v>0.92100000000000004</v>
      </c>
      <c r="P55" s="3">
        <v>1</v>
      </c>
      <c r="Q55" s="3"/>
      <c r="R55" s="4">
        <v>3</v>
      </c>
      <c r="S55" s="5" t="s">
        <v>8</v>
      </c>
      <c r="T55" s="2" t="s">
        <v>52</v>
      </c>
      <c r="U55" s="2" t="s">
        <v>20</v>
      </c>
      <c r="V55" s="2" t="str">
        <f t="shared" si="2"/>
        <v>True</v>
      </c>
      <c r="W55" s="2" t="s">
        <v>9</v>
      </c>
      <c r="X55" s="2" t="str">
        <f t="shared" si="3"/>
        <v>False</v>
      </c>
      <c r="Y55" s="2" t="s">
        <v>8</v>
      </c>
      <c r="Z55" s="2">
        <v>50000000</v>
      </c>
      <c r="AA55" s="1">
        <v>43870</v>
      </c>
    </row>
    <row r="56" spans="1:27" x14ac:dyDescent="0.3">
      <c r="A56" t="s">
        <v>110</v>
      </c>
      <c r="B56" t="s">
        <v>34</v>
      </c>
      <c r="C56" t="s">
        <v>18</v>
      </c>
      <c r="D56" t="s">
        <v>111</v>
      </c>
      <c r="E56">
        <v>4</v>
      </c>
      <c r="F56" t="str">
        <f t="shared" si="0"/>
        <v>Pass Rated</v>
      </c>
      <c r="G56" s="1" t="s">
        <v>19</v>
      </c>
      <c r="H56" s="2">
        <v>5000000</v>
      </c>
      <c r="I56" s="2">
        <v>11500000</v>
      </c>
      <c r="J56" s="1">
        <v>43008</v>
      </c>
      <c r="K56" s="2">
        <v>10298000</v>
      </c>
      <c r="L56" s="2" t="str">
        <f t="shared" si="1"/>
        <v>[$5MM, $15MM)</v>
      </c>
      <c r="M56" s="4">
        <v>2.1999999999999999E-2</v>
      </c>
      <c r="N56" s="4">
        <v>0.28999999999999998</v>
      </c>
      <c r="O56" s="5">
        <v>0.87</v>
      </c>
      <c r="P56" s="3">
        <v>2</v>
      </c>
      <c r="Q56" s="3" t="s">
        <v>8</v>
      </c>
      <c r="R56" s="4">
        <v>4</v>
      </c>
      <c r="S56" s="5" t="s">
        <v>8</v>
      </c>
      <c r="T56" s="2" t="s">
        <v>27</v>
      </c>
      <c r="U56" s="2" t="s">
        <v>9</v>
      </c>
      <c r="V56" s="2" t="str">
        <f t="shared" si="2"/>
        <v>False</v>
      </c>
      <c r="W56" s="2" t="s">
        <v>15</v>
      </c>
      <c r="X56" s="2" t="str">
        <f t="shared" si="3"/>
        <v>True</v>
      </c>
      <c r="Y56" s="2" t="s">
        <v>8</v>
      </c>
      <c r="Z56" s="2">
        <v>98000000</v>
      </c>
      <c r="AA56" s="1">
        <v>43884</v>
      </c>
    </row>
    <row r="57" spans="1:27" x14ac:dyDescent="0.3">
      <c r="A57" t="s">
        <v>112</v>
      </c>
      <c r="B57" t="s">
        <v>113</v>
      </c>
      <c r="C57" t="s">
        <v>13</v>
      </c>
      <c r="E57">
        <v>3</v>
      </c>
      <c r="F57" t="str">
        <f t="shared" si="0"/>
        <v>Pass Rated</v>
      </c>
      <c r="G57" s="1" t="s">
        <v>19</v>
      </c>
      <c r="H57" s="2">
        <v>15000000</v>
      </c>
      <c r="I57" s="2">
        <v>38500000</v>
      </c>
      <c r="J57" s="1">
        <v>43190</v>
      </c>
      <c r="K57" s="2">
        <v>52557000</v>
      </c>
      <c r="L57" s="2" t="str">
        <f t="shared" si="1"/>
        <v>[$35MM, $75MM)</v>
      </c>
      <c r="M57" s="4">
        <v>0.39700000000000002</v>
      </c>
      <c r="N57" s="4">
        <v>0.53</v>
      </c>
      <c r="O57" s="5">
        <v>0.98499999999999999</v>
      </c>
      <c r="P57" s="3">
        <v>3</v>
      </c>
      <c r="Q57" s="3"/>
      <c r="R57" s="4">
        <v>3</v>
      </c>
      <c r="S57" s="5" t="s">
        <v>8</v>
      </c>
      <c r="T57" s="2" t="s">
        <v>27</v>
      </c>
      <c r="U57" s="2" t="s">
        <v>9</v>
      </c>
      <c r="V57" s="2" t="str">
        <f t="shared" si="2"/>
        <v>False</v>
      </c>
      <c r="W57" s="2" t="s">
        <v>21</v>
      </c>
      <c r="X57" s="2" t="str">
        <f t="shared" si="3"/>
        <v>True</v>
      </c>
      <c r="Y57" s="2" t="s">
        <v>8</v>
      </c>
      <c r="Z57" s="2">
        <v>756000000</v>
      </c>
      <c r="AA57" s="1">
        <v>44428</v>
      </c>
    </row>
    <row r="58" spans="1:27" x14ac:dyDescent="0.3">
      <c r="A58" t="s">
        <v>114</v>
      </c>
      <c r="B58" t="s">
        <v>84</v>
      </c>
      <c r="C58" t="s">
        <v>13</v>
      </c>
      <c r="E58">
        <v>4</v>
      </c>
      <c r="F58" t="str">
        <f t="shared" si="0"/>
        <v>Pass Rated</v>
      </c>
      <c r="G58" s="1" t="s">
        <v>7</v>
      </c>
      <c r="H58" s="2">
        <v>3500000</v>
      </c>
      <c r="I58" s="2">
        <v>7000000</v>
      </c>
      <c r="J58" s="1">
        <v>43190</v>
      </c>
      <c r="K58" s="2">
        <v>6084800</v>
      </c>
      <c r="L58" s="2" t="str">
        <f t="shared" si="1"/>
        <v>[$5MM, $15MM)</v>
      </c>
      <c r="M58" s="4">
        <v>1.72</v>
      </c>
      <c r="N58" s="4">
        <v>0.50600000000000001</v>
      </c>
      <c r="O58" s="5">
        <v>0.96</v>
      </c>
      <c r="P58" s="3">
        <v>3</v>
      </c>
      <c r="Q58" s="3"/>
      <c r="R58" s="4">
        <v>3</v>
      </c>
      <c r="S58" s="5" t="s">
        <v>8</v>
      </c>
      <c r="T58" s="2" t="s">
        <v>9</v>
      </c>
      <c r="U58" s="2" t="s">
        <v>10</v>
      </c>
      <c r="V58" s="2" t="str">
        <f t="shared" si="2"/>
        <v>True</v>
      </c>
      <c r="W58" s="2" t="s">
        <v>9</v>
      </c>
      <c r="X58" s="2" t="str">
        <f t="shared" si="3"/>
        <v>False</v>
      </c>
      <c r="Y58" s="2" t="s">
        <v>8</v>
      </c>
      <c r="Z58" s="2">
        <v>87200000</v>
      </c>
      <c r="AA58" s="1">
        <v>44017</v>
      </c>
    </row>
    <row r="59" spans="1:27" x14ac:dyDescent="0.3">
      <c r="A59" t="s">
        <v>115</v>
      </c>
      <c r="B59" t="s">
        <v>116</v>
      </c>
      <c r="C59" t="s">
        <v>18</v>
      </c>
      <c r="D59" t="s">
        <v>117</v>
      </c>
      <c r="E59">
        <v>3</v>
      </c>
      <c r="F59" t="str">
        <f t="shared" si="0"/>
        <v>Pass Rated</v>
      </c>
      <c r="G59" s="1" t="s">
        <v>7</v>
      </c>
      <c r="H59" s="2">
        <v>20000000</v>
      </c>
      <c r="I59" s="2">
        <v>20750000</v>
      </c>
      <c r="J59" s="1">
        <v>43008</v>
      </c>
      <c r="K59" s="2">
        <v>64930000</v>
      </c>
      <c r="L59" s="2" t="str">
        <f t="shared" si="1"/>
        <v>[$35MM, $75MM)</v>
      </c>
      <c r="M59" s="4">
        <v>0.09</v>
      </c>
      <c r="N59" s="4">
        <v>0.33</v>
      </c>
      <c r="O59" s="5">
        <v>0.79</v>
      </c>
      <c r="P59" s="3">
        <v>5</v>
      </c>
      <c r="Q59" s="3" t="s">
        <v>8</v>
      </c>
      <c r="R59" s="4">
        <v>4</v>
      </c>
      <c r="S59" s="5" t="s">
        <v>8</v>
      </c>
      <c r="T59" s="2" t="s">
        <v>27</v>
      </c>
      <c r="U59" s="2" t="s">
        <v>10</v>
      </c>
      <c r="V59" s="2" t="str">
        <f t="shared" si="2"/>
        <v>True</v>
      </c>
      <c r="W59" s="2" t="s">
        <v>9</v>
      </c>
      <c r="X59" s="2" t="str">
        <f t="shared" si="3"/>
        <v>False</v>
      </c>
      <c r="Y59" s="2" t="s">
        <v>8</v>
      </c>
      <c r="Z59" s="2">
        <v>0</v>
      </c>
      <c r="AA59" s="1">
        <v>44742</v>
      </c>
    </row>
    <row r="60" spans="1:27" x14ac:dyDescent="0.3">
      <c r="A60" t="s">
        <v>118</v>
      </c>
      <c r="B60" t="s">
        <v>26</v>
      </c>
      <c r="C60" t="s">
        <v>13</v>
      </c>
      <c r="E60">
        <v>3</v>
      </c>
      <c r="F60" t="str">
        <f t="shared" si="0"/>
        <v>Pass Rated</v>
      </c>
      <c r="G60" s="1" t="s">
        <v>19</v>
      </c>
      <c r="H60" s="2">
        <v>4000000</v>
      </c>
      <c r="I60" s="2">
        <v>13500000</v>
      </c>
      <c r="J60" s="1">
        <v>43190</v>
      </c>
      <c r="K60" s="2">
        <v>8782000</v>
      </c>
      <c r="L60" s="2" t="str">
        <f t="shared" si="1"/>
        <v>[$5MM, $15MM)</v>
      </c>
      <c r="M60" s="4">
        <v>0.53300000000000003</v>
      </c>
      <c r="N60" s="4">
        <v>0.69</v>
      </c>
      <c r="O60" s="5">
        <v>0.746</v>
      </c>
      <c r="P60" s="3">
        <v>2</v>
      </c>
      <c r="Q60" s="3"/>
      <c r="R60" s="4">
        <v>3</v>
      </c>
      <c r="S60" s="5" t="s">
        <v>8</v>
      </c>
      <c r="T60" s="2" t="s">
        <v>27</v>
      </c>
      <c r="U60" s="2" t="s">
        <v>9</v>
      </c>
      <c r="V60" s="2" t="str">
        <f t="shared" si="2"/>
        <v>False</v>
      </c>
      <c r="W60" s="2" t="s">
        <v>30</v>
      </c>
      <c r="X60" s="2" t="str">
        <f t="shared" si="3"/>
        <v>True</v>
      </c>
      <c r="Y60" s="2" t="s">
        <v>8</v>
      </c>
      <c r="Z60" s="2">
        <v>152000000</v>
      </c>
      <c r="AA60" s="1">
        <v>44021</v>
      </c>
    </row>
    <row r="61" spans="1:27" x14ac:dyDescent="0.3">
      <c r="A61" t="s">
        <v>119</v>
      </c>
      <c r="B61" t="s">
        <v>120</v>
      </c>
      <c r="C61" t="s">
        <v>13</v>
      </c>
      <c r="E61">
        <v>4</v>
      </c>
      <c r="F61" t="str">
        <f t="shared" si="0"/>
        <v>Pass Rated</v>
      </c>
      <c r="G61" s="1" t="s">
        <v>7</v>
      </c>
      <c r="H61" s="2">
        <v>20000000</v>
      </c>
      <c r="I61" s="2">
        <v>21700000</v>
      </c>
      <c r="J61" s="1">
        <v>43555</v>
      </c>
      <c r="K61" s="2">
        <v>53434000</v>
      </c>
      <c r="L61" s="2" t="str">
        <f t="shared" si="1"/>
        <v>[$35MM, $75MM)</v>
      </c>
      <c r="M61" s="4">
        <v>-0.03</v>
      </c>
      <c r="N61" s="4">
        <v>0.75</v>
      </c>
      <c r="O61" s="5">
        <v>0.94699999999999995</v>
      </c>
      <c r="P61" s="3">
        <v>1.5</v>
      </c>
      <c r="Q61" s="3"/>
      <c r="R61" s="4">
        <v>6</v>
      </c>
      <c r="S61" s="5" t="s">
        <v>37</v>
      </c>
      <c r="T61" s="2" t="s">
        <v>27</v>
      </c>
      <c r="U61" s="2" t="s">
        <v>9</v>
      </c>
      <c r="V61" s="2" t="str">
        <f t="shared" si="2"/>
        <v>False</v>
      </c>
      <c r="W61" s="2" t="s">
        <v>9</v>
      </c>
      <c r="X61" s="2" t="str">
        <f t="shared" si="3"/>
        <v>False</v>
      </c>
      <c r="Y61" s="2" t="s">
        <v>22</v>
      </c>
      <c r="Z61" s="2">
        <v>147700000</v>
      </c>
      <c r="AA61" s="1">
        <v>44225</v>
      </c>
    </row>
    <row r="62" spans="1:27" x14ac:dyDescent="0.3">
      <c r="A62" t="s">
        <v>121</v>
      </c>
      <c r="B62" t="s">
        <v>82</v>
      </c>
      <c r="C62" t="s">
        <v>18</v>
      </c>
      <c r="E62">
        <v>3</v>
      </c>
      <c r="F62" t="str">
        <f t="shared" si="0"/>
        <v>Pass Rated</v>
      </c>
      <c r="G62" s="1" t="s">
        <v>7</v>
      </c>
      <c r="H62" s="2">
        <v>4000000</v>
      </c>
      <c r="I62" s="2">
        <v>4668900</v>
      </c>
      <c r="J62" s="1">
        <v>43555</v>
      </c>
      <c r="K62" s="2">
        <v>8759600</v>
      </c>
      <c r="L62" s="2" t="str">
        <f t="shared" si="1"/>
        <v>[$5MM, $15MM)</v>
      </c>
      <c r="M62" s="4">
        <v>0.189</v>
      </c>
      <c r="N62" s="4">
        <v>0.79</v>
      </c>
      <c r="O62" s="5">
        <v>0.80800000000000005</v>
      </c>
      <c r="P62" s="3">
        <v>2</v>
      </c>
      <c r="Q62" s="3"/>
      <c r="R62" s="4">
        <v>4</v>
      </c>
      <c r="S62" s="5" t="s">
        <v>37</v>
      </c>
      <c r="T62" s="2" t="s">
        <v>27</v>
      </c>
      <c r="U62" s="2" t="s">
        <v>20</v>
      </c>
      <c r="V62" s="2" t="str">
        <f t="shared" si="2"/>
        <v>True</v>
      </c>
      <c r="W62" s="2" t="s">
        <v>41</v>
      </c>
      <c r="X62" s="2" t="str">
        <f t="shared" si="3"/>
        <v>True</v>
      </c>
      <c r="Y62" s="2" t="s">
        <v>8</v>
      </c>
      <c r="Z62" s="2">
        <v>50000000</v>
      </c>
      <c r="AA62" s="1">
        <v>44230</v>
      </c>
    </row>
    <row r="63" spans="1:27" x14ac:dyDescent="0.3">
      <c r="A63" t="s">
        <v>122</v>
      </c>
      <c r="B63" t="s">
        <v>107</v>
      </c>
      <c r="C63" t="s">
        <v>13</v>
      </c>
      <c r="D63" t="s">
        <v>123</v>
      </c>
      <c r="E63">
        <v>3</v>
      </c>
      <c r="F63" t="str">
        <f t="shared" si="0"/>
        <v>Pass Rated</v>
      </c>
      <c r="G63" s="1" t="s">
        <v>7</v>
      </c>
      <c r="H63" s="2">
        <v>10000000</v>
      </c>
      <c r="I63" s="2">
        <v>15700000</v>
      </c>
      <c r="J63" s="1">
        <v>43465</v>
      </c>
      <c r="K63" s="2">
        <v>19646000</v>
      </c>
      <c r="L63" s="2" t="str">
        <f t="shared" si="1"/>
        <v>[$15MM, $35MM)</v>
      </c>
      <c r="M63" s="4">
        <v>0.52700000000000002</v>
      </c>
      <c r="N63" s="4">
        <v>0.79</v>
      </c>
      <c r="O63" s="5">
        <v>0.79</v>
      </c>
      <c r="P63" s="3">
        <v>2</v>
      </c>
      <c r="Q63" s="3" t="s">
        <v>8</v>
      </c>
      <c r="R63" s="4">
        <v>4</v>
      </c>
      <c r="S63" s="5" t="s">
        <v>8</v>
      </c>
      <c r="T63" s="2" t="s">
        <v>9</v>
      </c>
      <c r="U63" s="2" t="s">
        <v>10</v>
      </c>
      <c r="V63" s="2" t="str">
        <f t="shared" si="2"/>
        <v>True</v>
      </c>
      <c r="W63" s="2" t="s">
        <v>9</v>
      </c>
      <c r="X63" s="2" t="str">
        <f t="shared" si="3"/>
        <v>False</v>
      </c>
      <c r="Y63" s="2" t="s">
        <v>8</v>
      </c>
      <c r="Z63" s="2">
        <v>140000000</v>
      </c>
      <c r="AA63" s="1">
        <v>44286</v>
      </c>
    </row>
    <row r="64" spans="1:27" x14ac:dyDescent="0.3">
      <c r="A64" t="s">
        <v>124</v>
      </c>
      <c r="B64" t="s">
        <v>125</v>
      </c>
      <c r="C64" t="s">
        <v>13</v>
      </c>
      <c r="E64">
        <v>3</v>
      </c>
      <c r="F64" t="str">
        <f t="shared" si="0"/>
        <v>Pass Rated</v>
      </c>
      <c r="G64" s="1" t="s">
        <v>7</v>
      </c>
      <c r="H64" s="2">
        <v>16666666.699999999</v>
      </c>
      <c r="I64" s="2">
        <v>24250000</v>
      </c>
      <c r="J64" s="1">
        <v>43585</v>
      </c>
      <c r="K64" s="2">
        <v>49762800</v>
      </c>
      <c r="L64" s="2" t="str">
        <f t="shared" si="1"/>
        <v>[$35MM, $75MM)</v>
      </c>
      <c r="M64" s="4">
        <v>0.252</v>
      </c>
      <c r="N64" s="4">
        <v>0.8</v>
      </c>
      <c r="O64" s="5">
        <v>0.83399999999999996</v>
      </c>
      <c r="P64" s="3">
        <v>1</v>
      </c>
      <c r="Q64" s="3"/>
      <c r="R64" s="4">
        <v>4</v>
      </c>
      <c r="S64" s="5" t="s">
        <v>8</v>
      </c>
      <c r="T64" s="2" t="s">
        <v>27</v>
      </c>
      <c r="U64" s="2" t="s">
        <v>10</v>
      </c>
      <c r="V64" s="2" t="str">
        <f t="shared" si="2"/>
        <v>True</v>
      </c>
      <c r="W64" s="2" t="s">
        <v>9</v>
      </c>
      <c r="X64" s="2" t="str">
        <f t="shared" si="3"/>
        <v>False</v>
      </c>
      <c r="Y64" s="2" t="s">
        <v>8</v>
      </c>
      <c r="Z64" s="2">
        <v>222000000</v>
      </c>
      <c r="AA64" s="1">
        <v>44043</v>
      </c>
    </row>
    <row r="65" spans="1:27" x14ac:dyDescent="0.3">
      <c r="A65" t="s">
        <v>126</v>
      </c>
      <c r="B65" t="s">
        <v>44</v>
      </c>
      <c r="C65" t="s">
        <v>6</v>
      </c>
      <c r="D65" t="s">
        <v>123</v>
      </c>
      <c r="E65">
        <v>3</v>
      </c>
      <c r="F65" t="str">
        <f t="shared" si="0"/>
        <v>Pass Rated</v>
      </c>
      <c r="G65" s="1" t="s">
        <v>127</v>
      </c>
      <c r="H65" s="2">
        <v>3000000</v>
      </c>
      <c r="I65" s="2">
        <v>4750000</v>
      </c>
      <c r="J65" s="1">
        <v>43281</v>
      </c>
      <c r="K65" s="2">
        <v>9808000</v>
      </c>
      <c r="L65" s="2" t="str">
        <f t="shared" si="1"/>
        <v>[$5MM, $15MM)</v>
      </c>
      <c r="M65" s="4">
        <v>0.19400000000000001</v>
      </c>
      <c r="N65" s="4">
        <v>0.8</v>
      </c>
      <c r="O65" s="5">
        <v>0.99</v>
      </c>
      <c r="P65" s="3">
        <v>2</v>
      </c>
      <c r="Q65" s="3" t="s">
        <v>8</v>
      </c>
      <c r="R65" s="4">
        <v>3</v>
      </c>
      <c r="S65" s="5" t="s">
        <v>8</v>
      </c>
      <c r="T65" s="2" t="s">
        <v>27</v>
      </c>
      <c r="U65" s="2" t="s">
        <v>20</v>
      </c>
      <c r="V65" s="2" t="str">
        <f t="shared" si="2"/>
        <v>True</v>
      </c>
      <c r="W65" s="2" t="s">
        <v>9</v>
      </c>
      <c r="X65" s="2" t="str">
        <f t="shared" si="3"/>
        <v>False</v>
      </c>
      <c r="Y65" s="2" t="s">
        <v>8</v>
      </c>
      <c r="Z65" s="2">
        <v>12350000</v>
      </c>
      <c r="AA65" s="1">
        <v>44127</v>
      </c>
    </row>
    <row r="66" spans="1:27" x14ac:dyDescent="0.3">
      <c r="A66" t="s">
        <v>128</v>
      </c>
      <c r="B66" t="s">
        <v>84</v>
      </c>
      <c r="C66" t="s">
        <v>13</v>
      </c>
      <c r="D66" t="s">
        <v>123</v>
      </c>
      <c r="E66">
        <v>3</v>
      </c>
      <c r="F66" t="str">
        <f t="shared" si="0"/>
        <v>Pass Rated</v>
      </c>
      <c r="G66" s="1" t="s">
        <v>7</v>
      </c>
      <c r="H66" s="2">
        <v>5500000</v>
      </c>
      <c r="I66" s="2">
        <v>10675000</v>
      </c>
      <c r="J66" s="1">
        <v>43008</v>
      </c>
      <c r="K66" s="2">
        <v>14176000</v>
      </c>
      <c r="L66" s="2" t="str">
        <f t="shared" si="1"/>
        <v>[$5MM, $15MM)</v>
      </c>
      <c r="M66" s="4">
        <v>0.318</v>
      </c>
      <c r="N66" s="4">
        <v>0.8</v>
      </c>
      <c r="O66" s="5">
        <v>0.127</v>
      </c>
      <c r="P66" s="3">
        <v>2</v>
      </c>
      <c r="Q66" s="3" t="s">
        <v>8</v>
      </c>
      <c r="R66" s="4">
        <v>4</v>
      </c>
      <c r="S66" s="5" t="s">
        <v>8</v>
      </c>
      <c r="T66" s="2" t="s">
        <v>14</v>
      </c>
      <c r="U66" s="2" t="s">
        <v>10</v>
      </c>
      <c r="V66" s="2" t="str">
        <f t="shared" si="2"/>
        <v>True</v>
      </c>
      <c r="W66" s="2" t="s">
        <v>41</v>
      </c>
      <c r="X66" s="2" t="str">
        <f t="shared" si="3"/>
        <v>True</v>
      </c>
      <c r="Y66" s="2" t="s">
        <v>8</v>
      </c>
      <c r="Z66" s="2">
        <v>67000000</v>
      </c>
      <c r="AA66" s="1">
        <v>43854</v>
      </c>
    </row>
    <row r="67" spans="1:27" x14ac:dyDescent="0.3">
      <c r="A67" t="s">
        <v>129</v>
      </c>
      <c r="B67" t="s">
        <v>125</v>
      </c>
      <c r="C67" t="s">
        <v>13</v>
      </c>
      <c r="D67" t="s">
        <v>123</v>
      </c>
      <c r="E67">
        <v>3</v>
      </c>
      <c r="F67" t="str">
        <f t="shared" ref="F67:F130" si="4">IF(E67&lt;5, "Pass Rated",IF(E67&gt;4, "Criticized Loan"))</f>
        <v>Pass Rated</v>
      </c>
      <c r="G67" s="1" t="s">
        <v>7</v>
      </c>
      <c r="H67" s="2">
        <v>5000000</v>
      </c>
      <c r="I67" s="2">
        <v>5560700</v>
      </c>
      <c r="J67" s="1">
        <v>43646</v>
      </c>
      <c r="K67" s="2">
        <v>15048000</v>
      </c>
      <c r="L67" s="2" t="str">
        <f t="shared" ref="L67:L130" si="5">IF(K67&lt;5000000,"[0, $5MM)",IF(AND(K67&lt;15000000,K67&gt;5000000),"[$5MM, $15MM)",IF(AND(K67&lt;35000000,K67&gt;15000000),"[$15MM, $35MM)",IF(AND(K67&gt;35000000, K67&lt;75000000), "[$35MM, $75MM)", IF(K67&gt;75000000, "$75MM+")))))</f>
        <v>[$15MM, $35MM)</v>
      </c>
      <c r="M67" s="4">
        <v>0.17299999999999999</v>
      </c>
      <c r="N67" s="4">
        <v>0.66300000000000003</v>
      </c>
      <c r="O67" s="5">
        <v>0.95299999999999996</v>
      </c>
      <c r="P67" s="3">
        <v>1</v>
      </c>
      <c r="Q67" s="3" t="s">
        <v>8</v>
      </c>
      <c r="R67" s="4">
        <v>3</v>
      </c>
      <c r="S67" s="5" t="s">
        <v>8</v>
      </c>
      <c r="T67" s="2" t="s">
        <v>27</v>
      </c>
      <c r="U67" s="2" t="s">
        <v>10</v>
      </c>
      <c r="V67" s="2" t="str">
        <f t="shared" ref="V67:V130" si="6">IF(U67="None","False","True")</f>
        <v>True</v>
      </c>
      <c r="W67" s="2" t="s">
        <v>30</v>
      </c>
      <c r="X67" s="2" t="str">
        <f t="shared" ref="X67:X130" si="7">IF(W67 = "None","False","True")</f>
        <v>True</v>
      </c>
      <c r="Y67" s="2" t="s">
        <v>8</v>
      </c>
      <c r="Z67" s="2">
        <v>100000000</v>
      </c>
      <c r="AA67" s="1">
        <v>43913</v>
      </c>
    </row>
    <row r="68" spans="1:27" x14ac:dyDescent="0.3">
      <c r="A68" t="s">
        <v>130</v>
      </c>
      <c r="B68" t="s">
        <v>12</v>
      </c>
      <c r="C68" t="s">
        <v>13</v>
      </c>
      <c r="D68" t="s">
        <v>123</v>
      </c>
      <c r="E68">
        <v>3</v>
      </c>
      <c r="F68" t="str">
        <f t="shared" si="4"/>
        <v>Pass Rated</v>
      </c>
      <c r="G68" s="1" t="s">
        <v>7</v>
      </c>
      <c r="H68" s="2">
        <v>15000000</v>
      </c>
      <c r="I68" s="2">
        <v>15000000</v>
      </c>
      <c r="J68" s="1">
        <v>43190</v>
      </c>
      <c r="K68" s="2">
        <v>36506000</v>
      </c>
      <c r="L68" s="2" t="str">
        <f t="shared" si="5"/>
        <v>[$35MM, $75MM)</v>
      </c>
      <c r="M68" s="4">
        <v>0.04</v>
      </c>
      <c r="N68" s="4">
        <v>0.73899999999999999</v>
      </c>
      <c r="O68" s="5">
        <v>0.88700000000000001</v>
      </c>
      <c r="P68" s="3">
        <v>2</v>
      </c>
      <c r="Q68" s="3" t="s">
        <v>8</v>
      </c>
      <c r="R68" s="4">
        <v>4</v>
      </c>
      <c r="S68" s="5" t="s">
        <v>8</v>
      </c>
      <c r="T68" s="2" t="s">
        <v>52</v>
      </c>
      <c r="U68" s="2" t="s">
        <v>9</v>
      </c>
      <c r="V68" s="2" t="str">
        <f t="shared" si="6"/>
        <v>False</v>
      </c>
      <c r="W68" s="2" t="s">
        <v>41</v>
      </c>
      <c r="X68" s="2" t="str">
        <f t="shared" si="7"/>
        <v>True</v>
      </c>
      <c r="Y68" s="2" t="s">
        <v>8</v>
      </c>
      <c r="Z68" s="2">
        <v>117000000</v>
      </c>
      <c r="AA68" s="1">
        <v>44008</v>
      </c>
    </row>
    <row r="69" spans="1:27" x14ac:dyDescent="0.3">
      <c r="A69" t="s">
        <v>131</v>
      </c>
      <c r="B69" t="s">
        <v>120</v>
      </c>
      <c r="C69" t="s">
        <v>18</v>
      </c>
      <c r="D69" t="s">
        <v>123</v>
      </c>
      <c r="E69">
        <v>4</v>
      </c>
      <c r="F69" t="str">
        <f t="shared" si="4"/>
        <v>Pass Rated</v>
      </c>
      <c r="G69" s="1" t="s">
        <v>7</v>
      </c>
      <c r="H69" s="2">
        <v>5000000</v>
      </c>
      <c r="I69" s="2">
        <v>6200000</v>
      </c>
      <c r="J69" s="1">
        <v>43496</v>
      </c>
      <c r="K69" s="2">
        <v>22467000</v>
      </c>
      <c r="L69" s="2" t="str">
        <f t="shared" si="5"/>
        <v>[$15MM, $35MM)</v>
      </c>
      <c r="M69" s="4">
        <v>0.16900000000000001</v>
      </c>
      <c r="N69" s="4">
        <v>0.89</v>
      </c>
      <c r="O69" s="5">
        <v>0.9</v>
      </c>
      <c r="P69" s="3">
        <v>1.5</v>
      </c>
      <c r="Q69" s="3" t="s">
        <v>8</v>
      </c>
      <c r="R69" s="4">
        <v>3</v>
      </c>
      <c r="S69" s="5" t="s">
        <v>67</v>
      </c>
      <c r="T69" s="2" t="s">
        <v>9</v>
      </c>
      <c r="U69" s="2" t="s">
        <v>9</v>
      </c>
      <c r="V69" s="2" t="str">
        <f t="shared" si="6"/>
        <v>False</v>
      </c>
      <c r="W69" s="2" t="s">
        <v>41</v>
      </c>
      <c r="X69" s="2" t="str">
        <f t="shared" si="7"/>
        <v>True</v>
      </c>
      <c r="Y69" s="2" t="s">
        <v>22</v>
      </c>
      <c r="Z69" s="2">
        <v>121000000</v>
      </c>
      <c r="AA69" s="1">
        <v>44103</v>
      </c>
    </row>
    <row r="70" spans="1:27" x14ac:dyDescent="0.3">
      <c r="A70" t="s">
        <v>132</v>
      </c>
      <c r="B70" t="s">
        <v>133</v>
      </c>
      <c r="C70" t="s">
        <v>13</v>
      </c>
      <c r="D70" t="s">
        <v>123</v>
      </c>
      <c r="E70">
        <v>4</v>
      </c>
      <c r="F70" t="str">
        <f t="shared" si="4"/>
        <v>Pass Rated</v>
      </c>
      <c r="G70" s="1" t="s">
        <v>7</v>
      </c>
      <c r="H70" s="2">
        <v>6500000</v>
      </c>
      <c r="I70" s="2">
        <v>8770000</v>
      </c>
      <c r="J70" s="1">
        <v>43465</v>
      </c>
      <c r="K70" s="2">
        <v>15763200</v>
      </c>
      <c r="L70" s="2" t="str">
        <f t="shared" si="5"/>
        <v>[$15MM, $35MM)</v>
      </c>
      <c r="M70" s="4">
        <v>0.122</v>
      </c>
      <c r="N70" s="4">
        <v>0.83</v>
      </c>
      <c r="O70" s="5">
        <v>0.67</v>
      </c>
      <c r="P70" s="3">
        <v>1</v>
      </c>
      <c r="Q70" s="3" t="s">
        <v>8</v>
      </c>
      <c r="R70" s="4">
        <v>4</v>
      </c>
      <c r="S70" s="5" t="s">
        <v>8</v>
      </c>
      <c r="T70" s="2" t="s">
        <v>27</v>
      </c>
      <c r="U70" s="2" t="s">
        <v>9</v>
      </c>
      <c r="V70" s="2" t="str">
        <f t="shared" si="6"/>
        <v>False</v>
      </c>
      <c r="W70" s="2" t="s">
        <v>9</v>
      </c>
      <c r="X70" s="2" t="str">
        <f t="shared" si="7"/>
        <v>False</v>
      </c>
      <c r="Y70" s="2" t="s">
        <v>22</v>
      </c>
      <c r="Z70" s="2">
        <v>90000000</v>
      </c>
      <c r="AA70" s="1">
        <v>43880</v>
      </c>
    </row>
    <row r="71" spans="1:27" x14ac:dyDescent="0.3">
      <c r="A71" t="s">
        <v>134</v>
      </c>
      <c r="B71" t="s">
        <v>48</v>
      </c>
      <c r="C71" t="s">
        <v>13</v>
      </c>
      <c r="D71" t="s">
        <v>123</v>
      </c>
      <c r="E71">
        <v>3</v>
      </c>
      <c r="F71" t="str">
        <f t="shared" si="4"/>
        <v>Pass Rated</v>
      </c>
      <c r="G71" s="1" t="s">
        <v>7</v>
      </c>
      <c r="H71" s="2">
        <v>5000000</v>
      </c>
      <c r="I71" s="2">
        <v>5700000</v>
      </c>
      <c r="J71" s="1">
        <v>43281</v>
      </c>
      <c r="K71" s="2">
        <v>47056000</v>
      </c>
      <c r="L71" s="2" t="str">
        <f t="shared" si="5"/>
        <v>[$35MM, $75MM)</v>
      </c>
      <c r="M71" s="4">
        <v>0.23200000000000001</v>
      </c>
      <c r="N71" s="4">
        <v>0.70199999999999996</v>
      </c>
      <c r="O71" s="5">
        <v>0.97499999999999998</v>
      </c>
      <c r="P71" s="3">
        <v>1</v>
      </c>
      <c r="Q71" s="3" t="s">
        <v>8</v>
      </c>
      <c r="R71" s="4">
        <v>2</v>
      </c>
      <c r="S71" s="5" t="s">
        <v>8</v>
      </c>
      <c r="T71" s="2" t="s">
        <v>9</v>
      </c>
      <c r="U71" s="2" t="s">
        <v>20</v>
      </c>
      <c r="V71" s="2" t="str">
        <f t="shared" si="6"/>
        <v>True</v>
      </c>
      <c r="W71" s="2" t="s">
        <v>9</v>
      </c>
      <c r="X71" s="2" t="str">
        <f t="shared" si="7"/>
        <v>False</v>
      </c>
      <c r="Y71" s="2" t="s">
        <v>8</v>
      </c>
      <c r="Z71" s="2">
        <v>85200000</v>
      </c>
      <c r="AA71" s="1">
        <v>43712</v>
      </c>
    </row>
    <row r="72" spans="1:27" x14ac:dyDescent="0.3">
      <c r="A72" t="s">
        <v>135</v>
      </c>
      <c r="B72" t="s">
        <v>29</v>
      </c>
      <c r="C72" t="s">
        <v>18</v>
      </c>
      <c r="D72" t="s">
        <v>123</v>
      </c>
      <c r="E72">
        <v>3</v>
      </c>
      <c r="F72" t="str">
        <f t="shared" si="4"/>
        <v>Pass Rated</v>
      </c>
      <c r="G72" s="1" t="s">
        <v>7</v>
      </c>
      <c r="H72" s="2">
        <v>5000000</v>
      </c>
      <c r="I72" s="2">
        <v>3200000</v>
      </c>
      <c r="J72" s="1">
        <v>43190</v>
      </c>
      <c r="K72" s="2">
        <v>3572000</v>
      </c>
      <c r="L72" s="2" t="str">
        <f t="shared" si="5"/>
        <v>[0, $5MM)</v>
      </c>
      <c r="M72" s="4">
        <v>1.55</v>
      </c>
      <c r="N72" s="4">
        <v>0.625</v>
      </c>
      <c r="O72" s="5">
        <v>0.879</v>
      </c>
      <c r="P72" s="3">
        <v>2</v>
      </c>
      <c r="Q72" s="3" t="s">
        <v>8</v>
      </c>
      <c r="R72" s="4">
        <v>3.5</v>
      </c>
      <c r="S72" s="5" t="s">
        <v>8</v>
      </c>
      <c r="T72" s="2" t="s">
        <v>52</v>
      </c>
      <c r="U72" s="2" t="s">
        <v>10</v>
      </c>
      <c r="V72" s="2" t="str">
        <f t="shared" si="6"/>
        <v>True</v>
      </c>
      <c r="W72" s="2" t="s">
        <v>9</v>
      </c>
      <c r="X72" s="2" t="str">
        <f t="shared" si="7"/>
        <v>False</v>
      </c>
      <c r="Y72" s="2" t="s">
        <v>22</v>
      </c>
      <c r="Z72" s="2">
        <v>110000000</v>
      </c>
      <c r="AA72" s="1">
        <v>44010</v>
      </c>
    </row>
    <row r="73" spans="1:27" x14ac:dyDescent="0.3">
      <c r="A73" t="s">
        <v>136</v>
      </c>
      <c r="B73" t="s">
        <v>120</v>
      </c>
      <c r="C73" t="s">
        <v>13</v>
      </c>
      <c r="D73" t="s">
        <v>123</v>
      </c>
      <c r="E73">
        <v>3</v>
      </c>
      <c r="F73" t="str">
        <f t="shared" si="4"/>
        <v>Pass Rated</v>
      </c>
      <c r="G73" s="1" t="s">
        <v>7</v>
      </c>
      <c r="H73" s="2">
        <v>15000000</v>
      </c>
      <c r="I73" s="2">
        <v>16244700</v>
      </c>
      <c r="J73" s="1">
        <v>43555</v>
      </c>
      <c r="K73" s="2">
        <v>18817200</v>
      </c>
      <c r="L73" s="2" t="str">
        <f t="shared" si="5"/>
        <v>[$15MM, $35MM)</v>
      </c>
      <c r="M73" s="4">
        <v>1.1499999999999999</v>
      </c>
      <c r="N73" s="4">
        <v>0.62</v>
      </c>
      <c r="O73" s="5">
        <v>0.77</v>
      </c>
      <c r="P73" s="3">
        <v>2</v>
      </c>
      <c r="Q73" s="3" t="s">
        <v>22</v>
      </c>
      <c r="R73" s="4">
        <v>4</v>
      </c>
      <c r="S73" s="5" t="s">
        <v>8</v>
      </c>
      <c r="T73" s="2" t="s">
        <v>27</v>
      </c>
      <c r="U73" s="2" t="s">
        <v>10</v>
      </c>
      <c r="V73" s="2" t="str">
        <f t="shared" si="6"/>
        <v>True</v>
      </c>
      <c r="W73" s="2" t="s">
        <v>9</v>
      </c>
      <c r="X73" s="2" t="str">
        <f t="shared" si="7"/>
        <v>False</v>
      </c>
      <c r="Y73" s="2" t="s">
        <v>22</v>
      </c>
      <c r="Z73" s="2">
        <v>260000000</v>
      </c>
      <c r="AA73" s="1">
        <v>44286</v>
      </c>
    </row>
    <row r="74" spans="1:27" x14ac:dyDescent="0.3">
      <c r="A74" t="s">
        <v>137</v>
      </c>
      <c r="B74" t="s">
        <v>138</v>
      </c>
      <c r="C74" t="s">
        <v>6</v>
      </c>
      <c r="D74" t="s">
        <v>123</v>
      </c>
      <c r="E74">
        <v>3</v>
      </c>
      <c r="F74" t="str">
        <f t="shared" si="4"/>
        <v>Pass Rated</v>
      </c>
      <c r="G74" s="1" t="s">
        <v>7</v>
      </c>
      <c r="H74" s="2">
        <v>20000000</v>
      </c>
      <c r="I74" s="2">
        <v>65000000</v>
      </c>
      <c r="J74" s="1">
        <v>43524</v>
      </c>
      <c r="K74" s="2">
        <v>38369200</v>
      </c>
      <c r="L74" s="2" t="str">
        <f t="shared" si="5"/>
        <v>[$35MM, $75MM)</v>
      </c>
      <c r="M74" s="4">
        <v>1.01</v>
      </c>
      <c r="N74" s="4">
        <v>0.71</v>
      </c>
      <c r="O74" s="5">
        <v>0.9</v>
      </c>
      <c r="P74" s="3">
        <v>2</v>
      </c>
      <c r="Q74" s="3" t="s">
        <v>8</v>
      </c>
      <c r="R74" s="4">
        <v>4</v>
      </c>
      <c r="S74" s="5" t="s">
        <v>8</v>
      </c>
      <c r="T74" s="2" t="s">
        <v>27</v>
      </c>
      <c r="U74" s="2" t="s">
        <v>10</v>
      </c>
      <c r="V74" s="2" t="str">
        <f t="shared" si="6"/>
        <v>True</v>
      </c>
      <c r="W74" s="2" t="s">
        <v>9</v>
      </c>
      <c r="X74" s="2" t="str">
        <f t="shared" si="7"/>
        <v>False</v>
      </c>
      <c r="Y74" s="2" t="s">
        <v>8</v>
      </c>
      <c r="Z74" s="2">
        <v>153000000</v>
      </c>
      <c r="AA74" s="1">
        <v>44348</v>
      </c>
    </row>
    <row r="75" spans="1:27" x14ac:dyDescent="0.3">
      <c r="A75" t="s">
        <v>139</v>
      </c>
      <c r="B75" t="s">
        <v>140</v>
      </c>
      <c r="C75" t="s">
        <v>13</v>
      </c>
      <c r="D75" t="s">
        <v>123</v>
      </c>
      <c r="E75">
        <v>3</v>
      </c>
      <c r="F75" t="str">
        <f t="shared" si="4"/>
        <v>Pass Rated</v>
      </c>
      <c r="G75" s="1" t="s">
        <v>19</v>
      </c>
      <c r="H75" s="2">
        <v>20000000</v>
      </c>
      <c r="I75" s="2">
        <v>20941600</v>
      </c>
      <c r="J75" s="1">
        <v>43373</v>
      </c>
      <c r="K75" s="2">
        <v>69433200</v>
      </c>
      <c r="L75" s="2" t="str">
        <f t="shared" si="5"/>
        <v>[$35MM, $75MM)</v>
      </c>
      <c r="M75" s="4">
        <v>0.13</v>
      </c>
      <c r="N75" s="4">
        <v>0.64</v>
      </c>
      <c r="O75" s="5">
        <v>0.873</v>
      </c>
      <c r="P75" s="3">
        <v>2</v>
      </c>
      <c r="Q75" s="3" t="s">
        <v>8</v>
      </c>
      <c r="R75" s="4">
        <v>4</v>
      </c>
      <c r="S75" s="5" t="s">
        <v>8</v>
      </c>
      <c r="T75" s="2" t="s">
        <v>27</v>
      </c>
      <c r="U75" s="2" t="s">
        <v>20</v>
      </c>
      <c r="V75" s="2" t="str">
        <f t="shared" si="6"/>
        <v>True</v>
      </c>
      <c r="W75" s="2" t="s">
        <v>9</v>
      </c>
      <c r="X75" s="2" t="str">
        <f t="shared" si="7"/>
        <v>False</v>
      </c>
      <c r="Y75" s="2" t="s">
        <v>8</v>
      </c>
      <c r="Z75" s="2">
        <v>400000000</v>
      </c>
      <c r="AA75" s="1">
        <v>44192</v>
      </c>
    </row>
    <row r="76" spans="1:27" x14ac:dyDescent="0.3">
      <c r="A76" t="s">
        <v>141</v>
      </c>
      <c r="B76" t="s">
        <v>142</v>
      </c>
      <c r="C76" t="s">
        <v>13</v>
      </c>
      <c r="D76" t="s">
        <v>123</v>
      </c>
      <c r="E76">
        <v>4</v>
      </c>
      <c r="F76" t="str">
        <f t="shared" si="4"/>
        <v>Pass Rated</v>
      </c>
      <c r="G76" s="1" t="s">
        <v>7</v>
      </c>
      <c r="H76" s="2">
        <v>15000000</v>
      </c>
      <c r="I76" s="2">
        <v>14700000</v>
      </c>
      <c r="J76" s="1">
        <v>43646</v>
      </c>
      <c r="K76" s="2">
        <v>96594000</v>
      </c>
      <c r="L76" s="2" t="str">
        <f t="shared" si="5"/>
        <v>$75MM+</v>
      </c>
      <c r="M76" s="4">
        <v>-0.06</v>
      </c>
      <c r="N76" s="4">
        <v>0.8</v>
      </c>
      <c r="O76" s="5">
        <v>0.65200000000000002</v>
      </c>
      <c r="P76" s="3">
        <v>1</v>
      </c>
      <c r="Q76" s="3" t="s">
        <v>8</v>
      </c>
      <c r="R76" s="4">
        <v>3</v>
      </c>
      <c r="S76" s="5" t="s">
        <v>8</v>
      </c>
      <c r="T76" s="2" t="s">
        <v>14</v>
      </c>
      <c r="U76" s="2" t="s">
        <v>20</v>
      </c>
      <c r="V76" s="2" t="str">
        <f t="shared" si="6"/>
        <v>True</v>
      </c>
      <c r="W76" s="2" t="s">
        <v>41</v>
      </c>
      <c r="X76" s="2" t="str">
        <f t="shared" si="7"/>
        <v>True</v>
      </c>
      <c r="Y76" s="2" t="s">
        <v>8</v>
      </c>
      <c r="Z76" s="2">
        <v>550000000</v>
      </c>
      <c r="AA76" s="1">
        <v>43920</v>
      </c>
    </row>
    <row r="77" spans="1:27" x14ac:dyDescent="0.3">
      <c r="A77" t="s">
        <v>143</v>
      </c>
      <c r="B77" t="s">
        <v>29</v>
      </c>
      <c r="C77" t="s">
        <v>13</v>
      </c>
      <c r="D77" t="s">
        <v>123</v>
      </c>
      <c r="E77">
        <v>3</v>
      </c>
      <c r="F77" t="str">
        <f t="shared" si="4"/>
        <v>Pass Rated</v>
      </c>
      <c r="G77" s="1" t="s">
        <v>7</v>
      </c>
      <c r="H77" s="2">
        <v>3500000</v>
      </c>
      <c r="I77" s="2">
        <v>8031500</v>
      </c>
      <c r="J77" s="1">
        <v>43555</v>
      </c>
      <c r="K77" s="2">
        <v>12759600</v>
      </c>
      <c r="L77" s="2" t="str">
        <f t="shared" si="5"/>
        <v>[$5MM, $15MM)</v>
      </c>
      <c r="M77" s="4">
        <v>0.41</v>
      </c>
      <c r="N77" s="4">
        <v>0.72</v>
      </c>
      <c r="O77" s="5">
        <v>0.91700000000000004</v>
      </c>
      <c r="P77" s="3">
        <v>1</v>
      </c>
      <c r="Q77" s="3" t="s">
        <v>22</v>
      </c>
      <c r="R77" s="4">
        <v>4</v>
      </c>
      <c r="S77" s="5" t="s">
        <v>8</v>
      </c>
      <c r="T77" s="2" t="s">
        <v>14</v>
      </c>
      <c r="U77" s="2" t="s">
        <v>9</v>
      </c>
      <c r="V77" s="2" t="str">
        <f t="shared" si="6"/>
        <v>False</v>
      </c>
      <c r="W77" s="2" t="s">
        <v>9</v>
      </c>
      <c r="X77" s="2" t="str">
        <f t="shared" si="7"/>
        <v>False</v>
      </c>
      <c r="Y77" s="2" t="s">
        <v>8</v>
      </c>
      <c r="Z77" s="2">
        <v>79100000</v>
      </c>
      <c r="AA77" s="1">
        <v>43945</v>
      </c>
    </row>
    <row r="78" spans="1:27" x14ac:dyDescent="0.3">
      <c r="A78" t="s">
        <v>144</v>
      </c>
      <c r="B78" t="s">
        <v>138</v>
      </c>
      <c r="C78" t="s">
        <v>13</v>
      </c>
      <c r="D78" t="s">
        <v>123</v>
      </c>
      <c r="E78">
        <v>3</v>
      </c>
      <c r="F78" t="str">
        <f t="shared" si="4"/>
        <v>Pass Rated</v>
      </c>
      <c r="G78" s="1" t="s">
        <v>7</v>
      </c>
      <c r="H78" s="2">
        <v>5000000</v>
      </c>
      <c r="I78" s="2">
        <v>5027800</v>
      </c>
      <c r="J78" s="1">
        <v>43281</v>
      </c>
      <c r="K78" s="2">
        <v>12259200</v>
      </c>
      <c r="L78" s="2" t="str">
        <f t="shared" si="5"/>
        <v>[$5MM, $15MM)</v>
      </c>
      <c r="M78" s="4">
        <v>0.48699999999999999</v>
      </c>
      <c r="N78" s="4">
        <v>0.6</v>
      </c>
      <c r="O78" s="5">
        <v>0.53</v>
      </c>
      <c r="P78" s="3">
        <v>2</v>
      </c>
      <c r="Q78" s="3" t="s">
        <v>8</v>
      </c>
      <c r="R78" s="4">
        <v>4</v>
      </c>
      <c r="S78" s="5" t="s">
        <v>8</v>
      </c>
      <c r="T78" s="2" t="s">
        <v>27</v>
      </c>
      <c r="U78" s="2" t="s">
        <v>20</v>
      </c>
      <c r="V78" s="2" t="str">
        <f t="shared" si="6"/>
        <v>True</v>
      </c>
      <c r="W78" s="2" t="s">
        <v>9</v>
      </c>
      <c r="X78" s="2" t="str">
        <f t="shared" si="7"/>
        <v>False</v>
      </c>
      <c r="Y78" s="2" t="s">
        <v>8</v>
      </c>
      <c r="Z78" s="2">
        <v>60000000</v>
      </c>
      <c r="AA78" s="1">
        <v>44078</v>
      </c>
    </row>
    <row r="79" spans="1:27" x14ac:dyDescent="0.3">
      <c r="A79" t="s">
        <v>145</v>
      </c>
      <c r="B79" t="s">
        <v>24</v>
      </c>
      <c r="C79" t="s">
        <v>13</v>
      </c>
      <c r="D79" t="s">
        <v>123</v>
      </c>
      <c r="E79">
        <v>3</v>
      </c>
      <c r="F79" t="str">
        <f t="shared" si="4"/>
        <v>Pass Rated</v>
      </c>
      <c r="G79" s="1" t="s">
        <v>7</v>
      </c>
      <c r="H79" s="2">
        <v>8000000</v>
      </c>
      <c r="I79" s="2">
        <v>8093700</v>
      </c>
      <c r="J79" s="1">
        <v>43555</v>
      </c>
      <c r="K79" s="2">
        <v>21968000</v>
      </c>
      <c r="L79" s="2" t="str">
        <f t="shared" si="5"/>
        <v>[$15MM, $35MM)</v>
      </c>
      <c r="M79" s="4">
        <v>0.40200000000000002</v>
      </c>
      <c r="N79" s="4">
        <v>0.87</v>
      </c>
      <c r="O79" s="5">
        <v>0.86699999999999999</v>
      </c>
      <c r="P79" s="3">
        <v>1</v>
      </c>
      <c r="Q79" s="3" t="s">
        <v>22</v>
      </c>
      <c r="R79" s="4">
        <v>4</v>
      </c>
      <c r="S79" s="5" t="s">
        <v>67</v>
      </c>
      <c r="T79" s="2" t="s">
        <v>14</v>
      </c>
      <c r="U79" s="2" t="s">
        <v>93</v>
      </c>
      <c r="V79" s="2" t="str">
        <f t="shared" si="6"/>
        <v>True</v>
      </c>
      <c r="W79" s="2" t="s">
        <v>9</v>
      </c>
      <c r="X79" s="2" t="str">
        <f t="shared" si="7"/>
        <v>False</v>
      </c>
      <c r="Y79" s="2" t="s">
        <v>22</v>
      </c>
      <c r="Z79" s="2">
        <v>111600000</v>
      </c>
      <c r="AA79" s="1">
        <v>44042</v>
      </c>
    </row>
    <row r="80" spans="1:27" x14ac:dyDescent="0.3">
      <c r="A80" t="s">
        <v>146</v>
      </c>
      <c r="B80" t="s">
        <v>147</v>
      </c>
      <c r="C80" t="s">
        <v>18</v>
      </c>
      <c r="D80" t="s">
        <v>123</v>
      </c>
      <c r="E80">
        <v>4</v>
      </c>
      <c r="F80" t="str">
        <f t="shared" si="4"/>
        <v>Pass Rated</v>
      </c>
      <c r="G80" s="1" t="s">
        <v>7</v>
      </c>
      <c r="H80" s="2">
        <v>3000000</v>
      </c>
      <c r="I80" s="2">
        <v>3300000</v>
      </c>
      <c r="J80" s="1">
        <v>43373</v>
      </c>
      <c r="K80" s="2">
        <v>8402000</v>
      </c>
      <c r="L80" s="2" t="str">
        <f t="shared" si="5"/>
        <v>[$5MM, $15MM)</v>
      </c>
      <c r="M80" s="4">
        <v>0.28899999999999998</v>
      </c>
      <c r="N80" s="4">
        <v>0.74</v>
      </c>
      <c r="O80" s="5">
        <v>0.95</v>
      </c>
      <c r="P80" s="3">
        <v>1</v>
      </c>
      <c r="Q80" s="3" t="s">
        <v>8</v>
      </c>
      <c r="R80" s="4">
        <v>3</v>
      </c>
      <c r="S80" s="5" t="s">
        <v>8</v>
      </c>
      <c r="T80" s="2" t="s">
        <v>14</v>
      </c>
      <c r="U80" s="2" t="s">
        <v>10</v>
      </c>
      <c r="V80" s="2" t="str">
        <f t="shared" si="6"/>
        <v>True</v>
      </c>
      <c r="W80" s="2" t="s">
        <v>41</v>
      </c>
      <c r="X80" s="2" t="str">
        <f t="shared" si="7"/>
        <v>True</v>
      </c>
      <c r="Y80" s="2" t="s">
        <v>8</v>
      </c>
      <c r="Z80" s="2">
        <v>25000000</v>
      </c>
      <c r="AA80" s="1">
        <v>43805</v>
      </c>
    </row>
    <row r="81" spans="1:27" x14ac:dyDescent="0.3">
      <c r="A81" t="s">
        <v>148</v>
      </c>
      <c r="B81" t="s">
        <v>138</v>
      </c>
      <c r="C81" t="s">
        <v>6</v>
      </c>
      <c r="D81" t="s">
        <v>123</v>
      </c>
      <c r="E81">
        <v>3</v>
      </c>
      <c r="F81" t="str">
        <f t="shared" si="4"/>
        <v>Pass Rated</v>
      </c>
      <c r="G81" s="1" t="s">
        <v>7</v>
      </c>
      <c r="H81" s="2">
        <v>4000000</v>
      </c>
      <c r="I81" s="2">
        <v>6150000</v>
      </c>
      <c r="J81" s="1">
        <v>43190</v>
      </c>
      <c r="K81" s="2">
        <v>11644000</v>
      </c>
      <c r="L81" s="2" t="str">
        <f t="shared" si="5"/>
        <v>[$5MM, $15MM)</v>
      </c>
      <c r="M81" s="4">
        <v>0.378</v>
      </c>
      <c r="N81" s="4">
        <v>0.7</v>
      </c>
      <c r="O81" s="5">
        <v>0.94799999999999995</v>
      </c>
      <c r="P81" s="3">
        <v>2</v>
      </c>
      <c r="Q81" s="3" t="s">
        <v>8</v>
      </c>
      <c r="R81" s="4">
        <v>4</v>
      </c>
      <c r="S81" s="5" t="s">
        <v>8</v>
      </c>
      <c r="T81" s="2" t="s">
        <v>9</v>
      </c>
      <c r="U81" s="2" t="s">
        <v>10</v>
      </c>
      <c r="V81" s="2" t="str">
        <f t="shared" si="6"/>
        <v>True</v>
      </c>
      <c r="W81" s="2" t="s">
        <v>9</v>
      </c>
      <c r="X81" s="2" t="str">
        <f t="shared" si="7"/>
        <v>False</v>
      </c>
      <c r="Y81" s="2" t="s">
        <v>8</v>
      </c>
      <c r="Z81" s="2">
        <v>65000000</v>
      </c>
      <c r="AA81" s="1">
        <v>44066</v>
      </c>
    </row>
    <row r="82" spans="1:27" x14ac:dyDescent="0.3">
      <c r="A82" t="s">
        <v>149</v>
      </c>
      <c r="B82" t="s">
        <v>150</v>
      </c>
      <c r="C82" t="s">
        <v>13</v>
      </c>
      <c r="D82" t="s">
        <v>123</v>
      </c>
      <c r="E82">
        <v>3</v>
      </c>
      <c r="F82" t="str">
        <f t="shared" si="4"/>
        <v>Pass Rated</v>
      </c>
      <c r="G82" s="1" t="s">
        <v>19</v>
      </c>
      <c r="H82" s="2">
        <v>15000000</v>
      </c>
      <c r="I82" s="2">
        <v>18250000</v>
      </c>
      <c r="J82" s="1">
        <v>43220</v>
      </c>
      <c r="K82" s="2">
        <v>14270800</v>
      </c>
      <c r="L82" s="2" t="str">
        <f t="shared" si="5"/>
        <v>[$5MM, $15MM)</v>
      </c>
      <c r="M82" s="4">
        <v>0.80200000000000005</v>
      </c>
      <c r="N82" s="4">
        <v>0.79</v>
      </c>
      <c r="O82" s="5">
        <v>0.8</v>
      </c>
      <c r="P82" s="3">
        <v>2</v>
      </c>
      <c r="Q82" s="3" t="s">
        <v>8</v>
      </c>
      <c r="R82" s="4">
        <v>4</v>
      </c>
      <c r="S82" s="5" t="s">
        <v>8</v>
      </c>
      <c r="T82" s="2" t="s">
        <v>14</v>
      </c>
      <c r="U82" s="2" t="s">
        <v>9</v>
      </c>
      <c r="V82" s="2" t="str">
        <f t="shared" si="6"/>
        <v>False</v>
      </c>
      <c r="W82" s="2" t="s">
        <v>30</v>
      </c>
      <c r="X82" s="2" t="str">
        <f t="shared" si="7"/>
        <v>True</v>
      </c>
      <c r="Y82" s="2" t="s">
        <v>8</v>
      </c>
      <c r="Z82" s="2">
        <v>205000000</v>
      </c>
      <c r="AA82" s="1">
        <v>44045</v>
      </c>
    </row>
    <row r="83" spans="1:27" x14ac:dyDescent="0.3">
      <c r="A83" t="s">
        <v>151</v>
      </c>
      <c r="B83" t="s">
        <v>34</v>
      </c>
      <c r="C83" t="s">
        <v>13</v>
      </c>
      <c r="D83" t="s">
        <v>123</v>
      </c>
      <c r="E83">
        <v>4</v>
      </c>
      <c r="F83" t="str">
        <f t="shared" si="4"/>
        <v>Pass Rated</v>
      </c>
      <c r="G83" s="1" t="s">
        <v>7</v>
      </c>
      <c r="H83" s="2">
        <v>25000000</v>
      </c>
      <c r="I83" s="2">
        <v>26500000</v>
      </c>
      <c r="J83" s="1">
        <v>43496</v>
      </c>
      <c r="K83" s="2">
        <v>74402000</v>
      </c>
      <c r="L83" s="2" t="str">
        <f t="shared" si="5"/>
        <v>[$35MM, $75MM)</v>
      </c>
      <c r="M83" s="4">
        <v>0.104</v>
      </c>
      <c r="N83" s="4">
        <v>0.63</v>
      </c>
      <c r="O83" s="5">
        <v>0.81299999999999994</v>
      </c>
      <c r="P83" s="3">
        <v>1</v>
      </c>
      <c r="Q83" s="3" t="s">
        <v>8</v>
      </c>
      <c r="R83" s="4">
        <v>3.25</v>
      </c>
      <c r="S83" s="5" t="s">
        <v>8</v>
      </c>
      <c r="T83" s="2" t="s">
        <v>27</v>
      </c>
      <c r="U83" s="2" t="s">
        <v>152</v>
      </c>
      <c r="V83" s="2" t="str">
        <f t="shared" si="6"/>
        <v>True</v>
      </c>
      <c r="W83" s="2" t="s">
        <v>59</v>
      </c>
      <c r="X83" s="2" t="str">
        <f t="shared" si="7"/>
        <v>True</v>
      </c>
      <c r="Y83" s="2" t="s">
        <v>8</v>
      </c>
      <c r="Z83" s="2">
        <v>0</v>
      </c>
      <c r="AA83" s="1">
        <v>44104</v>
      </c>
    </row>
    <row r="84" spans="1:27" x14ac:dyDescent="0.3">
      <c r="A84" t="s">
        <v>153</v>
      </c>
      <c r="B84" t="s">
        <v>61</v>
      </c>
      <c r="C84" t="s">
        <v>13</v>
      </c>
      <c r="D84" t="s">
        <v>123</v>
      </c>
      <c r="E84">
        <v>3</v>
      </c>
      <c r="F84" t="str">
        <f t="shared" si="4"/>
        <v>Pass Rated</v>
      </c>
      <c r="G84" s="1" t="s">
        <v>19</v>
      </c>
      <c r="H84" s="2">
        <v>4000000</v>
      </c>
      <c r="I84" s="2">
        <v>4650000</v>
      </c>
      <c r="J84" s="1">
        <v>43281</v>
      </c>
      <c r="K84" s="2">
        <v>11076000</v>
      </c>
      <c r="L84" s="2" t="str">
        <f t="shared" si="5"/>
        <v>[$5MM, $15MM)</v>
      </c>
      <c r="M84" s="4">
        <v>0.2</v>
      </c>
      <c r="N84" s="4">
        <v>0.62</v>
      </c>
      <c r="O84" s="5">
        <v>0.89100000000000001</v>
      </c>
      <c r="P84" s="3">
        <v>2</v>
      </c>
      <c r="Q84" s="3" t="s">
        <v>8</v>
      </c>
      <c r="R84" s="4">
        <v>4</v>
      </c>
      <c r="S84" s="5" t="s">
        <v>8</v>
      </c>
      <c r="T84" s="2" t="s">
        <v>27</v>
      </c>
      <c r="U84" s="2" t="s">
        <v>9</v>
      </c>
      <c r="V84" s="2" t="str">
        <f t="shared" si="6"/>
        <v>False</v>
      </c>
      <c r="W84" s="2" t="s">
        <v>30</v>
      </c>
      <c r="X84" s="2" t="str">
        <f t="shared" si="7"/>
        <v>True</v>
      </c>
      <c r="Y84" s="2" t="s">
        <v>8</v>
      </c>
      <c r="Z84" s="2">
        <v>90000000</v>
      </c>
      <c r="AA84" s="1">
        <v>44247</v>
      </c>
    </row>
    <row r="85" spans="1:27" x14ac:dyDescent="0.3">
      <c r="A85" t="s">
        <v>154</v>
      </c>
      <c r="B85" t="s">
        <v>79</v>
      </c>
      <c r="C85" t="s">
        <v>13</v>
      </c>
      <c r="D85" t="s">
        <v>123</v>
      </c>
      <c r="E85">
        <v>4</v>
      </c>
      <c r="F85" t="str">
        <f t="shared" si="4"/>
        <v>Pass Rated</v>
      </c>
      <c r="G85" s="1" t="s">
        <v>19</v>
      </c>
      <c r="H85" s="2">
        <v>25000000</v>
      </c>
      <c r="I85" s="2">
        <v>27728900</v>
      </c>
      <c r="J85" s="1">
        <v>43312</v>
      </c>
      <c r="K85" s="2">
        <v>44382000</v>
      </c>
      <c r="L85" s="2" t="str">
        <f t="shared" si="5"/>
        <v>[$35MM, $75MM)</v>
      </c>
      <c r="M85" s="4">
        <v>-0.13</v>
      </c>
      <c r="N85" s="4">
        <v>0.73799999999999999</v>
      </c>
      <c r="O85" s="5">
        <v>0.89700000000000002</v>
      </c>
      <c r="P85" s="3">
        <v>2</v>
      </c>
      <c r="Q85" s="3" t="s">
        <v>22</v>
      </c>
      <c r="R85" s="4">
        <v>4</v>
      </c>
      <c r="S85" s="5" t="s">
        <v>8</v>
      </c>
      <c r="T85" s="2" t="s">
        <v>9</v>
      </c>
      <c r="U85" s="2" t="s">
        <v>9</v>
      </c>
      <c r="V85" s="2" t="str">
        <f t="shared" si="6"/>
        <v>False</v>
      </c>
      <c r="W85" s="2" t="s">
        <v>30</v>
      </c>
      <c r="X85" s="2" t="str">
        <f t="shared" si="7"/>
        <v>True</v>
      </c>
      <c r="Y85" s="2" t="s">
        <v>8</v>
      </c>
      <c r="Z85" s="2">
        <v>1800000000</v>
      </c>
      <c r="AA85" s="1">
        <v>44130</v>
      </c>
    </row>
    <row r="86" spans="1:27" x14ac:dyDescent="0.3">
      <c r="A86" t="s">
        <v>155</v>
      </c>
      <c r="B86" t="s">
        <v>17</v>
      </c>
      <c r="C86" t="s">
        <v>13</v>
      </c>
      <c r="D86" t="s">
        <v>123</v>
      </c>
      <c r="E86">
        <v>3</v>
      </c>
      <c r="F86" t="str">
        <f t="shared" si="4"/>
        <v>Pass Rated</v>
      </c>
      <c r="G86" s="1" t="s">
        <v>7</v>
      </c>
      <c r="H86" s="2">
        <v>4000000</v>
      </c>
      <c r="I86" s="2">
        <v>5150000</v>
      </c>
      <c r="J86" s="1">
        <v>43100</v>
      </c>
      <c r="K86" s="2">
        <v>3341200</v>
      </c>
      <c r="L86" s="2" t="str">
        <f t="shared" si="5"/>
        <v>[0, $5MM)</v>
      </c>
      <c r="M86" s="4">
        <v>2.34</v>
      </c>
      <c r="N86" s="4">
        <v>0.626</v>
      </c>
      <c r="O86" s="5">
        <v>0.748</v>
      </c>
      <c r="P86" s="3">
        <v>2</v>
      </c>
      <c r="Q86" s="3" t="s">
        <v>8</v>
      </c>
      <c r="R86" s="4">
        <v>4</v>
      </c>
      <c r="S86" s="5" t="s">
        <v>8</v>
      </c>
      <c r="T86" s="2" t="s">
        <v>14</v>
      </c>
      <c r="U86" s="2" t="s">
        <v>9</v>
      </c>
      <c r="V86" s="2" t="str">
        <f t="shared" si="6"/>
        <v>False</v>
      </c>
      <c r="W86" s="2" t="s">
        <v>9</v>
      </c>
      <c r="X86" s="2" t="str">
        <f t="shared" si="7"/>
        <v>False</v>
      </c>
      <c r="Y86" s="2" t="s">
        <v>8</v>
      </c>
      <c r="Z86" s="2">
        <v>28000000</v>
      </c>
      <c r="AA86" s="1">
        <v>44080</v>
      </c>
    </row>
    <row r="87" spans="1:27" x14ac:dyDescent="0.3">
      <c r="A87" t="s">
        <v>156</v>
      </c>
      <c r="B87" t="s">
        <v>5</v>
      </c>
      <c r="C87" t="s">
        <v>6</v>
      </c>
      <c r="D87" t="s">
        <v>123</v>
      </c>
      <c r="E87">
        <v>3</v>
      </c>
      <c r="F87" t="str">
        <f t="shared" si="4"/>
        <v>Pass Rated</v>
      </c>
      <c r="G87" s="1" t="s">
        <v>19</v>
      </c>
      <c r="H87" s="2">
        <v>20000000</v>
      </c>
      <c r="I87" s="2">
        <v>25100000</v>
      </c>
      <c r="J87" s="1">
        <v>43100</v>
      </c>
      <c r="K87" s="2">
        <v>32300000</v>
      </c>
      <c r="L87" s="2" t="str">
        <f t="shared" si="5"/>
        <v>[$15MM, $35MM)</v>
      </c>
      <c r="M87" s="4">
        <v>0.80700000000000005</v>
      </c>
      <c r="N87" s="4">
        <v>0.72</v>
      </c>
      <c r="O87" s="5">
        <v>1</v>
      </c>
      <c r="P87" s="3">
        <v>2</v>
      </c>
      <c r="Q87" s="3" t="s">
        <v>8</v>
      </c>
      <c r="R87" s="4">
        <v>3</v>
      </c>
      <c r="S87" s="5" t="s">
        <v>8</v>
      </c>
      <c r="T87" s="2" t="s">
        <v>14</v>
      </c>
      <c r="U87" s="2" t="s">
        <v>9</v>
      </c>
      <c r="V87" s="2" t="str">
        <f t="shared" si="6"/>
        <v>False</v>
      </c>
      <c r="W87" s="2" t="s">
        <v>30</v>
      </c>
      <c r="X87" s="2" t="str">
        <f t="shared" si="7"/>
        <v>True</v>
      </c>
      <c r="Y87" s="2" t="s">
        <v>8</v>
      </c>
      <c r="Z87" s="2">
        <v>540000000</v>
      </c>
      <c r="AA87" s="1">
        <v>44037</v>
      </c>
    </row>
    <row r="88" spans="1:27" x14ac:dyDescent="0.3">
      <c r="A88" t="s">
        <v>157</v>
      </c>
      <c r="B88" t="s">
        <v>79</v>
      </c>
      <c r="C88" t="s">
        <v>13</v>
      </c>
      <c r="D88" t="s">
        <v>123</v>
      </c>
      <c r="E88">
        <v>3</v>
      </c>
      <c r="F88" t="str">
        <f t="shared" si="4"/>
        <v>Pass Rated</v>
      </c>
      <c r="G88" s="1" t="s">
        <v>7</v>
      </c>
      <c r="H88" s="2">
        <v>50000000</v>
      </c>
      <c r="I88" s="2">
        <v>60000000</v>
      </c>
      <c r="J88" s="1">
        <v>43131</v>
      </c>
      <c r="K88" s="2">
        <v>200260000</v>
      </c>
      <c r="L88" s="2" t="str">
        <f t="shared" si="5"/>
        <v>$75MM+</v>
      </c>
      <c r="M88" s="4">
        <v>0.29699999999999999</v>
      </c>
      <c r="N88" s="4">
        <v>0.63</v>
      </c>
      <c r="O88" s="5">
        <v>0.98</v>
      </c>
      <c r="P88" s="3">
        <v>2</v>
      </c>
      <c r="Q88" s="3" t="s">
        <v>8</v>
      </c>
      <c r="R88" s="4">
        <v>4</v>
      </c>
      <c r="S88" s="5" t="s">
        <v>8</v>
      </c>
      <c r="T88" s="2" t="s">
        <v>27</v>
      </c>
      <c r="U88" s="2" t="s">
        <v>10</v>
      </c>
      <c r="V88" s="2" t="str">
        <f t="shared" si="6"/>
        <v>True</v>
      </c>
      <c r="W88" s="2" t="s">
        <v>41</v>
      </c>
      <c r="X88" s="2" t="str">
        <f t="shared" si="7"/>
        <v>True</v>
      </c>
      <c r="Y88" s="2" t="s">
        <v>8</v>
      </c>
      <c r="Z88" s="2">
        <v>1250000000</v>
      </c>
      <c r="AA88" s="1">
        <v>44081</v>
      </c>
    </row>
    <row r="89" spans="1:27" x14ac:dyDescent="0.3">
      <c r="A89" t="s">
        <v>158</v>
      </c>
      <c r="B89" t="s">
        <v>29</v>
      </c>
      <c r="C89" t="s">
        <v>13</v>
      </c>
      <c r="D89" t="s">
        <v>123</v>
      </c>
      <c r="E89">
        <v>3</v>
      </c>
      <c r="F89" t="str">
        <f t="shared" si="4"/>
        <v>Pass Rated</v>
      </c>
      <c r="G89" s="1" t="s">
        <v>7</v>
      </c>
      <c r="H89" s="2">
        <v>20000000</v>
      </c>
      <c r="I89" s="2">
        <v>20000000</v>
      </c>
      <c r="J89" s="1">
        <v>43646</v>
      </c>
      <c r="K89" s="2">
        <v>15852000</v>
      </c>
      <c r="L89" s="2" t="str">
        <f t="shared" si="5"/>
        <v>[$15MM, $35MM)</v>
      </c>
      <c r="M89" s="4">
        <v>1.3</v>
      </c>
      <c r="N89" s="4">
        <v>0.44</v>
      </c>
      <c r="O89" s="5">
        <v>0.89600000000000002</v>
      </c>
      <c r="P89" s="3">
        <v>2</v>
      </c>
      <c r="Q89" s="3" t="s">
        <v>8</v>
      </c>
      <c r="R89" s="4">
        <v>4</v>
      </c>
      <c r="S89" s="5" t="s">
        <v>8</v>
      </c>
      <c r="T89" s="2" t="s">
        <v>52</v>
      </c>
      <c r="U89" s="2" t="s">
        <v>72</v>
      </c>
      <c r="V89" s="2" t="str">
        <f t="shared" si="6"/>
        <v>True</v>
      </c>
      <c r="W89" s="2" t="s">
        <v>9</v>
      </c>
      <c r="X89" s="2" t="str">
        <f t="shared" si="7"/>
        <v>False</v>
      </c>
      <c r="Y89" s="2" t="s">
        <v>8</v>
      </c>
      <c r="Z89" s="2">
        <v>190000000</v>
      </c>
      <c r="AA89" s="1">
        <v>44408</v>
      </c>
    </row>
    <row r="90" spans="1:27" x14ac:dyDescent="0.3">
      <c r="A90" t="s">
        <v>159</v>
      </c>
      <c r="B90" t="s">
        <v>84</v>
      </c>
      <c r="C90" t="s">
        <v>13</v>
      </c>
      <c r="D90" t="s">
        <v>123</v>
      </c>
      <c r="E90">
        <v>3</v>
      </c>
      <c r="F90" t="str">
        <f t="shared" si="4"/>
        <v>Pass Rated</v>
      </c>
      <c r="G90" s="1" t="s">
        <v>19</v>
      </c>
      <c r="H90" s="2">
        <v>3500000</v>
      </c>
      <c r="I90" s="2">
        <v>3600000</v>
      </c>
      <c r="J90" s="1">
        <v>43131</v>
      </c>
      <c r="K90" s="2">
        <v>11832000</v>
      </c>
      <c r="L90" s="2" t="str">
        <f t="shared" si="5"/>
        <v>[$5MM, $15MM)</v>
      </c>
      <c r="M90" s="4">
        <v>0.29799999999999999</v>
      </c>
      <c r="N90" s="4">
        <v>0.66</v>
      </c>
      <c r="O90" s="5">
        <v>0.99</v>
      </c>
      <c r="P90" s="3">
        <v>1</v>
      </c>
      <c r="Q90" s="3" t="s">
        <v>8</v>
      </c>
      <c r="R90" s="4">
        <v>3</v>
      </c>
      <c r="S90" s="5" t="s">
        <v>8</v>
      </c>
      <c r="T90" s="2" t="s">
        <v>27</v>
      </c>
      <c r="U90" s="2" t="s">
        <v>20</v>
      </c>
      <c r="V90" s="2" t="str">
        <f t="shared" si="6"/>
        <v>True</v>
      </c>
      <c r="W90" s="2" t="s">
        <v>41</v>
      </c>
      <c r="X90" s="2" t="str">
        <f t="shared" si="7"/>
        <v>True</v>
      </c>
      <c r="Y90" s="2" t="s">
        <v>8</v>
      </c>
      <c r="Z90" s="2">
        <v>51000000</v>
      </c>
      <c r="AA90" s="1">
        <v>43762</v>
      </c>
    </row>
    <row r="91" spans="1:27" x14ac:dyDescent="0.3">
      <c r="A91" t="s">
        <v>160</v>
      </c>
      <c r="B91" t="s">
        <v>161</v>
      </c>
      <c r="C91" t="s">
        <v>18</v>
      </c>
      <c r="D91" t="s">
        <v>123</v>
      </c>
      <c r="E91">
        <v>3</v>
      </c>
      <c r="F91" t="str">
        <f t="shared" si="4"/>
        <v>Pass Rated</v>
      </c>
      <c r="G91" s="1" t="s">
        <v>7</v>
      </c>
      <c r="H91" s="2">
        <v>15000000</v>
      </c>
      <c r="I91" s="2">
        <v>16520000</v>
      </c>
      <c r="J91" s="1">
        <v>42643</v>
      </c>
      <c r="K91" s="2">
        <v>58067000</v>
      </c>
      <c r="L91" s="2" t="str">
        <f t="shared" si="5"/>
        <v>[$35MM, $75MM)</v>
      </c>
      <c r="M91" s="4">
        <v>0.26500000000000001</v>
      </c>
      <c r="N91" s="4">
        <v>0.53</v>
      </c>
      <c r="O91" s="5">
        <v>0.92900000000000005</v>
      </c>
      <c r="P91" s="3">
        <v>3</v>
      </c>
      <c r="Q91" s="3" t="s">
        <v>8</v>
      </c>
      <c r="R91" s="4">
        <v>4</v>
      </c>
      <c r="S91" s="5" t="s">
        <v>37</v>
      </c>
      <c r="T91" s="2" t="s">
        <v>52</v>
      </c>
      <c r="U91" s="2" t="s">
        <v>9</v>
      </c>
      <c r="V91" s="2" t="str">
        <f t="shared" si="6"/>
        <v>False</v>
      </c>
      <c r="W91" s="2" t="s">
        <v>59</v>
      </c>
      <c r="X91" s="2" t="str">
        <f t="shared" si="7"/>
        <v>True</v>
      </c>
      <c r="Y91" s="2" t="s">
        <v>8</v>
      </c>
      <c r="Z91" s="2">
        <v>400000000</v>
      </c>
      <c r="AA91" s="1">
        <v>43834</v>
      </c>
    </row>
    <row r="92" spans="1:27" x14ac:dyDescent="0.3">
      <c r="A92" t="s">
        <v>162</v>
      </c>
      <c r="B92" t="s">
        <v>61</v>
      </c>
      <c r="C92" t="s">
        <v>18</v>
      </c>
      <c r="D92" t="s">
        <v>123</v>
      </c>
      <c r="E92">
        <v>3</v>
      </c>
      <c r="F92" t="str">
        <f t="shared" si="4"/>
        <v>Pass Rated</v>
      </c>
      <c r="G92" s="1" t="s">
        <v>7</v>
      </c>
      <c r="H92" s="2">
        <v>7500000</v>
      </c>
      <c r="I92" s="2">
        <v>11334800</v>
      </c>
      <c r="J92" s="1">
        <v>43100</v>
      </c>
      <c r="K92" s="2">
        <v>27260000</v>
      </c>
      <c r="L92" s="2" t="str">
        <f t="shared" si="5"/>
        <v>[$15MM, $35MM)</v>
      </c>
      <c r="M92" s="4">
        <v>0.19900000000000001</v>
      </c>
      <c r="N92" s="4">
        <v>0.86499999999999999</v>
      </c>
      <c r="O92" s="5">
        <v>0.875</v>
      </c>
      <c r="P92" s="3">
        <v>2</v>
      </c>
      <c r="Q92" s="3" t="s">
        <v>8</v>
      </c>
      <c r="R92" s="4">
        <v>4.5</v>
      </c>
      <c r="S92" s="5" t="s">
        <v>8</v>
      </c>
      <c r="T92" s="2" t="s">
        <v>27</v>
      </c>
      <c r="U92" s="2" t="s">
        <v>10</v>
      </c>
      <c r="V92" s="2" t="str">
        <f t="shared" si="6"/>
        <v>True</v>
      </c>
      <c r="W92" s="2" t="s">
        <v>9</v>
      </c>
      <c r="X92" s="2" t="str">
        <f t="shared" si="7"/>
        <v>False</v>
      </c>
      <c r="Y92" s="2" t="s">
        <v>8</v>
      </c>
      <c r="Z92" s="2">
        <v>49000000</v>
      </c>
      <c r="AA92" s="1">
        <v>43916</v>
      </c>
    </row>
    <row r="93" spans="1:27" x14ac:dyDescent="0.3">
      <c r="A93" t="s">
        <v>163</v>
      </c>
      <c r="B93" t="s">
        <v>61</v>
      </c>
      <c r="C93" t="s">
        <v>18</v>
      </c>
      <c r="D93" t="s">
        <v>123</v>
      </c>
      <c r="E93">
        <v>6</v>
      </c>
      <c r="F93" t="str">
        <f t="shared" si="4"/>
        <v>Criticized Loan</v>
      </c>
      <c r="G93" s="1" t="s">
        <v>7</v>
      </c>
      <c r="H93" s="2">
        <v>10000000</v>
      </c>
      <c r="I93" s="2">
        <v>11670000</v>
      </c>
      <c r="J93" s="1">
        <v>43281</v>
      </c>
      <c r="K93" s="2">
        <v>9152000</v>
      </c>
      <c r="L93" s="2" t="str">
        <f t="shared" si="5"/>
        <v>[$5MM, $15MM)</v>
      </c>
      <c r="M93" s="4">
        <v>0.98099999999999998</v>
      </c>
      <c r="N93" s="4">
        <v>0.43</v>
      </c>
      <c r="O93" s="5">
        <v>0.95799999999999996</v>
      </c>
      <c r="P93" s="3">
        <v>2</v>
      </c>
      <c r="Q93" s="3" t="s">
        <v>8</v>
      </c>
      <c r="R93" s="4">
        <v>6</v>
      </c>
      <c r="S93" s="5" t="s">
        <v>37</v>
      </c>
      <c r="T93" s="2" t="s">
        <v>27</v>
      </c>
      <c r="U93" s="2" t="s">
        <v>10</v>
      </c>
      <c r="V93" s="2" t="str">
        <f t="shared" si="6"/>
        <v>True</v>
      </c>
      <c r="W93" s="2" t="s">
        <v>9</v>
      </c>
      <c r="X93" s="2" t="str">
        <f t="shared" si="7"/>
        <v>False</v>
      </c>
      <c r="Y93" s="2" t="s">
        <v>22</v>
      </c>
      <c r="Z93" s="2">
        <v>185000000</v>
      </c>
      <c r="AA93" s="1">
        <v>44151</v>
      </c>
    </row>
    <row r="94" spans="1:27" x14ac:dyDescent="0.3">
      <c r="A94" t="s">
        <v>164</v>
      </c>
      <c r="B94" t="s">
        <v>125</v>
      </c>
      <c r="C94" t="s">
        <v>18</v>
      </c>
      <c r="D94" t="s">
        <v>123</v>
      </c>
      <c r="E94">
        <v>3</v>
      </c>
      <c r="F94" t="str">
        <f t="shared" si="4"/>
        <v>Pass Rated</v>
      </c>
      <c r="G94" s="1" t="s">
        <v>19</v>
      </c>
      <c r="H94" s="2">
        <v>10000000</v>
      </c>
      <c r="I94" s="2">
        <v>19975500</v>
      </c>
      <c r="J94" s="1">
        <v>43131</v>
      </c>
      <c r="K94" s="2">
        <v>22756000</v>
      </c>
      <c r="L94" s="2" t="str">
        <f t="shared" si="5"/>
        <v>[$15MM, $35MM)</v>
      </c>
      <c r="M94" s="4">
        <v>0.76600000000000001</v>
      </c>
      <c r="N94" s="4">
        <v>0.76</v>
      </c>
      <c r="O94" s="5">
        <v>0.97299999999999998</v>
      </c>
      <c r="P94" s="3">
        <v>1</v>
      </c>
      <c r="Q94" s="3" t="s">
        <v>8</v>
      </c>
      <c r="R94" s="4">
        <v>4</v>
      </c>
      <c r="S94" s="5" t="s">
        <v>8</v>
      </c>
      <c r="T94" s="2" t="s">
        <v>52</v>
      </c>
      <c r="U94" s="2" t="s">
        <v>10</v>
      </c>
      <c r="V94" s="2" t="str">
        <f t="shared" si="6"/>
        <v>True</v>
      </c>
      <c r="W94" s="2" t="s">
        <v>30</v>
      </c>
      <c r="X94" s="2" t="str">
        <f t="shared" si="7"/>
        <v>True</v>
      </c>
      <c r="Y94" s="2" t="s">
        <v>8</v>
      </c>
      <c r="Z94" s="2">
        <v>254000000</v>
      </c>
      <c r="AA94" s="1">
        <v>43928</v>
      </c>
    </row>
    <row r="95" spans="1:27" x14ac:dyDescent="0.3">
      <c r="A95" t="s">
        <v>165</v>
      </c>
      <c r="B95" t="s">
        <v>29</v>
      </c>
      <c r="C95" t="s">
        <v>13</v>
      </c>
      <c r="D95" t="s">
        <v>123</v>
      </c>
      <c r="E95">
        <v>4</v>
      </c>
      <c r="F95" t="str">
        <f t="shared" si="4"/>
        <v>Pass Rated</v>
      </c>
      <c r="G95" s="1" t="s">
        <v>7</v>
      </c>
      <c r="H95" s="2">
        <v>10000000</v>
      </c>
      <c r="I95" s="2">
        <v>10321200</v>
      </c>
      <c r="J95" s="1">
        <v>43008</v>
      </c>
      <c r="K95" s="2">
        <v>19370400</v>
      </c>
      <c r="L95" s="2" t="str">
        <f t="shared" si="5"/>
        <v>[$15MM, $35MM)</v>
      </c>
      <c r="M95" s="4">
        <v>0.57799999999999996</v>
      </c>
      <c r="N95" s="4">
        <v>0.97</v>
      </c>
      <c r="O95" s="5">
        <v>0.82</v>
      </c>
      <c r="P95" s="3">
        <v>2</v>
      </c>
      <c r="Q95" s="3" t="s">
        <v>8</v>
      </c>
      <c r="R95" s="4">
        <v>3</v>
      </c>
      <c r="S95" s="5" t="s">
        <v>8</v>
      </c>
      <c r="T95" s="2" t="s">
        <v>27</v>
      </c>
      <c r="U95" s="2" t="s">
        <v>152</v>
      </c>
      <c r="V95" s="2" t="str">
        <f t="shared" si="6"/>
        <v>True</v>
      </c>
      <c r="W95" s="2" t="s">
        <v>9</v>
      </c>
      <c r="X95" s="2" t="str">
        <f t="shared" si="7"/>
        <v>False</v>
      </c>
      <c r="Y95" s="2" t="s">
        <v>22</v>
      </c>
      <c r="Z95" s="2">
        <v>151000000</v>
      </c>
      <c r="AA95" s="1">
        <v>43803</v>
      </c>
    </row>
    <row r="96" spans="1:27" x14ac:dyDescent="0.3">
      <c r="A96" t="s">
        <v>166</v>
      </c>
      <c r="B96" t="s">
        <v>61</v>
      </c>
      <c r="C96" t="s">
        <v>13</v>
      </c>
      <c r="D96" t="s">
        <v>123</v>
      </c>
      <c r="E96">
        <v>3</v>
      </c>
      <c r="F96" t="str">
        <f t="shared" si="4"/>
        <v>Pass Rated</v>
      </c>
      <c r="G96" s="1" t="s">
        <v>7</v>
      </c>
      <c r="H96" s="2">
        <v>7500000</v>
      </c>
      <c r="I96" s="2">
        <v>7800000</v>
      </c>
      <c r="J96" s="1">
        <v>43100</v>
      </c>
      <c r="K96" s="2">
        <v>16024000</v>
      </c>
      <c r="L96" s="2" t="str">
        <f t="shared" si="5"/>
        <v>[$15MM, $35MM)</v>
      </c>
      <c r="M96" s="4">
        <v>1.1200000000000001</v>
      </c>
      <c r="N96" s="4">
        <v>1</v>
      </c>
      <c r="O96" s="5">
        <v>0.222</v>
      </c>
      <c r="P96" s="3">
        <v>2</v>
      </c>
      <c r="Q96" s="3" t="s">
        <v>8</v>
      </c>
      <c r="R96" s="4">
        <v>4</v>
      </c>
      <c r="S96" s="5" t="s">
        <v>8</v>
      </c>
      <c r="T96" s="2" t="s">
        <v>27</v>
      </c>
      <c r="U96" s="2" t="s">
        <v>9</v>
      </c>
      <c r="V96" s="2" t="str">
        <f t="shared" si="6"/>
        <v>False</v>
      </c>
      <c r="W96" s="2" t="s">
        <v>9</v>
      </c>
      <c r="X96" s="2" t="str">
        <f t="shared" si="7"/>
        <v>False</v>
      </c>
      <c r="Y96" s="2" t="s">
        <v>22</v>
      </c>
      <c r="Z96" s="2">
        <v>72000000</v>
      </c>
      <c r="AA96" s="1">
        <v>43889</v>
      </c>
    </row>
    <row r="97" spans="1:27" x14ac:dyDescent="0.3">
      <c r="A97" t="s">
        <v>167</v>
      </c>
      <c r="B97" t="s">
        <v>125</v>
      </c>
      <c r="C97" t="s">
        <v>13</v>
      </c>
      <c r="D97" t="s">
        <v>123</v>
      </c>
      <c r="E97">
        <v>6</v>
      </c>
      <c r="F97" t="str">
        <f t="shared" si="4"/>
        <v>Criticized Loan</v>
      </c>
      <c r="G97" s="1" t="s">
        <v>7</v>
      </c>
      <c r="H97" s="2">
        <v>4000000</v>
      </c>
      <c r="I97" s="2">
        <v>8350000</v>
      </c>
      <c r="J97" s="1">
        <v>43131</v>
      </c>
      <c r="K97" s="2">
        <v>7725200</v>
      </c>
      <c r="L97" s="2" t="str">
        <f t="shared" si="5"/>
        <v>[$5MM, $15MM)</v>
      </c>
      <c r="M97" s="4">
        <v>0.57699999999999996</v>
      </c>
      <c r="N97" s="4">
        <v>0.78</v>
      </c>
      <c r="O97" s="5">
        <v>0.87</v>
      </c>
      <c r="P97" s="3">
        <v>2</v>
      </c>
      <c r="Q97" s="3" t="s">
        <v>8</v>
      </c>
      <c r="R97" s="4">
        <v>3</v>
      </c>
      <c r="S97" s="5" t="s">
        <v>8</v>
      </c>
      <c r="T97" s="2" t="s">
        <v>14</v>
      </c>
      <c r="U97" s="2" t="s">
        <v>10</v>
      </c>
      <c r="V97" s="2" t="str">
        <f t="shared" si="6"/>
        <v>True</v>
      </c>
      <c r="W97" s="2" t="s">
        <v>21</v>
      </c>
      <c r="X97" s="2" t="str">
        <f t="shared" si="7"/>
        <v>True</v>
      </c>
      <c r="Y97" s="2" t="s">
        <v>8</v>
      </c>
      <c r="Z97" s="2">
        <v>63000000</v>
      </c>
      <c r="AA97" s="1">
        <v>43922</v>
      </c>
    </row>
    <row r="98" spans="1:27" x14ac:dyDescent="0.3">
      <c r="A98" t="s">
        <v>168</v>
      </c>
      <c r="B98" t="s">
        <v>133</v>
      </c>
      <c r="C98" t="s">
        <v>13</v>
      </c>
      <c r="D98" t="s">
        <v>123</v>
      </c>
      <c r="E98">
        <v>4</v>
      </c>
      <c r="F98" t="str">
        <f t="shared" si="4"/>
        <v>Pass Rated</v>
      </c>
      <c r="G98" s="1" t="s">
        <v>7</v>
      </c>
      <c r="H98" s="2">
        <v>5000000</v>
      </c>
      <c r="I98" s="2">
        <v>7546700</v>
      </c>
      <c r="J98" s="1">
        <v>43008</v>
      </c>
      <c r="K98" s="2">
        <v>10744124</v>
      </c>
      <c r="L98" s="2" t="str">
        <f t="shared" si="5"/>
        <v>[$5MM, $15MM)</v>
      </c>
      <c r="M98" s="4">
        <v>0.90800000000000003</v>
      </c>
      <c r="N98" s="4">
        <v>0.77500000000000002</v>
      </c>
      <c r="O98" s="5">
        <v>0.95199999999999996</v>
      </c>
      <c r="P98" s="3">
        <v>1</v>
      </c>
      <c r="Q98" s="3" t="s">
        <v>22</v>
      </c>
      <c r="R98" s="4">
        <v>4</v>
      </c>
      <c r="S98" s="5" t="s">
        <v>8</v>
      </c>
      <c r="T98" s="2" t="s">
        <v>27</v>
      </c>
      <c r="U98" s="2" t="s">
        <v>10</v>
      </c>
      <c r="V98" s="2" t="str">
        <f t="shared" si="6"/>
        <v>True</v>
      </c>
      <c r="W98" s="2" t="s">
        <v>9</v>
      </c>
      <c r="X98" s="2" t="str">
        <f t="shared" si="7"/>
        <v>False</v>
      </c>
      <c r="Y98" s="2" t="s">
        <v>22</v>
      </c>
      <c r="Z98" s="2">
        <v>108000000</v>
      </c>
      <c r="AA98" s="1">
        <v>43819</v>
      </c>
    </row>
    <row r="99" spans="1:27" x14ac:dyDescent="0.3">
      <c r="A99" t="s">
        <v>169</v>
      </c>
      <c r="B99" t="s">
        <v>56</v>
      </c>
      <c r="C99" t="s">
        <v>6</v>
      </c>
      <c r="D99" t="s">
        <v>123</v>
      </c>
      <c r="E99">
        <v>3</v>
      </c>
      <c r="F99" t="str">
        <f t="shared" si="4"/>
        <v>Pass Rated</v>
      </c>
      <c r="G99" s="1" t="s">
        <v>7</v>
      </c>
      <c r="H99" s="2">
        <v>22000000</v>
      </c>
      <c r="I99" s="2">
        <v>28638900</v>
      </c>
      <c r="J99" s="1">
        <v>43555</v>
      </c>
      <c r="K99" s="2">
        <v>70902000</v>
      </c>
      <c r="L99" s="2" t="str">
        <f t="shared" si="5"/>
        <v>[$35MM, $75MM)</v>
      </c>
      <c r="M99" s="4">
        <v>0.187</v>
      </c>
      <c r="N99" s="4">
        <v>0.45</v>
      </c>
      <c r="O99" s="5">
        <v>0.9</v>
      </c>
      <c r="P99" s="3">
        <v>2</v>
      </c>
      <c r="Q99" s="3" t="s">
        <v>8</v>
      </c>
      <c r="R99" s="4">
        <v>4</v>
      </c>
      <c r="S99" s="5" t="s">
        <v>8</v>
      </c>
      <c r="T99" s="2" t="s">
        <v>52</v>
      </c>
      <c r="U99" s="2" t="s">
        <v>20</v>
      </c>
      <c r="V99" s="2" t="str">
        <f t="shared" si="6"/>
        <v>True</v>
      </c>
      <c r="W99" s="2" t="s">
        <v>41</v>
      </c>
      <c r="X99" s="2" t="str">
        <f t="shared" si="7"/>
        <v>True</v>
      </c>
      <c r="Y99" s="2" t="s">
        <v>22</v>
      </c>
      <c r="Z99" s="2">
        <v>406000000</v>
      </c>
      <c r="AA99" s="1">
        <v>44412</v>
      </c>
    </row>
    <row r="100" spans="1:27" x14ac:dyDescent="0.3">
      <c r="A100" t="s">
        <v>170</v>
      </c>
      <c r="B100" t="s">
        <v>17</v>
      </c>
      <c r="C100" t="s">
        <v>13</v>
      </c>
      <c r="D100" t="s">
        <v>123</v>
      </c>
      <c r="E100">
        <v>3</v>
      </c>
      <c r="F100" t="str">
        <f t="shared" si="4"/>
        <v>Pass Rated</v>
      </c>
      <c r="G100" s="1" t="s">
        <v>19</v>
      </c>
      <c r="H100" s="2">
        <v>3000000</v>
      </c>
      <c r="I100" s="2">
        <v>3350000</v>
      </c>
      <c r="J100" s="1">
        <v>42916</v>
      </c>
      <c r="K100" s="2">
        <v>7896800</v>
      </c>
      <c r="L100" s="2" t="str">
        <f t="shared" si="5"/>
        <v>[$5MM, $15MM)</v>
      </c>
      <c r="M100" s="4">
        <v>0.52200000000000002</v>
      </c>
      <c r="N100" s="4">
        <v>0.77</v>
      </c>
      <c r="O100" s="5">
        <v>0.86499999999999999</v>
      </c>
      <c r="P100" s="3">
        <v>2</v>
      </c>
      <c r="Q100" s="3" t="s">
        <v>8</v>
      </c>
      <c r="R100" s="4">
        <v>3</v>
      </c>
      <c r="S100" s="5" t="s">
        <v>8</v>
      </c>
      <c r="T100" s="2" t="s">
        <v>14</v>
      </c>
      <c r="U100" s="2" t="s">
        <v>9</v>
      </c>
      <c r="V100" s="2" t="str">
        <f t="shared" si="6"/>
        <v>False</v>
      </c>
      <c r="W100" s="2" t="s">
        <v>30</v>
      </c>
      <c r="X100" s="2" t="str">
        <f t="shared" si="7"/>
        <v>True</v>
      </c>
      <c r="Y100" s="2" t="s">
        <v>8</v>
      </c>
      <c r="Z100" s="2">
        <v>124600000</v>
      </c>
      <c r="AA100" s="1">
        <v>43799</v>
      </c>
    </row>
    <row r="101" spans="1:27" x14ac:dyDescent="0.3">
      <c r="A101" t="s">
        <v>171</v>
      </c>
      <c r="B101" t="s">
        <v>172</v>
      </c>
      <c r="C101" t="s">
        <v>13</v>
      </c>
      <c r="D101" t="s">
        <v>123</v>
      </c>
      <c r="E101">
        <v>5</v>
      </c>
      <c r="F101" t="str">
        <f t="shared" si="4"/>
        <v>Criticized Loan</v>
      </c>
      <c r="G101" s="1" t="s">
        <v>7</v>
      </c>
      <c r="H101" s="2">
        <v>7500000</v>
      </c>
      <c r="I101" s="2">
        <v>25000000</v>
      </c>
      <c r="J101" s="1">
        <v>43677</v>
      </c>
      <c r="K101" s="2">
        <v>44306000</v>
      </c>
      <c r="L101" s="2" t="str">
        <f t="shared" si="5"/>
        <v>[$35MM, $75MM)</v>
      </c>
      <c r="M101" s="4">
        <v>-0.13</v>
      </c>
      <c r="N101" s="4">
        <v>0.63100000000000001</v>
      </c>
      <c r="O101" s="5">
        <v>0.79</v>
      </c>
      <c r="P101" s="3">
        <v>1</v>
      </c>
      <c r="Q101" s="3" t="s">
        <v>8</v>
      </c>
      <c r="R101" s="4">
        <v>2.5</v>
      </c>
      <c r="S101" s="5" t="s">
        <v>8</v>
      </c>
      <c r="T101" s="2" t="s">
        <v>9</v>
      </c>
      <c r="U101" s="2" t="s">
        <v>10</v>
      </c>
      <c r="V101" s="2" t="str">
        <f t="shared" si="6"/>
        <v>True</v>
      </c>
      <c r="W101" s="2" t="s">
        <v>15</v>
      </c>
      <c r="X101" s="2" t="str">
        <f t="shared" si="7"/>
        <v>True</v>
      </c>
      <c r="Y101" s="2" t="s">
        <v>8</v>
      </c>
      <c r="Z101" s="2">
        <v>145000000</v>
      </c>
      <c r="AA101" s="1">
        <v>43737</v>
      </c>
    </row>
    <row r="102" spans="1:27" x14ac:dyDescent="0.3">
      <c r="A102" t="s">
        <v>173</v>
      </c>
      <c r="B102" t="s">
        <v>125</v>
      </c>
      <c r="C102" t="s">
        <v>18</v>
      </c>
      <c r="D102" t="s">
        <v>123</v>
      </c>
      <c r="E102">
        <v>4</v>
      </c>
      <c r="F102" t="str">
        <f t="shared" si="4"/>
        <v>Pass Rated</v>
      </c>
      <c r="G102" s="1" t="s">
        <v>7</v>
      </c>
      <c r="H102" s="2">
        <v>8000000</v>
      </c>
      <c r="I102" s="2">
        <v>10700000</v>
      </c>
      <c r="J102" s="1">
        <v>43100</v>
      </c>
      <c r="K102" s="2">
        <v>27296000</v>
      </c>
      <c r="L102" s="2" t="str">
        <f t="shared" si="5"/>
        <v>[$15MM, $35MM)</v>
      </c>
      <c r="M102" s="4">
        <v>0.64300000000000002</v>
      </c>
      <c r="N102" s="4">
        <v>0.8</v>
      </c>
      <c r="O102" s="5">
        <v>0.73</v>
      </c>
      <c r="P102" s="3">
        <v>2</v>
      </c>
      <c r="Q102" s="3" t="s">
        <v>8</v>
      </c>
      <c r="R102" s="4">
        <v>4</v>
      </c>
      <c r="S102" s="5" t="s">
        <v>8</v>
      </c>
      <c r="T102" s="2" t="s">
        <v>14</v>
      </c>
      <c r="U102" s="2" t="s">
        <v>20</v>
      </c>
      <c r="V102" s="2" t="str">
        <f t="shared" si="6"/>
        <v>True</v>
      </c>
      <c r="W102" s="2" t="s">
        <v>9</v>
      </c>
      <c r="X102" s="2" t="str">
        <f t="shared" si="7"/>
        <v>False</v>
      </c>
      <c r="Y102" s="2" t="s">
        <v>22</v>
      </c>
      <c r="Z102" s="2">
        <v>115000000</v>
      </c>
      <c r="AA102" s="1">
        <v>43891</v>
      </c>
    </row>
    <row r="103" spans="1:27" x14ac:dyDescent="0.3">
      <c r="A103" t="s">
        <v>174</v>
      </c>
      <c r="B103" t="s">
        <v>175</v>
      </c>
      <c r="C103" t="s">
        <v>18</v>
      </c>
      <c r="D103" t="s">
        <v>117</v>
      </c>
      <c r="E103">
        <v>3</v>
      </c>
      <c r="F103" t="str">
        <f t="shared" si="4"/>
        <v>Pass Rated</v>
      </c>
      <c r="G103" s="1" t="s">
        <v>7</v>
      </c>
      <c r="H103" s="2">
        <v>4500000</v>
      </c>
      <c r="I103" s="2">
        <v>6100000</v>
      </c>
      <c r="J103" s="1">
        <v>43281</v>
      </c>
      <c r="K103" s="2">
        <v>1400000</v>
      </c>
      <c r="L103" s="2" t="str">
        <f t="shared" si="5"/>
        <v>[0, $5MM)</v>
      </c>
      <c r="M103" s="4">
        <v>0</v>
      </c>
      <c r="N103" s="4">
        <v>0.629</v>
      </c>
      <c r="O103" s="5">
        <v>0.9</v>
      </c>
      <c r="P103" s="3">
        <v>2</v>
      </c>
      <c r="Q103" s="3" t="s">
        <v>8</v>
      </c>
      <c r="R103" s="4">
        <v>4</v>
      </c>
      <c r="S103" s="5" t="s">
        <v>8</v>
      </c>
      <c r="T103" s="2" t="s">
        <v>27</v>
      </c>
      <c r="U103" s="2" t="s">
        <v>9</v>
      </c>
      <c r="V103" s="2" t="str">
        <f t="shared" si="6"/>
        <v>False</v>
      </c>
      <c r="W103" s="2" t="s">
        <v>9</v>
      </c>
      <c r="X103" s="2" t="str">
        <f t="shared" si="7"/>
        <v>False</v>
      </c>
      <c r="Y103" s="2" t="s">
        <v>22</v>
      </c>
      <c r="Z103" s="2">
        <v>72800000</v>
      </c>
      <c r="AA103" s="1">
        <v>44210</v>
      </c>
    </row>
    <row r="104" spans="1:27" x14ac:dyDescent="0.3">
      <c r="A104" t="s">
        <v>176</v>
      </c>
      <c r="B104" t="s">
        <v>177</v>
      </c>
      <c r="C104" t="s">
        <v>13</v>
      </c>
      <c r="D104" t="s">
        <v>123</v>
      </c>
      <c r="E104">
        <v>3</v>
      </c>
      <c r="F104" t="str">
        <f t="shared" si="4"/>
        <v>Pass Rated</v>
      </c>
      <c r="G104" s="1" t="s">
        <v>19</v>
      </c>
      <c r="H104" s="2">
        <v>5000000</v>
      </c>
      <c r="I104" s="2">
        <v>5750000</v>
      </c>
      <c r="J104" s="1">
        <v>43465</v>
      </c>
      <c r="K104" s="2">
        <v>10542000</v>
      </c>
      <c r="L104" s="2" t="str">
        <f t="shared" si="5"/>
        <v>[$5MM, $15MM)</v>
      </c>
      <c r="M104" s="4">
        <v>0.29699999999999999</v>
      </c>
      <c r="N104" s="4">
        <v>0.53</v>
      </c>
      <c r="O104" s="5">
        <v>0.78</v>
      </c>
      <c r="P104" s="3">
        <v>2</v>
      </c>
      <c r="Q104" s="3" t="s">
        <v>8</v>
      </c>
      <c r="R104" s="4">
        <v>4</v>
      </c>
      <c r="S104" s="5" t="s">
        <v>8</v>
      </c>
      <c r="T104" s="2" t="s">
        <v>27</v>
      </c>
      <c r="U104" s="2" t="s">
        <v>9</v>
      </c>
      <c r="V104" s="2" t="str">
        <f t="shared" si="6"/>
        <v>False</v>
      </c>
      <c r="W104" s="2" t="s">
        <v>30</v>
      </c>
      <c r="X104" s="2" t="str">
        <f t="shared" si="7"/>
        <v>True</v>
      </c>
      <c r="Y104" s="2" t="s">
        <v>8</v>
      </c>
      <c r="Z104" s="2">
        <v>80900000</v>
      </c>
      <c r="AA104" s="1">
        <v>44375</v>
      </c>
    </row>
    <row r="105" spans="1:27" x14ac:dyDescent="0.3">
      <c r="A105" t="s">
        <v>178</v>
      </c>
      <c r="B105" t="s">
        <v>48</v>
      </c>
      <c r="C105" t="s">
        <v>13</v>
      </c>
      <c r="D105" t="s">
        <v>123</v>
      </c>
      <c r="E105">
        <v>3</v>
      </c>
      <c r="F105" t="str">
        <f t="shared" si="4"/>
        <v>Pass Rated</v>
      </c>
      <c r="G105" s="1" t="s">
        <v>7</v>
      </c>
      <c r="H105" s="2">
        <v>3000000</v>
      </c>
      <c r="I105" s="2">
        <v>3433300</v>
      </c>
      <c r="J105" s="1">
        <v>43100</v>
      </c>
      <c r="K105" s="2">
        <v>10741200</v>
      </c>
      <c r="L105" s="2" t="str">
        <f t="shared" si="5"/>
        <v>[$5MM, $15MM)</v>
      </c>
      <c r="M105" s="4">
        <v>0.11600000000000001</v>
      </c>
      <c r="N105" s="4">
        <v>0.69</v>
      </c>
      <c r="O105" s="5">
        <v>0.88</v>
      </c>
      <c r="P105" s="3">
        <v>0.5</v>
      </c>
      <c r="Q105" s="3" t="s">
        <v>8</v>
      </c>
      <c r="R105" s="4">
        <v>3</v>
      </c>
      <c r="S105" s="5" t="s">
        <v>8</v>
      </c>
      <c r="T105" s="2" t="s">
        <v>27</v>
      </c>
      <c r="U105" s="2" t="s">
        <v>20</v>
      </c>
      <c r="V105" s="2" t="str">
        <f t="shared" si="6"/>
        <v>True</v>
      </c>
      <c r="W105" s="2" t="s">
        <v>41</v>
      </c>
      <c r="X105" s="2" t="str">
        <f t="shared" si="7"/>
        <v>True</v>
      </c>
      <c r="Y105" s="2" t="s">
        <v>8</v>
      </c>
      <c r="Z105" s="2">
        <v>23200000</v>
      </c>
      <c r="AA105" s="1">
        <v>43830</v>
      </c>
    </row>
    <row r="106" spans="1:27" x14ac:dyDescent="0.3">
      <c r="A106" t="s">
        <v>179</v>
      </c>
      <c r="B106" t="s">
        <v>39</v>
      </c>
      <c r="C106" t="s">
        <v>18</v>
      </c>
      <c r="D106" t="s">
        <v>123</v>
      </c>
      <c r="E106">
        <v>3</v>
      </c>
      <c r="F106" t="str">
        <f t="shared" si="4"/>
        <v>Pass Rated</v>
      </c>
      <c r="G106" s="1" t="s">
        <v>7</v>
      </c>
      <c r="H106" s="2">
        <v>5000000</v>
      </c>
      <c r="I106" s="2">
        <v>21005000</v>
      </c>
      <c r="J106" s="1">
        <v>43465</v>
      </c>
      <c r="K106" s="2">
        <v>28301200</v>
      </c>
      <c r="L106" s="2" t="str">
        <f t="shared" si="5"/>
        <v>[$15MM, $35MM)</v>
      </c>
      <c r="M106" s="4">
        <v>0.92</v>
      </c>
      <c r="N106" s="4">
        <v>0.51</v>
      </c>
      <c r="O106" s="5">
        <v>0.94699999999999995</v>
      </c>
      <c r="P106" s="3">
        <v>1</v>
      </c>
      <c r="Q106" s="3" t="s">
        <v>8</v>
      </c>
      <c r="R106" s="4">
        <v>3</v>
      </c>
      <c r="S106" s="5" t="s">
        <v>8</v>
      </c>
      <c r="T106" s="2" t="s">
        <v>14</v>
      </c>
      <c r="U106" s="2" t="s">
        <v>10</v>
      </c>
      <c r="V106" s="2" t="str">
        <f t="shared" si="6"/>
        <v>True</v>
      </c>
      <c r="W106" s="2" t="s">
        <v>9</v>
      </c>
      <c r="X106" s="2" t="str">
        <f t="shared" si="7"/>
        <v>False</v>
      </c>
      <c r="Y106" s="2" t="s">
        <v>8</v>
      </c>
      <c r="Z106" s="2">
        <v>308000000</v>
      </c>
      <c r="AA106" s="1">
        <v>44009</v>
      </c>
    </row>
    <row r="107" spans="1:27" x14ac:dyDescent="0.3">
      <c r="A107" t="s">
        <v>180</v>
      </c>
      <c r="B107" t="s">
        <v>58</v>
      </c>
      <c r="C107" t="s">
        <v>6</v>
      </c>
      <c r="D107" t="s">
        <v>123</v>
      </c>
      <c r="E107">
        <v>3</v>
      </c>
      <c r="F107" t="str">
        <f t="shared" si="4"/>
        <v>Pass Rated</v>
      </c>
      <c r="G107" s="1" t="s">
        <v>7</v>
      </c>
      <c r="H107" s="2">
        <v>40000000</v>
      </c>
      <c r="I107" s="2">
        <v>41000000</v>
      </c>
      <c r="J107" s="1">
        <v>43100</v>
      </c>
      <c r="K107" s="2">
        <v>37660000</v>
      </c>
      <c r="L107" s="2" t="str">
        <f t="shared" si="5"/>
        <v>[$35MM, $75MM)</v>
      </c>
      <c r="M107" s="4">
        <v>0.39</v>
      </c>
      <c r="N107" s="4">
        <v>0.80500000000000005</v>
      </c>
      <c r="O107" s="5">
        <v>0.95</v>
      </c>
      <c r="P107" s="3">
        <v>3</v>
      </c>
      <c r="Q107" s="3" t="s">
        <v>8</v>
      </c>
      <c r="R107" s="4">
        <v>4</v>
      </c>
      <c r="S107" s="5" t="s">
        <v>67</v>
      </c>
      <c r="T107" s="2" t="s">
        <v>27</v>
      </c>
      <c r="U107" s="2" t="s">
        <v>40</v>
      </c>
      <c r="V107" s="2" t="str">
        <f t="shared" si="6"/>
        <v>True</v>
      </c>
      <c r="W107" s="2" t="s">
        <v>41</v>
      </c>
      <c r="X107" s="2" t="str">
        <f t="shared" si="7"/>
        <v>True</v>
      </c>
      <c r="Y107" s="2" t="s">
        <v>22</v>
      </c>
      <c r="Z107" s="2">
        <v>663000000</v>
      </c>
      <c r="AA107" s="1">
        <v>44310</v>
      </c>
    </row>
    <row r="108" spans="1:27" x14ac:dyDescent="0.3">
      <c r="A108" t="s">
        <v>181</v>
      </c>
      <c r="B108" t="s">
        <v>44</v>
      </c>
      <c r="C108" t="s">
        <v>18</v>
      </c>
      <c r="D108" t="s">
        <v>123</v>
      </c>
      <c r="E108">
        <v>3</v>
      </c>
      <c r="F108" t="str">
        <f t="shared" si="4"/>
        <v>Pass Rated</v>
      </c>
      <c r="G108" s="1" t="s">
        <v>7</v>
      </c>
      <c r="H108" s="2">
        <v>5000000</v>
      </c>
      <c r="I108" s="2">
        <v>5100000</v>
      </c>
      <c r="J108" s="1">
        <v>43465</v>
      </c>
      <c r="K108" s="2">
        <v>8085200</v>
      </c>
      <c r="L108" s="2" t="str">
        <f t="shared" si="5"/>
        <v>[$5MM, $15MM)</v>
      </c>
      <c r="M108" s="4">
        <v>0.53</v>
      </c>
      <c r="N108" s="4">
        <v>0.68200000000000005</v>
      </c>
      <c r="O108" s="5">
        <v>0.95</v>
      </c>
      <c r="P108" s="3">
        <v>1</v>
      </c>
      <c r="Q108" s="3" t="s">
        <v>8</v>
      </c>
      <c r="R108" s="4">
        <v>4</v>
      </c>
      <c r="S108" s="5" t="s">
        <v>8</v>
      </c>
      <c r="T108" s="2" t="s">
        <v>27</v>
      </c>
      <c r="U108" s="2" t="s">
        <v>20</v>
      </c>
      <c r="V108" s="2" t="str">
        <f t="shared" si="6"/>
        <v>True</v>
      </c>
      <c r="W108" s="2" t="s">
        <v>9</v>
      </c>
      <c r="X108" s="2" t="str">
        <f t="shared" si="7"/>
        <v>False</v>
      </c>
      <c r="Y108" s="2" t="s">
        <v>8</v>
      </c>
      <c r="Z108" s="2">
        <v>82000000</v>
      </c>
      <c r="AA108" s="1">
        <v>43897</v>
      </c>
    </row>
    <row r="109" spans="1:27" x14ac:dyDescent="0.3">
      <c r="A109" t="s">
        <v>182</v>
      </c>
      <c r="B109" t="s">
        <v>44</v>
      </c>
      <c r="C109" t="s">
        <v>18</v>
      </c>
      <c r="D109" t="s">
        <v>123</v>
      </c>
      <c r="E109">
        <v>3</v>
      </c>
      <c r="F109" t="str">
        <f t="shared" si="4"/>
        <v>Pass Rated</v>
      </c>
      <c r="G109" s="1" t="s">
        <v>127</v>
      </c>
      <c r="H109" s="2">
        <v>7500000</v>
      </c>
      <c r="I109" s="2">
        <v>10250000</v>
      </c>
      <c r="J109" s="1">
        <v>43555</v>
      </c>
      <c r="K109" s="2">
        <v>28706000</v>
      </c>
      <c r="L109" s="2" t="str">
        <f t="shared" si="5"/>
        <v>[$15MM, $35MM)</v>
      </c>
      <c r="M109" s="4">
        <v>0.372</v>
      </c>
      <c r="N109" s="4">
        <v>0.92600000000000005</v>
      </c>
      <c r="O109" s="5">
        <v>1</v>
      </c>
      <c r="P109" s="3">
        <v>1</v>
      </c>
      <c r="Q109" s="3" t="s">
        <v>8</v>
      </c>
      <c r="R109" s="4">
        <v>4</v>
      </c>
      <c r="S109" s="5" t="s">
        <v>8</v>
      </c>
      <c r="T109" s="2" t="s">
        <v>27</v>
      </c>
      <c r="U109" s="2" t="s">
        <v>45</v>
      </c>
      <c r="V109" s="2" t="str">
        <f t="shared" si="6"/>
        <v>True</v>
      </c>
      <c r="W109" s="2" t="s">
        <v>9</v>
      </c>
      <c r="X109" s="2" t="str">
        <f t="shared" si="7"/>
        <v>False</v>
      </c>
      <c r="Y109" s="2" t="s">
        <v>8</v>
      </c>
      <c r="Z109" s="2">
        <v>76800000</v>
      </c>
      <c r="AA109" s="1">
        <v>43974</v>
      </c>
    </row>
    <row r="110" spans="1:27" x14ac:dyDescent="0.3">
      <c r="A110" t="s">
        <v>183</v>
      </c>
      <c r="B110" t="s">
        <v>184</v>
      </c>
      <c r="C110" t="s">
        <v>13</v>
      </c>
      <c r="D110" t="s">
        <v>117</v>
      </c>
      <c r="E110">
        <v>3</v>
      </c>
      <c r="F110" t="str">
        <f t="shared" si="4"/>
        <v>Pass Rated</v>
      </c>
      <c r="G110" s="1" t="s">
        <v>7</v>
      </c>
      <c r="H110" s="2">
        <v>25000000</v>
      </c>
      <c r="I110" s="2">
        <v>41700000</v>
      </c>
      <c r="J110" s="1">
        <v>43373</v>
      </c>
      <c r="K110" s="2">
        <v>28707200</v>
      </c>
      <c r="L110" s="2" t="str">
        <f t="shared" si="5"/>
        <v>[$15MM, $35MM)</v>
      </c>
      <c r="M110" s="4">
        <v>0.311</v>
      </c>
      <c r="N110" s="4">
        <v>0.61</v>
      </c>
      <c r="O110" s="5">
        <v>0.94499999999999995</v>
      </c>
      <c r="P110" s="3">
        <v>5</v>
      </c>
      <c r="Q110" s="3" t="s">
        <v>8</v>
      </c>
      <c r="R110" s="4">
        <v>3</v>
      </c>
      <c r="S110" s="5" t="s">
        <v>8</v>
      </c>
      <c r="T110" s="2" t="s">
        <v>14</v>
      </c>
      <c r="U110" s="2" t="s">
        <v>10</v>
      </c>
      <c r="V110" s="2" t="str">
        <f t="shared" si="6"/>
        <v>True</v>
      </c>
      <c r="W110" s="2" t="s">
        <v>41</v>
      </c>
      <c r="X110" s="2" t="str">
        <f t="shared" si="7"/>
        <v>True</v>
      </c>
      <c r="Y110" s="2" t="s">
        <v>8</v>
      </c>
      <c r="Z110" s="2">
        <v>428500000</v>
      </c>
      <c r="AA110" s="1">
        <v>45350</v>
      </c>
    </row>
    <row r="111" spans="1:27" x14ac:dyDescent="0.3">
      <c r="A111" t="s">
        <v>185</v>
      </c>
      <c r="B111" t="s">
        <v>125</v>
      </c>
      <c r="C111" t="s">
        <v>13</v>
      </c>
      <c r="D111" t="s">
        <v>123</v>
      </c>
      <c r="E111">
        <v>3</v>
      </c>
      <c r="F111" t="str">
        <f t="shared" si="4"/>
        <v>Pass Rated</v>
      </c>
      <c r="G111" s="1" t="s">
        <v>19</v>
      </c>
      <c r="H111" s="2">
        <v>5000000</v>
      </c>
      <c r="I111" s="2">
        <v>5250000</v>
      </c>
      <c r="J111" s="1">
        <v>43373</v>
      </c>
      <c r="K111" s="2">
        <v>12903672</v>
      </c>
      <c r="L111" s="2" t="str">
        <f t="shared" si="5"/>
        <v>[$5MM, $15MM)</v>
      </c>
      <c r="M111" s="4">
        <v>0.42399999999999999</v>
      </c>
      <c r="N111" s="4">
        <v>0.99</v>
      </c>
      <c r="O111" s="5">
        <v>0.99</v>
      </c>
      <c r="P111" s="3">
        <v>1</v>
      </c>
      <c r="Q111" s="3" t="s">
        <v>8</v>
      </c>
      <c r="R111" s="4">
        <v>3.5</v>
      </c>
      <c r="S111" s="5" t="s">
        <v>8</v>
      </c>
      <c r="T111" s="2" t="s">
        <v>14</v>
      </c>
      <c r="U111" s="2" t="s">
        <v>9</v>
      </c>
      <c r="V111" s="2" t="str">
        <f t="shared" si="6"/>
        <v>False</v>
      </c>
      <c r="W111" s="2" t="s">
        <v>30</v>
      </c>
      <c r="X111" s="2" t="str">
        <f t="shared" si="7"/>
        <v>True</v>
      </c>
      <c r="Y111" s="2" t="s">
        <v>8</v>
      </c>
      <c r="Z111" s="2">
        <v>100000000</v>
      </c>
      <c r="AA111" s="1">
        <v>43797</v>
      </c>
    </row>
    <row r="112" spans="1:27" x14ac:dyDescent="0.3">
      <c r="A112" t="s">
        <v>186</v>
      </c>
      <c r="B112" t="s">
        <v>187</v>
      </c>
      <c r="C112" t="s">
        <v>13</v>
      </c>
      <c r="D112" t="s">
        <v>123</v>
      </c>
      <c r="E112">
        <v>3</v>
      </c>
      <c r="F112" t="str">
        <f t="shared" si="4"/>
        <v>Pass Rated</v>
      </c>
      <c r="G112" s="1" t="s">
        <v>7</v>
      </c>
      <c r="H112" s="2">
        <v>50000000</v>
      </c>
      <c r="I112" s="2">
        <v>50000000</v>
      </c>
      <c r="J112" s="1">
        <v>42916</v>
      </c>
      <c r="K112" s="2">
        <v>145081200</v>
      </c>
      <c r="L112" s="2" t="str">
        <f t="shared" si="5"/>
        <v>$75MM+</v>
      </c>
      <c r="M112" s="4">
        <v>0.71299999999999997</v>
      </c>
      <c r="N112" s="4">
        <v>0.78</v>
      </c>
      <c r="O112" s="5">
        <v>0.94</v>
      </c>
      <c r="P112" s="3">
        <v>2</v>
      </c>
      <c r="Q112" s="3" t="s">
        <v>8</v>
      </c>
      <c r="R112" s="4">
        <v>4</v>
      </c>
      <c r="S112" s="5" t="s">
        <v>8</v>
      </c>
      <c r="T112" s="2" t="s">
        <v>27</v>
      </c>
      <c r="U112" s="2" t="s">
        <v>10</v>
      </c>
      <c r="V112" s="2" t="str">
        <f t="shared" si="6"/>
        <v>True</v>
      </c>
      <c r="W112" s="2" t="s">
        <v>41</v>
      </c>
      <c r="X112" s="2" t="str">
        <f t="shared" si="7"/>
        <v>True</v>
      </c>
      <c r="Y112" s="2" t="s">
        <v>8</v>
      </c>
      <c r="Z112" s="2">
        <v>227400000</v>
      </c>
      <c r="AA112" s="1">
        <v>44127</v>
      </c>
    </row>
    <row r="113" spans="1:27" x14ac:dyDescent="0.3">
      <c r="A113" t="s">
        <v>188</v>
      </c>
      <c r="B113" t="s">
        <v>107</v>
      </c>
      <c r="C113" t="s">
        <v>13</v>
      </c>
      <c r="D113" t="s">
        <v>123</v>
      </c>
      <c r="E113">
        <v>3</v>
      </c>
      <c r="F113" t="str">
        <f t="shared" si="4"/>
        <v>Pass Rated</v>
      </c>
      <c r="G113" s="1" t="s">
        <v>7</v>
      </c>
      <c r="H113" s="2">
        <v>5000000</v>
      </c>
      <c r="I113" s="2">
        <v>13511100</v>
      </c>
      <c r="J113" s="1">
        <v>43465</v>
      </c>
      <c r="K113" s="2">
        <v>4939200</v>
      </c>
      <c r="L113" s="2" t="str">
        <f t="shared" si="5"/>
        <v>[0, $5MM)</v>
      </c>
      <c r="M113" s="4">
        <v>1.7</v>
      </c>
      <c r="N113" s="4">
        <v>0.47499999999999998</v>
      </c>
      <c r="O113" s="5">
        <v>0.98</v>
      </c>
      <c r="P113" s="3">
        <v>2</v>
      </c>
      <c r="Q113" s="3" t="s">
        <v>8</v>
      </c>
      <c r="R113" s="4">
        <v>3</v>
      </c>
      <c r="S113" s="5" t="s">
        <v>8</v>
      </c>
      <c r="T113" s="2" t="s">
        <v>9</v>
      </c>
      <c r="U113" s="2" t="s">
        <v>10</v>
      </c>
      <c r="V113" s="2" t="str">
        <f t="shared" si="6"/>
        <v>True</v>
      </c>
      <c r="W113" s="2" t="s">
        <v>9</v>
      </c>
      <c r="X113" s="2" t="str">
        <f t="shared" si="7"/>
        <v>False</v>
      </c>
      <c r="Y113" s="2" t="s">
        <v>8</v>
      </c>
      <c r="Z113" s="2">
        <v>233000000</v>
      </c>
      <c r="AA113" s="1">
        <v>44281</v>
      </c>
    </row>
    <row r="114" spans="1:27" x14ac:dyDescent="0.3">
      <c r="A114" t="s">
        <v>189</v>
      </c>
      <c r="B114" t="s">
        <v>84</v>
      </c>
      <c r="C114" t="s">
        <v>13</v>
      </c>
      <c r="D114" t="s">
        <v>123</v>
      </c>
      <c r="E114">
        <v>3</v>
      </c>
      <c r="F114" t="str">
        <f t="shared" si="4"/>
        <v>Pass Rated</v>
      </c>
      <c r="G114" s="1" t="s">
        <v>19</v>
      </c>
      <c r="H114" s="2">
        <v>4000000</v>
      </c>
      <c r="I114" s="2">
        <v>4100000</v>
      </c>
      <c r="J114" s="1">
        <v>43100</v>
      </c>
      <c r="K114" s="2">
        <v>11845200</v>
      </c>
      <c r="L114" s="2" t="str">
        <f t="shared" si="5"/>
        <v>[$5MM, $15MM)</v>
      </c>
      <c r="M114" s="4">
        <v>0.08</v>
      </c>
      <c r="N114" s="4">
        <v>0.44</v>
      </c>
      <c r="O114" s="5">
        <v>0.95699999999999996</v>
      </c>
      <c r="P114" s="3">
        <v>2</v>
      </c>
      <c r="Q114" s="3" t="s">
        <v>8</v>
      </c>
      <c r="R114" s="4">
        <v>4</v>
      </c>
      <c r="S114" s="5" t="s">
        <v>8</v>
      </c>
      <c r="T114" s="2" t="s">
        <v>14</v>
      </c>
      <c r="U114" s="2" t="s">
        <v>10</v>
      </c>
      <c r="V114" s="2" t="str">
        <f t="shared" si="6"/>
        <v>True</v>
      </c>
      <c r="W114" s="2" t="s">
        <v>21</v>
      </c>
      <c r="X114" s="2" t="str">
        <f t="shared" si="7"/>
        <v>True</v>
      </c>
      <c r="Y114" s="2" t="s">
        <v>8</v>
      </c>
      <c r="Z114" s="2">
        <v>75000000</v>
      </c>
      <c r="AA114" s="1">
        <v>43921</v>
      </c>
    </row>
    <row r="115" spans="1:27" x14ac:dyDescent="0.3">
      <c r="A115" t="s">
        <v>190</v>
      </c>
      <c r="B115" t="s">
        <v>191</v>
      </c>
      <c r="C115" t="s">
        <v>13</v>
      </c>
      <c r="D115" t="s">
        <v>117</v>
      </c>
      <c r="E115">
        <v>3</v>
      </c>
      <c r="F115" t="str">
        <f t="shared" si="4"/>
        <v>Pass Rated</v>
      </c>
      <c r="G115" s="1" t="s">
        <v>7</v>
      </c>
      <c r="H115" s="2">
        <v>4000000</v>
      </c>
      <c r="I115" s="2">
        <v>12300000</v>
      </c>
      <c r="J115" s="1">
        <v>43465</v>
      </c>
      <c r="K115" s="2">
        <v>7241200</v>
      </c>
      <c r="L115" s="2" t="str">
        <f t="shared" si="5"/>
        <v>[$5MM, $15MM)</v>
      </c>
      <c r="M115" s="4">
        <v>0.42</v>
      </c>
      <c r="N115" s="4">
        <v>0.74</v>
      </c>
      <c r="O115" s="5">
        <v>0.93</v>
      </c>
      <c r="P115" s="3">
        <v>1.5</v>
      </c>
      <c r="Q115" s="3" t="s">
        <v>8</v>
      </c>
      <c r="R115" s="4">
        <v>3</v>
      </c>
      <c r="S115" s="5" t="s">
        <v>8</v>
      </c>
      <c r="T115" s="2" t="s">
        <v>27</v>
      </c>
      <c r="U115" s="2" t="s">
        <v>9</v>
      </c>
      <c r="V115" s="2" t="str">
        <f t="shared" si="6"/>
        <v>False</v>
      </c>
      <c r="W115" s="2" t="s">
        <v>9</v>
      </c>
      <c r="X115" s="2" t="str">
        <f t="shared" si="7"/>
        <v>False</v>
      </c>
      <c r="Y115" s="2" t="s">
        <v>8</v>
      </c>
      <c r="Z115" s="2">
        <v>128000000</v>
      </c>
      <c r="AA115" s="1">
        <v>43830</v>
      </c>
    </row>
    <row r="116" spans="1:27" x14ac:dyDescent="0.3">
      <c r="A116" t="s">
        <v>192</v>
      </c>
      <c r="B116" t="s">
        <v>48</v>
      </c>
      <c r="C116" t="s">
        <v>13</v>
      </c>
      <c r="D116" t="s">
        <v>123</v>
      </c>
      <c r="E116">
        <v>4</v>
      </c>
      <c r="F116" t="str">
        <f t="shared" si="4"/>
        <v>Pass Rated</v>
      </c>
      <c r="G116" s="1" t="s">
        <v>7</v>
      </c>
      <c r="H116" s="2">
        <v>3000000</v>
      </c>
      <c r="I116" s="2">
        <v>16050000</v>
      </c>
      <c r="J116" s="1">
        <v>43373</v>
      </c>
      <c r="K116" s="2">
        <v>12811200</v>
      </c>
      <c r="L116" s="2" t="str">
        <f t="shared" si="5"/>
        <v>[$5MM, $15MM)</v>
      </c>
      <c r="M116" s="4">
        <v>1.01</v>
      </c>
      <c r="N116" s="4">
        <v>0.71</v>
      </c>
      <c r="O116" s="5">
        <v>0.4</v>
      </c>
      <c r="P116" s="3">
        <v>2</v>
      </c>
      <c r="Q116" s="3" t="s">
        <v>8</v>
      </c>
      <c r="R116" s="4">
        <v>3</v>
      </c>
      <c r="S116" s="5" t="s">
        <v>8</v>
      </c>
      <c r="T116" s="2" t="s">
        <v>14</v>
      </c>
      <c r="U116" s="2" t="s">
        <v>9</v>
      </c>
      <c r="V116" s="2" t="str">
        <f t="shared" si="6"/>
        <v>False</v>
      </c>
      <c r="W116" s="2" t="s">
        <v>21</v>
      </c>
      <c r="X116" s="2" t="str">
        <f t="shared" si="7"/>
        <v>True</v>
      </c>
      <c r="Y116" s="2" t="s">
        <v>8</v>
      </c>
      <c r="Z116" s="2">
        <v>150000000</v>
      </c>
      <c r="AA116" s="1">
        <v>44189</v>
      </c>
    </row>
    <row r="117" spans="1:27" x14ac:dyDescent="0.3">
      <c r="A117" t="s">
        <v>193</v>
      </c>
      <c r="B117" t="s">
        <v>12</v>
      </c>
      <c r="C117" t="s">
        <v>6</v>
      </c>
      <c r="D117" t="s">
        <v>123</v>
      </c>
      <c r="E117">
        <v>3</v>
      </c>
      <c r="F117" t="str">
        <f t="shared" si="4"/>
        <v>Pass Rated</v>
      </c>
      <c r="G117" s="1" t="s">
        <v>19</v>
      </c>
      <c r="H117" s="2">
        <v>10000000</v>
      </c>
      <c r="I117" s="2">
        <v>19000000</v>
      </c>
      <c r="J117" s="1">
        <v>43646</v>
      </c>
      <c r="K117" s="2">
        <v>47597200</v>
      </c>
      <c r="L117" s="2" t="str">
        <f t="shared" si="5"/>
        <v>[$35MM, $75MM)</v>
      </c>
      <c r="M117" s="4">
        <v>0.43</v>
      </c>
      <c r="N117" s="4">
        <v>0.56000000000000005</v>
      </c>
      <c r="O117" s="5">
        <v>0.95799999999999996</v>
      </c>
      <c r="P117" s="3">
        <v>1.5</v>
      </c>
      <c r="Q117" s="3" t="s">
        <v>8</v>
      </c>
      <c r="R117" s="4">
        <v>3.5</v>
      </c>
      <c r="S117" s="5" t="s">
        <v>8</v>
      </c>
      <c r="T117" s="2" t="s">
        <v>14</v>
      </c>
      <c r="U117" s="2" t="s">
        <v>9</v>
      </c>
      <c r="V117" s="2" t="str">
        <f t="shared" si="6"/>
        <v>False</v>
      </c>
      <c r="W117" s="2" t="s">
        <v>30</v>
      </c>
      <c r="X117" s="2" t="str">
        <f t="shared" si="7"/>
        <v>True</v>
      </c>
      <c r="Y117" s="2" t="s">
        <v>8</v>
      </c>
      <c r="Z117" s="2">
        <v>91400000</v>
      </c>
      <c r="AA117" s="1">
        <v>44204</v>
      </c>
    </row>
    <row r="118" spans="1:27" x14ac:dyDescent="0.3">
      <c r="A118" t="s">
        <v>194</v>
      </c>
      <c r="B118" t="s">
        <v>195</v>
      </c>
      <c r="C118" t="s">
        <v>13</v>
      </c>
      <c r="D118" t="s">
        <v>123</v>
      </c>
      <c r="E118">
        <v>3</v>
      </c>
      <c r="F118" t="str">
        <f t="shared" si="4"/>
        <v>Pass Rated</v>
      </c>
      <c r="G118" s="1" t="s">
        <v>7</v>
      </c>
      <c r="H118" s="2">
        <v>10000000</v>
      </c>
      <c r="I118" s="2">
        <v>11000000</v>
      </c>
      <c r="J118" s="1">
        <v>43496</v>
      </c>
      <c r="K118" s="2">
        <v>34680000</v>
      </c>
      <c r="L118" s="2" t="str">
        <f t="shared" si="5"/>
        <v>[$15MM, $35MM)</v>
      </c>
      <c r="M118" s="4">
        <v>0.66</v>
      </c>
      <c r="N118" s="4">
        <v>0.49</v>
      </c>
      <c r="O118" s="5">
        <v>0.95499999999999996</v>
      </c>
      <c r="P118" s="3">
        <v>2</v>
      </c>
      <c r="Q118" s="3" t="s">
        <v>8</v>
      </c>
      <c r="R118" s="4">
        <v>4</v>
      </c>
      <c r="S118" s="5" t="s">
        <v>8</v>
      </c>
      <c r="T118" s="2" t="s">
        <v>27</v>
      </c>
      <c r="U118" s="2" t="s">
        <v>10</v>
      </c>
      <c r="V118" s="2" t="str">
        <f t="shared" si="6"/>
        <v>True</v>
      </c>
      <c r="W118" s="2" t="s">
        <v>30</v>
      </c>
      <c r="X118" s="2" t="str">
        <f t="shared" si="7"/>
        <v>True</v>
      </c>
      <c r="Y118" s="2" t="s">
        <v>8</v>
      </c>
      <c r="Z118" s="2">
        <v>420000000</v>
      </c>
      <c r="AA118" s="1">
        <v>44389</v>
      </c>
    </row>
    <row r="119" spans="1:27" x14ac:dyDescent="0.3">
      <c r="A119" t="s">
        <v>196</v>
      </c>
      <c r="B119" t="s">
        <v>26</v>
      </c>
      <c r="C119" t="s">
        <v>13</v>
      </c>
      <c r="D119" t="s">
        <v>123</v>
      </c>
      <c r="E119">
        <v>3</v>
      </c>
      <c r="F119" t="str">
        <f t="shared" si="4"/>
        <v>Pass Rated</v>
      </c>
      <c r="G119" s="1" t="s">
        <v>7</v>
      </c>
      <c r="H119" s="2">
        <v>10000000</v>
      </c>
      <c r="I119" s="2">
        <v>10942400</v>
      </c>
      <c r="J119" s="1">
        <v>43190</v>
      </c>
      <c r="K119" s="2">
        <v>29974800</v>
      </c>
      <c r="L119" s="2" t="str">
        <f t="shared" si="5"/>
        <v>[$15MM, $35MM)</v>
      </c>
      <c r="M119" s="4">
        <v>0.17</v>
      </c>
      <c r="N119" s="4">
        <v>0.74</v>
      </c>
      <c r="O119" s="5">
        <v>0.96199999999999997</v>
      </c>
      <c r="P119" s="3">
        <v>2</v>
      </c>
      <c r="Q119" s="3" t="s">
        <v>8</v>
      </c>
      <c r="R119" s="4">
        <v>3</v>
      </c>
      <c r="S119" s="5" t="s">
        <v>8</v>
      </c>
      <c r="T119" s="2" t="s">
        <v>27</v>
      </c>
      <c r="U119" s="2" t="s">
        <v>10</v>
      </c>
      <c r="V119" s="2" t="str">
        <f t="shared" si="6"/>
        <v>True</v>
      </c>
      <c r="W119" s="2" t="s">
        <v>9</v>
      </c>
      <c r="X119" s="2" t="str">
        <f t="shared" si="7"/>
        <v>False</v>
      </c>
      <c r="Y119" s="2" t="s">
        <v>22</v>
      </c>
      <c r="Z119" s="2">
        <v>122000000</v>
      </c>
      <c r="AA119" s="1">
        <v>44063</v>
      </c>
    </row>
    <row r="120" spans="1:27" x14ac:dyDescent="0.3">
      <c r="A120" t="s">
        <v>197</v>
      </c>
      <c r="B120" t="s">
        <v>195</v>
      </c>
      <c r="C120" t="s">
        <v>18</v>
      </c>
      <c r="D120" t="s">
        <v>123</v>
      </c>
      <c r="E120">
        <v>6</v>
      </c>
      <c r="F120" t="str">
        <f t="shared" si="4"/>
        <v>Criticized Loan</v>
      </c>
      <c r="G120" s="1" t="s">
        <v>7</v>
      </c>
      <c r="H120" s="2">
        <v>8000000</v>
      </c>
      <c r="I120" s="2">
        <v>10600000</v>
      </c>
      <c r="J120" s="1">
        <v>43220</v>
      </c>
      <c r="K120" s="2">
        <v>13206000</v>
      </c>
      <c r="L120" s="2" t="str">
        <f t="shared" si="5"/>
        <v>[$5MM, $15MM)</v>
      </c>
      <c r="M120" s="4">
        <v>0.51</v>
      </c>
      <c r="N120" s="4">
        <v>0.74</v>
      </c>
      <c r="O120" s="5">
        <v>0.94899999999999995</v>
      </c>
      <c r="P120" s="3">
        <v>1</v>
      </c>
      <c r="Q120" s="3" t="s">
        <v>8</v>
      </c>
      <c r="R120" s="4">
        <v>5</v>
      </c>
      <c r="S120" s="5" t="s">
        <v>67</v>
      </c>
      <c r="T120" s="2" t="s">
        <v>9</v>
      </c>
      <c r="U120" s="2" t="s">
        <v>10</v>
      </c>
      <c r="V120" s="2" t="str">
        <f t="shared" si="6"/>
        <v>True</v>
      </c>
      <c r="W120" s="2" t="s">
        <v>15</v>
      </c>
      <c r="X120" s="2" t="str">
        <f t="shared" si="7"/>
        <v>True</v>
      </c>
      <c r="Y120" s="2" t="s">
        <v>8</v>
      </c>
      <c r="Z120" s="2">
        <v>322000000</v>
      </c>
      <c r="AA120" s="1">
        <v>43861</v>
      </c>
    </row>
    <row r="121" spans="1:27" x14ac:dyDescent="0.3">
      <c r="A121" t="s">
        <v>198</v>
      </c>
      <c r="B121" t="s">
        <v>12</v>
      </c>
      <c r="C121" t="s">
        <v>18</v>
      </c>
      <c r="D121" t="s">
        <v>123</v>
      </c>
      <c r="E121">
        <v>3</v>
      </c>
      <c r="F121" t="str">
        <f t="shared" si="4"/>
        <v>Pass Rated</v>
      </c>
      <c r="G121" s="1" t="s">
        <v>19</v>
      </c>
      <c r="H121" s="2">
        <v>4000000</v>
      </c>
      <c r="I121" s="2">
        <v>4250000</v>
      </c>
      <c r="J121" s="1">
        <v>43465</v>
      </c>
      <c r="K121" s="2">
        <v>3842000</v>
      </c>
      <c r="L121" s="2" t="str">
        <f t="shared" si="5"/>
        <v>[0, $5MM)</v>
      </c>
      <c r="M121" s="4">
        <v>0.7</v>
      </c>
      <c r="N121" s="4">
        <v>0.99</v>
      </c>
      <c r="O121" s="5">
        <v>0.94</v>
      </c>
      <c r="P121" s="3">
        <v>2</v>
      </c>
      <c r="Q121" s="3" t="s">
        <v>8</v>
      </c>
      <c r="R121" s="4">
        <v>4</v>
      </c>
      <c r="S121" s="5" t="s">
        <v>8</v>
      </c>
      <c r="T121" s="2" t="s">
        <v>14</v>
      </c>
      <c r="U121" s="2" t="s">
        <v>10</v>
      </c>
      <c r="V121" s="2" t="str">
        <f t="shared" si="6"/>
        <v>True</v>
      </c>
      <c r="W121" s="2" t="s">
        <v>30</v>
      </c>
      <c r="X121" s="2" t="str">
        <f t="shared" si="7"/>
        <v>True</v>
      </c>
      <c r="Y121" s="2" t="s">
        <v>8</v>
      </c>
      <c r="Z121" s="2">
        <v>21000000</v>
      </c>
      <c r="AA121" s="1">
        <v>44316</v>
      </c>
    </row>
    <row r="122" spans="1:27" x14ac:dyDescent="0.3">
      <c r="A122" t="s">
        <v>199</v>
      </c>
      <c r="B122" t="s">
        <v>195</v>
      </c>
      <c r="C122" t="s">
        <v>13</v>
      </c>
      <c r="D122" t="s">
        <v>123</v>
      </c>
      <c r="E122">
        <v>4</v>
      </c>
      <c r="F122" t="str">
        <f t="shared" si="4"/>
        <v>Pass Rated</v>
      </c>
      <c r="G122" s="1" t="s">
        <v>7</v>
      </c>
      <c r="H122" s="2">
        <v>15000000</v>
      </c>
      <c r="I122" s="2">
        <v>14100000</v>
      </c>
      <c r="J122" s="1">
        <v>43465</v>
      </c>
      <c r="K122" s="2">
        <v>46128000</v>
      </c>
      <c r="L122" s="2" t="str">
        <f t="shared" si="5"/>
        <v>[$35MM, $75MM)</v>
      </c>
      <c r="M122" s="4">
        <v>0.37</v>
      </c>
      <c r="N122" s="4">
        <v>0.73</v>
      </c>
      <c r="O122" s="5">
        <v>0.90800000000000003</v>
      </c>
      <c r="P122" s="3">
        <v>1</v>
      </c>
      <c r="Q122" s="3" t="s">
        <v>8</v>
      </c>
      <c r="R122" s="4">
        <v>3</v>
      </c>
      <c r="S122" s="5" t="s">
        <v>8</v>
      </c>
      <c r="T122" s="2" t="s">
        <v>27</v>
      </c>
      <c r="U122" s="2" t="s">
        <v>10</v>
      </c>
      <c r="V122" s="2" t="str">
        <f t="shared" si="6"/>
        <v>True</v>
      </c>
      <c r="W122" s="2" t="s">
        <v>9</v>
      </c>
      <c r="X122" s="2" t="str">
        <f t="shared" si="7"/>
        <v>False</v>
      </c>
      <c r="Y122" s="2" t="s">
        <v>8</v>
      </c>
      <c r="Z122" s="2">
        <v>125000000</v>
      </c>
      <c r="AA122" s="1">
        <v>43921</v>
      </c>
    </row>
    <row r="123" spans="1:27" x14ac:dyDescent="0.3">
      <c r="A123" t="s">
        <v>200</v>
      </c>
      <c r="B123" t="s">
        <v>61</v>
      </c>
      <c r="C123" t="s">
        <v>18</v>
      </c>
      <c r="D123" t="s">
        <v>123</v>
      </c>
      <c r="E123">
        <v>3</v>
      </c>
      <c r="F123" t="str">
        <f t="shared" si="4"/>
        <v>Pass Rated</v>
      </c>
      <c r="G123" s="1" t="s">
        <v>7</v>
      </c>
      <c r="H123" s="2">
        <v>15000000</v>
      </c>
      <c r="I123" s="2">
        <v>15000000</v>
      </c>
      <c r="J123" s="1">
        <v>43465</v>
      </c>
      <c r="K123" s="2">
        <v>28016000</v>
      </c>
      <c r="L123" s="2" t="str">
        <f t="shared" si="5"/>
        <v>[$15MM, $35MM)</v>
      </c>
      <c r="M123" s="4">
        <v>0.21</v>
      </c>
      <c r="N123" s="4">
        <v>0.72</v>
      </c>
      <c r="O123" s="5">
        <v>0.9</v>
      </c>
      <c r="P123" s="3">
        <v>1</v>
      </c>
      <c r="Q123" s="3" t="s">
        <v>8</v>
      </c>
      <c r="R123" s="4">
        <v>6.5</v>
      </c>
      <c r="S123" s="5" t="s">
        <v>8</v>
      </c>
      <c r="T123" s="2" t="s">
        <v>27</v>
      </c>
      <c r="U123" s="2" t="s">
        <v>9</v>
      </c>
      <c r="V123" s="2" t="str">
        <f t="shared" si="6"/>
        <v>False</v>
      </c>
      <c r="W123" s="2" t="s">
        <v>9</v>
      </c>
      <c r="X123" s="2" t="str">
        <f t="shared" si="7"/>
        <v>False</v>
      </c>
      <c r="Y123" s="2" t="s">
        <v>8</v>
      </c>
      <c r="Z123" s="2">
        <v>112000000</v>
      </c>
      <c r="AA123" s="1">
        <v>43902</v>
      </c>
    </row>
    <row r="124" spans="1:27" x14ac:dyDescent="0.3">
      <c r="A124" t="s">
        <v>201</v>
      </c>
      <c r="B124" t="s">
        <v>195</v>
      </c>
      <c r="C124" t="s">
        <v>13</v>
      </c>
      <c r="D124" t="s">
        <v>123</v>
      </c>
      <c r="E124">
        <v>3</v>
      </c>
      <c r="F124" t="str">
        <f t="shared" si="4"/>
        <v>Pass Rated</v>
      </c>
      <c r="G124" s="1" t="s">
        <v>7</v>
      </c>
      <c r="H124" s="2">
        <v>15000000</v>
      </c>
      <c r="I124" s="2">
        <v>15600000</v>
      </c>
      <c r="J124" s="1">
        <v>43131</v>
      </c>
      <c r="K124" s="2">
        <v>29691200</v>
      </c>
      <c r="L124" s="2" t="str">
        <f t="shared" si="5"/>
        <v>[$15MM, $35MM)</v>
      </c>
      <c r="M124" s="4">
        <v>0.95</v>
      </c>
      <c r="N124" s="4">
        <v>0.61</v>
      </c>
      <c r="O124" s="5">
        <v>0.81</v>
      </c>
      <c r="P124" s="3">
        <v>2</v>
      </c>
      <c r="Q124" s="3" t="s">
        <v>8</v>
      </c>
      <c r="R124" s="4">
        <v>3</v>
      </c>
      <c r="S124" s="5" t="s">
        <v>8</v>
      </c>
      <c r="T124" s="2" t="s">
        <v>9</v>
      </c>
      <c r="U124" s="2" t="s">
        <v>10</v>
      </c>
      <c r="V124" s="2" t="str">
        <f t="shared" si="6"/>
        <v>True</v>
      </c>
      <c r="W124" s="2" t="s">
        <v>9</v>
      </c>
      <c r="X124" s="2" t="str">
        <f t="shared" si="7"/>
        <v>False</v>
      </c>
      <c r="Y124" s="2" t="s">
        <v>8</v>
      </c>
      <c r="Z124" s="2">
        <v>600000000</v>
      </c>
      <c r="AA124" s="1">
        <v>43982</v>
      </c>
    </row>
    <row r="125" spans="1:27" x14ac:dyDescent="0.3">
      <c r="A125" t="s">
        <v>202</v>
      </c>
      <c r="B125" t="s">
        <v>203</v>
      </c>
      <c r="C125" t="s">
        <v>13</v>
      </c>
      <c r="D125" t="s">
        <v>123</v>
      </c>
      <c r="E125">
        <v>3</v>
      </c>
      <c r="F125" t="str">
        <f t="shared" si="4"/>
        <v>Pass Rated</v>
      </c>
      <c r="G125" s="1" t="s">
        <v>7</v>
      </c>
      <c r="H125" s="2">
        <v>6000000</v>
      </c>
      <c r="I125" s="2">
        <v>18763600</v>
      </c>
      <c r="J125" s="1">
        <v>43281</v>
      </c>
      <c r="K125" s="2">
        <v>34293060</v>
      </c>
      <c r="L125" s="2" t="str">
        <f t="shared" si="5"/>
        <v>[$15MM, $35MM)</v>
      </c>
      <c r="M125" s="4">
        <v>0.02</v>
      </c>
      <c r="N125" s="4">
        <v>0.74</v>
      </c>
      <c r="O125" s="5">
        <v>0.96</v>
      </c>
      <c r="P125" s="3">
        <v>2</v>
      </c>
      <c r="Q125" s="3" t="s">
        <v>8</v>
      </c>
      <c r="R125" s="4">
        <v>3</v>
      </c>
      <c r="S125" s="5" t="s">
        <v>8</v>
      </c>
      <c r="T125" s="2" t="s">
        <v>52</v>
      </c>
      <c r="U125" s="2" t="s">
        <v>20</v>
      </c>
      <c r="V125" s="2" t="str">
        <f t="shared" si="6"/>
        <v>True</v>
      </c>
      <c r="W125" s="2" t="s">
        <v>59</v>
      </c>
      <c r="X125" s="2" t="str">
        <f t="shared" si="7"/>
        <v>True</v>
      </c>
      <c r="Y125" s="2" t="s">
        <v>8</v>
      </c>
      <c r="Z125" s="2">
        <v>120000000</v>
      </c>
      <c r="AA125" s="1">
        <v>44101</v>
      </c>
    </row>
    <row r="126" spans="1:27" x14ac:dyDescent="0.3">
      <c r="A126" t="s">
        <v>204</v>
      </c>
      <c r="B126" t="s">
        <v>61</v>
      </c>
      <c r="C126" t="s">
        <v>13</v>
      </c>
      <c r="D126" t="s">
        <v>123</v>
      </c>
      <c r="E126">
        <v>3</v>
      </c>
      <c r="F126" t="str">
        <f t="shared" si="4"/>
        <v>Pass Rated</v>
      </c>
      <c r="G126" s="1" t="s">
        <v>7</v>
      </c>
      <c r="H126" s="2">
        <v>20000000</v>
      </c>
      <c r="I126" s="2">
        <v>20000000</v>
      </c>
      <c r="J126" s="1">
        <v>43008</v>
      </c>
      <c r="K126" s="2">
        <v>35100400</v>
      </c>
      <c r="L126" s="2" t="str">
        <f t="shared" si="5"/>
        <v>[$35MM, $75MM)</v>
      </c>
      <c r="M126" s="4">
        <v>0.5</v>
      </c>
      <c r="N126" s="4">
        <v>0.73</v>
      </c>
      <c r="O126" s="5">
        <v>0.97</v>
      </c>
      <c r="P126" s="3">
        <v>3</v>
      </c>
      <c r="Q126" s="3" t="s">
        <v>8</v>
      </c>
      <c r="R126" s="4">
        <v>5</v>
      </c>
      <c r="S126" s="5" t="s">
        <v>8</v>
      </c>
      <c r="T126" s="2" t="s">
        <v>27</v>
      </c>
      <c r="U126" s="2" t="s">
        <v>20</v>
      </c>
      <c r="V126" s="2" t="str">
        <f t="shared" si="6"/>
        <v>True</v>
      </c>
      <c r="W126" s="2" t="s">
        <v>9</v>
      </c>
      <c r="X126" s="2" t="str">
        <f t="shared" si="7"/>
        <v>False</v>
      </c>
      <c r="Y126" s="2" t="s">
        <v>8</v>
      </c>
      <c r="Z126" s="2">
        <v>312000000</v>
      </c>
      <c r="AA126" s="1">
        <v>44170</v>
      </c>
    </row>
    <row r="127" spans="1:27" x14ac:dyDescent="0.3">
      <c r="A127" t="s">
        <v>205</v>
      </c>
      <c r="B127" t="s">
        <v>187</v>
      </c>
      <c r="C127" t="s">
        <v>18</v>
      </c>
      <c r="D127" t="s">
        <v>123</v>
      </c>
      <c r="E127">
        <v>3</v>
      </c>
      <c r="F127" t="str">
        <f t="shared" si="4"/>
        <v>Pass Rated</v>
      </c>
      <c r="G127" s="1" t="s">
        <v>7</v>
      </c>
      <c r="H127" s="2">
        <v>10000000</v>
      </c>
      <c r="I127" s="2">
        <v>35500000</v>
      </c>
      <c r="J127" s="1">
        <v>43646</v>
      </c>
      <c r="K127" s="2">
        <v>83103200</v>
      </c>
      <c r="L127" s="2" t="str">
        <f t="shared" si="5"/>
        <v>$75MM+</v>
      </c>
      <c r="M127" s="4">
        <v>0.91</v>
      </c>
      <c r="N127" s="4">
        <v>0.53</v>
      </c>
      <c r="O127" s="5">
        <v>0.99099999999999999</v>
      </c>
      <c r="P127" s="3">
        <v>3</v>
      </c>
      <c r="Q127" s="3" t="s">
        <v>8</v>
      </c>
      <c r="R127" s="4">
        <v>4</v>
      </c>
      <c r="S127" s="5" t="s">
        <v>8</v>
      </c>
      <c r="T127" s="2" t="s">
        <v>14</v>
      </c>
      <c r="U127" s="2" t="s">
        <v>10</v>
      </c>
      <c r="V127" s="2" t="str">
        <f t="shared" si="6"/>
        <v>True</v>
      </c>
      <c r="W127" s="2" t="s">
        <v>9</v>
      </c>
      <c r="X127" s="2" t="str">
        <f t="shared" si="7"/>
        <v>False</v>
      </c>
      <c r="Y127" s="2" t="s">
        <v>8</v>
      </c>
      <c r="Z127" s="2">
        <v>1650000000</v>
      </c>
      <c r="AA127" s="1">
        <v>43736</v>
      </c>
    </row>
    <row r="128" spans="1:27" x14ac:dyDescent="0.3">
      <c r="A128" t="s">
        <v>206</v>
      </c>
      <c r="B128" t="s">
        <v>82</v>
      </c>
      <c r="C128" t="s">
        <v>18</v>
      </c>
      <c r="D128" t="s">
        <v>123</v>
      </c>
      <c r="E128">
        <v>3</v>
      </c>
      <c r="F128" t="str">
        <f t="shared" si="4"/>
        <v>Pass Rated</v>
      </c>
      <c r="G128" s="1" t="s">
        <v>7</v>
      </c>
      <c r="H128" s="2">
        <v>5066666.66</v>
      </c>
      <c r="I128" s="2">
        <v>6400000</v>
      </c>
      <c r="J128" s="1">
        <v>42916</v>
      </c>
      <c r="K128" s="2">
        <v>6787200</v>
      </c>
      <c r="L128" s="2" t="str">
        <f t="shared" si="5"/>
        <v>[$5MM, $15MM)</v>
      </c>
      <c r="M128" s="4">
        <v>1.1399999999999999</v>
      </c>
      <c r="N128" s="4">
        <v>0.67</v>
      </c>
      <c r="O128" s="5">
        <v>0.88</v>
      </c>
      <c r="P128" s="3">
        <v>2</v>
      </c>
      <c r="Q128" s="3" t="s">
        <v>8</v>
      </c>
      <c r="R128" s="4">
        <v>4</v>
      </c>
      <c r="S128" s="5" t="s">
        <v>37</v>
      </c>
      <c r="T128" s="2" t="s">
        <v>27</v>
      </c>
      <c r="U128" s="2" t="s">
        <v>9</v>
      </c>
      <c r="V128" s="2" t="str">
        <f t="shared" si="6"/>
        <v>False</v>
      </c>
      <c r="W128" s="2" t="s">
        <v>9</v>
      </c>
      <c r="X128" s="2" t="str">
        <f t="shared" si="7"/>
        <v>False</v>
      </c>
      <c r="Y128" s="2" t="s">
        <v>8</v>
      </c>
      <c r="Z128" s="2">
        <v>47500000</v>
      </c>
      <c r="AA128" s="1">
        <v>43812</v>
      </c>
    </row>
    <row r="129" spans="1:27" x14ac:dyDescent="0.3">
      <c r="A129" t="s">
        <v>207</v>
      </c>
      <c r="B129" t="s">
        <v>208</v>
      </c>
      <c r="C129" t="s">
        <v>6</v>
      </c>
      <c r="D129" t="s">
        <v>123</v>
      </c>
      <c r="E129">
        <v>3</v>
      </c>
      <c r="F129" t="str">
        <f t="shared" si="4"/>
        <v>Pass Rated</v>
      </c>
      <c r="G129" s="1" t="s">
        <v>7</v>
      </c>
      <c r="H129" s="2">
        <v>20000000</v>
      </c>
      <c r="I129" s="2">
        <v>21637400</v>
      </c>
      <c r="J129" s="1">
        <v>43465</v>
      </c>
      <c r="K129" s="2">
        <v>27789200</v>
      </c>
      <c r="L129" s="2" t="str">
        <f t="shared" si="5"/>
        <v>[$15MM, $35MM)</v>
      </c>
      <c r="M129" s="4">
        <v>0.64</v>
      </c>
      <c r="N129" s="4">
        <v>0.74</v>
      </c>
      <c r="O129" s="5">
        <v>0.93899999999999995</v>
      </c>
      <c r="P129" s="3">
        <v>2</v>
      </c>
      <c r="Q129" s="3" t="s">
        <v>8</v>
      </c>
      <c r="R129" s="4">
        <v>4</v>
      </c>
      <c r="S129" s="5" t="s">
        <v>8</v>
      </c>
      <c r="T129" s="2" t="s">
        <v>14</v>
      </c>
      <c r="U129" s="2" t="s">
        <v>10</v>
      </c>
      <c r="V129" s="2" t="str">
        <f t="shared" si="6"/>
        <v>True</v>
      </c>
      <c r="W129" s="2" t="s">
        <v>9</v>
      </c>
      <c r="X129" s="2" t="str">
        <f t="shared" si="7"/>
        <v>False</v>
      </c>
      <c r="Y129" s="2" t="s">
        <v>22</v>
      </c>
      <c r="Z129" s="2">
        <v>328000000</v>
      </c>
      <c r="AA129" s="1">
        <v>44406</v>
      </c>
    </row>
    <row r="130" spans="1:27" x14ac:dyDescent="0.3">
      <c r="A130" t="s">
        <v>209</v>
      </c>
      <c r="B130" t="s">
        <v>61</v>
      </c>
      <c r="C130" t="s">
        <v>18</v>
      </c>
      <c r="D130" t="s">
        <v>123</v>
      </c>
      <c r="E130">
        <v>4</v>
      </c>
      <c r="F130" t="str">
        <f t="shared" si="4"/>
        <v>Pass Rated</v>
      </c>
      <c r="G130" s="1" t="s">
        <v>7</v>
      </c>
      <c r="H130" s="2">
        <v>7500000</v>
      </c>
      <c r="I130" s="2">
        <v>8100000</v>
      </c>
      <c r="J130" s="1">
        <v>43373</v>
      </c>
      <c r="K130" s="2">
        <v>3103200</v>
      </c>
      <c r="L130" s="2" t="str">
        <f t="shared" si="5"/>
        <v>[0, $5MM)</v>
      </c>
      <c r="M130" s="4">
        <v>1.37</v>
      </c>
      <c r="N130" s="4">
        <v>0.53</v>
      </c>
      <c r="O130" s="5">
        <v>0.92100000000000004</v>
      </c>
      <c r="P130" s="3">
        <v>2</v>
      </c>
      <c r="Q130" s="3" t="s">
        <v>22</v>
      </c>
      <c r="R130" s="4">
        <v>6</v>
      </c>
      <c r="S130" s="5" t="s">
        <v>37</v>
      </c>
      <c r="T130" s="2" t="s">
        <v>27</v>
      </c>
      <c r="U130" s="2" t="s">
        <v>9</v>
      </c>
      <c r="V130" s="2" t="str">
        <f t="shared" si="6"/>
        <v>False</v>
      </c>
      <c r="W130" s="2" t="s">
        <v>9</v>
      </c>
      <c r="X130" s="2" t="str">
        <f t="shared" si="7"/>
        <v>False</v>
      </c>
      <c r="Y130" s="2" t="s">
        <v>22</v>
      </c>
      <c r="Z130" s="2">
        <v>95000000</v>
      </c>
      <c r="AA130" s="1">
        <v>44280</v>
      </c>
    </row>
    <row r="131" spans="1:27" x14ac:dyDescent="0.3">
      <c r="A131" t="s">
        <v>210</v>
      </c>
      <c r="B131" t="s">
        <v>61</v>
      </c>
      <c r="C131" t="s">
        <v>13</v>
      </c>
      <c r="D131" t="s">
        <v>123</v>
      </c>
      <c r="E131">
        <v>3</v>
      </c>
      <c r="F131" t="str">
        <f t="shared" ref="F131:F158" si="8">IF(E131&lt;5, "Pass Rated",IF(E131&gt;4, "Criticized Loan"))</f>
        <v>Pass Rated</v>
      </c>
      <c r="G131" s="1" t="s">
        <v>7</v>
      </c>
      <c r="H131" s="2">
        <v>20000000</v>
      </c>
      <c r="I131" s="2">
        <v>21550000</v>
      </c>
      <c r="J131" s="1">
        <v>43008</v>
      </c>
      <c r="K131" s="2">
        <v>36324000</v>
      </c>
      <c r="L131" s="2" t="str">
        <f t="shared" ref="L131:L158" si="9">IF(K131&lt;5000000,"[0, $5MM)",IF(AND(K131&lt;15000000,K131&gt;5000000),"[$5MM, $15MM)",IF(AND(K131&lt;35000000,K131&gt;15000000),"[$15MM, $35MM)",IF(AND(K131&gt;35000000, K131&lt;75000000), "[$35MM, $75MM)", IF(K131&gt;75000000, "$75MM+")))))</f>
        <v>[$35MM, $75MM)</v>
      </c>
      <c r="M131" s="4">
        <v>0.51</v>
      </c>
      <c r="N131" s="4">
        <v>0.84</v>
      </c>
      <c r="O131" s="5">
        <v>0.83</v>
      </c>
      <c r="P131" s="3">
        <v>1</v>
      </c>
      <c r="Q131" s="3" t="s">
        <v>22</v>
      </c>
      <c r="R131" s="4">
        <v>4</v>
      </c>
      <c r="S131" s="5" t="s">
        <v>8</v>
      </c>
      <c r="T131" s="2" t="s">
        <v>27</v>
      </c>
      <c r="U131" s="2" t="s">
        <v>93</v>
      </c>
      <c r="V131" s="2" t="str">
        <f t="shared" ref="V131:V158" si="10">IF(U131="None","False","True")</f>
        <v>True</v>
      </c>
      <c r="W131" s="2" t="s">
        <v>9</v>
      </c>
      <c r="X131" s="2" t="str">
        <f t="shared" ref="X131:X158" si="11">IF(W131 = "None","False","True")</f>
        <v>False</v>
      </c>
      <c r="Y131" s="2" t="s">
        <v>8</v>
      </c>
      <c r="Z131" s="2">
        <v>322500000</v>
      </c>
      <c r="AA131" s="1">
        <v>43908</v>
      </c>
    </row>
    <row r="132" spans="1:27" x14ac:dyDescent="0.3">
      <c r="A132" t="s">
        <v>211</v>
      </c>
      <c r="B132" t="s">
        <v>44</v>
      </c>
      <c r="C132" t="s">
        <v>18</v>
      </c>
      <c r="D132" t="s">
        <v>123</v>
      </c>
      <c r="E132">
        <v>3</v>
      </c>
      <c r="F132" t="str">
        <f t="shared" si="8"/>
        <v>Pass Rated</v>
      </c>
      <c r="G132" s="1" t="s">
        <v>7</v>
      </c>
      <c r="H132" s="2">
        <v>15000000</v>
      </c>
      <c r="I132" s="2">
        <v>15300000</v>
      </c>
      <c r="J132" s="1">
        <v>42825</v>
      </c>
      <c r="K132" s="2">
        <v>50160000</v>
      </c>
      <c r="L132" s="2" t="str">
        <f t="shared" si="9"/>
        <v>[$35MM, $75MM)</v>
      </c>
      <c r="M132" s="4">
        <v>0.35</v>
      </c>
      <c r="N132" s="4">
        <v>0.67</v>
      </c>
      <c r="O132" s="5">
        <v>1</v>
      </c>
      <c r="P132" s="3">
        <v>3</v>
      </c>
      <c r="Q132" s="3" t="s">
        <v>8</v>
      </c>
      <c r="R132" s="4">
        <v>3</v>
      </c>
      <c r="S132" s="5" t="s">
        <v>8</v>
      </c>
      <c r="T132" s="2" t="s">
        <v>9</v>
      </c>
      <c r="U132" s="2" t="s">
        <v>10</v>
      </c>
      <c r="V132" s="2" t="str">
        <f t="shared" si="10"/>
        <v>True</v>
      </c>
      <c r="W132" s="2" t="s">
        <v>41</v>
      </c>
      <c r="X132" s="2" t="str">
        <f t="shared" si="11"/>
        <v>True</v>
      </c>
      <c r="Y132" s="2" t="s">
        <v>8</v>
      </c>
      <c r="Z132" s="2">
        <v>200000000</v>
      </c>
      <c r="AA132" s="1">
        <v>44110</v>
      </c>
    </row>
    <row r="133" spans="1:27" x14ac:dyDescent="0.3">
      <c r="A133" t="s">
        <v>212</v>
      </c>
      <c r="B133" t="s">
        <v>213</v>
      </c>
      <c r="C133" t="s">
        <v>18</v>
      </c>
      <c r="D133" t="s">
        <v>123</v>
      </c>
      <c r="E133">
        <v>3</v>
      </c>
      <c r="F133" t="str">
        <f t="shared" si="8"/>
        <v>Pass Rated</v>
      </c>
      <c r="G133" s="1" t="s">
        <v>7</v>
      </c>
      <c r="H133" s="2">
        <v>30000000</v>
      </c>
      <c r="I133" s="2">
        <v>32500000</v>
      </c>
      <c r="J133" s="1">
        <v>43373</v>
      </c>
      <c r="K133" s="2">
        <v>63042000</v>
      </c>
      <c r="L133" s="2" t="str">
        <f t="shared" si="9"/>
        <v>[$35MM, $75MM)</v>
      </c>
      <c r="M133" s="4">
        <v>0.81</v>
      </c>
      <c r="N133" s="4">
        <v>0.8</v>
      </c>
      <c r="O133" s="5">
        <v>0.65</v>
      </c>
      <c r="P133" s="3">
        <v>2</v>
      </c>
      <c r="Q133" s="3" t="s">
        <v>8</v>
      </c>
      <c r="R133" s="4">
        <v>4</v>
      </c>
      <c r="S133" s="5" t="s">
        <v>8</v>
      </c>
      <c r="T133" s="2" t="s">
        <v>14</v>
      </c>
      <c r="U133" s="2" t="s">
        <v>20</v>
      </c>
      <c r="V133" s="2" t="str">
        <f t="shared" si="10"/>
        <v>True</v>
      </c>
      <c r="W133" s="2" t="s">
        <v>59</v>
      </c>
      <c r="X133" s="2" t="str">
        <f t="shared" si="11"/>
        <v>True</v>
      </c>
      <c r="Y133" s="2" t="s">
        <v>8</v>
      </c>
      <c r="Z133" s="2">
        <v>790500000</v>
      </c>
      <c r="AA133" s="1">
        <v>44227</v>
      </c>
    </row>
    <row r="134" spans="1:27" x14ac:dyDescent="0.3">
      <c r="A134" t="s">
        <v>214</v>
      </c>
      <c r="B134" t="s">
        <v>79</v>
      </c>
      <c r="C134" t="s">
        <v>13</v>
      </c>
      <c r="D134" t="s">
        <v>123</v>
      </c>
      <c r="E134">
        <v>3</v>
      </c>
      <c r="F134" t="str">
        <f t="shared" si="8"/>
        <v>Pass Rated</v>
      </c>
      <c r="G134" s="1" t="s">
        <v>7</v>
      </c>
      <c r="H134" s="2">
        <v>25000000</v>
      </c>
      <c r="I134" s="2">
        <v>25000000</v>
      </c>
      <c r="J134" s="1">
        <v>43585</v>
      </c>
      <c r="K134" s="2">
        <v>113700000</v>
      </c>
      <c r="L134" s="2" t="str">
        <f t="shared" si="9"/>
        <v>$75MM+</v>
      </c>
      <c r="M134" s="4">
        <v>0.51</v>
      </c>
      <c r="N134" s="4">
        <v>0.69</v>
      </c>
      <c r="O134" s="5">
        <v>0.87</v>
      </c>
      <c r="P134" s="3">
        <v>2</v>
      </c>
      <c r="Q134" s="3" t="s">
        <v>8</v>
      </c>
      <c r="R134" s="4">
        <v>4</v>
      </c>
      <c r="S134" s="5" t="s">
        <v>8</v>
      </c>
      <c r="T134" s="2" t="s">
        <v>14</v>
      </c>
      <c r="U134" s="2" t="s">
        <v>9</v>
      </c>
      <c r="V134" s="2" t="str">
        <f t="shared" si="10"/>
        <v>False</v>
      </c>
      <c r="W134" s="2" t="s">
        <v>9</v>
      </c>
      <c r="X134" s="2" t="str">
        <f t="shared" si="11"/>
        <v>False</v>
      </c>
      <c r="Y134" s="2" t="s">
        <v>22</v>
      </c>
      <c r="Z134" s="2">
        <v>1200000000</v>
      </c>
      <c r="AA134" s="1">
        <v>44377</v>
      </c>
    </row>
    <row r="135" spans="1:27" x14ac:dyDescent="0.3">
      <c r="A135" t="s">
        <v>215</v>
      </c>
      <c r="B135" t="s">
        <v>24</v>
      </c>
      <c r="C135" t="s">
        <v>13</v>
      </c>
      <c r="D135" t="s">
        <v>123</v>
      </c>
      <c r="E135">
        <v>3</v>
      </c>
      <c r="F135" t="str">
        <f t="shared" si="8"/>
        <v>Pass Rated</v>
      </c>
      <c r="G135" s="1" t="s">
        <v>7</v>
      </c>
      <c r="H135" s="2">
        <v>5000000</v>
      </c>
      <c r="I135" s="2">
        <v>12450000</v>
      </c>
      <c r="J135" s="1">
        <v>43373</v>
      </c>
      <c r="K135" s="2">
        <v>13020300</v>
      </c>
      <c r="L135" s="2" t="str">
        <f t="shared" si="9"/>
        <v>[$5MM, $15MM)</v>
      </c>
      <c r="M135" s="4">
        <v>0.82</v>
      </c>
      <c r="N135" s="4">
        <v>0.78</v>
      </c>
      <c r="O135" s="5">
        <v>0.77100000000000002</v>
      </c>
      <c r="P135" s="3">
        <v>2</v>
      </c>
      <c r="Q135" s="3" t="s">
        <v>8</v>
      </c>
      <c r="R135" s="4">
        <v>3</v>
      </c>
      <c r="S135" s="5" t="s">
        <v>8</v>
      </c>
      <c r="T135" s="2" t="s">
        <v>27</v>
      </c>
      <c r="U135" s="2" t="s">
        <v>9</v>
      </c>
      <c r="V135" s="2" t="str">
        <f t="shared" si="10"/>
        <v>False</v>
      </c>
      <c r="W135" s="2" t="s">
        <v>9</v>
      </c>
      <c r="X135" s="2" t="str">
        <f t="shared" si="11"/>
        <v>False</v>
      </c>
      <c r="Y135" s="2" t="s">
        <v>8</v>
      </c>
      <c r="Z135" s="2">
        <v>115000000</v>
      </c>
      <c r="AA135" s="1">
        <v>44104</v>
      </c>
    </row>
    <row r="136" spans="1:27" x14ac:dyDescent="0.3">
      <c r="A136" t="s">
        <v>216</v>
      </c>
      <c r="B136" t="s">
        <v>217</v>
      </c>
      <c r="C136" t="s">
        <v>18</v>
      </c>
      <c r="D136" t="s">
        <v>123</v>
      </c>
      <c r="E136">
        <v>3</v>
      </c>
      <c r="F136" t="str">
        <f t="shared" si="8"/>
        <v>Pass Rated</v>
      </c>
      <c r="G136" s="1" t="s">
        <v>7</v>
      </c>
      <c r="H136" s="2">
        <v>7500000</v>
      </c>
      <c r="I136" s="2">
        <v>11150000</v>
      </c>
      <c r="J136" s="1">
        <v>43281</v>
      </c>
      <c r="K136" s="2">
        <v>21247200</v>
      </c>
      <c r="L136" s="2" t="str">
        <f t="shared" si="9"/>
        <v>[$15MM, $35MM)</v>
      </c>
      <c r="M136" s="4">
        <v>0.19</v>
      </c>
      <c r="N136" s="4">
        <v>0.67</v>
      </c>
      <c r="O136" s="5">
        <v>0.83</v>
      </c>
      <c r="P136" s="3">
        <v>1</v>
      </c>
      <c r="Q136" s="3" t="s">
        <v>8</v>
      </c>
      <c r="R136" s="4">
        <v>4</v>
      </c>
      <c r="S136" s="5" t="s">
        <v>8</v>
      </c>
      <c r="T136" s="2" t="s">
        <v>14</v>
      </c>
      <c r="U136" s="2" t="s">
        <v>10</v>
      </c>
      <c r="V136" s="2" t="str">
        <f t="shared" si="10"/>
        <v>True</v>
      </c>
      <c r="W136" s="2" t="s">
        <v>9</v>
      </c>
      <c r="X136" s="2" t="str">
        <f t="shared" si="11"/>
        <v>False</v>
      </c>
      <c r="Y136" s="2" t="s">
        <v>8</v>
      </c>
      <c r="Z136" s="2">
        <v>65000000</v>
      </c>
      <c r="AA136" s="1">
        <v>44041</v>
      </c>
    </row>
    <row r="137" spans="1:27" x14ac:dyDescent="0.3">
      <c r="A137" t="s">
        <v>218</v>
      </c>
      <c r="B137" t="s">
        <v>219</v>
      </c>
      <c r="C137" t="s">
        <v>13</v>
      </c>
      <c r="D137" t="s">
        <v>123</v>
      </c>
      <c r="E137">
        <v>3</v>
      </c>
      <c r="F137" t="str">
        <f t="shared" si="8"/>
        <v>Pass Rated</v>
      </c>
      <c r="G137" s="1" t="s">
        <v>7</v>
      </c>
      <c r="H137" s="2">
        <v>15000000</v>
      </c>
      <c r="I137" s="2">
        <v>16000000</v>
      </c>
      <c r="J137" s="1">
        <v>42460</v>
      </c>
      <c r="K137" s="2">
        <v>33000000</v>
      </c>
      <c r="L137" s="2" t="str">
        <f t="shared" si="9"/>
        <v>[$15MM, $35MM)</v>
      </c>
      <c r="M137" s="4">
        <v>1.2</v>
      </c>
      <c r="N137" s="4">
        <v>0.76</v>
      </c>
      <c r="O137" s="5">
        <v>1</v>
      </c>
      <c r="P137" s="3">
        <v>3</v>
      </c>
      <c r="Q137" s="3" t="s">
        <v>8</v>
      </c>
      <c r="R137" s="4">
        <v>4</v>
      </c>
      <c r="S137" s="5" t="s">
        <v>67</v>
      </c>
      <c r="T137" s="2" t="s">
        <v>9</v>
      </c>
      <c r="U137" s="2" t="s">
        <v>10</v>
      </c>
      <c r="V137" s="2" t="str">
        <f t="shared" si="10"/>
        <v>True</v>
      </c>
      <c r="W137" s="2" t="s">
        <v>41</v>
      </c>
      <c r="X137" s="2" t="str">
        <f t="shared" si="11"/>
        <v>True</v>
      </c>
      <c r="Y137" s="2" t="s">
        <v>8</v>
      </c>
      <c r="Z137" s="2">
        <v>294000000</v>
      </c>
      <c r="AA137" s="1">
        <v>43766</v>
      </c>
    </row>
    <row r="138" spans="1:27" x14ac:dyDescent="0.3">
      <c r="A138" t="s">
        <v>220</v>
      </c>
      <c r="B138" t="s">
        <v>12</v>
      </c>
      <c r="C138" t="s">
        <v>13</v>
      </c>
      <c r="D138" t="s">
        <v>123</v>
      </c>
      <c r="E138">
        <v>3</v>
      </c>
      <c r="F138" t="str">
        <f t="shared" si="8"/>
        <v>Pass Rated</v>
      </c>
      <c r="G138" s="1" t="s">
        <v>7</v>
      </c>
      <c r="H138" s="2">
        <v>7000000</v>
      </c>
      <c r="I138" s="2">
        <v>13670000</v>
      </c>
      <c r="J138" s="1">
        <v>43363</v>
      </c>
      <c r="K138" s="2">
        <v>13747200</v>
      </c>
      <c r="L138" s="2" t="str">
        <f t="shared" si="9"/>
        <v>[$5MM, $15MM)</v>
      </c>
      <c r="M138" s="4">
        <v>1.34</v>
      </c>
      <c r="N138" s="4">
        <v>0.65</v>
      </c>
      <c r="O138" s="5">
        <v>0.55000000000000004</v>
      </c>
      <c r="P138" s="3">
        <v>1</v>
      </c>
      <c r="Q138" s="3" t="s">
        <v>8</v>
      </c>
      <c r="R138" s="4">
        <v>4</v>
      </c>
      <c r="S138" s="5" t="s">
        <v>8</v>
      </c>
      <c r="T138" s="2" t="s">
        <v>14</v>
      </c>
      <c r="U138" s="2" t="s">
        <v>10</v>
      </c>
      <c r="V138" s="2" t="str">
        <f t="shared" si="10"/>
        <v>True</v>
      </c>
      <c r="W138" s="2" t="s">
        <v>9</v>
      </c>
      <c r="X138" s="2" t="str">
        <f t="shared" si="11"/>
        <v>False</v>
      </c>
      <c r="Y138" s="2" t="s">
        <v>8</v>
      </c>
      <c r="Z138" s="2">
        <v>96000000</v>
      </c>
      <c r="AA138" s="1">
        <v>43830</v>
      </c>
    </row>
    <row r="139" spans="1:27" x14ac:dyDescent="0.3">
      <c r="A139" t="s">
        <v>221</v>
      </c>
      <c r="B139" t="s">
        <v>99</v>
      </c>
      <c r="C139" t="s">
        <v>6</v>
      </c>
      <c r="D139" t="s">
        <v>222</v>
      </c>
      <c r="E139">
        <v>3</v>
      </c>
      <c r="F139" t="str">
        <f t="shared" si="8"/>
        <v>Pass Rated</v>
      </c>
      <c r="G139" s="1" t="s">
        <v>7</v>
      </c>
      <c r="H139" s="2">
        <v>4000000</v>
      </c>
      <c r="I139" s="2">
        <v>9000000</v>
      </c>
      <c r="J139" s="1">
        <v>43373</v>
      </c>
      <c r="K139" s="2">
        <v>11490000</v>
      </c>
      <c r="L139" s="2" t="str">
        <f t="shared" si="9"/>
        <v>[$5MM, $15MM)</v>
      </c>
      <c r="M139" s="4">
        <v>0.68</v>
      </c>
      <c r="N139" s="4">
        <v>0.57999999999999996</v>
      </c>
      <c r="O139" s="5">
        <v>0.99</v>
      </c>
      <c r="P139" s="3">
        <v>2</v>
      </c>
      <c r="Q139" s="3" t="s">
        <v>8</v>
      </c>
      <c r="R139" s="4">
        <v>2</v>
      </c>
      <c r="S139" s="5" t="s">
        <v>8</v>
      </c>
      <c r="T139" s="2" t="s">
        <v>27</v>
      </c>
      <c r="U139" s="2" t="s">
        <v>10</v>
      </c>
      <c r="V139" s="2" t="str">
        <f t="shared" si="10"/>
        <v>True</v>
      </c>
      <c r="W139" s="2" t="s">
        <v>9</v>
      </c>
      <c r="X139" s="2" t="str">
        <f t="shared" si="11"/>
        <v>False</v>
      </c>
      <c r="Y139" s="2" t="s">
        <v>8</v>
      </c>
      <c r="Z139" s="2">
        <v>143900000</v>
      </c>
      <c r="AA139" s="1">
        <v>44219</v>
      </c>
    </row>
    <row r="140" spans="1:27" x14ac:dyDescent="0.3">
      <c r="A140" t="s">
        <v>223</v>
      </c>
      <c r="B140" t="s">
        <v>184</v>
      </c>
      <c r="C140" t="s">
        <v>18</v>
      </c>
      <c r="D140" t="s">
        <v>117</v>
      </c>
      <c r="E140">
        <v>3</v>
      </c>
      <c r="F140" t="str">
        <f t="shared" si="8"/>
        <v>Pass Rated</v>
      </c>
      <c r="G140" s="1" t="s">
        <v>7</v>
      </c>
      <c r="H140" s="2">
        <v>3000000</v>
      </c>
      <c r="I140" s="2">
        <v>8386000</v>
      </c>
      <c r="J140" s="1">
        <v>42735</v>
      </c>
      <c r="K140" s="2">
        <v>16330000</v>
      </c>
      <c r="L140" s="2" t="str">
        <f t="shared" si="9"/>
        <v>[$15MM, $35MM)</v>
      </c>
      <c r="M140" s="4">
        <v>0.64</v>
      </c>
      <c r="N140" s="4">
        <v>0.63</v>
      </c>
      <c r="O140" s="5">
        <v>0.92</v>
      </c>
      <c r="P140" s="3">
        <v>3</v>
      </c>
      <c r="Q140" s="3" t="s">
        <v>8</v>
      </c>
      <c r="R140" s="4">
        <v>3</v>
      </c>
      <c r="S140" s="5" t="s">
        <v>8</v>
      </c>
      <c r="T140" s="2" t="s">
        <v>27</v>
      </c>
      <c r="U140" s="2" t="s">
        <v>9</v>
      </c>
      <c r="V140" s="2" t="str">
        <f t="shared" si="10"/>
        <v>False</v>
      </c>
      <c r="W140" s="2" t="s">
        <v>9</v>
      </c>
      <c r="X140" s="2" t="str">
        <f t="shared" si="11"/>
        <v>False</v>
      </c>
      <c r="Y140" s="2" t="s">
        <v>22</v>
      </c>
      <c r="Z140" s="2">
        <v>67700000</v>
      </c>
      <c r="AA140" s="1">
        <v>43850</v>
      </c>
    </row>
    <row r="141" spans="1:27" x14ac:dyDescent="0.3">
      <c r="A141" t="s">
        <v>224</v>
      </c>
      <c r="B141" t="s">
        <v>17</v>
      </c>
      <c r="C141" t="s">
        <v>13</v>
      </c>
      <c r="D141" t="s">
        <v>123</v>
      </c>
      <c r="E141">
        <v>4</v>
      </c>
      <c r="F141" t="str">
        <f t="shared" si="8"/>
        <v>Pass Rated</v>
      </c>
      <c r="G141" s="1" t="s">
        <v>7</v>
      </c>
      <c r="H141" s="2">
        <v>5000000</v>
      </c>
      <c r="I141" s="2">
        <v>5051600</v>
      </c>
      <c r="J141" s="1">
        <v>43496</v>
      </c>
      <c r="K141" s="2">
        <v>44979107</v>
      </c>
      <c r="L141" s="2" t="str">
        <f t="shared" si="9"/>
        <v>[$35MM, $75MM)</v>
      </c>
      <c r="M141" s="4">
        <v>0.2</v>
      </c>
      <c r="N141" s="4">
        <v>0.66100000000000003</v>
      </c>
      <c r="O141" s="5">
        <v>0.86299999999999999</v>
      </c>
      <c r="P141" s="3">
        <v>1</v>
      </c>
      <c r="Q141" s="3" t="s">
        <v>8</v>
      </c>
      <c r="R141" s="4">
        <v>3</v>
      </c>
      <c r="S141" s="5" t="s">
        <v>8</v>
      </c>
      <c r="T141" s="2" t="s">
        <v>14</v>
      </c>
      <c r="U141" s="2" t="s">
        <v>20</v>
      </c>
      <c r="V141" s="2" t="str">
        <f t="shared" si="10"/>
        <v>True</v>
      </c>
      <c r="W141" s="2" t="s">
        <v>9</v>
      </c>
      <c r="X141" s="2" t="str">
        <f t="shared" si="11"/>
        <v>False</v>
      </c>
      <c r="Y141" s="2" t="s">
        <v>8</v>
      </c>
      <c r="Z141" s="2">
        <v>129300000</v>
      </c>
      <c r="AA141" s="1">
        <v>43974</v>
      </c>
    </row>
    <row r="142" spans="1:27" x14ac:dyDescent="0.3">
      <c r="A142" t="s">
        <v>225</v>
      </c>
      <c r="B142" t="s">
        <v>12</v>
      </c>
      <c r="C142" t="s">
        <v>13</v>
      </c>
      <c r="D142" t="s">
        <v>123</v>
      </c>
      <c r="E142">
        <v>4</v>
      </c>
      <c r="F142" t="str">
        <f t="shared" si="8"/>
        <v>Pass Rated</v>
      </c>
      <c r="G142" s="1" t="s">
        <v>7</v>
      </c>
      <c r="H142" s="2">
        <v>4000000</v>
      </c>
      <c r="I142" s="2">
        <v>9111100</v>
      </c>
      <c r="J142" s="1">
        <v>43008</v>
      </c>
      <c r="K142" s="2">
        <v>8447200</v>
      </c>
      <c r="L142" s="2" t="str">
        <f t="shared" si="9"/>
        <v>[$5MM, $15MM)</v>
      </c>
      <c r="M142" s="4">
        <v>0.26</v>
      </c>
      <c r="N142" s="4">
        <v>1</v>
      </c>
      <c r="O142" s="5">
        <v>0.92700000000000005</v>
      </c>
      <c r="P142" s="3">
        <v>2</v>
      </c>
      <c r="Q142" s="3" t="s">
        <v>8</v>
      </c>
      <c r="R142" s="4">
        <v>4</v>
      </c>
      <c r="S142" s="5" t="s">
        <v>8</v>
      </c>
      <c r="T142" s="2" t="s">
        <v>27</v>
      </c>
      <c r="U142" s="2" t="s">
        <v>9</v>
      </c>
      <c r="V142" s="2" t="str">
        <f t="shared" si="10"/>
        <v>False</v>
      </c>
      <c r="W142" s="2" t="s">
        <v>9</v>
      </c>
      <c r="X142" s="2" t="str">
        <f t="shared" si="11"/>
        <v>False</v>
      </c>
      <c r="Y142" s="2" t="s">
        <v>22</v>
      </c>
      <c r="Z142" s="2">
        <v>44000000</v>
      </c>
      <c r="AA142" s="1">
        <v>43828</v>
      </c>
    </row>
    <row r="143" spans="1:27" x14ac:dyDescent="0.3">
      <c r="A143" t="s">
        <v>226</v>
      </c>
      <c r="B143" t="s">
        <v>84</v>
      </c>
      <c r="C143" t="s">
        <v>18</v>
      </c>
      <c r="D143" t="s">
        <v>123</v>
      </c>
      <c r="E143">
        <v>3</v>
      </c>
      <c r="F143" t="str">
        <f t="shared" si="8"/>
        <v>Pass Rated</v>
      </c>
      <c r="G143" s="1" t="s">
        <v>7</v>
      </c>
      <c r="H143" s="2">
        <v>4000000</v>
      </c>
      <c r="I143" s="2">
        <v>13900000</v>
      </c>
      <c r="J143" s="1">
        <v>43008</v>
      </c>
      <c r="K143" s="2">
        <v>11911600</v>
      </c>
      <c r="L143" s="2" t="str">
        <f t="shared" si="9"/>
        <v>[$5MM, $15MM)</v>
      </c>
      <c r="M143" s="4">
        <v>0.32</v>
      </c>
      <c r="N143" s="4">
        <v>0.6</v>
      </c>
      <c r="O143" s="5">
        <v>0.93</v>
      </c>
      <c r="P143" s="3">
        <v>2</v>
      </c>
      <c r="Q143" s="3" t="s">
        <v>8</v>
      </c>
      <c r="R143" s="4">
        <v>4</v>
      </c>
      <c r="S143" s="5" t="s">
        <v>8</v>
      </c>
      <c r="T143" s="2" t="s">
        <v>14</v>
      </c>
      <c r="U143" s="2" t="s">
        <v>10</v>
      </c>
      <c r="V143" s="2" t="str">
        <f t="shared" si="10"/>
        <v>True</v>
      </c>
      <c r="W143" s="2" t="s">
        <v>9</v>
      </c>
      <c r="X143" s="2" t="str">
        <f t="shared" si="11"/>
        <v>False</v>
      </c>
      <c r="Y143" s="2" t="s">
        <v>8</v>
      </c>
      <c r="Z143" s="2">
        <v>105000000</v>
      </c>
      <c r="AA143" s="1">
        <v>43813</v>
      </c>
    </row>
    <row r="144" spans="1:27" x14ac:dyDescent="0.3">
      <c r="A144" t="s">
        <v>227</v>
      </c>
      <c r="B144" t="s">
        <v>50</v>
      </c>
      <c r="C144" t="s">
        <v>13</v>
      </c>
      <c r="D144" t="s">
        <v>123</v>
      </c>
      <c r="E144">
        <v>3</v>
      </c>
      <c r="F144" t="str">
        <f t="shared" si="8"/>
        <v>Pass Rated</v>
      </c>
      <c r="G144" s="1" t="s">
        <v>7</v>
      </c>
      <c r="H144" s="2">
        <v>20000000</v>
      </c>
      <c r="I144" s="2">
        <v>21990000</v>
      </c>
      <c r="J144" s="1">
        <v>43555</v>
      </c>
      <c r="K144" s="2">
        <v>55959200</v>
      </c>
      <c r="L144" s="2" t="str">
        <f t="shared" si="9"/>
        <v>[$35MM, $75MM)</v>
      </c>
      <c r="M144" s="4">
        <v>0.34</v>
      </c>
      <c r="N144" s="4">
        <v>0.88</v>
      </c>
      <c r="O144" s="5">
        <v>0.97499999999999998</v>
      </c>
      <c r="P144" s="3">
        <v>2</v>
      </c>
      <c r="Q144" s="3" t="s">
        <v>8</v>
      </c>
      <c r="R144" s="4">
        <v>6</v>
      </c>
      <c r="S144" s="5" t="s">
        <v>8</v>
      </c>
      <c r="T144" s="2" t="s">
        <v>14</v>
      </c>
      <c r="U144" s="2" t="s">
        <v>9</v>
      </c>
      <c r="V144" s="2" t="str">
        <f t="shared" si="10"/>
        <v>False</v>
      </c>
      <c r="W144" s="2" t="s">
        <v>59</v>
      </c>
      <c r="X144" s="2" t="str">
        <f t="shared" si="11"/>
        <v>True</v>
      </c>
      <c r="Y144" s="2" t="s">
        <v>8</v>
      </c>
      <c r="Z144" s="2">
        <v>600000000</v>
      </c>
      <c r="AA144" s="1">
        <v>44377</v>
      </c>
    </row>
    <row r="145" spans="1:27" x14ac:dyDescent="0.3">
      <c r="A145" t="s">
        <v>228</v>
      </c>
      <c r="B145" t="s">
        <v>44</v>
      </c>
      <c r="C145" t="s">
        <v>18</v>
      </c>
      <c r="D145" t="s">
        <v>123</v>
      </c>
      <c r="E145">
        <v>4</v>
      </c>
      <c r="F145" t="str">
        <f t="shared" si="8"/>
        <v>Pass Rated</v>
      </c>
      <c r="G145" s="1" t="s">
        <v>7</v>
      </c>
      <c r="H145" s="2">
        <v>5000000</v>
      </c>
      <c r="I145" s="2">
        <v>12966700</v>
      </c>
      <c r="J145" s="1">
        <v>43281</v>
      </c>
      <c r="K145" s="2">
        <v>24014000</v>
      </c>
      <c r="L145" s="2" t="str">
        <f t="shared" si="9"/>
        <v>[$15MM, $35MM)</v>
      </c>
      <c r="M145" s="4">
        <v>-0.05</v>
      </c>
      <c r="N145" s="4">
        <v>0.5</v>
      </c>
      <c r="O145" s="5">
        <v>0.66</v>
      </c>
      <c r="P145" s="3">
        <v>1.5</v>
      </c>
      <c r="Q145" s="3" t="s">
        <v>8</v>
      </c>
      <c r="R145" s="4">
        <v>3</v>
      </c>
      <c r="S145" s="5" t="s">
        <v>8</v>
      </c>
      <c r="T145" s="2" t="s">
        <v>9</v>
      </c>
      <c r="U145" s="2" t="s">
        <v>20</v>
      </c>
      <c r="V145" s="2" t="str">
        <f t="shared" si="10"/>
        <v>True</v>
      </c>
      <c r="W145" s="2" t="s">
        <v>9</v>
      </c>
      <c r="X145" s="2" t="str">
        <f t="shared" si="11"/>
        <v>False</v>
      </c>
      <c r="Y145" s="2" t="s">
        <v>22</v>
      </c>
      <c r="Z145" s="2">
        <v>95000000</v>
      </c>
      <c r="AA145" s="1">
        <v>44012</v>
      </c>
    </row>
    <row r="146" spans="1:27" x14ac:dyDescent="0.3">
      <c r="A146" t="s">
        <v>229</v>
      </c>
      <c r="B146" t="s">
        <v>107</v>
      </c>
      <c r="C146" t="s">
        <v>18</v>
      </c>
      <c r="D146" t="s">
        <v>123</v>
      </c>
      <c r="E146">
        <v>3</v>
      </c>
      <c r="F146" t="str">
        <f t="shared" si="8"/>
        <v>Pass Rated</v>
      </c>
      <c r="G146" s="1" t="s">
        <v>7</v>
      </c>
      <c r="H146" s="2">
        <v>7500000</v>
      </c>
      <c r="I146" s="2">
        <v>9000000</v>
      </c>
      <c r="J146" s="1">
        <v>43190</v>
      </c>
      <c r="K146" s="2">
        <v>37020000</v>
      </c>
      <c r="L146" s="2" t="str">
        <f t="shared" si="9"/>
        <v>[$35MM, $75MM)</v>
      </c>
      <c r="M146" s="4">
        <v>0.54</v>
      </c>
      <c r="N146" s="4">
        <v>0.64</v>
      </c>
      <c r="O146" s="5">
        <v>0.96599999999999997</v>
      </c>
      <c r="P146" s="3">
        <v>1.5</v>
      </c>
      <c r="Q146" s="3" t="s">
        <v>8</v>
      </c>
      <c r="R146" s="4">
        <v>3</v>
      </c>
      <c r="S146" s="5" t="s">
        <v>8</v>
      </c>
      <c r="T146" s="2" t="s">
        <v>9</v>
      </c>
      <c r="U146" s="2" t="s">
        <v>20</v>
      </c>
      <c r="V146" s="2" t="str">
        <f t="shared" si="10"/>
        <v>True</v>
      </c>
      <c r="W146" s="2" t="s">
        <v>41</v>
      </c>
      <c r="X146" s="2" t="str">
        <f t="shared" si="11"/>
        <v>True</v>
      </c>
      <c r="Y146" s="2" t="s">
        <v>8</v>
      </c>
      <c r="Z146" s="2">
        <v>93500000</v>
      </c>
      <c r="AA146" s="1">
        <v>43982</v>
      </c>
    </row>
    <row r="147" spans="1:27" x14ac:dyDescent="0.3">
      <c r="A147" t="s">
        <v>230</v>
      </c>
      <c r="B147" t="s">
        <v>231</v>
      </c>
      <c r="C147" t="s">
        <v>13</v>
      </c>
      <c r="D147" t="s">
        <v>123</v>
      </c>
      <c r="E147">
        <v>3</v>
      </c>
      <c r="F147" t="str">
        <f t="shared" si="8"/>
        <v>Pass Rated</v>
      </c>
      <c r="G147" s="1" t="s">
        <v>7</v>
      </c>
      <c r="H147" s="2">
        <v>10000000</v>
      </c>
      <c r="I147" s="2">
        <v>10600000</v>
      </c>
      <c r="J147" s="1">
        <v>43465</v>
      </c>
      <c r="K147" s="2">
        <v>10865200</v>
      </c>
      <c r="L147" s="2" t="str">
        <f t="shared" si="9"/>
        <v>[$5MM, $15MM)</v>
      </c>
      <c r="M147" s="4">
        <v>0.63</v>
      </c>
      <c r="N147" s="4">
        <v>0.88</v>
      </c>
      <c r="O147" s="5">
        <v>0.97799999999999998</v>
      </c>
      <c r="P147" s="3">
        <v>3</v>
      </c>
      <c r="Q147" s="3" t="s">
        <v>8</v>
      </c>
      <c r="R147" s="4">
        <v>5</v>
      </c>
      <c r="S147" s="5" t="s">
        <v>37</v>
      </c>
      <c r="T147" s="2" t="s">
        <v>27</v>
      </c>
      <c r="U147" s="2" t="s">
        <v>9</v>
      </c>
      <c r="V147" s="2" t="str">
        <f t="shared" si="10"/>
        <v>False</v>
      </c>
      <c r="W147" s="2" t="s">
        <v>30</v>
      </c>
      <c r="X147" s="2" t="str">
        <f t="shared" si="11"/>
        <v>True</v>
      </c>
      <c r="Y147" s="2" t="s">
        <v>8</v>
      </c>
      <c r="Z147" s="2">
        <v>150000000</v>
      </c>
      <c r="AA147" s="1">
        <v>44651</v>
      </c>
    </row>
    <row r="148" spans="1:27" x14ac:dyDescent="0.3">
      <c r="A148" t="s">
        <v>232</v>
      </c>
      <c r="B148" t="s">
        <v>233</v>
      </c>
      <c r="C148" t="s">
        <v>13</v>
      </c>
      <c r="D148" t="s">
        <v>123</v>
      </c>
      <c r="E148">
        <v>4</v>
      </c>
      <c r="F148" t="str">
        <f t="shared" si="8"/>
        <v>Pass Rated</v>
      </c>
      <c r="G148" s="1" t="s">
        <v>7</v>
      </c>
      <c r="H148" s="2">
        <v>20000000</v>
      </c>
      <c r="I148" s="2">
        <v>25142000</v>
      </c>
      <c r="J148" s="1">
        <v>43496</v>
      </c>
      <c r="K148" s="2">
        <v>14605200</v>
      </c>
      <c r="L148" s="2" t="str">
        <f t="shared" si="9"/>
        <v>[$5MM, $15MM)</v>
      </c>
      <c r="M148" s="4">
        <v>0.33</v>
      </c>
      <c r="N148" s="4">
        <v>0.71</v>
      </c>
      <c r="O148" s="5">
        <v>0.84</v>
      </c>
      <c r="P148" s="3">
        <v>2</v>
      </c>
      <c r="Q148" s="3" t="s">
        <v>8</v>
      </c>
      <c r="R148" s="4">
        <v>4</v>
      </c>
      <c r="S148" s="5" t="s">
        <v>8</v>
      </c>
      <c r="T148" s="2" t="s">
        <v>27</v>
      </c>
      <c r="U148" s="2" t="s">
        <v>9</v>
      </c>
      <c r="V148" s="2" t="str">
        <f t="shared" si="10"/>
        <v>False</v>
      </c>
      <c r="W148" s="2" t="s">
        <v>15</v>
      </c>
      <c r="X148" s="2" t="str">
        <f t="shared" si="11"/>
        <v>True</v>
      </c>
      <c r="Y148" s="2" t="s">
        <v>22</v>
      </c>
      <c r="Z148" s="2">
        <v>225000000</v>
      </c>
      <c r="AA148" s="1">
        <v>44336</v>
      </c>
    </row>
    <row r="149" spans="1:27" x14ac:dyDescent="0.3">
      <c r="A149" t="s">
        <v>234</v>
      </c>
      <c r="B149" t="s">
        <v>79</v>
      </c>
      <c r="C149" t="s">
        <v>13</v>
      </c>
      <c r="D149" t="s">
        <v>123</v>
      </c>
      <c r="E149">
        <v>3</v>
      </c>
      <c r="F149" t="str">
        <f t="shared" si="8"/>
        <v>Pass Rated</v>
      </c>
      <c r="G149" s="1" t="s">
        <v>19</v>
      </c>
      <c r="H149" s="2">
        <v>25000000</v>
      </c>
      <c r="I149" s="2">
        <v>26500000</v>
      </c>
      <c r="J149" s="1">
        <v>43131</v>
      </c>
      <c r="K149" s="2">
        <v>29760000</v>
      </c>
      <c r="L149" s="2" t="str">
        <f t="shared" si="9"/>
        <v>[$15MM, $35MM)</v>
      </c>
      <c r="M149" s="4">
        <v>1.0900000000000001</v>
      </c>
      <c r="N149" s="4">
        <v>0.75</v>
      </c>
      <c r="O149" s="5">
        <v>0.99</v>
      </c>
      <c r="P149" s="3">
        <v>2</v>
      </c>
      <c r="Q149" s="3" t="s">
        <v>8</v>
      </c>
      <c r="R149" s="4">
        <v>5</v>
      </c>
      <c r="S149" s="5" t="s">
        <v>8</v>
      </c>
      <c r="T149" s="2" t="s">
        <v>14</v>
      </c>
      <c r="U149" s="2" t="s">
        <v>10</v>
      </c>
      <c r="V149" s="2" t="str">
        <f t="shared" si="10"/>
        <v>True</v>
      </c>
      <c r="W149" s="2" t="s">
        <v>30</v>
      </c>
      <c r="X149" s="2" t="str">
        <f t="shared" si="11"/>
        <v>True</v>
      </c>
      <c r="Y149" s="2" t="s">
        <v>8</v>
      </c>
      <c r="Z149" s="2">
        <v>550000000</v>
      </c>
      <c r="AA149" s="1">
        <v>44312</v>
      </c>
    </row>
    <row r="150" spans="1:27" x14ac:dyDescent="0.3">
      <c r="A150" t="s">
        <v>235</v>
      </c>
      <c r="B150" t="s">
        <v>125</v>
      </c>
      <c r="C150" t="s">
        <v>18</v>
      </c>
      <c r="D150" t="s">
        <v>123</v>
      </c>
      <c r="E150">
        <v>3</v>
      </c>
      <c r="F150" t="str">
        <f t="shared" si="8"/>
        <v>Pass Rated</v>
      </c>
      <c r="G150" s="1" t="s">
        <v>19</v>
      </c>
      <c r="H150" s="2">
        <v>10000000</v>
      </c>
      <c r="I150" s="2">
        <v>15100000</v>
      </c>
      <c r="J150" s="1">
        <v>43373</v>
      </c>
      <c r="K150" s="2">
        <v>19775200</v>
      </c>
      <c r="L150" s="2" t="str">
        <f t="shared" si="9"/>
        <v>[$15MM, $35MM)</v>
      </c>
      <c r="M150" s="4">
        <v>0.83</v>
      </c>
      <c r="N150" s="4">
        <v>0.63</v>
      </c>
      <c r="O150" s="5">
        <v>0.91</v>
      </c>
      <c r="P150" s="3">
        <v>1</v>
      </c>
      <c r="Q150" s="3" t="s">
        <v>8</v>
      </c>
      <c r="R150" s="4">
        <v>3</v>
      </c>
      <c r="S150" s="5" t="s">
        <v>8</v>
      </c>
      <c r="T150" s="2" t="s">
        <v>52</v>
      </c>
      <c r="U150" s="2" t="s">
        <v>9</v>
      </c>
      <c r="V150" s="2" t="str">
        <f t="shared" si="10"/>
        <v>False</v>
      </c>
      <c r="W150" s="2" t="s">
        <v>30</v>
      </c>
      <c r="X150" s="2" t="str">
        <f t="shared" si="11"/>
        <v>True</v>
      </c>
      <c r="Y150" s="2" t="s">
        <v>8</v>
      </c>
      <c r="Z150" s="2">
        <v>270000000</v>
      </c>
      <c r="AA150" s="1">
        <v>43844</v>
      </c>
    </row>
    <row r="151" spans="1:27" x14ac:dyDescent="0.3">
      <c r="A151" t="s">
        <v>236</v>
      </c>
      <c r="B151" t="s">
        <v>79</v>
      </c>
      <c r="C151" t="s">
        <v>18</v>
      </c>
      <c r="D151" t="s">
        <v>123</v>
      </c>
      <c r="E151">
        <v>4</v>
      </c>
      <c r="F151" t="str">
        <f t="shared" si="8"/>
        <v>Pass Rated</v>
      </c>
      <c r="G151" s="1" t="s">
        <v>19</v>
      </c>
      <c r="H151" s="2">
        <v>20000000</v>
      </c>
      <c r="I151" s="2">
        <v>32252600</v>
      </c>
      <c r="J151" s="1">
        <v>42825</v>
      </c>
      <c r="K151" s="2">
        <v>117324000</v>
      </c>
      <c r="L151" s="2" t="str">
        <f t="shared" si="9"/>
        <v>$75MM+</v>
      </c>
      <c r="M151" s="4">
        <v>-0.02</v>
      </c>
      <c r="N151" s="4">
        <v>0.88</v>
      </c>
      <c r="O151" s="5">
        <v>0.95</v>
      </c>
      <c r="P151" s="3">
        <v>2</v>
      </c>
      <c r="Q151" s="3" t="s">
        <v>8</v>
      </c>
      <c r="R151" s="4">
        <v>4</v>
      </c>
      <c r="S151" s="5" t="s">
        <v>8</v>
      </c>
      <c r="T151" s="2" t="s">
        <v>27</v>
      </c>
      <c r="U151" s="2" t="s">
        <v>10</v>
      </c>
      <c r="V151" s="2" t="str">
        <f t="shared" si="10"/>
        <v>True</v>
      </c>
      <c r="W151" s="2" t="s">
        <v>30</v>
      </c>
      <c r="X151" s="2" t="str">
        <f t="shared" si="11"/>
        <v>True</v>
      </c>
      <c r="Y151" s="2" t="s">
        <v>8</v>
      </c>
      <c r="Z151" s="2">
        <v>92500000</v>
      </c>
      <c r="AA151" s="1">
        <v>43720</v>
      </c>
    </row>
    <row r="152" spans="1:27" x14ac:dyDescent="0.3">
      <c r="A152" t="s">
        <v>237</v>
      </c>
      <c r="B152" t="s">
        <v>133</v>
      </c>
      <c r="C152" t="s">
        <v>13</v>
      </c>
      <c r="D152" t="s">
        <v>123</v>
      </c>
      <c r="E152">
        <v>4</v>
      </c>
      <c r="F152" t="str">
        <f t="shared" si="8"/>
        <v>Pass Rated</v>
      </c>
      <c r="G152" s="1" t="s">
        <v>7</v>
      </c>
      <c r="H152" s="2">
        <v>5000000</v>
      </c>
      <c r="I152" s="2">
        <v>5300000</v>
      </c>
      <c r="J152" s="1">
        <v>43465</v>
      </c>
      <c r="K152" s="2">
        <v>14432193</v>
      </c>
      <c r="L152" s="2" t="str">
        <f t="shared" si="9"/>
        <v>[$5MM, $15MM)</v>
      </c>
      <c r="M152" s="4">
        <v>0.44</v>
      </c>
      <c r="N152" s="4">
        <v>0.71</v>
      </c>
      <c r="O152" s="5">
        <v>0.78400000000000003</v>
      </c>
      <c r="P152" s="3">
        <v>2</v>
      </c>
      <c r="Q152" s="3" t="s">
        <v>8</v>
      </c>
      <c r="R152" s="4">
        <v>3</v>
      </c>
      <c r="S152" s="5" t="s">
        <v>8</v>
      </c>
      <c r="T152" s="2" t="s">
        <v>9</v>
      </c>
      <c r="U152" s="2" t="s">
        <v>10</v>
      </c>
      <c r="V152" s="2" t="str">
        <f t="shared" si="10"/>
        <v>True</v>
      </c>
      <c r="W152" s="2" t="s">
        <v>9</v>
      </c>
      <c r="X152" s="2" t="str">
        <f t="shared" si="11"/>
        <v>False</v>
      </c>
      <c r="Y152" s="2" t="s">
        <v>22</v>
      </c>
      <c r="Z152" s="2">
        <v>178300000</v>
      </c>
      <c r="AA152" s="1">
        <v>44304</v>
      </c>
    </row>
    <row r="153" spans="1:27" x14ac:dyDescent="0.3">
      <c r="A153" t="s">
        <v>238</v>
      </c>
      <c r="B153" t="s">
        <v>48</v>
      </c>
      <c r="C153" t="s">
        <v>13</v>
      </c>
      <c r="D153" t="s">
        <v>123</v>
      </c>
      <c r="E153">
        <v>3</v>
      </c>
      <c r="F153" t="str">
        <f t="shared" si="8"/>
        <v>Pass Rated</v>
      </c>
      <c r="G153" s="1" t="s">
        <v>19</v>
      </c>
      <c r="H153" s="2">
        <v>7500000</v>
      </c>
      <c r="I153" s="2">
        <v>7730000</v>
      </c>
      <c r="J153" s="1">
        <v>43465</v>
      </c>
      <c r="K153" s="2">
        <v>30716000</v>
      </c>
      <c r="L153" s="2" t="str">
        <f t="shared" si="9"/>
        <v>[$15MM, $35MM)</v>
      </c>
      <c r="M153" s="4">
        <v>0.43</v>
      </c>
      <c r="N153" s="4">
        <v>0.77</v>
      </c>
      <c r="O153" s="5">
        <v>0.83299999999999996</v>
      </c>
      <c r="P153" s="3">
        <v>1.5</v>
      </c>
      <c r="Q153" s="3" t="s">
        <v>8</v>
      </c>
      <c r="R153" s="4">
        <v>3</v>
      </c>
      <c r="S153" s="5" t="s">
        <v>8</v>
      </c>
      <c r="T153" s="2" t="s">
        <v>14</v>
      </c>
      <c r="U153" s="2" t="s">
        <v>9</v>
      </c>
      <c r="V153" s="2" t="str">
        <f t="shared" si="10"/>
        <v>False</v>
      </c>
      <c r="W153" s="2" t="s">
        <v>30</v>
      </c>
      <c r="X153" s="2" t="str">
        <f t="shared" si="11"/>
        <v>True</v>
      </c>
      <c r="Y153" s="2" t="s">
        <v>8</v>
      </c>
      <c r="Z153" s="2">
        <v>203800000</v>
      </c>
      <c r="AA153" s="1">
        <v>44135</v>
      </c>
    </row>
    <row r="154" spans="1:27" x14ac:dyDescent="0.3">
      <c r="A154" t="s">
        <v>239</v>
      </c>
      <c r="B154" t="s">
        <v>133</v>
      </c>
      <c r="C154" t="s">
        <v>13</v>
      </c>
      <c r="D154" t="s">
        <v>123</v>
      </c>
      <c r="E154">
        <v>3</v>
      </c>
      <c r="F154" t="str">
        <f t="shared" si="8"/>
        <v>Pass Rated</v>
      </c>
      <c r="G154" s="1" t="s">
        <v>7</v>
      </c>
      <c r="H154" s="2">
        <v>5000000</v>
      </c>
      <c r="I154" s="2">
        <v>5100000</v>
      </c>
      <c r="J154" s="1">
        <v>43373</v>
      </c>
      <c r="K154" s="2">
        <v>8087600</v>
      </c>
      <c r="L154" s="2" t="str">
        <f t="shared" si="9"/>
        <v>[$5MM, $15MM)</v>
      </c>
      <c r="M154" s="4">
        <v>0.47</v>
      </c>
      <c r="N154" s="4">
        <v>0.7</v>
      </c>
      <c r="O154" s="5">
        <v>0.86899999999999999</v>
      </c>
      <c r="P154" s="3">
        <v>1</v>
      </c>
      <c r="Q154" s="3" t="s">
        <v>8</v>
      </c>
      <c r="R154" s="4">
        <v>4</v>
      </c>
      <c r="S154" s="5" t="s">
        <v>8</v>
      </c>
      <c r="T154" s="2" t="s">
        <v>14</v>
      </c>
      <c r="U154" s="2" t="s">
        <v>9</v>
      </c>
      <c r="V154" s="2" t="str">
        <f t="shared" si="10"/>
        <v>False</v>
      </c>
      <c r="W154" s="2" t="s">
        <v>9</v>
      </c>
      <c r="X154" s="2" t="str">
        <f t="shared" si="11"/>
        <v>False</v>
      </c>
      <c r="Y154" s="2" t="s">
        <v>22</v>
      </c>
      <c r="Z154" s="2">
        <v>55000000</v>
      </c>
      <c r="AA154" s="1">
        <v>44196</v>
      </c>
    </row>
    <row r="155" spans="1:27" x14ac:dyDescent="0.3">
      <c r="A155" t="s">
        <v>240</v>
      </c>
      <c r="B155" t="s">
        <v>17</v>
      </c>
      <c r="C155" t="s">
        <v>13</v>
      </c>
      <c r="D155" t="s">
        <v>123</v>
      </c>
      <c r="E155">
        <v>3</v>
      </c>
      <c r="F155" t="str">
        <f t="shared" si="8"/>
        <v>Pass Rated</v>
      </c>
      <c r="G155" s="1" t="s">
        <v>7</v>
      </c>
      <c r="H155" s="2">
        <v>5000000</v>
      </c>
      <c r="I155" s="2">
        <v>5535000</v>
      </c>
      <c r="J155" s="1">
        <v>43281</v>
      </c>
      <c r="K155" s="2">
        <v>14351796</v>
      </c>
      <c r="L155" s="2" t="str">
        <f t="shared" si="9"/>
        <v>[$5MM, $15MM)</v>
      </c>
      <c r="M155" s="4">
        <v>0.4</v>
      </c>
      <c r="N155" s="4">
        <v>0.9</v>
      </c>
      <c r="O155" s="5">
        <v>0.96599999999999997</v>
      </c>
      <c r="P155" s="3">
        <v>2</v>
      </c>
      <c r="Q155" s="3" t="s">
        <v>8</v>
      </c>
      <c r="R155" s="4">
        <v>4</v>
      </c>
      <c r="S155" s="5" t="s">
        <v>8</v>
      </c>
      <c r="T155" s="2" t="s">
        <v>27</v>
      </c>
      <c r="U155" s="2" t="s">
        <v>10</v>
      </c>
      <c r="V155" s="2" t="str">
        <f t="shared" si="10"/>
        <v>True</v>
      </c>
      <c r="W155" s="2" t="s">
        <v>41</v>
      </c>
      <c r="X155" s="2" t="str">
        <f t="shared" si="11"/>
        <v>True</v>
      </c>
      <c r="Y155" s="2" t="s">
        <v>8</v>
      </c>
      <c r="Z155" s="2">
        <v>108300000</v>
      </c>
      <c r="AA155" s="1">
        <v>44119</v>
      </c>
    </row>
    <row r="156" spans="1:27" x14ac:dyDescent="0.3">
      <c r="A156" t="s">
        <v>241</v>
      </c>
      <c r="B156" t="s">
        <v>219</v>
      </c>
      <c r="C156" t="s">
        <v>13</v>
      </c>
      <c r="D156" t="s">
        <v>123</v>
      </c>
      <c r="E156">
        <v>3</v>
      </c>
      <c r="F156" t="str">
        <f t="shared" si="8"/>
        <v>Pass Rated</v>
      </c>
      <c r="G156" s="1" t="s">
        <v>19</v>
      </c>
      <c r="H156" s="2">
        <v>3000000</v>
      </c>
      <c r="I156" s="2">
        <v>9200000</v>
      </c>
      <c r="J156" s="1">
        <v>43008</v>
      </c>
      <c r="K156" s="2">
        <v>7508000</v>
      </c>
      <c r="L156" s="2" t="str">
        <f t="shared" si="9"/>
        <v>[$5MM, $15MM)</v>
      </c>
      <c r="M156" s="4">
        <v>1.42</v>
      </c>
      <c r="N156" s="4">
        <v>0.68</v>
      </c>
      <c r="O156" s="5">
        <v>0.64</v>
      </c>
      <c r="P156" s="3">
        <v>2</v>
      </c>
      <c r="Q156" s="3" t="s">
        <v>8</v>
      </c>
      <c r="R156" s="4">
        <v>4</v>
      </c>
      <c r="S156" s="5" t="s">
        <v>8</v>
      </c>
      <c r="T156" s="2" t="s">
        <v>27</v>
      </c>
      <c r="U156" s="2" t="s">
        <v>10</v>
      </c>
      <c r="V156" s="2" t="str">
        <f t="shared" si="10"/>
        <v>True</v>
      </c>
      <c r="W156" s="2" t="s">
        <v>9</v>
      </c>
      <c r="X156" s="2" t="str">
        <f t="shared" si="11"/>
        <v>False</v>
      </c>
      <c r="Y156" s="2" t="s">
        <v>8</v>
      </c>
      <c r="Z156" s="2">
        <v>229000000</v>
      </c>
      <c r="AA156" s="1">
        <v>43830</v>
      </c>
    </row>
    <row r="157" spans="1:27" x14ac:dyDescent="0.3">
      <c r="A157" t="s">
        <v>242</v>
      </c>
      <c r="B157" t="s">
        <v>187</v>
      </c>
      <c r="C157" t="s">
        <v>18</v>
      </c>
      <c r="D157" t="s">
        <v>123</v>
      </c>
      <c r="E157">
        <v>3</v>
      </c>
      <c r="F157" t="str">
        <f t="shared" si="8"/>
        <v>Pass Rated</v>
      </c>
      <c r="G157" s="1" t="s">
        <v>7</v>
      </c>
      <c r="H157" s="2">
        <v>20000000</v>
      </c>
      <c r="I157" s="2">
        <v>45000000</v>
      </c>
      <c r="J157" s="1">
        <v>43646</v>
      </c>
      <c r="K157" s="2">
        <v>350435000</v>
      </c>
      <c r="L157" s="2" t="str">
        <f t="shared" si="9"/>
        <v>$75MM+</v>
      </c>
      <c r="M157" s="4">
        <v>0.19700000000000001</v>
      </c>
      <c r="N157" s="4">
        <v>0.87</v>
      </c>
      <c r="O157" s="5">
        <v>-1.4999999999999999E-2</v>
      </c>
      <c r="P157" s="3">
        <v>3</v>
      </c>
      <c r="Q157" s="3" t="s">
        <v>8</v>
      </c>
      <c r="R157" s="4">
        <v>3</v>
      </c>
      <c r="S157" s="5" t="s">
        <v>8</v>
      </c>
      <c r="T157" s="2" t="s">
        <v>9</v>
      </c>
      <c r="U157" s="2" t="s">
        <v>93</v>
      </c>
      <c r="V157" s="2" t="str">
        <f t="shared" si="10"/>
        <v>True</v>
      </c>
      <c r="W157" s="2" t="s">
        <v>15</v>
      </c>
      <c r="X157" s="2" t="str">
        <f t="shared" si="11"/>
        <v>True</v>
      </c>
      <c r="Y157" s="2" t="s">
        <v>8</v>
      </c>
      <c r="Z157" s="2">
        <v>1000000000</v>
      </c>
      <c r="AA157" s="1">
        <v>44528</v>
      </c>
    </row>
    <row r="158" spans="1:27" x14ac:dyDescent="0.3">
      <c r="A158" t="s">
        <v>243</v>
      </c>
      <c r="B158" t="s">
        <v>140</v>
      </c>
      <c r="C158" t="s">
        <v>13</v>
      </c>
      <c r="D158" t="s">
        <v>123</v>
      </c>
      <c r="E158">
        <v>3</v>
      </c>
      <c r="F158" t="str">
        <f t="shared" si="8"/>
        <v>Pass Rated</v>
      </c>
      <c r="G158" s="1" t="s">
        <v>19</v>
      </c>
      <c r="H158" s="2">
        <v>15000000</v>
      </c>
      <c r="I158" s="2">
        <v>20000000</v>
      </c>
      <c r="J158" s="1">
        <v>43465</v>
      </c>
      <c r="K158" s="2">
        <v>74960000</v>
      </c>
      <c r="L158" s="2" t="str">
        <f t="shared" si="9"/>
        <v>[$35MM, $75MM)</v>
      </c>
      <c r="M158" s="4">
        <v>-0.1</v>
      </c>
      <c r="N158" s="4">
        <v>0.82</v>
      </c>
      <c r="O158" s="5">
        <v>0.64300000000000002</v>
      </c>
      <c r="P158" s="3">
        <v>1</v>
      </c>
      <c r="Q158" s="3" t="s">
        <v>8</v>
      </c>
      <c r="R158" s="4">
        <v>3</v>
      </c>
      <c r="S158" s="5" t="s">
        <v>8</v>
      </c>
      <c r="T158" s="2" t="s">
        <v>27</v>
      </c>
      <c r="U158" s="2" t="s">
        <v>9</v>
      </c>
      <c r="V158" s="2" t="str">
        <f t="shared" si="10"/>
        <v>False</v>
      </c>
      <c r="W158" s="2" t="s">
        <v>30</v>
      </c>
      <c r="X158" s="2" t="str">
        <f t="shared" si="11"/>
        <v>True</v>
      </c>
      <c r="Y158" s="2" t="s">
        <v>8</v>
      </c>
      <c r="Z158" s="2">
        <v>1600000000</v>
      </c>
      <c r="AA158" s="1">
        <v>43861</v>
      </c>
    </row>
    <row r="159" spans="1:27" x14ac:dyDescent="0.3">
      <c r="P159" s="3"/>
      <c r="Q159" s="3"/>
      <c r="Y159" s="2"/>
    </row>
  </sheetData>
  <pageMargins left="0.7" right="0.7" top="0.75" bottom="0.75" header="0.3" footer="0.3"/>
  <pageSetup orientation="portrait" r:id="rId1"/>
  <headerFooter>
    <oddFooter>&amp;C&amp;1#&amp;"Calibri"&amp;10&amp;KFF8C00SVB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FECD52C40544BBD0A229C3F745258" ma:contentTypeVersion="12" ma:contentTypeDescription="Create a new document." ma:contentTypeScope="" ma:versionID="a84652f61fe64320e98e43eaafae0c18">
  <xsd:schema xmlns:xsd="http://www.w3.org/2001/XMLSchema" xmlns:xs="http://www.w3.org/2001/XMLSchema" xmlns:p="http://schemas.microsoft.com/office/2006/metadata/properties" xmlns:ns3="627f941b-6d42-453b-a34e-f3f7365aceca" xmlns:ns4="64567883-f00d-4018-99a7-370e890e4690" targetNamespace="http://schemas.microsoft.com/office/2006/metadata/properties" ma:root="true" ma:fieldsID="e5cba7fa310d174f41c5724e9a0a817f" ns3:_="" ns4:_="">
    <xsd:import namespace="627f941b-6d42-453b-a34e-f3f7365aceca"/>
    <xsd:import namespace="64567883-f00d-4018-99a7-370e890e469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f941b-6d42-453b-a34e-f3f7365ace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67883-f00d-4018-99a7-370e890e46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FFF6C4-BEE6-4D45-BAFB-15C90B92FE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23C3D3-178D-443A-83C8-3698F8C20BB4}">
  <ds:schemaRefs>
    <ds:schemaRef ds:uri="http://schemas.microsoft.com/office/2006/documentManagement/types"/>
    <ds:schemaRef ds:uri="http://schemas.microsoft.com/office/2006/metadata/properties"/>
    <ds:schemaRef ds:uri="627f941b-6d42-453b-a34e-f3f7365aceca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4567883-f00d-4018-99a7-370e890e4690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239A1A5-FE47-42AD-8CB5-29CDD7BC9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f941b-6d42-453b-a34e-f3f7365aceca"/>
    <ds:schemaRef ds:uri="64567883-f00d-4018-99a7-370e890e46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Shen</dc:creator>
  <cp:lastModifiedBy>Chelsea Shen</cp:lastModifiedBy>
  <dcterms:created xsi:type="dcterms:W3CDTF">2019-12-17T17:06:28Z</dcterms:created>
  <dcterms:modified xsi:type="dcterms:W3CDTF">2019-12-18T06:00:35Z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647ca4-054a-4f04-b92c-cce9a12c6f05_Enabled">
    <vt:lpwstr>True</vt:lpwstr>
  </property>
  <property fmtid="{D5CDD505-2E9C-101B-9397-08002B2CF9AE}" pid="3" name="MSIP_Label_2b647ca4-054a-4f04-b92c-cce9a12c6f05_SiteId">
    <vt:lpwstr>c5d48277-da06-408e-9d69-7bce38483418</vt:lpwstr>
  </property>
  <property fmtid="{D5CDD505-2E9C-101B-9397-08002B2CF9AE}" pid="4" name="MSIP_Label_2b647ca4-054a-4f04-b92c-cce9a12c6f05_Owner">
    <vt:lpwstr>cshen@svb.com</vt:lpwstr>
  </property>
  <property fmtid="{D5CDD505-2E9C-101B-9397-08002B2CF9AE}" pid="5" name="MSIP_Label_2b647ca4-054a-4f04-b92c-cce9a12c6f05_SetDate">
    <vt:lpwstr>2019-12-17T17:07:47.3973425Z</vt:lpwstr>
  </property>
  <property fmtid="{D5CDD505-2E9C-101B-9397-08002B2CF9AE}" pid="6" name="MSIP_Label_2b647ca4-054a-4f04-b92c-cce9a12c6f05_Name">
    <vt:lpwstr>SVB Confidential</vt:lpwstr>
  </property>
  <property fmtid="{D5CDD505-2E9C-101B-9397-08002B2CF9AE}" pid="7" name="MSIP_Label_2b647ca4-054a-4f04-b92c-cce9a12c6f05_Application">
    <vt:lpwstr>Microsoft Azure Information Protection</vt:lpwstr>
  </property>
  <property fmtid="{D5CDD505-2E9C-101B-9397-08002B2CF9AE}" pid="8" name="MSIP_Label_2b647ca4-054a-4f04-b92c-cce9a12c6f05_Extended_MSFT_Method">
    <vt:lpwstr>Automatic</vt:lpwstr>
  </property>
  <property fmtid="{D5CDD505-2E9C-101B-9397-08002B2CF9AE}" pid="9" name="MSIP_Label_610b5c7a-1591-429d-92ca-db7dbe64dd74_Enabled">
    <vt:lpwstr>True</vt:lpwstr>
  </property>
  <property fmtid="{D5CDD505-2E9C-101B-9397-08002B2CF9AE}" pid="10" name="MSIP_Label_610b5c7a-1591-429d-92ca-db7dbe64dd74_SiteId">
    <vt:lpwstr>c5d48277-da06-408e-9d69-7bce38483418</vt:lpwstr>
  </property>
  <property fmtid="{D5CDD505-2E9C-101B-9397-08002B2CF9AE}" pid="11" name="MSIP_Label_610b5c7a-1591-429d-92ca-db7dbe64dd74_Owner">
    <vt:lpwstr>cshen@svb.com</vt:lpwstr>
  </property>
  <property fmtid="{D5CDD505-2E9C-101B-9397-08002B2CF9AE}" pid="12" name="MSIP_Label_610b5c7a-1591-429d-92ca-db7dbe64dd74_SetDate">
    <vt:lpwstr>2019-12-17T17:07:47.3973425Z</vt:lpwstr>
  </property>
  <property fmtid="{D5CDD505-2E9C-101B-9397-08002B2CF9AE}" pid="13" name="MSIP_Label_610b5c7a-1591-429d-92ca-db7dbe64dd74_Name">
    <vt:lpwstr>SVB Confidential</vt:lpwstr>
  </property>
  <property fmtid="{D5CDD505-2E9C-101B-9397-08002B2CF9AE}" pid="14" name="MSIP_Label_610b5c7a-1591-429d-92ca-db7dbe64dd74_Application">
    <vt:lpwstr>Microsoft Azure Information Protection</vt:lpwstr>
  </property>
  <property fmtid="{D5CDD505-2E9C-101B-9397-08002B2CF9AE}" pid="15" name="MSIP_Label_610b5c7a-1591-429d-92ca-db7dbe64dd74_Parent">
    <vt:lpwstr>2b647ca4-054a-4f04-b92c-cce9a12c6f05</vt:lpwstr>
  </property>
  <property fmtid="{D5CDD505-2E9C-101B-9397-08002B2CF9AE}" pid="16" name="MSIP_Label_610b5c7a-1591-429d-92ca-db7dbe64dd74_Extended_MSFT_Method">
    <vt:lpwstr>Automatic</vt:lpwstr>
  </property>
  <property fmtid="{D5CDD505-2E9C-101B-9397-08002B2CF9AE}" pid="17" name="Sensitivity">
    <vt:lpwstr>SVB Confidential SVB Confidential</vt:lpwstr>
  </property>
  <property fmtid="{D5CDD505-2E9C-101B-9397-08002B2CF9AE}" pid="18" name="ContentTypeId">
    <vt:lpwstr>0x010100867FECD52C40544BBD0A229C3F745258</vt:lpwstr>
  </property>
</Properties>
</file>