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S\Desktop\Local_Project_Folders\AdSci_Watershed\Data\GIS\Land_Cover_Future_Brewington\"/>
    </mc:Choice>
  </mc:AlternateContent>
  <xr:revisionPtr revIDLastSave="0" documentId="8_{EB3D24BD-A765-4984-BCC8-DAB6351285BF}" xr6:coauthVersionLast="47" xr6:coauthVersionMax="47" xr10:uidLastSave="{00000000-0000-0000-0000-000000000000}"/>
  <bookViews>
    <workbookView xWindow="28680" yWindow="-120" windowWidth="38640" windowHeight="21240" activeTab="1" xr2:uid="{64E46BEC-87FE-4E55-961A-2F06A5F27553}"/>
  </bookViews>
  <sheets>
    <sheet name="Sheet1" sheetId="1" r:id="rId1"/>
    <sheet name="Calculating_Roughness_From_C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1" i="2" l="1"/>
  <c r="I21" i="2" s="1"/>
  <c r="H20" i="2"/>
  <c r="H19" i="2"/>
  <c r="I19" i="2" s="1"/>
  <c r="H18" i="2"/>
  <c r="H17" i="2"/>
  <c r="I17" i="2" s="1"/>
  <c r="H16" i="2"/>
  <c r="I16" i="2" s="1"/>
  <c r="H15" i="2"/>
  <c r="H14" i="2"/>
  <c r="I14" i="2" s="1"/>
  <c r="I13" i="2"/>
  <c r="H13" i="2"/>
  <c r="H12" i="2"/>
  <c r="I12" i="2" s="1"/>
  <c r="H11" i="2"/>
  <c r="I11" i="2" s="1"/>
  <c r="H10" i="2"/>
  <c r="I10" i="2" s="1"/>
  <c r="I9" i="2"/>
  <c r="H9" i="2"/>
  <c r="H8" i="2"/>
  <c r="I8" i="2" s="1"/>
  <c r="H7" i="2"/>
  <c r="I7" i="2" s="1"/>
  <c r="H6" i="2"/>
  <c r="I6" i="2" s="1"/>
  <c r="I5" i="2"/>
  <c r="H5" i="2"/>
  <c r="H4" i="2"/>
  <c r="I4" i="2" s="1"/>
  <c r="H3" i="2"/>
  <c r="I3" i="2" s="1"/>
  <c r="H2" i="2"/>
  <c r="I2" i="2" s="1"/>
  <c r="I46" i="1"/>
  <c r="H46" i="1"/>
  <c r="I37" i="1"/>
  <c r="H38" i="1"/>
  <c r="I38" i="1" s="1"/>
  <c r="H39" i="1"/>
  <c r="I39" i="1" s="1"/>
  <c r="H40" i="1"/>
  <c r="I40" i="1" s="1"/>
  <c r="H41" i="1"/>
  <c r="I41" i="1" s="1"/>
  <c r="H42" i="1"/>
  <c r="I42" i="1" s="1"/>
  <c r="H43" i="1"/>
  <c r="I43" i="1" s="1"/>
  <c r="H44" i="1"/>
  <c r="I44" i="1" s="1"/>
  <c r="H45" i="1"/>
  <c r="I45" i="1" s="1"/>
  <c r="H47" i="1"/>
  <c r="I47" i="1" s="1"/>
  <c r="H48" i="1"/>
  <c r="I48" i="1" s="1"/>
  <c r="H49" i="1"/>
  <c r="I49" i="1" s="1"/>
  <c r="H50" i="1"/>
  <c r="H51" i="1"/>
  <c r="I51" i="1" s="1"/>
  <c r="H52" i="1"/>
  <c r="I52" i="1" s="1"/>
  <c r="H53" i="1"/>
  <c r="H54" i="1"/>
  <c r="I54" i="1" s="1"/>
  <c r="H55" i="1"/>
  <c r="H56" i="1"/>
  <c r="I56" i="1" s="1"/>
  <c r="H3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CS</author>
  </authors>
  <commentList>
    <comment ref="I36" authorId="0" shapeId="0" xr:uid="{228BD8DC-86EB-46AD-9EAD-D98D01812397}">
      <text>
        <r>
          <rPr>
            <b/>
            <sz val="9"/>
            <color indexed="81"/>
            <rFont val="Tahoma"/>
            <family val="2"/>
          </rPr>
          <t>CS:</t>
        </r>
        <r>
          <rPr>
            <sz val="9"/>
            <color indexed="81"/>
            <rFont val="Tahoma"/>
            <family val="2"/>
          </rPr>
          <t xml:space="preserve">
Method notes:  Here we calculated an estimated roughness coeficient from a linear regression develped by matching up the mean (of the 4 soil groups) of Hawaii specific Curve numbers from the SWB2 model (Westembroke et al https://pubs.usgs.gov/tm/06/a59/tm6a59.pdf) and the Mannings coefficients from both: 
Engman (1986)
and
Kalyanapu, A. J., Burian, S. J., &amp; McPherson, T. N. (2009). Effect of land use-based surface roughness on hydrologic model output. Journal of Spatial Hydrology, 9(2). 
the equation being 
CalcManningN=(-0.0114*ave(CN))+1.0536
Note that water bodies were given smooth surface coeficients from Engman because the equation was not valid for these (calculated negative)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CS</author>
  </authors>
  <commentList>
    <comment ref="I1" authorId="0" shapeId="0" xr:uid="{8B97123A-F8F9-47FC-A273-0B63285605C1}">
      <text>
        <r>
          <rPr>
            <b/>
            <sz val="9"/>
            <color indexed="81"/>
            <rFont val="Tahoma"/>
            <family val="2"/>
          </rPr>
          <t>CS:</t>
        </r>
        <r>
          <rPr>
            <sz val="9"/>
            <color indexed="81"/>
            <rFont val="Tahoma"/>
            <family val="2"/>
          </rPr>
          <t xml:space="preserve">
Method notes:  Here we calculated an estimated roughness coeficient from a linear regression develped by matching up the mean (of the 4 soil groups) of Hawaii specific Curve numbers from the SWB2 model (Westembroke et al https://pubs.usgs.gov/tm/06/a59/tm6a59.pdf) and the Mannings coefficients from both: 
Engman (1986)
and
Kalyanapu, A. J., Burian, S. J., &amp; McPherson, T. N. (2009). Effect of land use-based surface roughness on hydrologic model output. Journal of Spatial Hydrology, 9(2). 
the equation being 
CalcManningN=(-0.0114*ave(CN))+1.0536
Note that water bodies were given smooth surface coeficients from Engman because the equation was not valid for these (calculated negative)</t>
        </r>
      </text>
    </comment>
  </commentList>
</comments>
</file>

<file path=xl/sharedStrings.xml><?xml version="1.0" encoding="utf-8"?>
<sst xmlns="http://schemas.openxmlformats.org/spreadsheetml/2006/main" count="134" uniqueCount="95">
  <si>
    <t>Land Use</t>
  </si>
  <si>
    <t>Rainforest agriculture</t>
  </si>
  <si>
    <t>Urban settlements</t>
  </si>
  <si>
    <t>Pine and oak forest</t>
  </si>
  <si>
    <t>Reservoir</t>
  </si>
  <si>
    <t>Pastureland</t>
  </si>
  <si>
    <t>River</t>
  </si>
  <si>
    <t>Savanna</t>
  </si>
  <si>
    <t>https://www.mdpi.com/2073-4441/13/23/3433</t>
  </si>
  <si>
    <t>Ramos (et al, 2021) Interpreting the Manning Roughness Coefficient in Overland Flow Simulations with Coupled Hydrological-Hydraulic Distributed Models</t>
  </si>
  <si>
    <t>Land Cover  </t>
  </si>
  <si>
    <t>Description</t>
  </si>
  <si>
    <t>Manning's n</t>
  </si>
  <si>
    <t>Developed, open space</t>
  </si>
  <si>
    <t>Developed, low intensity</t>
  </si>
  <si>
    <t>Developed, medium intensity</t>
  </si>
  <si>
    <t>Developed, high intensity</t>
  </si>
  <si>
    <t>Barren land</t>
  </si>
  <si>
    <t>Deciduous forest</t>
  </si>
  <si>
    <t>Evergreen forest</t>
  </si>
  <si>
    <t>Mixed forest</t>
  </si>
  <si>
    <t>Shrub/scrub</t>
  </si>
  <si>
    <t>Grassland/herbaceous</t>
  </si>
  <si>
    <t>Pasture/Hay</t>
  </si>
  <si>
    <t>Woody wetlands</t>
  </si>
  <si>
    <t>Emergent herbaceous wetlands</t>
  </si>
  <si>
    <r>
      <t>Kalyanapu, A. J., Burian, S. J., &amp; McPherson, T. N. (2009). Effect of land use-based surface roughness on hydrologic model output. </t>
    </r>
    <r>
      <rPr>
        <i/>
        <sz val="7"/>
        <color rgb="FF222222"/>
        <rFont val="Arial"/>
        <family val="2"/>
      </rPr>
      <t>Journal of Spatial Hydrology</t>
    </r>
    <r>
      <rPr>
        <sz val="7"/>
        <color rgb="FF222222"/>
        <rFont val="Arial"/>
        <family val="2"/>
      </rPr>
      <t>, </t>
    </r>
    <r>
      <rPr>
        <i/>
        <sz val="7"/>
        <color rgb="FF222222"/>
        <rFont val="Arial"/>
        <family val="2"/>
      </rPr>
      <t>9</t>
    </r>
    <r>
      <rPr>
        <sz val="7"/>
        <color rgb="FF222222"/>
        <rFont val="Arial"/>
        <family val="2"/>
      </rPr>
      <t>(2).</t>
    </r>
  </si>
  <si>
    <t>https://www.researchgate.net/figure/Mannings-n-values-used-for-NLCD-map_tbl1_264933073</t>
  </si>
  <si>
    <t>FID</t>
  </si>
  <si>
    <t>Shape *</t>
  </si>
  <si>
    <t>LC_2017</t>
  </si>
  <si>
    <t>LU_code</t>
  </si>
  <si>
    <t>Descriptio</t>
  </si>
  <si>
    <t>CN_1</t>
  </si>
  <si>
    <t>CN_2</t>
  </si>
  <si>
    <t>CN_3</t>
  </si>
  <si>
    <t>CN_4</t>
  </si>
  <si>
    <t>Polygon</t>
  </si>
  <si>
    <t>Alien forest, fog</t>
  </si>
  <si>
    <t>Alien forest, no fog</t>
  </si>
  <si>
    <t>Developed, high-intensity</t>
  </si>
  <si>
    <t>Developed, low-intensity</t>
  </si>
  <si>
    <t>Developed, medium-intensity</t>
  </si>
  <si>
    <t>Developed, open space</t>
  </si>
  <si>
    <t>Diversified agriculture</t>
  </si>
  <si>
    <t>Fallow/grassland</t>
  </si>
  <si>
    <t>Golf course</t>
  </si>
  <si>
    <t>Grassland</t>
  </si>
  <si>
    <t>Macadamia</t>
  </si>
  <si>
    <t>Native forest, fog</t>
  </si>
  <si>
    <t>Native forest, no fog</t>
  </si>
  <si>
    <t>Reservoir, Iao</t>
  </si>
  <si>
    <t>Shrubland</t>
  </si>
  <si>
    <t>Sparsely vegetated</t>
  </si>
  <si>
    <t>Taro</t>
  </si>
  <si>
    <t>Tree plantation, no fog</t>
  </si>
  <si>
    <t>Water body</t>
  </si>
  <si>
    <t>Wetland</t>
  </si>
  <si>
    <t>MEAN</t>
  </si>
  <si>
    <t>TABLE 5-3 ROUGHNESS COEFFICIENTS (MANNING'S "N") FOR SHEET FLOW Surface Description ni Smooth surfaces (concrete, asphalt, gravel, or bare soil) 0.011 Fallow (no residue) 0.05 Cultivated soils: Residue cover 5_ 20% 0.06 Residue cover &gt; 20% 0.17 Grass: Short grass prairie 0.15 Dense grasses2 0.24 Bermudagrass 0.41 Range (natural) 0.13 Woods3: Light underbrush 0.40 Dense underbrush 0.80</t>
  </si>
  <si>
    <t>Surface  Description</t>
  </si>
  <si>
    <t>Ill  </t>
  </si>
  <si>
    <t>Smooth surfaces (concrete,  asphalt, gravel, or bare soil)</t>
  </si>
  <si>
    <t>Fallow (no residue)</t>
  </si>
  <si>
    <t>Cultivated  soils:_x000D_
Residue cover     20% . . . . . . . . . . . . . . . . . . . . . . . . . . . . . .</t>
  </si>
  <si>
    <t>Residue  cover  &gt;  20%   . . . . . . . . . . . . . . . . . . . . . . . . . . . . .</t>
  </si>
  <si>
    <t>Grass:</t>
  </si>
  <si>
    <t>Short grass prairie  . . . . . . . . . . . . . . . . . . . . . . . . . . . . . . . .</t>
  </si>
  <si>
    <t>Dense grasses2 .  .  .  .  .  .  .  .  .  .  .  .  .  .  .  .  .  .  .•   .  •  •  •  .  .  .  .  .•   .  .  .  .  .</t>
  </si>
  <si>
    <t>Bermudagrass   . . . . . . . . . . . . . . . . . . . . . . . . . . . . . . . . . . .</t>
  </si>
  <si>
    <t>Range  (natural)</t>
  </si>
  <si>
    <t>Woods3:</t>
  </si>
  <si>
    <t>Light underbrush</t>
  </si>
  <si>
    <t>Dense underbrush</t>
  </si>
  <si>
    <t>https://www.deq.virginia.gov/home/showpublisheddocument/2456/637437340615330000</t>
  </si>
  <si>
    <t>Engman (1986).</t>
  </si>
  <si>
    <t>Curve Number</t>
  </si>
  <si>
    <t xml:space="preserve">Mannings </t>
  </si>
  <si>
    <t>Modeling effectiveness of management practices for flood mitigation using GIS spatial analysis functions in Upper Cilliwung watershed</t>
  </si>
  <si>
    <t>https://www.researchgate.net/publication/295684766_Modeling_effectiveness_of_management_practices_for_flood_mitigation_using_GIS_spatial_analysis_functions_in_Upper_Cilliwung_watershed</t>
  </si>
  <si>
    <t>A unified framework for the assessment of multiple source urban flash flood hazard: the case study of Monza, Italy</t>
  </si>
  <si>
    <t>https://www.researchgate.net/figure/Manning-roughness-coefficient-values-and-the-SCS-infiltration-curve-numbers-Chow-2009_tbl1_339932703</t>
  </si>
  <si>
    <r>
      <rPr>
        <sz val="8"/>
        <rFont val="Century"/>
        <family val="1"/>
      </rPr>
      <t>numbers (Chow 2009).</t>
    </r>
  </si>
  <si>
    <r>
      <rPr>
        <i/>
        <sz val="8"/>
        <rFont val="Bookman Old Style"/>
        <family val="1"/>
      </rPr>
      <t>Soil</t>
    </r>
  </si>
  <si>
    <r>
      <rPr>
        <i/>
        <sz val="8"/>
        <rFont val="Bookman Old Style"/>
        <family val="1"/>
      </rPr>
      <t xml:space="preserve">Manning coefficient </t>
    </r>
    <r>
      <rPr>
        <sz val="8"/>
        <rFont val="Century"/>
        <family val="1"/>
      </rPr>
      <t>[</t>
    </r>
    <r>
      <rPr>
        <i/>
        <sz val="8"/>
        <rFont val="Bookman Old Style"/>
        <family val="1"/>
      </rPr>
      <t>m</t>
    </r>
    <r>
      <rPr>
        <vertAlign val="superscript"/>
        <sz val="8"/>
        <rFont val="Bookman Old Style"/>
        <family val="1"/>
      </rPr>
      <t>1</t>
    </r>
    <r>
      <rPr>
        <i/>
        <vertAlign val="superscript"/>
        <sz val="8"/>
        <rFont val="Trebuchet MS"/>
        <family val="2"/>
      </rPr>
      <t>/</t>
    </r>
    <r>
      <rPr>
        <vertAlign val="superscript"/>
        <sz val="8"/>
        <rFont val="Bookman Old Style"/>
        <family val="1"/>
      </rPr>
      <t>3</t>
    </r>
    <r>
      <rPr>
        <i/>
        <sz val="8"/>
        <rFont val="Bookman Old Style"/>
        <family val="1"/>
      </rPr>
      <t>/s</t>
    </r>
    <r>
      <rPr>
        <sz val="8"/>
        <rFont val="Century"/>
        <family val="1"/>
      </rPr>
      <t>]</t>
    </r>
  </si>
  <si>
    <r>
      <rPr>
        <i/>
        <sz val="8"/>
        <rFont val="Bookman Old Style"/>
        <family val="1"/>
      </rPr>
      <t xml:space="preserve">SCS number </t>
    </r>
    <r>
      <rPr>
        <sz val="8"/>
        <rFont val="Century"/>
        <family val="1"/>
      </rPr>
      <t>[</t>
    </r>
    <r>
      <rPr>
        <i/>
        <sz val="8"/>
        <rFont val="Arial"/>
        <family val="2"/>
      </rPr>
      <t>−</t>
    </r>
    <r>
      <rPr>
        <sz val="8"/>
        <rFont val="Century"/>
        <family val="1"/>
      </rPr>
      <t>]</t>
    </r>
  </si>
  <si>
    <r>
      <rPr>
        <sz val="8"/>
        <rFont val="Century"/>
        <family val="1"/>
      </rPr>
      <t>Wood</t>
    </r>
  </si>
  <si>
    <r>
      <rPr>
        <sz val="8"/>
        <rFont val="Century"/>
        <family val="1"/>
      </rPr>
      <t>Cultivated land</t>
    </r>
  </si>
  <si>
    <r>
      <rPr>
        <sz val="8"/>
        <rFont val="Century"/>
        <family val="1"/>
      </rPr>
      <t>Uncultivated land</t>
    </r>
  </si>
  <si>
    <r>
      <rPr>
        <sz val="8"/>
        <rFont val="Century"/>
        <family val="1"/>
      </rPr>
      <t>Urban area</t>
    </r>
  </si>
  <si>
    <r>
      <rPr>
        <sz val="8"/>
        <rFont val="Century"/>
        <family val="1"/>
      </rPr>
      <t>Green area</t>
    </r>
  </si>
  <si>
    <t>n Mannings</t>
  </si>
  <si>
    <t>CN</t>
  </si>
  <si>
    <t>MN</t>
  </si>
  <si>
    <t xml:space="preserve">Calculated Mannings from CN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</si>
</sst>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9" formatCode="0.000"/>
    <numFmt numFmtId="172" formatCode="0.0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7"/>
      <color rgb="FF222222"/>
      <name val="Arial"/>
      <family val="2"/>
    </font>
    <font>
      <sz val="12"/>
      <color theme="1"/>
      <name val="Calibri"/>
      <family val="2"/>
      <scheme val="minor"/>
    </font>
    <font>
      <b/>
      <sz val="12"/>
      <color rgb="FF222222"/>
      <name val="Arial"/>
      <family val="2"/>
    </font>
    <font>
      <sz val="12"/>
      <color rgb="FF222222"/>
      <name val="Arial"/>
      <family val="2"/>
    </font>
    <font>
      <sz val="12"/>
      <color rgb="FF222222"/>
      <name val="MathJax_Math-bold-italic"/>
    </font>
    <font>
      <i/>
      <sz val="7"/>
      <color rgb="FF222222"/>
      <name val="Arial"/>
      <family val="2"/>
    </font>
    <font>
      <u/>
      <sz val="11"/>
      <color theme="10"/>
      <name val="Calibri"/>
      <family val="2"/>
      <scheme val="minor"/>
    </font>
    <font>
      <sz val="8"/>
      <name val="Century"/>
      <family val="1"/>
    </font>
    <font>
      <i/>
      <sz val="8"/>
      <name val="Bookman Old Style"/>
      <family val="1"/>
    </font>
    <font>
      <vertAlign val="superscript"/>
      <sz val="8"/>
      <name val="Bookman Old Style"/>
      <family val="1"/>
    </font>
    <font>
      <i/>
      <vertAlign val="superscript"/>
      <sz val="8"/>
      <name val="Trebuchet MS"/>
      <family val="2"/>
    </font>
    <font>
      <i/>
      <sz val="8"/>
      <name val="Arial"/>
      <family val="2"/>
    </font>
    <font>
      <sz val="8"/>
      <color rgb="FF000000"/>
      <name val="Century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9" fillId="0" borderId="0" applyNumberFormat="0" applyFill="0" applyBorder="0" applyAlignment="0" applyProtection="0"/>
  </cellStyleXfs>
  <cellXfs count="28">
    <xf numFmtId="0" fontId="0" fillId="0" borderId="0" xfId="0"/>
    <xf numFmtId="0" fontId="4" fillId="0" borderId="0" xfId="0" applyFont="1" applyAlignment="1"/>
    <xf numFmtId="0" fontId="5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3" fillId="0" borderId="0" xfId="0" applyFont="1"/>
    <xf numFmtId="9" fontId="0" fillId="0" borderId="0" xfId="1" applyFont="1"/>
    <xf numFmtId="172" fontId="0" fillId="0" borderId="0" xfId="1" applyNumberFormat="1" applyFont="1"/>
    <xf numFmtId="0" fontId="0" fillId="0" borderId="0" xfId="0" applyAlignment="1">
      <alignment wrapText="1"/>
    </xf>
    <xf numFmtId="0" fontId="9" fillId="0" borderId="0" xfId="2"/>
    <xf numFmtId="0" fontId="10" fillId="0" borderId="0" xfId="0" applyFont="1" applyAlignment="1">
      <alignment horizontal="left" vertical="top" wrapText="1"/>
    </xf>
    <xf numFmtId="0" fontId="0" fillId="0" borderId="0" xfId="0" applyAlignment="1">
      <alignment horizontal="left" wrapText="1"/>
    </xf>
    <xf numFmtId="0" fontId="11" fillId="0" borderId="1" xfId="0" applyFont="1" applyBorder="1" applyAlignment="1">
      <alignment horizontal="center" vertical="top" wrapText="1"/>
    </xf>
    <xf numFmtId="0" fontId="0" fillId="0" borderId="1" xfId="0" applyBorder="1" applyAlignment="1">
      <alignment horizontal="left" vertical="top" wrapText="1"/>
    </xf>
    <xf numFmtId="0" fontId="10" fillId="0" borderId="1" xfId="0" applyFont="1" applyBorder="1" applyAlignment="1">
      <alignment horizontal="center" vertical="top" wrapText="1"/>
    </xf>
    <xf numFmtId="2" fontId="15" fillId="0" borderId="1" xfId="0" applyNumberFormat="1" applyFont="1" applyBorder="1" applyAlignment="1">
      <alignment horizontal="center" vertical="top" shrinkToFit="1"/>
    </xf>
    <xf numFmtId="1" fontId="15" fillId="0" borderId="1" xfId="0" applyNumberFormat="1" applyFont="1" applyBorder="1" applyAlignment="1">
      <alignment horizontal="center" vertical="top" shrinkToFit="1"/>
    </xf>
    <xf numFmtId="0" fontId="10" fillId="0" borderId="1" xfId="0" applyFont="1" applyBorder="1" applyAlignment="1">
      <alignment horizontal="left" vertical="top" wrapText="1" indent="2"/>
    </xf>
    <xf numFmtId="0" fontId="10" fillId="0" borderId="1" xfId="0" applyFont="1" applyBorder="1" applyAlignment="1">
      <alignment horizontal="left" vertical="top" wrapText="1" indent="1"/>
    </xf>
    <xf numFmtId="0" fontId="10" fillId="0" borderId="1" xfId="0" applyFont="1" applyBorder="1" applyAlignment="1">
      <alignment horizontal="left" vertical="top" wrapText="1" indent="3"/>
    </xf>
    <xf numFmtId="169" fontId="15" fillId="0" borderId="1" xfId="0" applyNumberFormat="1" applyFont="1" applyBorder="1" applyAlignment="1">
      <alignment horizontal="center" vertical="top" shrinkToFit="1"/>
    </xf>
    <xf numFmtId="172" fontId="0" fillId="4" borderId="0" xfId="1" applyNumberFormat="1" applyFont="1" applyFill="1"/>
    <xf numFmtId="2" fontId="0" fillId="0" borderId="0" xfId="0" applyNumberFormat="1"/>
    <xf numFmtId="0" fontId="2" fillId="0" borderId="0" xfId="0" applyFont="1"/>
    <xf numFmtId="2" fontId="2" fillId="5" borderId="0" xfId="0" applyNumberFormat="1" applyFont="1" applyFill="1" applyAlignment="1">
      <alignment wrapText="1"/>
    </xf>
    <xf numFmtId="2" fontId="2" fillId="0" borderId="0" xfId="1" applyNumberFormat="1" applyFon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Sheet1!$L$85:$L$89</c:f>
              <c:numCache>
                <c:formatCode>General</c:formatCode>
                <c:ptCount val="5"/>
                <c:pt idx="0">
                  <c:v>0.08</c:v>
                </c:pt>
                <c:pt idx="1">
                  <c:v>0.05</c:v>
                </c:pt>
                <c:pt idx="2">
                  <c:v>0.06</c:v>
                </c:pt>
                <c:pt idx="3">
                  <c:v>4.1000000000000002E-2</c:v>
                </c:pt>
                <c:pt idx="4">
                  <c:v>4.4999999999999998E-2</c:v>
                </c:pt>
              </c:numCache>
            </c:numRef>
          </c:xVal>
          <c:yVal>
            <c:numRef>
              <c:f>Sheet1!$M$85:$M$89</c:f>
              <c:numCache>
                <c:formatCode>General</c:formatCode>
                <c:ptCount val="5"/>
                <c:pt idx="0">
                  <c:v>25</c:v>
                </c:pt>
                <c:pt idx="1">
                  <c:v>72</c:v>
                </c:pt>
                <c:pt idx="2">
                  <c:v>40</c:v>
                </c:pt>
                <c:pt idx="3">
                  <c:v>85</c:v>
                </c:pt>
                <c:pt idx="4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B0-46A1-91B0-854C481A7D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6933695"/>
        <c:axId val="1146937023"/>
      </c:scatterChart>
      <c:valAx>
        <c:axId val="1146933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6937023"/>
        <c:crosses val="autoZero"/>
        <c:crossBetween val="midCat"/>
      </c:valAx>
      <c:valAx>
        <c:axId val="1146937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69336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Developed to forest linear model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Sheet1!$B$58</c:f>
              <c:strCache>
                <c:ptCount val="1"/>
                <c:pt idx="0">
                  <c:v>CN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5490236877553026"/>
                  <c:y val="-0.1026895453097264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Sheet1!$B$59:$B$60</c:f>
              <c:numCache>
                <c:formatCode>0.0</c:formatCode>
                <c:ptCount val="2"/>
                <c:pt idx="0">
                  <c:v>88.75</c:v>
                </c:pt>
                <c:pt idx="1">
                  <c:v>57.25</c:v>
                </c:pt>
              </c:numCache>
            </c:numRef>
          </c:xVal>
          <c:yVal>
            <c:numRef>
              <c:f>Sheet1!$C$59:$C$60</c:f>
              <c:numCache>
                <c:formatCode>General</c:formatCode>
                <c:ptCount val="2"/>
                <c:pt idx="0">
                  <c:v>4.0399999999999998E-2</c:v>
                </c:pt>
                <c:pt idx="1">
                  <c:v>0.4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A06-4CCF-82DD-697C810A8A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3420623"/>
        <c:axId val="693414383"/>
      </c:scatterChart>
      <c:valAx>
        <c:axId val="693420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414383"/>
        <c:crosses val="autoZero"/>
        <c:crossBetween val="midCat"/>
      </c:valAx>
      <c:valAx>
        <c:axId val="693414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420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554037</xdr:colOff>
      <xdr:row>79</xdr:row>
      <xdr:rowOff>158750</xdr:rowOff>
    </xdr:from>
    <xdr:to>
      <xdr:col>19</xdr:col>
      <xdr:colOff>17462</xdr:colOff>
      <xdr:row>94</xdr:row>
      <xdr:rowOff>53975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B7978F8B-77F7-4A87-AD04-7CEDF8B693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341422</xdr:colOff>
      <xdr:row>48</xdr:row>
      <xdr:rowOff>186886</xdr:rowOff>
    </xdr:from>
    <xdr:to>
      <xdr:col>11</xdr:col>
      <xdr:colOff>364687</xdr:colOff>
      <xdr:row>58</xdr:row>
      <xdr:rowOff>111891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1A03C4CD-C1A4-408C-BA2E-81FBDCEDB1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researchgate.net/figure/Mannings-n-values-used-for-NLCD-map_tbl1_264933073" TargetMode="External"/><Relationship Id="rId7" Type="http://schemas.openxmlformats.org/officeDocument/2006/relationships/comments" Target="../comments1.xml"/><Relationship Id="rId2" Type="http://schemas.openxmlformats.org/officeDocument/2006/relationships/hyperlink" Target="https://www.researchgate.net/publication/339932703_A_unified_framework_for_the_assessment_of_multiple_source_urban_flash_flood_hazard_the_case_study_of_Monza_Italy" TargetMode="External"/><Relationship Id="rId1" Type="http://schemas.openxmlformats.org/officeDocument/2006/relationships/hyperlink" Target="https://www.researchgate.net/publication/295684766_Modeling_effectiveness_of_management_practices_for_flood_mitigation_using_GIS_spatial_analysis_functions_in_Upper_Cilliwung_watershed" TargetMode="External"/><Relationship Id="rId6" Type="http://schemas.openxmlformats.org/officeDocument/2006/relationships/vmlDrawing" Target="../drawings/vmlDrawing1.v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E6FF8-ADAB-4868-BEDE-A60BFD413C1A}">
  <dimension ref="A12:M135"/>
  <sheetViews>
    <sheetView topLeftCell="A33" zoomScale="145" zoomScaleNormal="145" workbookViewId="0">
      <selection activeCell="A36" sqref="A36:I56"/>
    </sheetView>
  </sheetViews>
  <sheetFormatPr defaultRowHeight="15.5"/>
  <cols>
    <col min="1" max="1" width="28" customWidth="1"/>
    <col min="2" max="2" width="23.90625" customWidth="1"/>
    <col min="3" max="3" width="7.54296875" customWidth="1"/>
    <col min="5" max="5" width="13.6328125" customWidth="1"/>
    <col min="6" max="6" width="24.81640625" style="1" customWidth="1"/>
    <col min="7" max="7" width="8.7265625" style="1"/>
    <col min="9" max="9" width="14.6328125" style="24" customWidth="1"/>
    <col min="10" max="10" width="27.7265625" customWidth="1"/>
    <col min="11" max="11" width="27.453125" customWidth="1"/>
    <col min="16" max="16" width="29.36328125" customWidth="1"/>
  </cols>
  <sheetData>
    <row r="12" ht="14.5" customHeight="1"/>
    <row r="13" ht="14.5" customHeight="1"/>
    <row r="15" ht="14.5" customHeight="1"/>
    <row r="16" ht="14.5" customHeight="1"/>
    <row r="17" ht="14.5" customHeight="1"/>
    <row r="18" ht="14.5" customHeight="1"/>
    <row r="36" spans="1:11" ht="43.5">
      <c r="A36" t="s">
        <v>31</v>
      </c>
      <c r="B36" t="s">
        <v>32</v>
      </c>
      <c r="C36" s="1" t="s">
        <v>33</v>
      </c>
      <c r="D36" s="1" t="s">
        <v>34</v>
      </c>
      <c r="E36" t="s">
        <v>35</v>
      </c>
      <c r="F36" t="s">
        <v>36</v>
      </c>
      <c r="H36" s="1" t="s">
        <v>58</v>
      </c>
      <c r="I36" s="26" t="s">
        <v>94</v>
      </c>
      <c r="J36" s="25" t="s">
        <v>11</v>
      </c>
      <c r="K36" s="25" t="s">
        <v>12</v>
      </c>
    </row>
    <row r="37" spans="1:11">
      <c r="A37">
        <v>22</v>
      </c>
      <c r="B37" t="s">
        <v>38</v>
      </c>
      <c r="C37" s="1">
        <v>36</v>
      </c>
      <c r="D37" s="1">
        <v>60</v>
      </c>
      <c r="E37">
        <v>74</v>
      </c>
      <c r="F37">
        <v>79</v>
      </c>
      <c r="H37" s="9">
        <f>AVERAGE(C37:F37)</f>
        <v>62.25</v>
      </c>
      <c r="I37" s="27">
        <f>(-0.0114*H37)+1.0536</f>
        <v>0.34395000000000009</v>
      </c>
      <c r="J37" s="8"/>
    </row>
    <row r="38" spans="1:11" ht="16.5" customHeight="1">
      <c r="A38">
        <v>17</v>
      </c>
      <c r="B38" t="s">
        <v>39</v>
      </c>
      <c r="C38" s="1">
        <v>36</v>
      </c>
      <c r="D38" s="1">
        <v>60</v>
      </c>
      <c r="E38">
        <v>74</v>
      </c>
      <c r="F38">
        <v>79</v>
      </c>
      <c r="H38" s="9">
        <f t="shared" ref="H38:H56" si="0">AVERAGE(C38:F38)</f>
        <v>62.25</v>
      </c>
      <c r="I38" s="27">
        <f t="shared" ref="I38:I56" si="1">(-0.0114*H38)+1.0536</f>
        <v>0.34395000000000009</v>
      </c>
      <c r="J38" s="8"/>
    </row>
    <row r="39" spans="1:11">
      <c r="A39">
        <v>10</v>
      </c>
      <c r="B39" t="s">
        <v>40</v>
      </c>
      <c r="C39" s="1">
        <v>81</v>
      </c>
      <c r="D39" s="1">
        <v>88</v>
      </c>
      <c r="E39">
        <v>92</v>
      </c>
      <c r="F39">
        <v>94</v>
      </c>
      <c r="H39" s="23">
        <f t="shared" si="0"/>
        <v>88.75</v>
      </c>
      <c r="I39" s="27">
        <f t="shared" si="1"/>
        <v>4.1850000000000165E-2</v>
      </c>
      <c r="J39" t="s">
        <v>16</v>
      </c>
      <c r="K39">
        <v>4.0399999999999998E-2</v>
      </c>
    </row>
    <row r="40" spans="1:11">
      <c r="A40">
        <v>8</v>
      </c>
      <c r="B40" t="s">
        <v>41</v>
      </c>
      <c r="C40" s="1">
        <v>60</v>
      </c>
      <c r="D40" s="1">
        <v>75</v>
      </c>
      <c r="E40">
        <v>84</v>
      </c>
      <c r="F40">
        <v>87</v>
      </c>
      <c r="H40" s="9">
        <f t="shared" si="0"/>
        <v>76.5</v>
      </c>
      <c r="I40" s="27">
        <f t="shared" si="1"/>
        <v>0.18150000000000011</v>
      </c>
    </row>
    <row r="41" spans="1:11">
      <c r="A41">
        <v>9</v>
      </c>
      <c r="B41" t="s">
        <v>42</v>
      </c>
      <c r="C41" s="1">
        <v>70</v>
      </c>
      <c r="D41" s="1">
        <v>82</v>
      </c>
      <c r="E41">
        <v>88</v>
      </c>
      <c r="F41">
        <v>91</v>
      </c>
      <c r="H41" s="9">
        <f t="shared" si="0"/>
        <v>82.75</v>
      </c>
      <c r="I41" s="27">
        <f t="shared" si="1"/>
        <v>0.11025000000000007</v>
      </c>
    </row>
    <row r="42" spans="1:11">
      <c r="A42">
        <v>7</v>
      </c>
      <c r="B42" t="s">
        <v>43</v>
      </c>
      <c r="C42" s="1">
        <v>37</v>
      </c>
      <c r="D42" s="1">
        <v>61</v>
      </c>
      <c r="E42">
        <v>74</v>
      </c>
      <c r="F42">
        <v>79</v>
      </c>
      <c r="H42" s="9">
        <f t="shared" si="0"/>
        <v>62.75</v>
      </c>
      <c r="I42" s="27">
        <f t="shared" si="1"/>
        <v>0.33825000000000005</v>
      </c>
    </row>
    <row r="43" spans="1:11">
      <c r="A43">
        <v>4</v>
      </c>
      <c r="B43" t="s">
        <v>44</v>
      </c>
      <c r="C43" s="1">
        <v>55</v>
      </c>
      <c r="D43" s="1">
        <v>72</v>
      </c>
      <c r="E43">
        <v>82</v>
      </c>
      <c r="F43">
        <v>85</v>
      </c>
      <c r="H43" s="9">
        <f t="shared" si="0"/>
        <v>73.5</v>
      </c>
      <c r="I43" s="27">
        <f t="shared" si="1"/>
        <v>0.21570000000000011</v>
      </c>
      <c r="J43" s="8"/>
    </row>
    <row r="44" spans="1:11">
      <c r="A44">
        <v>6</v>
      </c>
      <c r="B44" t="s">
        <v>45</v>
      </c>
      <c r="C44" s="1">
        <v>37</v>
      </c>
      <c r="D44" s="1">
        <v>61</v>
      </c>
      <c r="E44">
        <v>74</v>
      </c>
      <c r="F44">
        <v>79</v>
      </c>
      <c r="H44" s="9">
        <f t="shared" si="0"/>
        <v>62.75</v>
      </c>
      <c r="I44" s="27">
        <f t="shared" si="1"/>
        <v>0.33825000000000005</v>
      </c>
    </row>
    <row r="45" spans="1:11">
      <c r="A45">
        <v>24</v>
      </c>
      <c r="B45" t="s">
        <v>46</v>
      </c>
      <c r="C45" s="1">
        <v>50</v>
      </c>
      <c r="D45" s="1">
        <v>69</v>
      </c>
      <c r="E45">
        <v>80</v>
      </c>
      <c r="F45">
        <v>84</v>
      </c>
      <c r="H45" s="9">
        <f t="shared" si="0"/>
        <v>70.75</v>
      </c>
      <c r="I45" s="27">
        <f t="shared" si="1"/>
        <v>0.2470500000000001</v>
      </c>
      <c r="J45" s="8"/>
    </row>
    <row r="46" spans="1:11">
      <c r="A46">
        <v>14</v>
      </c>
      <c r="B46" t="s">
        <v>47</v>
      </c>
      <c r="C46" s="1">
        <v>37</v>
      </c>
      <c r="D46" s="1">
        <v>61</v>
      </c>
      <c r="E46">
        <v>74</v>
      </c>
      <c r="F46" s="24">
        <v>79</v>
      </c>
      <c r="H46" s="9">
        <f t="shared" si="0"/>
        <v>62.75</v>
      </c>
      <c r="I46" s="27">
        <f t="shared" si="1"/>
        <v>0.33825000000000005</v>
      </c>
      <c r="J46" s="8"/>
    </row>
    <row r="47" spans="1:11">
      <c r="A47">
        <v>5</v>
      </c>
      <c r="B47" t="s">
        <v>48</v>
      </c>
      <c r="C47" s="1">
        <v>44</v>
      </c>
      <c r="D47" s="1">
        <v>65</v>
      </c>
      <c r="E47">
        <v>77</v>
      </c>
      <c r="F47">
        <v>82</v>
      </c>
      <c r="H47" s="9">
        <f t="shared" si="0"/>
        <v>67</v>
      </c>
      <c r="I47" s="27">
        <f t="shared" si="1"/>
        <v>0.28980000000000006</v>
      </c>
      <c r="J47" s="4"/>
      <c r="K47" s="4"/>
    </row>
    <row r="48" spans="1:11">
      <c r="A48">
        <v>21</v>
      </c>
      <c r="B48" t="s">
        <v>49</v>
      </c>
      <c r="C48" s="1">
        <v>28</v>
      </c>
      <c r="D48" s="1">
        <v>55</v>
      </c>
      <c r="E48">
        <v>70</v>
      </c>
      <c r="F48">
        <v>76</v>
      </c>
      <c r="H48" s="23">
        <f t="shared" si="0"/>
        <v>57.25</v>
      </c>
      <c r="I48" s="27">
        <f t="shared" si="1"/>
        <v>0.40095000000000003</v>
      </c>
      <c r="J48" t="s">
        <v>20</v>
      </c>
      <c r="K48">
        <v>0.4</v>
      </c>
    </row>
    <row r="49" spans="1:10">
      <c r="A49">
        <v>16</v>
      </c>
      <c r="B49" t="s">
        <v>50</v>
      </c>
      <c r="C49" s="1">
        <v>28</v>
      </c>
      <c r="D49" s="1">
        <v>55</v>
      </c>
      <c r="E49">
        <v>70</v>
      </c>
      <c r="F49">
        <v>76</v>
      </c>
      <c r="H49" s="9">
        <f t="shared" si="0"/>
        <v>57.25</v>
      </c>
      <c r="I49" s="27">
        <f t="shared" si="1"/>
        <v>0.40095000000000003</v>
      </c>
      <c r="J49" s="8"/>
    </row>
    <row r="50" spans="1:10">
      <c r="A50">
        <v>19</v>
      </c>
      <c r="B50" t="s">
        <v>51</v>
      </c>
      <c r="C50" s="1">
        <v>100</v>
      </c>
      <c r="D50" s="1">
        <v>100</v>
      </c>
      <c r="E50">
        <v>100</v>
      </c>
      <c r="F50">
        <v>100</v>
      </c>
      <c r="H50" s="9">
        <f t="shared" si="0"/>
        <v>100</v>
      </c>
      <c r="I50" s="27">
        <v>1.0999999999999999E-2</v>
      </c>
      <c r="J50" s="8"/>
    </row>
    <row r="51" spans="1:10">
      <c r="A51">
        <v>15</v>
      </c>
      <c r="B51" t="s">
        <v>52</v>
      </c>
      <c r="C51" s="1">
        <v>47</v>
      </c>
      <c r="D51" s="1">
        <v>67</v>
      </c>
      <c r="E51">
        <v>78</v>
      </c>
      <c r="F51">
        <v>83</v>
      </c>
      <c r="H51" s="9">
        <f t="shared" si="0"/>
        <v>68.75</v>
      </c>
      <c r="I51" s="27">
        <f t="shared" si="1"/>
        <v>0.26985000000000003</v>
      </c>
    </row>
    <row r="52" spans="1:10">
      <c r="A52">
        <v>13</v>
      </c>
      <c r="B52" t="s">
        <v>53</v>
      </c>
      <c r="C52" s="1">
        <v>63</v>
      </c>
      <c r="D52" s="1">
        <v>77</v>
      </c>
      <c r="E52">
        <v>85</v>
      </c>
      <c r="F52">
        <v>88</v>
      </c>
      <c r="H52" s="9">
        <f t="shared" si="0"/>
        <v>78.25</v>
      </c>
      <c r="I52" s="27">
        <f t="shared" si="1"/>
        <v>0.16155000000000008</v>
      </c>
    </row>
    <row r="53" spans="1:10">
      <c r="A53">
        <v>25</v>
      </c>
      <c r="B53" t="s">
        <v>54</v>
      </c>
      <c r="C53" s="1">
        <v>100</v>
      </c>
      <c r="D53" s="1">
        <v>100</v>
      </c>
      <c r="E53">
        <v>100</v>
      </c>
      <c r="F53">
        <v>100</v>
      </c>
      <c r="H53" s="9">
        <f t="shared" si="0"/>
        <v>100</v>
      </c>
      <c r="I53" s="27">
        <v>1.0999999999999999E-2</v>
      </c>
      <c r="J53" s="8"/>
    </row>
    <row r="54" spans="1:10">
      <c r="A54">
        <v>18</v>
      </c>
      <c r="B54" t="s">
        <v>55</v>
      </c>
      <c r="C54" s="1">
        <v>44</v>
      </c>
      <c r="D54" s="1">
        <v>65</v>
      </c>
      <c r="E54">
        <v>77</v>
      </c>
      <c r="F54">
        <v>82</v>
      </c>
      <c r="H54" s="9">
        <f t="shared" si="0"/>
        <v>67</v>
      </c>
      <c r="I54" s="27">
        <f t="shared" si="1"/>
        <v>0.28980000000000006</v>
      </c>
      <c r="J54" s="8"/>
    </row>
    <row r="55" spans="1:10">
      <c r="A55">
        <v>11</v>
      </c>
      <c r="B55" t="s">
        <v>56</v>
      </c>
      <c r="C55" s="1">
        <v>97</v>
      </c>
      <c r="D55" s="1">
        <v>98</v>
      </c>
      <c r="E55">
        <v>99</v>
      </c>
      <c r="F55">
        <v>99</v>
      </c>
      <c r="H55" s="9">
        <f t="shared" si="0"/>
        <v>98.25</v>
      </c>
      <c r="I55" s="27">
        <v>1.0999999999999999E-2</v>
      </c>
      <c r="J55" s="8"/>
    </row>
    <row r="56" spans="1:10">
      <c r="A56">
        <v>12</v>
      </c>
      <c r="B56" t="s">
        <v>57</v>
      </c>
      <c r="C56" s="1">
        <v>78</v>
      </c>
      <c r="D56" s="1">
        <v>86</v>
      </c>
      <c r="E56">
        <v>91</v>
      </c>
      <c r="F56">
        <v>93</v>
      </c>
      <c r="H56" s="9">
        <f t="shared" si="0"/>
        <v>87</v>
      </c>
      <c r="I56" s="27">
        <f t="shared" si="1"/>
        <v>6.1800000000000077E-2</v>
      </c>
    </row>
    <row r="58" spans="1:10">
      <c r="B58" t="s">
        <v>92</v>
      </c>
      <c r="C58" t="s">
        <v>93</v>
      </c>
    </row>
    <row r="59" spans="1:10">
      <c r="B59" s="23">
        <v>88.75</v>
      </c>
      <c r="C59">
        <v>4.0399999999999998E-2</v>
      </c>
    </row>
    <row r="60" spans="1:10">
      <c r="B60" s="23">
        <v>57.25</v>
      </c>
      <c r="C60">
        <v>0.4</v>
      </c>
    </row>
    <row r="63" spans="1:10">
      <c r="A63" t="s">
        <v>28</v>
      </c>
      <c r="B63" t="s">
        <v>29</v>
      </c>
      <c r="C63" t="s">
        <v>30</v>
      </c>
      <c r="D63" t="s">
        <v>31</v>
      </c>
      <c r="E63" t="s">
        <v>32</v>
      </c>
      <c r="F63" s="1" t="s">
        <v>33</v>
      </c>
      <c r="G63" s="1" t="s">
        <v>34</v>
      </c>
      <c r="H63" t="s">
        <v>35</v>
      </c>
      <c r="I63" s="24" t="s">
        <v>36</v>
      </c>
    </row>
    <row r="64" spans="1:10">
      <c r="A64">
        <v>9</v>
      </c>
      <c r="B64" t="s">
        <v>37</v>
      </c>
      <c r="C64" t="s">
        <v>47</v>
      </c>
    </row>
    <row r="72" spans="1:4">
      <c r="A72" t="s">
        <v>76</v>
      </c>
      <c r="B72" t="s">
        <v>77</v>
      </c>
      <c r="C72" t="s">
        <v>79</v>
      </c>
      <c r="D72" s="11" t="s">
        <v>78</v>
      </c>
    </row>
    <row r="73" spans="1:4">
      <c r="A73">
        <v>55</v>
      </c>
      <c r="B73">
        <v>60</v>
      </c>
    </row>
    <row r="74" spans="1:4">
      <c r="A74">
        <v>60</v>
      </c>
      <c r="B74">
        <v>60</v>
      </c>
    </row>
    <row r="75" spans="1:4">
      <c r="A75">
        <v>66</v>
      </c>
      <c r="B75">
        <v>50</v>
      </c>
    </row>
    <row r="76" spans="1:4">
      <c r="A76">
        <v>66</v>
      </c>
      <c r="B76">
        <v>45</v>
      </c>
    </row>
    <row r="77" spans="1:4">
      <c r="A77">
        <v>85</v>
      </c>
      <c r="B77">
        <v>1.2</v>
      </c>
    </row>
    <row r="78" spans="1:4">
      <c r="A78">
        <v>60</v>
      </c>
      <c r="B78">
        <v>45</v>
      </c>
    </row>
    <row r="79" spans="1:4">
      <c r="A79">
        <v>86</v>
      </c>
      <c r="B79">
        <v>1.8</v>
      </c>
    </row>
    <row r="80" spans="1:4">
      <c r="A80">
        <v>76</v>
      </c>
      <c r="B80">
        <v>2</v>
      </c>
    </row>
    <row r="84" spans="1:13" ht="14.5">
      <c r="A84" s="11" t="s">
        <v>80</v>
      </c>
      <c r="B84" t="s">
        <v>81</v>
      </c>
      <c r="F84"/>
      <c r="G84"/>
    </row>
    <row r="85" spans="1:13" ht="14.5">
      <c r="A85" s="12" t="s">
        <v>82</v>
      </c>
      <c r="B85" s="12"/>
      <c r="C85" s="13"/>
      <c r="D85" s="13"/>
      <c r="E85" s="13"/>
      <c r="F85" s="13"/>
      <c r="G85" s="13"/>
      <c r="H85" s="13"/>
      <c r="L85">
        <v>0.08</v>
      </c>
      <c r="M85">
        <v>25</v>
      </c>
    </row>
    <row r="86" spans="1:13" ht="14.5">
      <c r="A86" s="14" t="s">
        <v>83</v>
      </c>
      <c r="B86" s="14"/>
      <c r="C86" s="15" t="s">
        <v>84</v>
      </c>
      <c r="D86" s="15"/>
      <c r="E86" s="15"/>
      <c r="F86" s="15"/>
      <c r="G86" s="15" t="s">
        <v>85</v>
      </c>
      <c r="H86" s="15"/>
      <c r="L86">
        <v>0.05</v>
      </c>
      <c r="M86">
        <v>72</v>
      </c>
    </row>
    <row r="87" spans="1:13" ht="14.5">
      <c r="A87" s="16" t="s">
        <v>86</v>
      </c>
      <c r="B87" s="16"/>
      <c r="C87" s="17">
        <v>0.08</v>
      </c>
      <c r="D87" s="17"/>
      <c r="E87" s="17"/>
      <c r="F87" s="17"/>
      <c r="G87" s="18">
        <v>25</v>
      </c>
      <c r="H87" s="18"/>
      <c r="L87">
        <v>0.06</v>
      </c>
      <c r="M87">
        <v>40</v>
      </c>
    </row>
    <row r="88" spans="1:13" ht="14.5">
      <c r="A88" s="19" t="s">
        <v>87</v>
      </c>
      <c r="B88" s="19"/>
      <c r="C88" s="17">
        <v>0.05</v>
      </c>
      <c r="D88" s="17"/>
      <c r="E88" s="17"/>
      <c r="F88" s="17"/>
      <c r="G88" s="18">
        <v>72</v>
      </c>
      <c r="H88" s="18"/>
      <c r="L88">
        <v>4.1000000000000002E-2</v>
      </c>
      <c r="M88">
        <v>85</v>
      </c>
    </row>
    <row r="89" spans="1:13" ht="14.5">
      <c r="A89" s="20" t="s">
        <v>88</v>
      </c>
      <c r="B89" s="20"/>
      <c r="C89" s="17">
        <v>0.06</v>
      </c>
      <c r="D89" s="17"/>
      <c r="E89" s="17"/>
      <c r="F89" s="17"/>
      <c r="G89" s="18">
        <v>40</v>
      </c>
      <c r="H89" s="18"/>
      <c r="L89">
        <v>4.4999999999999998E-2</v>
      </c>
      <c r="M89">
        <v>30</v>
      </c>
    </row>
    <row r="90" spans="1:13" ht="14.5">
      <c r="A90" s="21" t="s">
        <v>89</v>
      </c>
      <c r="B90" s="21"/>
      <c r="C90" s="22">
        <v>4.1000000000000002E-2</v>
      </c>
      <c r="D90" s="22"/>
      <c r="E90" s="22"/>
      <c r="F90" s="22"/>
      <c r="G90" s="18">
        <v>85</v>
      </c>
      <c r="H90" s="18"/>
    </row>
    <row r="91" spans="1:13" ht="14.5">
      <c r="A91" s="21" t="s">
        <v>90</v>
      </c>
      <c r="B91" s="21"/>
      <c r="C91" s="22">
        <v>4.4999999999999998E-2</v>
      </c>
      <c r="D91" s="22"/>
      <c r="E91" s="22"/>
      <c r="F91" s="22"/>
      <c r="G91" s="18">
        <v>30</v>
      </c>
      <c r="H91" s="18"/>
    </row>
    <row r="93" spans="1:13">
      <c r="B93" s="11" t="s">
        <v>27</v>
      </c>
      <c r="C93" s="7" t="s">
        <v>26</v>
      </c>
    </row>
    <row r="94" spans="1:13">
      <c r="A94" t="s">
        <v>10</v>
      </c>
      <c r="B94" t="s">
        <v>11</v>
      </c>
      <c r="C94" t="s">
        <v>12</v>
      </c>
    </row>
    <row r="95" spans="1:13">
      <c r="A95">
        <v>21</v>
      </c>
      <c r="B95" t="s">
        <v>13</v>
      </c>
      <c r="C95">
        <v>4.0399999999999998E-2</v>
      </c>
    </row>
    <row r="96" spans="1:13">
      <c r="A96">
        <v>22</v>
      </c>
      <c r="B96" t="s">
        <v>14</v>
      </c>
      <c r="C96">
        <v>6.7799999999999999E-2</v>
      </c>
    </row>
    <row r="97" spans="1:3">
      <c r="A97">
        <v>23</v>
      </c>
      <c r="B97" t="s">
        <v>15</v>
      </c>
      <c r="C97">
        <v>6.7799999999999999E-2</v>
      </c>
    </row>
    <row r="98" spans="1:3">
      <c r="A98">
        <v>24</v>
      </c>
      <c r="B98" t="s">
        <v>16</v>
      </c>
      <c r="C98">
        <v>4.0399999999999998E-2</v>
      </c>
    </row>
    <row r="99" spans="1:3">
      <c r="A99">
        <v>31</v>
      </c>
      <c r="B99" t="s">
        <v>17</v>
      </c>
      <c r="C99">
        <v>1.1299999999999999E-2</v>
      </c>
    </row>
    <row r="100" spans="1:3">
      <c r="A100">
        <v>41</v>
      </c>
      <c r="B100" t="s">
        <v>18</v>
      </c>
      <c r="C100">
        <v>0.36</v>
      </c>
    </row>
    <row r="101" spans="1:3">
      <c r="A101">
        <v>42</v>
      </c>
      <c r="B101" t="s">
        <v>19</v>
      </c>
      <c r="C101">
        <v>0.32</v>
      </c>
    </row>
    <row r="102" spans="1:3">
      <c r="A102">
        <v>43</v>
      </c>
      <c r="B102" t="s">
        <v>20</v>
      </c>
      <c r="C102">
        <v>0.4</v>
      </c>
    </row>
    <row r="103" spans="1:3">
      <c r="A103">
        <v>52</v>
      </c>
      <c r="B103" t="s">
        <v>21</v>
      </c>
      <c r="C103">
        <v>0.4</v>
      </c>
    </row>
    <row r="104" spans="1:3">
      <c r="A104">
        <v>71</v>
      </c>
      <c r="B104" t="s">
        <v>22</v>
      </c>
      <c r="C104">
        <v>0.36799999999999999</v>
      </c>
    </row>
    <row r="105" spans="1:3">
      <c r="A105">
        <v>81</v>
      </c>
      <c r="B105" t="s">
        <v>23</v>
      </c>
      <c r="C105">
        <v>0.32500000000000001</v>
      </c>
    </row>
    <row r="106" spans="1:3">
      <c r="A106">
        <v>90</v>
      </c>
      <c r="B106" t="s">
        <v>24</v>
      </c>
      <c r="C106">
        <v>8.5999999999999993E-2</v>
      </c>
    </row>
    <row r="107" spans="1:3">
      <c r="A107">
        <v>95</v>
      </c>
      <c r="B107" t="s">
        <v>25</v>
      </c>
      <c r="C107">
        <v>0.1825</v>
      </c>
    </row>
    <row r="109" spans="1:3">
      <c r="A109" t="s">
        <v>75</v>
      </c>
    </row>
    <row r="110" spans="1:3">
      <c r="A110" t="s">
        <v>74</v>
      </c>
    </row>
    <row r="111" spans="1:3">
      <c r="A111" t="s">
        <v>59</v>
      </c>
    </row>
    <row r="112" spans="1:3">
      <c r="A112" t="s">
        <v>60</v>
      </c>
      <c r="B112" t="s">
        <v>61</v>
      </c>
    </row>
    <row r="113" spans="1:2">
      <c r="A113" t="s">
        <v>62</v>
      </c>
      <c r="B113">
        <v>1.0999999999999999E-2</v>
      </c>
    </row>
    <row r="114" spans="1:2">
      <c r="A114" t="s">
        <v>63</v>
      </c>
      <c r="B114">
        <v>0.05</v>
      </c>
    </row>
    <row r="115" spans="1:2" ht="130.5">
      <c r="A115" s="10" t="s">
        <v>64</v>
      </c>
      <c r="B115">
        <v>0.06</v>
      </c>
    </row>
    <row r="116" spans="1:2">
      <c r="A116" t="s">
        <v>65</v>
      </c>
      <c r="B116">
        <v>0.17</v>
      </c>
    </row>
    <row r="117" spans="1:2">
      <c r="A117" t="s">
        <v>66</v>
      </c>
    </row>
    <row r="118" spans="1:2">
      <c r="A118" t="s">
        <v>67</v>
      </c>
      <c r="B118">
        <v>0.15</v>
      </c>
    </row>
    <row r="119" spans="1:2">
      <c r="A119" t="s">
        <v>68</v>
      </c>
      <c r="B119">
        <v>0.24</v>
      </c>
    </row>
    <row r="120" spans="1:2">
      <c r="A120" t="s">
        <v>69</v>
      </c>
      <c r="B120">
        <v>0.41</v>
      </c>
    </row>
    <row r="121" spans="1:2">
      <c r="A121" t="s">
        <v>70</v>
      </c>
      <c r="B121">
        <v>0.13</v>
      </c>
    </row>
    <row r="122" spans="1:2">
      <c r="A122" t="s">
        <v>71</v>
      </c>
    </row>
    <row r="123" spans="1:2">
      <c r="A123" t="s">
        <v>72</v>
      </c>
      <c r="B123">
        <v>0.4</v>
      </c>
    </row>
    <row r="124" spans="1:2">
      <c r="A124" t="s">
        <v>73</v>
      </c>
      <c r="B124">
        <v>0.8</v>
      </c>
    </row>
    <row r="126" spans="1:2">
      <c r="A126" t="s">
        <v>9</v>
      </c>
      <c r="B126" s="1" t="s">
        <v>8</v>
      </c>
    </row>
    <row r="127" spans="1:2">
      <c r="A127" s="1"/>
      <c r="B127" s="1"/>
    </row>
    <row r="128" spans="1:2">
      <c r="A128" s="2" t="s">
        <v>0</v>
      </c>
      <c r="B128" s="3" t="s">
        <v>91</v>
      </c>
    </row>
    <row r="129" spans="1:2">
      <c r="A129" s="4" t="s">
        <v>1</v>
      </c>
      <c r="B129" s="4">
        <v>0.13800000000000001</v>
      </c>
    </row>
    <row r="130" spans="1:2">
      <c r="A130" s="5" t="s">
        <v>2</v>
      </c>
      <c r="B130" s="5">
        <v>5.0999999999999997E-2</v>
      </c>
    </row>
    <row r="131" spans="1:2">
      <c r="A131" s="4" t="s">
        <v>3</v>
      </c>
      <c r="B131" s="4">
        <v>0.20699999999999999</v>
      </c>
    </row>
    <row r="132" spans="1:2">
      <c r="A132" s="5" t="s">
        <v>4</v>
      </c>
      <c r="B132" s="5">
        <v>6.9000000000000006E-2</v>
      </c>
    </row>
    <row r="133" spans="1:2">
      <c r="A133" s="4" t="s">
        <v>5</v>
      </c>
      <c r="B133" s="4">
        <v>6.9000000000000006E-2</v>
      </c>
    </row>
    <row r="134" spans="1:2">
      <c r="A134" s="5" t="s">
        <v>6</v>
      </c>
      <c r="B134" s="5">
        <v>8.3000000000000004E-2</v>
      </c>
    </row>
    <row r="135" spans="1:2">
      <c r="A135" s="6" t="s">
        <v>7</v>
      </c>
      <c r="B135" s="6">
        <v>0.13800000000000001</v>
      </c>
    </row>
  </sheetData>
  <mergeCells count="20">
    <mergeCell ref="A90:B90"/>
    <mergeCell ref="C90:F90"/>
    <mergeCell ref="G90:H90"/>
    <mergeCell ref="A91:B91"/>
    <mergeCell ref="C91:F91"/>
    <mergeCell ref="G91:H91"/>
    <mergeCell ref="A88:B88"/>
    <mergeCell ref="C88:F88"/>
    <mergeCell ref="G88:H88"/>
    <mergeCell ref="A89:B89"/>
    <mergeCell ref="C89:F89"/>
    <mergeCell ref="G89:H89"/>
    <mergeCell ref="A85:B85"/>
    <mergeCell ref="C85:H85"/>
    <mergeCell ref="A86:B86"/>
    <mergeCell ref="C86:F86"/>
    <mergeCell ref="G86:H86"/>
    <mergeCell ref="A87:B87"/>
    <mergeCell ref="C87:F87"/>
    <mergeCell ref="G87:H87"/>
  </mergeCells>
  <hyperlinks>
    <hyperlink ref="D72" r:id="rId1" display="https://www.researchgate.net/publication/295684766_Modeling_effectiveness_of_management_practices_for_flood_mitigation_using_GIS_spatial_analysis_functions_in_Upper_Cilliwung_watershed" xr:uid="{4E48033C-14B1-4EEF-8F0E-D7C55A58939C}"/>
    <hyperlink ref="A84" r:id="rId2" display="https://www.researchgate.net/publication/339932703_A_unified_framework_for_the_assessment_of_multiple_source_urban_flash_flood_hazard_the_case_study_of_Monza_Italy" xr:uid="{833D0259-70D7-4BDD-9930-CBCBD830F42A}"/>
    <hyperlink ref="B93" r:id="rId3" xr:uid="{883C14B9-6DF1-4820-9F42-6B401CF2AC60}"/>
  </hyperlinks>
  <pageMargins left="0.7" right="0.7" top="0.75" bottom="0.75" header="0.3" footer="0.3"/>
  <pageSetup orientation="portrait" horizontalDpi="1200" verticalDpi="1200" r:id="rId4"/>
  <drawing r:id="rId5"/>
  <legacy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7ED12-F8F2-4B85-AB2D-09018506AFC5}">
  <dimension ref="A1:I21"/>
  <sheetViews>
    <sheetView tabSelected="1" workbookViewId="0">
      <selection sqref="A1:I21"/>
    </sheetView>
  </sheetViews>
  <sheetFormatPr defaultRowHeight="14.5"/>
  <sheetData>
    <row r="1" spans="1:9" ht="72.5">
      <c r="A1" t="s">
        <v>31</v>
      </c>
      <c r="B1" t="s">
        <v>32</v>
      </c>
      <c r="C1" s="1" t="s">
        <v>33</v>
      </c>
      <c r="D1" s="1" t="s">
        <v>34</v>
      </c>
      <c r="E1" t="s">
        <v>35</v>
      </c>
      <c r="F1" t="s">
        <v>36</v>
      </c>
      <c r="G1" s="1"/>
      <c r="H1" s="1" t="s">
        <v>58</v>
      </c>
      <c r="I1" s="26" t="s">
        <v>94</v>
      </c>
    </row>
    <row r="2" spans="1:9" ht="15.5">
      <c r="A2">
        <v>22</v>
      </c>
      <c r="B2" t="s">
        <v>38</v>
      </c>
      <c r="C2" s="1">
        <v>36</v>
      </c>
      <c r="D2" s="1">
        <v>60</v>
      </c>
      <c r="E2">
        <v>74</v>
      </c>
      <c r="F2">
        <v>79</v>
      </c>
      <c r="G2" s="1"/>
      <c r="H2" s="9">
        <f>AVERAGE(C2:F2)</f>
        <v>62.25</v>
      </c>
      <c r="I2" s="27">
        <f>(-0.0114*H2)+1.0536</f>
        <v>0.34395000000000009</v>
      </c>
    </row>
    <row r="3" spans="1:9" ht="15.5">
      <c r="A3">
        <v>17</v>
      </c>
      <c r="B3" t="s">
        <v>39</v>
      </c>
      <c r="C3" s="1">
        <v>36</v>
      </c>
      <c r="D3" s="1">
        <v>60</v>
      </c>
      <c r="E3">
        <v>74</v>
      </c>
      <c r="F3">
        <v>79</v>
      </c>
      <c r="G3" s="1"/>
      <c r="H3" s="9">
        <f t="shared" ref="H3:H21" si="0">AVERAGE(C3:F3)</f>
        <v>62.25</v>
      </c>
      <c r="I3" s="27">
        <f t="shared" ref="I3:I21" si="1">(-0.0114*H3)+1.0536</f>
        <v>0.34395000000000009</v>
      </c>
    </row>
    <row r="4" spans="1:9" ht="15.5">
      <c r="A4">
        <v>10</v>
      </c>
      <c r="B4" t="s">
        <v>40</v>
      </c>
      <c r="C4" s="1">
        <v>81</v>
      </c>
      <c r="D4" s="1">
        <v>88</v>
      </c>
      <c r="E4">
        <v>92</v>
      </c>
      <c r="F4">
        <v>94</v>
      </c>
      <c r="G4" s="1"/>
      <c r="H4" s="23">
        <f t="shared" si="0"/>
        <v>88.75</v>
      </c>
      <c r="I4" s="27">
        <f t="shared" si="1"/>
        <v>4.1850000000000165E-2</v>
      </c>
    </row>
    <row r="5" spans="1:9" ht="15.5">
      <c r="A5">
        <v>8</v>
      </c>
      <c r="B5" t="s">
        <v>41</v>
      </c>
      <c r="C5" s="1">
        <v>60</v>
      </c>
      <c r="D5" s="1">
        <v>75</v>
      </c>
      <c r="E5">
        <v>84</v>
      </c>
      <c r="F5">
        <v>87</v>
      </c>
      <c r="G5" s="1"/>
      <c r="H5" s="9">
        <f t="shared" si="0"/>
        <v>76.5</v>
      </c>
      <c r="I5" s="27">
        <f t="shared" si="1"/>
        <v>0.18150000000000011</v>
      </c>
    </row>
    <row r="6" spans="1:9" ht="15.5">
      <c r="A6">
        <v>9</v>
      </c>
      <c r="B6" t="s">
        <v>42</v>
      </c>
      <c r="C6" s="1">
        <v>70</v>
      </c>
      <c r="D6" s="1">
        <v>82</v>
      </c>
      <c r="E6">
        <v>88</v>
      </c>
      <c r="F6">
        <v>91</v>
      </c>
      <c r="G6" s="1"/>
      <c r="H6" s="9">
        <f t="shared" si="0"/>
        <v>82.75</v>
      </c>
      <c r="I6" s="27">
        <f t="shared" si="1"/>
        <v>0.11025000000000007</v>
      </c>
    </row>
    <row r="7" spans="1:9" ht="15.5">
      <c r="A7">
        <v>7</v>
      </c>
      <c r="B7" t="s">
        <v>43</v>
      </c>
      <c r="C7" s="1">
        <v>37</v>
      </c>
      <c r="D7" s="1">
        <v>61</v>
      </c>
      <c r="E7">
        <v>74</v>
      </c>
      <c r="F7">
        <v>79</v>
      </c>
      <c r="G7" s="1"/>
      <c r="H7" s="9">
        <f t="shared" si="0"/>
        <v>62.75</v>
      </c>
      <c r="I7" s="27">
        <f t="shared" si="1"/>
        <v>0.33825000000000005</v>
      </c>
    </row>
    <row r="8" spans="1:9" ht="15.5">
      <c r="A8">
        <v>4</v>
      </c>
      <c r="B8" t="s">
        <v>44</v>
      </c>
      <c r="C8" s="1">
        <v>55</v>
      </c>
      <c r="D8" s="1">
        <v>72</v>
      </c>
      <c r="E8">
        <v>82</v>
      </c>
      <c r="F8">
        <v>85</v>
      </c>
      <c r="G8" s="1"/>
      <c r="H8" s="9">
        <f t="shared" si="0"/>
        <v>73.5</v>
      </c>
      <c r="I8" s="27">
        <f t="shared" si="1"/>
        <v>0.21570000000000011</v>
      </c>
    </row>
    <row r="9" spans="1:9" ht="15.5">
      <c r="A9">
        <v>6</v>
      </c>
      <c r="B9" t="s">
        <v>45</v>
      </c>
      <c r="C9" s="1">
        <v>37</v>
      </c>
      <c r="D9" s="1">
        <v>61</v>
      </c>
      <c r="E9">
        <v>74</v>
      </c>
      <c r="F9">
        <v>79</v>
      </c>
      <c r="G9" s="1"/>
      <c r="H9" s="9">
        <f t="shared" si="0"/>
        <v>62.75</v>
      </c>
      <c r="I9" s="27">
        <f t="shared" si="1"/>
        <v>0.33825000000000005</v>
      </c>
    </row>
    <row r="10" spans="1:9" ht="15.5">
      <c r="A10">
        <v>24</v>
      </c>
      <c r="B10" t="s">
        <v>46</v>
      </c>
      <c r="C10" s="1">
        <v>50</v>
      </c>
      <c r="D10" s="1">
        <v>69</v>
      </c>
      <c r="E10">
        <v>80</v>
      </c>
      <c r="F10">
        <v>84</v>
      </c>
      <c r="G10" s="1"/>
      <c r="H10" s="9">
        <f t="shared" si="0"/>
        <v>70.75</v>
      </c>
      <c r="I10" s="27">
        <f t="shared" si="1"/>
        <v>0.2470500000000001</v>
      </c>
    </row>
    <row r="11" spans="1:9" ht="15.5">
      <c r="A11">
        <v>14</v>
      </c>
      <c r="B11" t="s">
        <v>47</v>
      </c>
      <c r="C11" s="1">
        <v>37</v>
      </c>
      <c r="D11" s="1">
        <v>61</v>
      </c>
      <c r="E11">
        <v>74</v>
      </c>
      <c r="F11" s="24">
        <v>79</v>
      </c>
      <c r="G11" s="1"/>
      <c r="H11" s="9">
        <f t="shared" si="0"/>
        <v>62.75</v>
      </c>
      <c r="I11" s="27">
        <f t="shared" si="1"/>
        <v>0.33825000000000005</v>
      </c>
    </row>
    <row r="12" spans="1:9" ht="15.5">
      <c r="A12">
        <v>5</v>
      </c>
      <c r="B12" t="s">
        <v>48</v>
      </c>
      <c r="C12" s="1">
        <v>44</v>
      </c>
      <c r="D12" s="1">
        <v>65</v>
      </c>
      <c r="E12">
        <v>77</v>
      </c>
      <c r="F12">
        <v>82</v>
      </c>
      <c r="G12" s="1"/>
      <c r="H12" s="9">
        <f t="shared" si="0"/>
        <v>67</v>
      </c>
      <c r="I12" s="27">
        <f t="shared" si="1"/>
        <v>0.28980000000000006</v>
      </c>
    </row>
    <row r="13" spans="1:9" ht="15.5">
      <c r="A13">
        <v>21</v>
      </c>
      <c r="B13" t="s">
        <v>49</v>
      </c>
      <c r="C13" s="1">
        <v>28</v>
      </c>
      <c r="D13" s="1">
        <v>55</v>
      </c>
      <c r="E13">
        <v>70</v>
      </c>
      <c r="F13">
        <v>76</v>
      </c>
      <c r="G13" s="1"/>
      <c r="H13" s="23">
        <f t="shared" si="0"/>
        <v>57.25</v>
      </c>
      <c r="I13" s="27">
        <f t="shared" si="1"/>
        <v>0.40095000000000003</v>
      </c>
    </row>
    <row r="14" spans="1:9" ht="15.5">
      <c r="A14">
        <v>16</v>
      </c>
      <c r="B14" t="s">
        <v>50</v>
      </c>
      <c r="C14" s="1">
        <v>28</v>
      </c>
      <c r="D14" s="1">
        <v>55</v>
      </c>
      <c r="E14">
        <v>70</v>
      </c>
      <c r="F14">
        <v>76</v>
      </c>
      <c r="G14" s="1"/>
      <c r="H14" s="9">
        <f t="shared" si="0"/>
        <v>57.25</v>
      </c>
      <c r="I14" s="27">
        <f t="shared" si="1"/>
        <v>0.40095000000000003</v>
      </c>
    </row>
    <row r="15" spans="1:9" ht="15.5">
      <c r="A15">
        <v>19</v>
      </c>
      <c r="B15" t="s">
        <v>51</v>
      </c>
      <c r="C15" s="1">
        <v>100</v>
      </c>
      <c r="D15" s="1">
        <v>100</v>
      </c>
      <c r="E15">
        <v>100</v>
      </c>
      <c r="F15">
        <v>100</v>
      </c>
      <c r="G15" s="1"/>
      <c r="H15" s="9">
        <f t="shared" si="0"/>
        <v>100</v>
      </c>
      <c r="I15" s="27">
        <v>1.0999999999999999E-2</v>
      </c>
    </row>
    <row r="16" spans="1:9" ht="15.5">
      <c r="A16">
        <v>15</v>
      </c>
      <c r="B16" t="s">
        <v>52</v>
      </c>
      <c r="C16" s="1">
        <v>47</v>
      </c>
      <c r="D16" s="1">
        <v>67</v>
      </c>
      <c r="E16">
        <v>78</v>
      </c>
      <c r="F16">
        <v>83</v>
      </c>
      <c r="G16" s="1"/>
      <c r="H16" s="9">
        <f t="shared" si="0"/>
        <v>68.75</v>
      </c>
      <c r="I16" s="27">
        <f t="shared" si="1"/>
        <v>0.26985000000000003</v>
      </c>
    </row>
    <row r="17" spans="1:9" ht="15.5">
      <c r="A17">
        <v>13</v>
      </c>
      <c r="B17" t="s">
        <v>53</v>
      </c>
      <c r="C17" s="1">
        <v>63</v>
      </c>
      <c r="D17" s="1">
        <v>77</v>
      </c>
      <c r="E17">
        <v>85</v>
      </c>
      <c r="F17">
        <v>88</v>
      </c>
      <c r="G17" s="1"/>
      <c r="H17" s="9">
        <f t="shared" si="0"/>
        <v>78.25</v>
      </c>
      <c r="I17" s="27">
        <f t="shared" si="1"/>
        <v>0.16155000000000008</v>
      </c>
    </row>
    <row r="18" spans="1:9" ht="15.5">
      <c r="A18">
        <v>25</v>
      </c>
      <c r="B18" t="s">
        <v>54</v>
      </c>
      <c r="C18" s="1">
        <v>100</v>
      </c>
      <c r="D18" s="1">
        <v>100</v>
      </c>
      <c r="E18">
        <v>100</v>
      </c>
      <c r="F18">
        <v>100</v>
      </c>
      <c r="G18" s="1"/>
      <c r="H18" s="9">
        <f t="shared" si="0"/>
        <v>100</v>
      </c>
      <c r="I18" s="27">
        <v>1.0999999999999999E-2</v>
      </c>
    </row>
    <row r="19" spans="1:9" ht="15.5">
      <c r="A19">
        <v>18</v>
      </c>
      <c r="B19" t="s">
        <v>55</v>
      </c>
      <c r="C19" s="1">
        <v>44</v>
      </c>
      <c r="D19" s="1">
        <v>65</v>
      </c>
      <c r="E19">
        <v>77</v>
      </c>
      <c r="F19">
        <v>82</v>
      </c>
      <c r="G19" s="1"/>
      <c r="H19" s="9">
        <f t="shared" si="0"/>
        <v>67</v>
      </c>
      <c r="I19" s="27">
        <f t="shared" si="1"/>
        <v>0.28980000000000006</v>
      </c>
    </row>
    <row r="20" spans="1:9" ht="15.5">
      <c r="A20">
        <v>11</v>
      </c>
      <c r="B20" t="s">
        <v>56</v>
      </c>
      <c r="C20" s="1">
        <v>97</v>
      </c>
      <c r="D20" s="1">
        <v>98</v>
      </c>
      <c r="E20">
        <v>99</v>
      </c>
      <c r="F20">
        <v>99</v>
      </c>
      <c r="G20" s="1"/>
      <c r="H20" s="9">
        <f t="shared" si="0"/>
        <v>98.25</v>
      </c>
      <c r="I20" s="27">
        <v>1.0999999999999999E-2</v>
      </c>
    </row>
    <row r="21" spans="1:9" ht="15.5">
      <c r="A21">
        <v>12</v>
      </c>
      <c r="B21" t="s">
        <v>57</v>
      </c>
      <c r="C21" s="1">
        <v>78</v>
      </c>
      <c r="D21" s="1">
        <v>86</v>
      </c>
      <c r="E21">
        <v>91</v>
      </c>
      <c r="F21">
        <v>93</v>
      </c>
      <c r="G21" s="1"/>
      <c r="H21" s="9">
        <f t="shared" si="0"/>
        <v>87</v>
      </c>
      <c r="I21" s="27">
        <f t="shared" si="1"/>
        <v>6.1800000000000077E-2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Calculating_Roughness_From_CN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</dc:creator>
  <cp:lastModifiedBy>CS</cp:lastModifiedBy>
  <dcterms:created xsi:type="dcterms:W3CDTF">2023-01-22T07:41:40Z</dcterms:created>
  <dcterms:modified xsi:type="dcterms:W3CDTF">2023-01-22T09:00:31Z</dcterms:modified>
</cp:coreProperties>
</file>