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S\Desktop\Local_Project_Folders\Am_Samoa_WUDR_ASPA\Village_Water\Data\"/>
    </mc:Choice>
  </mc:AlternateContent>
  <xr:revisionPtr revIDLastSave="0" documentId="13_ncr:1_{9A71C02D-5FF6-4EDB-80C2-1992096080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_Data_Table_Village_Water" sheetId="1" r:id="rId1"/>
    <sheet name="Comparison_Validation" sheetId="11" r:id="rId2"/>
    <sheet name="Table_1_VW" sheetId="2" r:id="rId3"/>
    <sheet name="Table_2_WSFlowGPM" sheetId="3" r:id="rId4"/>
    <sheet name="Table_2_WSFlowCFS" sheetId="4" r:id="rId5"/>
    <sheet name="Table_3_WS_BsPrams" sheetId="5" r:id="rId6"/>
    <sheet name="MASTER_GIS_basins" sheetId="6" r:id="rId7"/>
    <sheet name="MASTER_v2_SurveyData" sheetId="7" r:id="rId8"/>
    <sheet name="Population" sheetId="8" r:id="rId9"/>
    <sheet name="ScrapData" sheetId="9" r:id="rId10"/>
    <sheet name="v1(Backup)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8oT5c0bmvbMTfQp+mbfvvOrflRJDa8lZCKrtyAA4Wqg="/>
    </ext>
  </extLst>
</workbook>
</file>

<file path=xl/calcChain.xml><?xml version="1.0" encoding="utf-8"?>
<calcChain xmlns="http://schemas.openxmlformats.org/spreadsheetml/2006/main">
  <c r="AF36" i="11" l="1"/>
  <c r="AE36" i="11"/>
  <c r="AD36" i="11"/>
  <c r="AC36" i="11"/>
  <c r="AF35" i="11"/>
  <c r="AE35" i="11"/>
  <c r="AD35" i="11"/>
  <c r="AC35" i="11"/>
  <c r="AF34" i="11"/>
  <c r="AE34" i="11"/>
  <c r="AD34" i="11"/>
  <c r="AC34" i="11"/>
  <c r="AF33" i="11"/>
  <c r="AE33" i="11"/>
  <c r="AD33" i="11"/>
  <c r="AC33" i="11"/>
  <c r="AF32" i="11"/>
  <c r="AE32" i="11"/>
  <c r="AD32" i="11"/>
  <c r="AC32" i="11"/>
  <c r="AF31" i="11"/>
  <c r="AE31" i="11"/>
  <c r="AD31" i="11"/>
  <c r="AC31" i="11"/>
  <c r="AF30" i="11"/>
  <c r="AE30" i="11"/>
  <c r="AD30" i="11"/>
  <c r="AC30" i="11"/>
  <c r="S30" i="11"/>
  <c r="AF29" i="11"/>
  <c r="AE29" i="11"/>
  <c r="AD29" i="11"/>
  <c r="AC29" i="11"/>
  <c r="AF28" i="11"/>
  <c r="AE28" i="11"/>
  <c r="AD28" i="11"/>
  <c r="AC28" i="11"/>
  <c r="AF27" i="11"/>
  <c r="AE27" i="11"/>
  <c r="AD27" i="11"/>
  <c r="AC27" i="11"/>
  <c r="AM24" i="11"/>
  <c r="AL24" i="11"/>
  <c r="AK24" i="11"/>
  <c r="AJ24" i="11"/>
  <c r="AH24" i="11"/>
  <c r="AG24" i="11"/>
  <c r="AF24" i="11"/>
  <c r="AE24" i="11"/>
  <c r="AI24" i="11" s="1"/>
  <c r="AD24" i="11"/>
  <c r="AC24" i="11"/>
  <c r="AB24" i="11"/>
  <c r="AA24" i="11"/>
  <c r="Z24" i="11"/>
  <c r="S24" i="11"/>
  <c r="S35" i="11" s="1"/>
  <c r="AM23" i="11"/>
  <c r="AL23" i="11"/>
  <c r="AK23" i="11"/>
  <c r="AJ23" i="11"/>
  <c r="AH23" i="11"/>
  <c r="AG23" i="11"/>
  <c r="AF23" i="11"/>
  <c r="AE23" i="11"/>
  <c r="AI23" i="11" s="1"/>
  <c r="AD23" i="11"/>
  <c r="AC23" i="11"/>
  <c r="AB23" i="11"/>
  <c r="AA23" i="11"/>
  <c r="Z23" i="11"/>
  <c r="S23" i="11"/>
  <c r="S34" i="11" s="1"/>
  <c r="AM22" i="11"/>
  <c r="AL22" i="11"/>
  <c r="AK22" i="11"/>
  <c r="AJ22" i="11"/>
  <c r="AH22" i="11"/>
  <c r="AG22" i="11"/>
  <c r="AF22" i="11"/>
  <c r="AE22" i="11"/>
  <c r="AI22" i="11" s="1"/>
  <c r="AD22" i="11"/>
  <c r="AC22" i="11"/>
  <c r="AB22" i="11"/>
  <c r="AA22" i="11"/>
  <c r="Z22" i="11"/>
  <c r="S22" i="11"/>
  <c r="S33" i="11" s="1"/>
  <c r="AM21" i="11"/>
  <c r="AL21" i="11"/>
  <c r="AK21" i="11"/>
  <c r="AJ21" i="11"/>
  <c r="AH21" i="11"/>
  <c r="AG21" i="11"/>
  <c r="AI21" i="11" s="1"/>
  <c r="AF21" i="11"/>
  <c r="AE21" i="11"/>
  <c r="AC21" i="11"/>
  <c r="AD21" i="11" s="1"/>
  <c r="AB21" i="11"/>
  <c r="AA21" i="11"/>
  <c r="Z21" i="11"/>
  <c r="S21" i="11"/>
  <c r="S32" i="11" s="1"/>
  <c r="AM20" i="11"/>
  <c r="AL20" i="11"/>
  <c r="AK20" i="11"/>
  <c r="AJ20" i="11"/>
  <c r="AI20" i="11"/>
  <c r="AH20" i="11"/>
  <c r="AG20" i="11"/>
  <c r="AF20" i="11"/>
  <c r="AE20" i="11"/>
  <c r="AC20" i="11"/>
  <c r="AB20" i="11"/>
  <c r="AA20" i="11"/>
  <c r="Z20" i="11"/>
  <c r="AD20" i="11" s="1"/>
  <c r="S20" i="11"/>
  <c r="S31" i="11" s="1"/>
  <c r="AM19" i="11"/>
  <c r="AL19" i="11"/>
  <c r="AK19" i="11"/>
  <c r="AJ19" i="11"/>
  <c r="AI19" i="11"/>
  <c r="AH19" i="11"/>
  <c r="AG19" i="11"/>
  <c r="AF19" i="11"/>
  <c r="AE19" i="11"/>
  <c r="AC19" i="11"/>
  <c r="AB19" i="11"/>
  <c r="AA19" i="11"/>
  <c r="Z19" i="11"/>
  <c r="AD19" i="11" s="1"/>
  <c r="S19" i="11"/>
  <c r="AM18" i="11"/>
  <c r="AL18" i="11"/>
  <c r="AK18" i="11"/>
  <c r="AJ18" i="11"/>
  <c r="AH18" i="11"/>
  <c r="AI18" i="11" s="1"/>
  <c r="AG18" i="11"/>
  <c r="AF18" i="11"/>
  <c r="AE18" i="11"/>
  <c r="AC18" i="11"/>
  <c r="AB18" i="11"/>
  <c r="AA18" i="11"/>
  <c r="Z18" i="11"/>
  <c r="AD18" i="11" s="1"/>
  <c r="S18" i="11"/>
  <c r="S29" i="11" s="1"/>
  <c r="AM17" i="11"/>
  <c r="AL17" i="11"/>
  <c r="AK17" i="11"/>
  <c r="AJ17" i="11"/>
  <c r="AH17" i="11"/>
  <c r="AG17" i="11"/>
  <c r="AF17" i="11"/>
  <c r="AE17" i="11"/>
  <c r="AI17" i="11" s="1"/>
  <c r="AC17" i="11"/>
  <c r="AB17" i="11"/>
  <c r="AA17" i="11"/>
  <c r="Z17" i="11"/>
  <c r="AD17" i="11" s="1"/>
  <c r="S17" i="11"/>
  <c r="S28" i="11" s="1"/>
  <c r="AM16" i="11"/>
  <c r="AL16" i="11"/>
  <c r="AK16" i="11"/>
  <c r="AJ16" i="11"/>
  <c r="AH16" i="11"/>
  <c r="AG16" i="11"/>
  <c r="AF16" i="11"/>
  <c r="AE16" i="11"/>
  <c r="AI16" i="11" s="1"/>
  <c r="AC16" i="11"/>
  <c r="AB16" i="11"/>
  <c r="AD16" i="11" s="1"/>
  <c r="AA16" i="11"/>
  <c r="Z16" i="11"/>
  <c r="S16" i="11"/>
  <c r="S27" i="11" s="1"/>
  <c r="AM15" i="11"/>
  <c r="AL15" i="11"/>
  <c r="AK15" i="11"/>
  <c r="AJ15" i="11"/>
  <c r="AH15" i="11"/>
  <c r="AG15" i="11"/>
  <c r="AF15" i="11"/>
  <c r="AE15" i="11"/>
  <c r="AI15" i="11" s="1"/>
  <c r="AD15" i="11"/>
  <c r="AC15" i="11"/>
  <c r="AB15" i="11"/>
  <c r="AA15" i="11"/>
  <c r="Z15" i="11"/>
  <c r="T15" i="11"/>
  <c r="S15" i="11"/>
  <c r="S26" i="11" s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6" i="1"/>
  <c r="AJ16" i="1"/>
  <c r="AK16" i="1"/>
  <c r="AL16" i="1"/>
  <c r="AM16" i="1"/>
  <c r="AN16" i="1"/>
  <c r="AO16" i="1"/>
  <c r="AP16" i="1"/>
  <c r="AI18" i="1"/>
  <c r="AJ18" i="1"/>
  <c r="AK18" i="1"/>
  <c r="AL18" i="1"/>
  <c r="AM18" i="1"/>
  <c r="AN18" i="1"/>
  <c r="AO18" i="1"/>
  <c r="AP18" i="1"/>
  <c r="AI22" i="1"/>
  <c r="AJ22" i="1"/>
  <c r="AK22" i="1"/>
  <c r="AL22" i="1"/>
  <c r="AM22" i="1"/>
  <c r="AN22" i="1"/>
  <c r="AO22" i="1"/>
  <c r="AP22" i="1"/>
  <c r="AI25" i="1"/>
  <c r="AJ25" i="1"/>
  <c r="AK25" i="1"/>
  <c r="AL25" i="1"/>
  <c r="AM25" i="1"/>
  <c r="AN25" i="1"/>
  <c r="AO25" i="1"/>
  <c r="AP25" i="1"/>
  <c r="AP26" i="1"/>
  <c r="AI31" i="1"/>
  <c r="AJ31" i="1"/>
  <c r="AK31" i="1"/>
  <c r="AL31" i="1"/>
  <c r="AM31" i="1"/>
  <c r="AN31" i="1"/>
  <c r="AO31" i="1"/>
  <c r="AP31" i="1"/>
  <c r="AI34" i="1"/>
  <c r="AJ34" i="1"/>
  <c r="AK34" i="1"/>
  <c r="AL34" i="1"/>
  <c r="AM34" i="1"/>
  <c r="AN34" i="1"/>
  <c r="AO34" i="1"/>
  <c r="AP34" i="1"/>
  <c r="AI35" i="1"/>
  <c r="AJ35" i="1"/>
  <c r="AK35" i="1"/>
  <c r="AL35" i="1"/>
  <c r="AM35" i="1"/>
  <c r="AN35" i="1"/>
  <c r="AO35" i="1"/>
  <c r="AP35" i="1"/>
  <c r="AI36" i="1"/>
  <c r="AJ36" i="1"/>
  <c r="AK36" i="1"/>
  <c r="AL36" i="1"/>
  <c r="AM36" i="1"/>
  <c r="AN36" i="1"/>
  <c r="AO36" i="1"/>
  <c r="AP36" i="1"/>
  <c r="AI40" i="1"/>
  <c r="AJ40" i="1"/>
  <c r="AK40" i="1"/>
  <c r="AL40" i="1"/>
  <c r="AM40" i="1"/>
  <c r="AN40" i="1"/>
  <c r="AO40" i="1"/>
  <c r="AP40" i="1"/>
  <c r="AP43" i="1"/>
  <c r="AI53" i="1"/>
  <c r="AJ53" i="1"/>
  <c r="AK53" i="1"/>
  <c r="AL53" i="1"/>
  <c r="AM53" i="1"/>
  <c r="AN53" i="1"/>
  <c r="AO53" i="1"/>
  <c r="AP53" i="1"/>
  <c r="AI54" i="1"/>
  <c r="AJ54" i="1"/>
  <c r="AK54" i="1"/>
  <c r="AL54" i="1"/>
  <c r="AM54" i="1"/>
  <c r="AN54" i="1"/>
  <c r="AO54" i="1"/>
  <c r="AP54" i="1"/>
  <c r="AP55" i="1"/>
  <c r="AI60" i="1"/>
  <c r="AJ60" i="1"/>
  <c r="AK60" i="1"/>
  <c r="AL60" i="1"/>
  <c r="AM60" i="1"/>
  <c r="AN60" i="1"/>
  <c r="AO60" i="1"/>
  <c r="AP60" i="1"/>
  <c r="AI62" i="1"/>
  <c r="AJ62" i="1"/>
  <c r="AK62" i="1"/>
  <c r="AL62" i="1"/>
  <c r="AM62" i="1"/>
  <c r="AN62" i="1"/>
  <c r="AO62" i="1"/>
  <c r="AP62" i="1"/>
  <c r="AI63" i="1"/>
  <c r="AJ63" i="1"/>
  <c r="AK63" i="1"/>
  <c r="AL63" i="1"/>
  <c r="AM63" i="1"/>
  <c r="AN63" i="1"/>
  <c r="AO63" i="1"/>
  <c r="AP63" i="1"/>
  <c r="I8" i="7"/>
  <c r="U44" i="6"/>
  <c r="T44" i="6"/>
  <c r="S44" i="6"/>
  <c r="R44" i="6"/>
  <c r="L44" i="6" a="1"/>
  <c r="L44" i="6" s="1"/>
  <c r="U43" i="6"/>
  <c r="T43" i="6"/>
  <c r="AF65" i="1" s="1" a="1"/>
  <c r="AF65" i="1" s="1"/>
  <c r="I43" i="3" s="1"/>
  <c r="S43" i="6"/>
  <c r="R43" i="6"/>
  <c r="L43" i="6" a="1"/>
  <c r="L43" i="6" s="1"/>
  <c r="U42" i="6"/>
  <c r="T42" i="6"/>
  <c r="S42" i="6"/>
  <c r="R42" i="6"/>
  <c r="L42" i="6" a="1"/>
  <c r="L42" i="6"/>
  <c r="U41" i="6"/>
  <c r="T41" i="6"/>
  <c r="S41" i="6"/>
  <c r="R41" i="6"/>
  <c r="L41" i="6" a="1"/>
  <c r="L41" i="6" s="1"/>
  <c r="U40" i="6"/>
  <c r="AG61" i="1" s="1" a="1"/>
  <c r="AG61" i="1" s="1"/>
  <c r="J41" i="3" s="1"/>
  <c r="T40" i="6"/>
  <c r="S40" i="6"/>
  <c r="R40" i="6"/>
  <c r="L40" i="6" a="1"/>
  <c r="L40" i="6" s="1"/>
  <c r="U39" i="6"/>
  <c r="T39" i="6"/>
  <c r="S39" i="6"/>
  <c r="R39" i="6"/>
  <c r="L39" i="6" a="1"/>
  <c r="L39" i="6" s="1"/>
  <c r="U38" i="6"/>
  <c r="T38" i="6"/>
  <c r="S38" i="6"/>
  <c r="R38" i="6"/>
  <c r="L38" i="6" a="1"/>
  <c r="L38" i="6" s="1"/>
  <c r="U37" i="6"/>
  <c r="T37" i="6"/>
  <c r="S37" i="6"/>
  <c r="R37" i="6"/>
  <c r="L37" i="6" a="1"/>
  <c r="L37" i="6" s="1"/>
  <c r="U36" i="6"/>
  <c r="T36" i="6"/>
  <c r="S36" i="6"/>
  <c r="R36" i="6"/>
  <c r="L36" i="6" a="1"/>
  <c r="L36" i="6" s="1"/>
  <c r="U35" i="6"/>
  <c r="T35" i="6"/>
  <c r="S35" i="6"/>
  <c r="R35" i="6"/>
  <c r="L35" i="6" a="1"/>
  <c r="L35" i="6" s="1"/>
  <c r="U34" i="6"/>
  <c r="T34" i="6"/>
  <c r="S34" i="6"/>
  <c r="R34" i="6"/>
  <c r="L34" i="6" a="1"/>
  <c r="L34" i="6" s="1"/>
  <c r="U33" i="6"/>
  <c r="T33" i="6"/>
  <c r="S33" i="6"/>
  <c r="R33" i="6"/>
  <c r="L33" i="6" a="1"/>
  <c r="L33" i="6" s="1"/>
  <c r="U32" i="6"/>
  <c r="T32" i="6"/>
  <c r="S32" i="6"/>
  <c r="R32" i="6"/>
  <c r="L32" i="6" a="1"/>
  <c r="L32" i="6" s="1"/>
  <c r="U31" i="6"/>
  <c r="T31" i="6"/>
  <c r="S31" i="6"/>
  <c r="R31" i="6"/>
  <c r="L31" i="6" a="1"/>
  <c r="L31" i="6" s="1"/>
  <c r="U30" i="6"/>
  <c r="T30" i="6"/>
  <c r="S30" i="6"/>
  <c r="R30" i="6"/>
  <c r="L30" i="6" a="1"/>
  <c r="L30" i="6" s="1"/>
  <c r="U29" i="6"/>
  <c r="T29" i="6"/>
  <c r="S29" i="6"/>
  <c r="AE23" i="1" s="1" a="1"/>
  <c r="AE23" i="1" s="1"/>
  <c r="H12" i="3" s="1"/>
  <c r="R29" i="6"/>
  <c r="L29" i="6" a="1"/>
  <c r="L29" i="6" s="1"/>
  <c r="U28" i="6"/>
  <c r="T28" i="6"/>
  <c r="S28" i="6"/>
  <c r="R28" i="6"/>
  <c r="L28" i="6" a="1"/>
  <c r="L28" i="6" s="1"/>
  <c r="X39" i="1" s="1" a="1"/>
  <c r="X39" i="1" s="1"/>
  <c r="F39" i="2" s="1"/>
  <c r="U27" i="6"/>
  <c r="T27" i="6"/>
  <c r="S27" i="6"/>
  <c r="R27" i="6"/>
  <c r="L27" i="6" a="1"/>
  <c r="L27" i="6" s="1"/>
  <c r="U26" i="6"/>
  <c r="T26" i="6"/>
  <c r="S26" i="6"/>
  <c r="AE38" i="1" s="1" a="1"/>
  <c r="AE38" i="1" s="1"/>
  <c r="H22" i="3" s="1"/>
  <c r="R26" i="6"/>
  <c r="L26" i="6" a="1"/>
  <c r="L26" i="6" s="1"/>
  <c r="U25" i="6"/>
  <c r="T25" i="6"/>
  <c r="S25" i="6"/>
  <c r="R25" i="6"/>
  <c r="L25" i="6" a="1"/>
  <c r="L25" i="6" s="1"/>
  <c r="U24" i="6"/>
  <c r="AG41" i="1" s="1" a="1"/>
  <c r="AG41" i="1" s="1"/>
  <c r="J24" i="3" s="1"/>
  <c r="T24" i="6"/>
  <c r="S24" i="6"/>
  <c r="R24" i="6"/>
  <c r="L24" i="6" a="1"/>
  <c r="L24" i="6" s="1"/>
  <c r="U23" i="6"/>
  <c r="T23" i="6"/>
  <c r="S23" i="6"/>
  <c r="R23" i="6"/>
  <c r="AD21" i="1" s="1" a="1"/>
  <c r="AD21" i="1" s="1"/>
  <c r="G11" i="3" s="1"/>
  <c r="L23" i="6" a="1"/>
  <c r="L23" i="6" s="1"/>
  <c r="U22" i="6"/>
  <c r="T22" i="6"/>
  <c r="S22" i="6"/>
  <c r="R22" i="6"/>
  <c r="L22" i="6" a="1"/>
  <c r="L22" i="6" s="1"/>
  <c r="U21" i="6"/>
  <c r="T21" i="6"/>
  <c r="S21" i="6"/>
  <c r="R21" i="6"/>
  <c r="L21" i="6" a="1"/>
  <c r="L21" i="6" s="1"/>
  <c r="U20" i="6"/>
  <c r="T20" i="6"/>
  <c r="S20" i="6"/>
  <c r="R20" i="6"/>
  <c r="L20" i="6" a="1"/>
  <c r="L20" i="6" s="1"/>
  <c r="U19" i="6"/>
  <c r="T19" i="6"/>
  <c r="S19" i="6"/>
  <c r="R19" i="6"/>
  <c r="L19" i="6" a="1"/>
  <c r="L19" i="6" s="1"/>
  <c r="U18" i="6"/>
  <c r="T18" i="6"/>
  <c r="S18" i="6"/>
  <c r="R18" i="6"/>
  <c r="L18" i="6" a="1"/>
  <c r="L18" i="6" s="1"/>
  <c r="U17" i="6"/>
  <c r="T17" i="6"/>
  <c r="S17" i="6"/>
  <c r="R17" i="6"/>
  <c r="L17" i="6" a="1"/>
  <c r="L17" i="6" s="1"/>
  <c r="U16" i="6"/>
  <c r="T16" i="6"/>
  <c r="S16" i="6"/>
  <c r="R16" i="6"/>
  <c r="L16" i="6" a="1"/>
  <c r="L16" i="6" s="1"/>
  <c r="U15" i="6"/>
  <c r="T15" i="6"/>
  <c r="S15" i="6"/>
  <c r="R15" i="6"/>
  <c r="L15" i="6" a="1"/>
  <c r="L15" i="6" s="1"/>
  <c r="U14" i="6"/>
  <c r="T14" i="6"/>
  <c r="S14" i="6"/>
  <c r="R14" i="6"/>
  <c r="L14" i="6" a="1"/>
  <c r="L14" i="6" s="1"/>
  <c r="U13" i="6"/>
  <c r="T13" i="6"/>
  <c r="S13" i="6"/>
  <c r="AE43" i="1" s="1" a="1"/>
  <c r="AE43" i="1" s="1"/>
  <c r="H26" i="3" s="1"/>
  <c r="R13" i="6"/>
  <c r="L13" i="6" a="1"/>
  <c r="L13" i="6" s="1"/>
  <c r="U12" i="6"/>
  <c r="T12" i="6"/>
  <c r="S12" i="6"/>
  <c r="R12" i="6"/>
  <c r="L12" i="6" a="1"/>
  <c r="L12" i="6" s="1"/>
  <c r="X15" i="1" s="1" a="1"/>
  <c r="X15" i="1" s="1"/>
  <c r="F15" i="2" s="1"/>
  <c r="U11" i="6"/>
  <c r="T11" i="6"/>
  <c r="S11" i="6"/>
  <c r="R11" i="6"/>
  <c r="L11" i="6" a="1"/>
  <c r="L11" i="6" s="1"/>
  <c r="U10" i="6"/>
  <c r="T10" i="6"/>
  <c r="S10" i="6"/>
  <c r="AE51" i="1" s="1" a="1"/>
  <c r="AE51" i="1" s="1"/>
  <c r="H34" i="3" s="1"/>
  <c r="R10" i="6"/>
  <c r="L10" i="6" a="1"/>
  <c r="L10" i="6" s="1"/>
  <c r="U9" i="6"/>
  <c r="T9" i="6"/>
  <c r="S9" i="6"/>
  <c r="R9" i="6"/>
  <c r="L9" i="6" a="1"/>
  <c r="L9" i="6" s="1"/>
  <c r="U8" i="6"/>
  <c r="AG9" i="1" s="1" a="1"/>
  <c r="AG9" i="1" s="1"/>
  <c r="J3" i="3" s="1"/>
  <c r="T8" i="6"/>
  <c r="S8" i="6"/>
  <c r="R8" i="6"/>
  <c r="L8" i="6" a="1"/>
  <c r="L8" i="6" s="1"/>
  <c r="U7" i="6"/>
  <c r="T7" i="6"/>
  <c r="S7" i="6"/>
  <c r="R7" i="6"/>
  <c r="L7" i="6" a="1"/>
  <c r="L7" i="6" s="1"/>
  <c r="U6" i="6"/>
  <c r="T6" i="6"/>
  <c r="S6" i="6"/>
  <c r="R6" i="6"/>
  <c r="L6" i="6" a="1"/>
  <c r="L6" i="6" s="1"/>
  <c r="U5" i="6"/>
  <c r="T5" i="6"/>
  <c r="S5" i="6"/>
  <c r="R5" i="6"/>
  <c r="L5" i="6" a="1"/>
  <c r="L5" i="6" s="1"/>
  <c r="U4" i="6"/>
  <c r="T4" i="6"/>
  <c r="S4" i="6"/>
  <c r="R4" i="6"/>
  <c r="L4" i="6" a="1"/>
  <c r="L4" i="6" s="1"/>
  <c r="U3" i="6"/>
  <c r="T3" i="6"/>
  <c r="S3" i="6"/>
  <c r="R3" i="6"/>
  <c r="L3" i="6" a="1"/>
  <c r="L3" i="6" s="1"/>
  <c r="U2" i="6"/>
  <c r="T2" i="6"/>
  <c r="S2" i="6"/>
  <c r="R2" i="6"/>
  <c r="L2" i="6" a="1"/>
  <c r="L2" i="6" s="1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C6" i="5"/>
  <c r="B6" i="5"/>
  <c r="A6" i="5"/>
  <c r="C5" i="5"/>
  <c r="B5" i="5"/>
  <c r="A5" i="5"/>
  <c r="C4" i="5"/>
  <c r="B4" i="5"/>
  <c r="A4" i="5"/>
  <c r="C3" i="5"/>
  <c r="B3" i="5"/>
  <c r="A3" i="5"/>
  <c r="O2" i="5"/>
  <c r="J2" i="5"/>
  <c r="I2" i="5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C2" i="4"/>
  <c r="B2" i="4"/>
  <c r="A2" i="4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D65" i="2"/>
  <c r="C65" i="2"/>
  <c r="B65" i="2"/>
  <c r="A65" i="2"/>
  <c r="E64" i="2"/>
  <c r="D64" i="2"/>
  <c r="C64" i="2"/>
  <c r="B64" i="2"/>
  <c r="A64" i="2"/>
  <c r="F63" i="2"/>
  <c r="E63" i="2"/>
  <c r="D63" i="2"/>
  <c r="C63" i="2"/>
  <c r="B63" i="2"/>
  <c r="A63" i="2"/>
  <c r="F62" i="2"/>
  <c r="E62" i="2"/>
  <c r="D62" i="2"/>
  <c r="C62" i="2"/>
  <c r="B62" i="2"/>
  <c r="A62" i="2"/>
  <c r="E61" i="2"/>
  <c r="D61" i="2"/>
  <c r="C61" i="2"/>
  <c r="B61" i="2"/>
  <c r="A61" i="2"/>
  <c r="F60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D55" i="2"/>
  <c r="C55" i="2"/>
  <c r="B55" i="2"/>
  <c r="A55" i="2"/>
  <c r="F54" i="2"/>
  <c r="D54" i="2"/>
  <c r="C54" i="2"/>
  <c r="B54" i="2"/>
  <c r="A54" i="2"/>
  <c r="F53" i="2"/>
  <c r="E53" i="2"/>
  <c r="D53" i="2"/>
  <c r="C53" i="2"/>
  <c r="B53" i="2"/>
  <c r="A53" i="2"/>
  <c r="E52" i="2"/>
  <c r="D52" i="2"/>
  <c r="C52" i="2"/>
  <c r="B52" i="2"/>
  <c r="A52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F40" i="2"/>
  <c r="E40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F31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F25" i="2"/>
  <c r="E25" i="2"/>
  <c r="D25" i="2"/>
  <c r="C25" i="2"/>
  <c r="B25" i="2"/>
  <c r="A25" i="2"/>
  <c r="E24" i="2"/>
  <c r="D24" i="2"/>
  <c r="C24" i="2"/>
  <c r="B24" i="2"/>
  <c r="A24" i="2"/>
  <c r="D23" i="2"/>
  <c r="C23" i="2"/>
  <c r="B23" i="2"/>
  <c r="A23" i="2"/>
  <c r="F22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F18" i="2"/>
  <c r="E18" i="2"/>
  <c r="D18" i="2"/>
  <c r="C18" i="2"/>
  <c r="B18" i="2"/>
  <c r="A18" i="2"/>
  <c r="E17" i="2"/>
  <c r="D17" i="2"/>
  <c r="C17" i="2"/>
  <c r="B17" i="2"/>
  <c r="A17" i="2"/>
  <c r="F16" i="2"/>
  <c r="E16" i="2"/>
  <c r="D16" i="2"/>
  <c r="C16" i="2"/>
  <c r="B16" i="2"/>
  <c r="A16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  <c r="F2" i="2"/>
  <c r="E2" i="2"/>
  <c r="D2" i="2"/>
  <c r="C2" i="2"/>
  <c r="B2" i="2"/>
  <c r="A2" i="2"/>
  <c r="AG65" i="1" a="1"/>
  <c r="AG65" i="1" s="1"/>
  <c r="J43" i="3" s="1"/>
  <c r="AE65" i="1" a="1"/>
  <c r="AE65" i="1" s="1"/>
  <c r="H43" i="3" s="1"/>
  <c r="AD65" i="1" a="1"/>
  <c r="AD65" i="1" s="1"/>
  <c r="AC65" i="1" a="1"/>
  <c r="AC65" i="1" s="1"/>
  <c r="K43" i="4" s="1"/>
  <c r="AB65" i="1" a="1"/>
  <c r="AB65" i="1" s="1"/>
  <c r="J43" i="4" s="1"/>
  <c r="AA65" i="1" a="1"/>
  <c r="AA65" i="1" s="1"/>
  <c r="I43" i="4" s="1"/>
  <c r="Z65" i="1" a="1"/>
  <c r="Z65" i="1" s="1"/>
  <c r="H43" i="4" s="1"/>
  <c r="Y65" i="1" a="1"/>
  <c r="Y65" i="1" s="1"/>
  <c r="X65" i="1" a="1"/>
  <c r="X65" i="1" s="1"/>
  <c r="F65" i="2" s="1"/>
  <c r="W65" i="1" a="1"/>
  <c r="W65" i="1" s="1"/>
  <c r="J44" i="5" s="1"/>
  <c r="V65" i="1" a="1"/>
  <c r="V65" i="1" s="1"/>
  <c r="I44" i="5" s="1"/>
  <c r="U65" i="1" a="1"/>
  <c r="U65" i="1" s="1"/>
  <c r="H44" i="5" s="1"/>
  <c r="T65" i="1" a="1"/>
  <c r="T65" i="1" s="1"/>
  <c r="G44" i="5" s="1"/>
  <c r="S65" i="1" a="1"/>
  <c r="S65" i="1" s="1"/>
  <c r="J65" i="1" a="1"/>
  <c r="J65" i="1" s="1"/>
  <c r="E43" i="4" s="1"/>
  <c r="I65" i="1" a="1"/>
  <c r="I65" i="1" s="1"/>
  <c r="AI65" i="1" s="1"/>
  <c r="B65" i="1" a="1"/>
  <c r="B65" i="1" s="1"/>
  <c r="AG64" i="1" a="1"/>
  <c r="AG64" i="1" s="1"/>
  <c r="J42" i="3" s="1"/>
  <c r="AF64" i="1" a="1"/>
  <c r="AF64" i="1" s="1"/>
  <c r="I42" i="3" s="1"/>
  <c r="AE64" i="1" a="1"/>
  <c r="AE64" i="1" s="1"/>
  <c r="H42" i="3" s="1"/>
  <c r="AD64" i="1" a="1"/>
  <c r="AD64" i="1" s="1"/>
  <c r="G42" i="3" s="1"/>
  <c r="AC64" i="1" a="1"/>
  <c r="AC64" i="1" s="1"/>
  <c r="K42" i="4" s="1"/>
  <c r="AB64" i="1" a="1"/>
  <c r="AB64" i="1" s="1"/>
  <c r="J42" i="4" s="1"/>
  <c r="AA64" i="1" a="1"/>
  <c r="AA64" i="1" s="1"/>
  <c r="I42" i="4" s="1"/>
  <c r="Z64" i="1" a="1"/>
  <c r="Z64" i="1" s="1"/>
  <c r="H42" i="4" s="1"/>
  <c r="Y64" i="1" a="1"/>
  <c r="Y64" i="1" s="1"/>
  <c r="X64" i="1" a="1"/>
  <c r="X64" i="1" s="1"/>
  <c r="F64" i="2" s="1"/>
  <c r="W64" i="1" a="1"/>
  <c r="W64" i="1" s="1"/>
  <c r="J43" i="5" s="1"/>
  <c r="V64" i="1" a="1"/>
  <c r="V64" i="1" s="1"/>
  <c r="I43" i="5" s="1"/>
  <c r="U64" i="1" a="1"/>
  <c r="U64" i="1" s="1"/>
  <c r="H43" i="5" s="1"/>
  <c r="T64" i="1" a="1"/>
  <c r="T64" i="1" s="1"/>
  <c r="G43" i="5" s="1"/>
  <c r="S64" i="1" a="1"/>
  <c r="S64" i="1" s="1"/>
  <c r="J64" i="1" a="1"/>
  <c r="J64" i="1" s="1"/>
  <c r="E42" i="4" s="1"/>
  <c r="I64" i="1" a="1"/>
  <c r="I64" i="1" s="1"/>
  <c r="AI64" i="1" s="1"/>
  <c r="B64" i="1" a="1"/>
  <c r="B64" i="1" s="1"/>
  <c r="AF61" i="1" a="1"/>
  <c r="AF61" i="1" s="1"/>
  <c r="I41" i="3" s="1"/>
  <c r="AE61" i="1" a="1"/>
  <c r="AE61" i="1" s="1"/>
  <c r="H41" i="3" s="1"/>
  <c r="AD61" i="1" a="1"/>
  <c r="AD61" i="1" s="1"/>
  <c r="G41" i="3" s="1"/>
  <c r="AC61" i="1" a="1"/>
  <c r="AC61" i="1" s="1"/>
  <c r="K41" i="4" s="1"/>
  <c r="AB61" i="1" a="1"/>
  <c r="AB61" i="1" s="1"/>
  <c r="J41" i="4" s="1"/>
  <c r="AA61" i="1" a="1"/>
  <c r="AA61" i="1" s="1"/>
  <c r="I41" i="4" s="1"/>
  <c r="Z61" i="1" a="1"/>
  <c r="Z61" i="1" s="1"/>
  <c r="H41" i="4" s="1"/>
  <c r="Y61" i="1" a="1"/>
  <c r="Y61" i="1" s="1"/>
  <c r="X61" i="1" a="1"/>
  <c r="X61" i="1" s="1"/>
  <c r="F61" i="2" s="1"/>
  <c r="W61" i="1" a="1"/>
  <c r="W61" i="1" s="1"/>
  <c r="J42" i="5" s="1"/>
  <c r="V61" i="1" a="1"/>
  <c r="V61" i="1" s="1"/>
  <c r="I42" i="5" s="1"/>
  <c r="U61" i="1" a="1"/>
  <c r="U61" i="1" s="1"/>
  <c r="H42" i="5" s="1"/>
  <c r="T61" i="1" a="1"/>
  <c r="T61" i="1" s="1"/>
  <c r="G42" i="5" s="1"/>
  <c r="S61" i="1" a="1"/>
  <c r="S61" i="1" s="1"/>
  <c r="J61" i="1" a="1"/>
  <c r="J61" i="1" s="1"/>
  <c r="E41" i="4" s="1"/>
  <c r="I61" i="1" a="1"/>
  <c r="I61" i="1" s="1"/>
  <c r="AP61" i="1" s="1"/>
  <c r="B61" i="1" a="1"/>
  <c r="B61" i="1" s="1"/>
  <c r="AG59" i="1" a="1"/>
  <c r="AG59" i="1" s="1"/>
  <c r="J40" i="3" s="1"/>
  <c r="AF59" i="1" a="1"/>
  <c r="AF59" i="1" s="1"/>
  <c r="I40" i="3" s="1"/>
  <c r="AE59" i="1" a="1"/>
  <c r="AE59" i="1" s="1"/>
  <c r="H40" i="3" s="1"/>
  <c r="AD59" i="1" a="1"/>
  <c r="AD59" i="1" s="1"/>
  <c r="G40" i="3" s="1"/>
  <c r="AC59" i="1" a="1"/>
  <c r="AC59" i="1" s="1"/>
  <c r="K40" i="4" s="1"/>
  <c r="AB59" i="1" a="1"/>
  <c r="AB59" i="1" s="1"/>
  <c r="J40" i="4" s="1"/>
  <c r="AA59" i="1" a="1"/>
  <c r="AA59" i="1" s="1"/>
  <c r="I40" i="4" s="1"/>
  <c r="Z59" i="1" a="1"/>
  <c r="Z59" i="1" s="1"/>
  <c r="H40" i="4" s="1"/>
  <c r="Y59" i="1" a="1"/>
  <c r="Y59" i="1" s="1"/>
  <c r="X59" i="1" a="1"/>
  <c r="X59" i="1" s="1"/>
  <c r="F59" i="2" s="1"/>
  <c r="W59" i="1" a="1"/>
  <c r="W59" i="1" s="1"/>
  <c r="J41" i="5" s="1"/>
  <c r="V59" i="1" a="1"/>
  <c r="V59" i="1" s="1"/>
  <c r="I41" i="5" s="1"/>
  <c r="U59" i="1" a="1"/>
  <c r="U59" i="1" s="1"/>
  <c r="H41" i="5" s="1"/>
  <c r="T59" i="1" a="1"/>
  <c r="T59" i="1" s="1"/>
  <c r="G41" i="5" s="1"/>
  <c r="S59" i="1" a="1"/>
  <c r="S59" i="1" s="1"/>
  <c r="J59" i="1" a="1"/>
  <c r="J59" i="1" s="1"/>
  <c r="E40" i="4" s="1"/>
  <c r="I59" i="1" a="1"/>
  <c r="I59" i="1" s="1"/>
  <c r="D41" i="5" s="1"/>
  <c r="B59" i="1" a="1"/>
  <c r="B59" i="1" s="1"/>
  <c r="AG58" i="1" a="1"/>
  <c r="AG58" i="1" s="1"/>
  <c r="J39" i="3" s="1"/>
  <c r="AF58" i="1" a="1"/>
  <c r="AF58" i="1" s="1"/>
  <c r="I39" i="3" s="1"/>
  <c r="AE58" i="1" a="1"/>
  <c r="AE58" i="1" s="1"/>
  <c r="H39" i="3" s="1"/>
  <c r="AD58" i="1" a="1"/>
  <c r="AD58" i="1" s="1"/>
  <c r="AC58" i="1" a="1"/>
  <c r="AC58" i="1" s="1"/>
  <c r="K39" i="4" s="1"/>
  <c r="AB58" i="1" a="1"/>
  <c r="AB58" i="1" s="1"/>
  <c r="J39" i="4" s="1"/>
  <c r="AA58" i="1" a="1"/>
  <c r="AA58" i="1" s="1"/>
  <c r="I39" i="4" s="1"/>
  <c r="Z58" i="1" a="1"/>
  <c r="Z58" i="1" s="1"/>
  <c r="H39" i="4" s="1"/>
  <c r="Y58" i="1" a="1"/>
  <c r="Y58" i="1" s="1"/>
  <c r="X58" i="1" a="1"/>
  <c r="X58" i="1" s="1"/>
  <c r="F58" i="2" s="1"/>
  <c r="W58" i="1" a="1"/>
  <c r="W58" i="1" s="1"/>
  <c r="J40" i="5" s="1"/>
  <c r="V58" i="1" a="1"/>
  <c r="V58" i="1" s="1"/>
  <c r="I40" i="5" s="1"/>
  <c r="U58" i="1" a="1"/>
  <c r="U58" i="1" s="1"/>
  <c r="H40" i="5" s="1"/>
  <c r="T58" i="1" a="1"/>
  <c r="T58" i="1" s="1"/>
  <c r="G40" i="5" s="1"/>
  <c r="S58" i="1" a="1"/>
  <c r="S58" i="1" s="1"/>
  <c r="J58" i="1" a="1"/>
  <c r="J58" i="1" s="1"/>
  <c r="E39" i="4" s="1"/>
  <c r="I58" i="1" a="1"/>
  <c r="I58" i="1" s="1"/>
  <c r="B58" i="1" a="1"/>
  <c r="B58" i="1" s="1"/>
  <c r="AG57" i="1" a="1"/>
  <c r="AG57" i="1" s="1"/>
  <c r="J38" i="3" s="1"/>
  <c r="AF57" i="1" a="1"/>
  <c r="AF57" i="1" s="1"/>
  <c r="I38" i="3" s="1"/>
  <c r="AE57" i="1" a="1"/>
  <c r="AE57" i="1" s="1"/>
  <c r="H38" i="3" s="1"/>
  <c r="AD57" i="1" a="1"/>
  <c r="AD57" i="1" s="1"/>
  <c r="G38" i="3" s="1"/>
  <c r="AC57" i="1" a="1"/>
  <c r="AC57" i="1" s="1"/>
  <c r="K38" i="4" s="1"/>
  <c r="AB57" i="1" a="1"/>
  <c r="AB57" i="1" s="1"/>
  <c r="J38" i="4" s="1"/>
  <c r="AA57" i="1" a="1"/>
  <c r="AA57" i="1" s="1"/>
  <c r="I38" i="4" s="1"/>
  <c r="Z57" i="1" a="1"/>
  <c r="Z57" i="1" s="1"/>
  <c r="H38" i="4" s="1"/>
  <c r="Y57" i="1" a="1"/>
  <c r="Y57" i="1" s="1"/>
  <c r="X57" i="1" a="1"/>
  <c r="X57" i="1" s="1"/>
  <c r="F57" i="2" s="1"/>
  <c r="W57" i="1" a="1"/>
  <c r="W57" i="1" s="1"/>
  <c r="J39" i="5" s="1"/>
  <c r="V57" i="1" a="1"/>
  <c r="V57" i="1" s="1"/>
  <c r="I39" i="5" s="1"/>
  <c r="U57" i="1" a="1"/>
  <c r="U57" i="1" s="1"/>
  <c r="H39" i="5" s="1"/>
  <c r="T57" i="1" a="1"/>
  <c r="T57" i="1" s="1"/>
  <c r="G39" i="5" s="1"/>
  <c r="S57" i="1" a="1"/>
  <c r="S57" i="1" s="1"/>
  <c r="J57" i="1" a="1"/>
  <c r="J57" i="1" s="1"/>
  <c r="E38" i="4" s="1"/>
  <c r="I57" i="1" a="1"/>
  <c r="I57" i="1" s="1"/>
  <c r="AP57" i="1" s="1"/>
  <c r="B57" i="1" a="1"/>
  <c r="B57" i="1" s="1"/>
  <c r="AG56" i="1" a="1"/>
  <c r="AG56" i="1" s="1"/>
  <c r="J37" i="3" s="1"/>
  <c r="AF56" i="1" a="1"/>
  <c r="AF56" i="1" s="1"/>
  <c r="I37" i="3" s="1"/>
  <c r="AE56" i="1" a="1"/>
  <c r="AE56" i="1" s="1"/>
  <c r="H37" i="3" s="1"/>
  <c r="AD56" i="1" a="1"/>
  <c r="AD56" i="1" s="1"/>
  <c r="G37" i="3" s="1"/>
  <c r="AC56" i="1" a="1"/>
  <c r="AC56" i="1" s="1"/>
  <c r="K37" i="4" s="1"/>
  <c r="AB56" i="1" a="1"/>
  <c r="AB56" i="1" s="1"/>
  <c r="J37" i="4" s="1"/>
  <c r="AA56" i="1" a="1"/>
  <c r="AA56" i="1" s="1"/>
  <c r="I37" i="4" s="1"/>
  <c r="Z56" i="1" a="1"/>
  <c r="Z56" i="1" s="1"/>
  <c r="H37" i="4" s="1"/>
  <c r="Y56" i="1" a="1"/>
  <c r="Y56" i="1" s="1"/>
  <c r="X56" i="1" a="1"/>
  <c r="X56" i="1" s="1"/>
  <c r="F56" i="2" s="1"/>
  <c r="W56" i="1" a="1"/>
  <c r="W56" i="1" s="1"/>
  <c r="J38" i="5" s="1"/>
  <c r="V56" i="1" a="1"/>
  <c r="V56" i="1" s="1"/>
  <c r="I38" i="5" s="1"/>
  <c r="U56" i="1" a="1"/>
  <c r="U56" i="1" s="1"/>
  <c r="H38" i="5" s="1"/>
  <c r="T56" i="1" a="1"/>
  <c r="T56" i="1" s="1"/>
  <c r="G38" i="5" s="1"/>
  <c r="S56" i="1" a="1"/>
  <c r="S56" i="1" s="1"/>
  <c r="J56" i="1" a="1"/>
  <c r="J56" i="1" s="1"/>
  <c r="E37" i="4" s="1"/>
  <c r="I56" i="1" a="1"/>
  <c r="I56" i="1" s="1"/>
  <c r="AI56" i="1" s="1"/>
  <c r="B56" i="1" a="1"/>
  <c r="B56" i="1" s="1"/>
  <c r="AG55" i="1" a="1"/>
  <c r="AG55" i="1" s="1"/>
  <c r="J36" i="3" s="1"/>
  <c r="AF55" i="1" a="1"/>
  <c r="AF55" i="1" s="1"/>
  <c r="I36" i="3" s="1"/>
  <c r="AE55" i="1" a="1"/>
  <c r="AE55" i="1" s="1"/>
  <c r="H36" i="3" s="1"/>
  <c r="AD55" i="1" a="1"/>
  <c r="AD55" i="1" s="1"/>
  <c r="G36" i="3" s="1"/>
  <c r="AC55" i="1" a="1"/>
  <c r="AC55" i="1" s="1"/>
  <c r="K36" i="4" s="1"/>
  <c r="AB55" i="1" a="1"/>
  <c r="AB55" i="1" s="1"/>
  <c r="J36" i="4" s="1"/>
  <c r="AA55" i="1" a="1"/>
  <c r="AA55" i="1" s="1"/>
  <c r="I36" i="4" s="1"/>
  <c r="Z55" i="1" a="1"/>
  <c r="Z55" i="1" s="1"/>
  <c r="H36" i="4" s="1"/>
  <c r="Y55" i="1" a="1"/>
  <c r="Y55" i="1" s="1"/>
  <c r="X55" i="1" a="1"/>
  <c r="X55" i="1" s="1"/>
  <c r="F55" i="2" s="1"/>
  <c r="W55" i="1" a="1"/>
  <c r="W55" i="1" s="1"/>
  <c r="J37" i="5" s="1"/>
  <c r="V55" i="1" a="1"/>
  <c r="V55" i="1" s="1"/>
  <c r="I37" i="5" s="1"/>
  <c r="U55" i="1" a="1"/>
  <c r="U55" i="1" s="1"/>
  <c r="H37" i="5" s="1"/>
  <c r="T55" i="1" a="1"/>
  <c r="T55" i="1" s="1"/>
  <c r="G37" i="5" s="1"/>
  <c r="S55" i="1" a="1"/>
  <c r="S55" i="1" s="1"/>
  <c r="J55" i="1" a="1"/>
  <c r="J55" i="1" s="1"/>
  <c r="E36" i="4" s="1"/>
  <c r="I55" i="1" a="1"/>
  <c r="I55" i="1" s="1"/>
  <c r="AI55" i="1" s="1"/>
  <c r="B55" i="1" a="1"/>
  <c r="B55" i="1" s="1"/>
  <c r="AG52" i="1" a="1"/>
  <c r="AG52" i="1" s="1"/>
  <c r="J35" i="3" s="1"/>
  <c r="AF52" i="1" a="1"/>
  <c r="AF52" i="1" s="1"/>
  <c r="I35" i="3" s="1"/>
  <c r="AE52" i="1" a="1"/>
  <c r="AE52" i="1" s="1"/>
  <c r="H35" i="3" s="1"/>
  <c r="AD52" i="1" a="1"/>
  <c r="AD52" i="1" s="1"/>
  <c r="G35" i="3" s="1"/>
  <c r="AC52" i="1" a="1"/>
  <c r="AC52" i="1" s="1"/>
  <c r="K35" i="4" s="1"/>
  <c r="AB52" i="1" a="1"/>
  <c r="AB52" i="1" s="1"/>
  <c r="J35" i="4" s="1"/>
  <c r="AA52" i="1" a="1"/>
  <c r="AA52" i="1" s="1"/>
  <c r="I35" i="4" s="1"/>
  <c r="Z52" i="1" a="1"/>
  <c r="Z52" i="1" s="1"/>
  <c r="H35" i="4" s="1"/>
  <c r="Y52" i="1" a="1"/>
  <c r="Y52" i="1" s="1"/>
  <c r="X52" i="1" a="1"/>
  <c r="X52" i="1" s="1"/>
  <c r="F52" i="2" s="1"/>
  <c r="W52" i="1" a="1"/>
  <c r="W52" i="1" s="1"/>
  <c r="J36" i="5" s="1"/>
  <c r="V52" i="1" a="1"/>
  <c r="V52" i="1" s="1"/>
  <c r="I36" i="5" s="1"/>
  <c r="U52" i="1" a="1"/>
  <c r="U52" i="1" s="1"/>
  <c r="H36" i="5" s="1"/>
  <c r="T52" i="1" a="1"/>
  <c r="T52" i="1" s="1"/>
  <c r="G36" i="5" s="1"/>
  <c r="S52" i="1" a="1"/>
  <c r="S52" i="1" s="1"/>
  <c r="J52" i="1" a="1"/>
  <c r="J52" i="1" s="1"/>
  <c r="E35" i="4" s="1"/>
  <c r="I52" i="1" a="1"/>
  <c r="I52" i="1" s="1"/>
  <c r="B52" i="1" a="1"/>
  <c r="B52" i="1" s="1"/>
  <c r="AG51" i="1" a="1"/>
  <c r="AG51" i="1" s="1"/>
  <c r="J34" i="3" s="1"/>
  <c r="AF51" i="1" a="1"/>
  <c r="AF51" i="1" s="1"/>
  <c r="I34" i="3" s="1"/>
  <c r="AD51" i="1" a="1"/>
  <c r="AD51" i="1" s="1"/>
  <c r="AC51" i="1" a="1"/>
  <c r="AC51" i="1" s="1"/>
  <c r="K34" i="4" s="1"/>
  <c r="AB51" i="1" a="1"/>
  <c r="AB51" i="1" s="1"/>
  <c r="J34" i="4" s="1"/>
  <c r="AA51" i="1" a="1"/>
  <c r="AA51" i="1" s="1"/>
  <c r="I34" i="4" s="1"/>
  <c r="Z51" i="1" a="1"/>
  <c r="Z51" i="1" s="1"/>
  <c r="H34" i="4" s="1"/>
  <c r="Y51" i="1" a="1"/>
  <c r="Y51" i="1" s="1"/>
  <c r="X51" i="1" a="1"/>
  <c r="X51" i="1" s="1"/>
  <c r="F51" i="2" s="1"/>
  <c r="W51" i="1" a="1"/>
  <c r="W51" i="1" s="1"/>
  <c r="J35" i="5" s="1"/>
  <c r="V51" i="1" a="1"/>
  <c r="V51" i="1" s="1"/>
  <c r="I35" i="5" s="1"/>
  <c r="U51" i="1" a="1"/>
  <c r="U51" i="1" s="1"/>
  <c r="H35" i="5" s="1"/>
  <c r="T51" i="1" a="1"/>
  <c r="T51" i="1" s="1"/>
  <c r="G35" i="5" s="1"/>
  <c r="S51" i="1" a="1"/>
  <c r="S51" i="1" s="1"/>
  <c r="J51" i="1" a="1"/>
  <c r="J51" i="1" s="1"/>
  <c r="E34" i="4" s="1"/>
  <c r="I51" i="1" a="1"/>
  <c r="I51" i="1" s="1"/>
  <c r="AI51" i="1" s="1"/>
  <c r="B51" i="1" a="1"/>
  <c r="B51" i="1" s="1"/>
  <c r="AG50" i="1" a="1"/>
  <c r="AG50" i="1" s="1"/>
  <c r="J33" i="3" s="1"/>
  <c r="AF50" i="1" a="1"/>
  <c r="AF50" i="1" s="1"/>
  <c r="I33" i="3" s="1"/>
  <c r="AE50" i="1" a="1"/>
  <c r="AE50" i="1" s="1"/>
  <c r="H33" i="3" s="1"/>
  <c r="AD50" i="1" a="1"/>
  <c r="AD50" i="1" s="1"/>
  <c r="G33" i="3" s="1"/>
  <c r="AC50" i="1" a="1"/>
  <c r="AC50" i="1" s="1"/>
  <c r="K33" i="4" s="1"/>
  <c r="AB50" i="1" a="1"/>
  <c r="AB50" i="1" s="1"/>
  <c r="J33" i="4" s="1"/>
  <c r="AA50" i="1" a="1"/>
  <c r="AA50" i="1" s="1"/>
  <c r="I33" i="4" s="1"/>
  <c r="Z50" i="1" a="1"/>
  <c r="Z50" i="1" s="1"/>
  <c r="H33" i="4" s="1"/>
  <c r="Y50" i="1" a="1"/>
  <c r="Y50" i="1" s="1"/>
  <c r="X50" i="1" a="1"/>
  <c r="X50" i="1" s="1"/>
  <c r="F50" i="2" s="1"/>
  <c r="W50" i="1" a="1"/>
  <c r="W50" i="1" s="1"/>
  <c r="J34" i="5" s="1"/>
  <c r="V50" i="1" a="1"/>
  <c r="V50" i="1" s="1"/>
  <c r="I34" i="5" s="1"/>
  <c r="U50" i="1" a="1"/>
  <c r="U50" i="1" s="1"/>
  <c r="H34" i="5" s="1"/>
  <c r="T50" i="1" a="1"/>
  <c r="T50" i="1" s="1"/>
  <c r="G34" i="5" s="1"/>
  <c r="S50" i="1" a="1"/>
  <c r="S50" i="1" s="1"/>
  <c r="J50" i="1" a="1"/>
  <c r="J50" i="1" s="1"/>
  <c r="E33" i="4" s="1"/>
  <c r="I50" i="1" a="1"/>
  <c r="I50" i="1" s="1"/>
  <c r="AI50" i="1" s="1"/>
  <c r="B50" i="1" a="1"/>
  <c r="B50" i="1" s="1"/>
  <c r="AG49" i="1" a="1"/>
  <c r="AG49" i="1" s="1"/>
  <c r="J32" i="3" s="1"/>
  <c r="AF49" i="1" a="1"/>
  <c r="AF49" i="1" s="1"/>
  <c r="I32" i="3" s="1"/>
  <c r="AE49" i="1" a="1"/>
  <c r="AE49" i="1" s="1"/>
  <c r="H32" i="3" s="1"/>
  <c r="AD49" i="1" a="1"/>
  <c r="AD49" i="1" s="1"/>
  <c r="G32" i="3" s="1"/>
  <c r="AC49" i="1" a="1"/>
  <c r="AC49" i="1" s="1"/>
  <c r="K32" i="4" s="1"/>
  <c r="AB49" i="1" a="1"/>
  <c r="AB49" i="1" s="1"/>
  <c r="J32" i="4" s="1"/>
  <c r="AA49" i="1" a="1"/>
  <c r="AA49" i="1" s="1"/>
  <c r="I32" i="4" s="1"/>
  <c r="Z49" i="1" a="1"/>
  <c r="Z49" i="1" s="1"/>
  <c r="H32" i="4" s="1"/>
  <c r="Y49" i="1" a="1"/>
  <c r="Y49" i="1" s="1"/>
  <c r="X49" i="1" a="1"/>
  <c r="X49" i="1" s="1"/>
  <c r="F49" i="2" s="1"/>
  <c r="W49" i="1" a="1"/>
  <c r="W49" i="1" s="1"/>
  <c r="J33" i="5" s="1"/>
  <c r="V49" i="1" a="1"/>
  <c r="V49" i="1" s="1"/>
  <c r="I33" i="5" s="1"/>
  <c r="U49" i="1" a="1"/>
  <c r="U49" i="1" s="1"/>
  <c r="H33" i="5" s="1"/>
  <c r="T49" i="1" a="1"/>
  <c r="T49" i="1" s="1"/>
  <c r="G33" i="5" s="1"/>
  <c r="S49" i="1" a="1"/>
  <c r="S49" i="1" s="1"/>
  <c r="J49" i="1" a="1"/>
  <c r="J49" i="1" s="1"/>
  <c r="E32" i="4" s="1"/>
  <c r="I49" i="1" a="1"/>
  <c r="I49" i="1" s="1"/>
  <c r="AP49" i="1" s="1"/>
  <c r="B49" i="1" a="1"/>
  <c r="B49" i="1" s="1"/>
  <c r="AG48" i="1" a="1"/>
  <c r="AG48" i="1" s="1"/>
  <c r="J31" i="3" s="1"/>
  <c r="AF48" i="1" a="1"/>
  <c r="AF48" i="1" s="1"/>
  <c r="I31" i="3" s="1"/>
  <c r="AE48" i="1" a="1"/>
  <c r="AE48" i="1" s="1"/>
  <c r="H31" i="3" s="1"/>
  <c r="AD48" i="1" a="1"/>
  <c r="AD48" i="1" s="1"/>
  <c r="G31" i="3" s="1"/>
  <c r="AC48" i="1" a="1"/>
  <c r="AC48" i="1" s="1"/>
  <c r="K31" i="4" s="1"/>
  <c r="AB48" i="1" a="1"/>
  <c r="AB48" i="1" s="1"/>
  <c r="J31" i="4" s="1"/>
  <c r="AA48" i="1" a="1"/>
  <c r="AA48" i="1" s="1"/>
  <c r="I31" i="4" s="1"/>
  <c r="Z48" i="1" a="1"/>
  <c r="Z48" i="1" s="1"/>
  <c r="H31" i="4" s="1"/>
  <c r="Y48" i="1" a="1"/>
  <c r="Y48" i="1" s="1"/>
  <c r="X48" i="1" a="1"/>
  <c r="X48" i="1" s="1"/>
  <c r="F48" i="2" s="1"/>
  <c r="W48" i="1" a="1"/>
  <c r="W48" i="1" s="1"/>
  <c r="J32" i="5" s="1"/>
  <c r="V48" i="1" a="1"/>
  <c r="V48" i="1" s="1"/>
  <c r="I32" i="5" s="1"/>
  <c r="U48" i="1" a="1"/>
  <c r="U48" i="1" s="1"/>
  <c r="H32" i="5" s="1"/>
  <c r="T48" i="1" a="1"/>
  <c r="T48" i="1" s="1"/>
  <c r="G32" i="5" s="1"/>
  <c r="S48" i="1" a="1"/>
  <c r="S48" i="1" s="1"/>
  <c r="J48" i="1" a="1"/>
  <c r="J48" i="1" s="1"/>
  <c r="E31" i="4" s="1"/>
  <c r="I48" i="1" a="1"/>
  <c r="I48" i="1" s="1"/>
  <c r="B48" i="1" a="1"/>
  <c r="B48" i="1" s="1"/>
  <c r="AG47" i="1" a="1"/>
  <c r="AG47" i="1" s="1"/>
  <c r="J30" i="3" s="1"/>
  <c r="AF47" i="1" a="1"/>
  <c r="AF47" i="1" s="1"/>
  <c r="I30" i="3" s="1"/>
  <c r="AE47" i="1" a="1"/>
  <c r="AE47" i="1" s="1"/>
  <c r="H30" i="3" s="1"/>
  <c r="AD47" i="1" a="1"/>
  <c r="AD47" i="1" s="1"/>
  <c r="G30" i="3" s="1"/>
  <c r="AC47" i="1" a="1"/>
  <c r="AC47" i="1" s="1"/>
  <c r="K30" i="4" s="1"/>
  <c r="AB47" i="1" a="1"/>
  <c r="AB47" i="1" s="1"/>
  <c r="J30" i="4" s="1"/>
  <c r="AA47" i="1" a="1"/>
  <c r="AA47" i="1" s="1"/>
  <c r="I30" i="4" s="1"/>
  <c r="Z47" i="1" a="1"/>
  <c r="Z47" i="1" s="1"/>
  <c r="H30" i="4" s="1"/>
  <c r="Y47" i="1" a="1"/>
  <c r="Y47" i="1" s="1"/>
  <c r="X47" i="1" a="1"/>
  <c r="X47" i="1" s="1"/>
  <c r="F47" i="2" s="1"/>
  <c r="W47" i="1" a="1"/>
  <c r="W47" i="1" s="1"/>
  <c r="J31" i="5" s="1"/>
  <c r="V47" i="1" a="1"/>
  <c r="V47" i="1" s="1"/>
  <c r="I31" i="5" s="1"/>
  <c r="U47" i="1" a="1"/>
  <c r="U47" i="1" s="1"/>
  <c r="H31" i="5" s="1"/>
  <c r="T47" i="1" a="1"/>
  <c r="T47" i="1" s="1"/>
  <c r="G31" i="5" s="1"/>
  <c r="S47" i="1" a="1"/>
  <c r="S47" i="1" s="1"/>
  <c r="J47" i="1" a="1"/>
  <c r="J47" i="1" s="1"/>
  <c r="E30" i="4" s="1"/>
  <c r="I47" i="1" a="1"/>
  <c r="I47" i="1" s="1"/>
  <c r="AI47" i="1" s="1"/>
  <c r="B47" i="1" a="1"/>
  <c r="B47" i="1" s="1"/>
  <c r="AG46" i="1" a="1"/>
  <c r="AG46" i="1" s="1"/>
  <c r="J29" i="3" s="1"/>
  <c r="AF46" i="1" a="1"/>
  <c r="AF46" i="1" s="1"/>
  <c r="I29" i="3" s="1"/>
  <c r="AE46" i="1" a="1"/>
  <c r="AE46" i="1" s="1"/>
  <c r="H29" i="3" s="1"/>
  <c r="AD46" i="1" a="1"/>
  <c r="AD46" i="1" s="1"/>
  <c r="G29" i="3" s="1"/>
  <c r="AC46" i="1" a="1"/>
  <c r="AC46" i="1" s="1"/>
  <c r="K29" i="4" s="1"/>
  <c r="AB46" i="1" a="1"/>
  <c r="AB46" i="1" s="1"/>
  <c r="J29" i="4" s="1"/>
  <c r="AA46" i="1" a="1"/>
  <c r="AA46" i="1" s="1"/>
  <c r="I29" i="4" s="1"/>
  <c r="Z46" i="1" a="1"/>
  <c r="Z46" i="1" s="1"/>
  <c r="H29" i="4" s="1"/>
  <c r="Y46" i="1" a="1"/>
  <c r="Y46" i="1" s="1"/>
  <c r="X46" i="1" a="1"/>
  <c r="X46" i="1" s="1"/>
  <c r="F46" i="2" s="1"/>
  <c r="W46" i="1" a="1"/>
  <c r="W46" i="1" s="1"/>
  <c r="J30" i="5" s="1"/>
  <c r="V46" i="1" a="1"/>
  <c r="V46" i="1" s="1"/>
  <c r="I30" i="5" s="1"/>
  <c r="U46" i="1" a="1"/>
  <c r="U46" i="1" s="1"/>
  <c r="H30" i="5" s="1"/>
  <c r="T46" i="1" a="1"/>
  <c r="T46" i="1" s="1"/>
  <c r="G30" i="5" s="1"/>
  <c r="S46" i="1" a="1"/>
  <c r="S46" i="1" s="1"/>
  <c r="J46" i="1" a="1"/>
  <c r="J46" i="1" s="1"/>
  <c r="E29" i="4" s="1"/>
  <c r="I46" i="1" a="1"/>
  <c r="I46" i="1" s="1"/>
  <c r="AI46" i="1" s="1"/>
  <c r="B46" i="1" a="1"/>
  <c r="B46" i="1" s="1"/>
  <c r="AG45" i="1" a="1"/>
  <c r="AG45" i="1" s="1"/>
  <c r="J28" i="3" s="1"/>
  <c r="AF45" i="1" a="1"/>
  <c r="AF45" i="1" s="1"/>
  <c r="I28" i="3" s="1"/>
  <c r="AE45" i="1" a="1"/>
  <c r="AE45" i="1" s="1"/>
  <c r="H28" i="3" s="1"/>
  <c r="AD45" i="1" a="1"/>
  <c r="AD45" i="1" s="1"/>
  <c r="G28" i="3" s="1"/>
  <c r="AC45" i="1" a="1"/>
  <c r="AC45" i="1" s="1"/>
  <c r="K28" i="4" s="1"/>
  <c r="AB45" i="1" a="1"/>
  <c r="AB45" i="1" s="1"/>
  <c r="J28" i="4" s="1"/>
  <c r="AA45" i="1" a="1"/>
  <c r="AA45" i="1" s="1"/>
  <c r="I28" i="4" s="1"/>
  <c r="Z45" i="1" a="1"/>
  <c r="Z45" i="1" s="1"/>
  <c r="H28" i="4" s="1"/>
  <c r="Y45" i="1" a="1"/>
  <c r="Y45" i="1" s="1"/>
  <c r="X45" i="1" a="1"/>
  <c r="X45" i="1" s="1"/>
  <c r="F45" i="2" s="1"/>
  <c r="W45" i="1" a="1"/>
  <c r="W45" i="1" s="1"/>
  <c r="J29" i="5" s="1"/>
  <c r="V45" i="1" a="1"/>
  <c r="V45" i="1" s="1"/>
  <c r="I29" i="5" s="1"/>
  <c r="U45" i="1" a="1"/>
  <c r="U45" i="1" s="1"/>
  <c r="H29" i="5" s="1"/>
  <c r="T45" i="1" a="1"/>
  <c r="T45" i="1" s="1"/>
  <c r="G29" i="5" s="1"/>
  <c r="S45" i="1" a="1"/>
  <c r="S45" i="1" s="1"/>
  <c r="J45" i="1" a="1"/>
  <c r="J45" i="1" s="1"/>
  <c r="E28" i="4" s="1"/>
  <c r="I45" i="1" a="1"/>
  <c r="I45" i="1" s="1"/>
  <c r="B45" i="1" a="1"/>
  <c r="B45" i="1" s="1"/>
  <c r="AG44" i="1" a="1"/>
  <c r="AG44" i="1" s="1"/>
  <c r="J27" i="3" s="1"/>
  <c r="AF44" i="1" a="1"/>
  <c r="AF44" i="1" s="1"/>
  <c r="I27" i="3" s="1"/>
  <c r="AE44" i="1" a="1"/>
  <c r="AE44" i="1" s="1"/>
  <c r="H27" i="3" s="1"/>
  <c r="AD44" i="1" a="1"/>
  <c r="AD44" i="1" s="1"/>
  <c r="AC44" i="1" a="1"/>
  <c r="AC44" i="1" s="1"/>
  <c r="K27" i="4" s="1"/>
  <c r="AB44" i="1" a="1"/>
  <c r="AB44" i="1" s="1"/>
  <c r="J27" i="4" s="1"/>
  <c r="AA44" i="1" a="1"/>
  <c r="AA44" i="1" s="1"/>
  <c r="I27" i="4" s="1"/>
  <c r="Z44" i="1" a="1"/>
  <c r="Z44" i="1" s="1"/>
  <c r="H27" i="4" s="1"/>
  <c r="Y44" i="1" a="1"/>
  <c r="Y44" i="1" s="1"/>
  <c r="X44" i="1" a="1"/>
  <c r="X44" i="1" s="1"/>
  <c r="F44" i="2" s="1"/>
  <c r="W44" i="1" a="1"/>
  <c r="W44" i="1" s="1"/>
  <c r="J28" i="5" s="1"/>
  <c r="V44" i="1" a="1"/>
  <c r="V44" i="1" s="1"/>
  <c r="I28" i="5" s="1"/>
  <c r="U44" i="1" a="1"/>
  <c r="U44" i="1" s="1"/>
  <c r="H28" i="5" s="1"/>
  <c r="T44" i="1" a="1"/>
  <c r="T44" i="1" s="1"/>
  <c r="G28" i="5" s="1"/>
  <c r="S44" i="1" a="1"/>
  <c r="S44" i="1" s="1"/>
  <c r="J44" i="1" a="1"/>
  <c r="J44" i="1" s="1"/>
  <c r="E27" i="4" s="1"/>
  <c r="I44" i="1" a="1"/>
  <c r="I44" i="1" s="1"/>
  <c r="B44" i="1" a="1"/>
  <c r="B44" i="1" s="1"/>
  <c r="AG43" i="1" a="1"/>
  <c r="AG43" i="1" s="1"/>
  <c r="J26" i="3" s="1"/>
  <c r="AF43" i="1" a="1"/>
  <c r="AF43" i="1" s="1"/>
  <c r="I26" i="3" s="1"/>
  <c r="AD43" i="1" a="1"/>
  <c r="AD43" i="1" s="1"/>
  <c r="G26" i="3" s="1"/>
  <c r="AC43" i="1" a="1"/>
  <c r="AC43" i="1" s="1"/>
  <c r="K26" i="4" s="1"/>
  <c r="AB43" i="1" a="1"/>
  <c r="AB43" i="1" s="1"/>
  <c r="J26" i="4" s="1"/>
  <c r="AA43" i="1" a="1"/>
  <c r="AA43" i="1" s="1"/>
  <c r="I26" i="4" s="1"/>
  <c r="Z43" i="1" a="1"/>
  <c r="Z43" i="1" s="1"/>
  <c r="H26" i="4" s="1"/>
  <c r="Y43" i="1" a="1"/>
  <c r="Y43" i="1" s="1"/>
  <c r="X43" i="1" a="1"/>
  <c r="X43" i="1" s="1"/>
  <c r="F43" i="2" s="1"/>
  <c r="W43" i="1" a="1"/>
  <c r="W43" i="1" s="1"/>
  <c r="J27" i="5" s="1"/>
  <c r="V43" i="1" a="1"/>
  <c r="V43" i="1" s="1"/>
  <c r="I27" i="5" s="1"/>
  <c r="U43" i="1" a="1"/>
  <c r="U43" i="1" s="1"/>
  <c r="H27" i="5" s="1"/>
  <c r="T43" i="1" a="1"/>
  <c r="T43" i="1" s="1"/>
  <c r="G27" i="5" s="1"/>
  <c r="S43" i="1" a="1"/>
  <c r="S43" i="1" s="1"/>
  <c r="J43" i="1" a="1"/>
  <c r="J43" i="1" s="1"/>
  <c r="E26" i="4" s="1"/>
  <c r="I43" i="1" a="1"/>
  <c r="I43" i="1" s="1"/>
  <c r="B43" i="1" a="1"/>
  <c r="B43" i="1" s="1"/>
  <c r="AG42" i="1" a="1"/>
  <c r="AG42" i="1" s="1"/>
  <c r="J25" i="3" s="1"/>
  <c r="AF42" i="1" a="1"/>
  <c r="AF42" i="1" s="1"/>
  <c r="I25" i="3" s="1"/>
  <c r="AE42" i="1" a="1"/>
  <c r="AE42" i="1" s="1"/>
  <c r="H25" i="3" s="1"/>
  <c r="AD42" i="1" a="1"/>
  <c r="AD42" i="1" s="1"/>
  <c r="G25" i="3" s="1"/>
  <c r="AC42" i="1" a="1"/>
  <c r="AC42" i="1" s="1"/>
  <c r="K25" i="4" s="1"/>
  <c r="AB42" i="1" a="1"/>
  <c r="AB42" i="1" s="1"/>
  <c r="J25" i="4" s="1"/>
  <c r="AA42" i="1" a="1"/>
  <c r="AA42" i="1" s="1"/>
  <c r="I25" i="4" s="1"/>
  <c r="Z42" i="1" a="1"/>
  <c r="Z42" i="1" s="1"/>
  <c r="H25" i="4" s="1"/>
  <c r="Y42" i="1" a="1"/>
  <c r="Y42" i="1" s="1"/>
  <c r="X42" i="1" a="1"/>
  <c r="X42" i="1" s="1"/>
  <c r="F42" i="2" s="1"/>
  <c r="W42" i="1" a="1"/>
  <c r="W42" i="1" s="1"/>
  <c r="J26" i="5" s="1"/>
  <c r="V42" i="1" a="1"/>
  <c r="V42" i="1" s="1"/>
  <c r="I26" i="5" s="1"/>
  <c r="U42" i="1" a="1"/>
  <c r="U42" i="1" s="1"/>
  <c r="H26" i="5" s="1"/>
  <c r="T42" i="1" a="1"/>
  <c r="T42" i="1" s="1"/>
  <c r="G26" i="5" s="1"/>
  <c r="S42" i="1" a="1"/>
  <c r="S42" i="1" s="1"/>
  <c r="J42" i="1" a="1"/>
  <c r="J42" i="1" s="1"/>
  <c r="E25" i="4" s="1"/>
  <c r="I42" i="1" a="1"/>
  <c r="I42" i="1" s="1"/>
  <c r="AP42" i="1" s="1"/>
  <c r="B42" i="1" a="1"/>
  <c r="B42" i="1" s="1"/>
  <c r="AF41" i="1" a="1"/>
  <c r="AF41" i="1" s="1"/>
  <c r="I24" i="3" s="1"/>
  <c r="AE41" i="1" a="1"/>
  <c r="AE41" i="1" s="1"/>
  <c r="H24" i="3" s="1"/>
  <c r="AD41" i="1" a="1"/>
  <c r="AD41" i="1" s="1"/>
  <c r="G24" i="3" s="1"/>
  <c r="AC41" i="1" a="1"/>
  <c r="AC41" i="1" s="1"/>
  <c r="K24" i="4" s="1"/>
  <c r="AB41" i="1" a="1"/>
  <c r="AB41" i="1" s="1"/>
  <c r="J24" i="4" s="1"/>
  <c r="AA41" i="1" a="1"/>
  <c r="AA41" i="1" s="1"/>
  <c r="I24" i="4" s="1"/>
  <c r="Z41" i="1" a="1"/>
  <c r="Z41" i="1" s="1"/>
  <c r="H24" i="4" s="1"/>
  <c r="Y41" i="1" a="1"/>
  <c r="Y41" i="1" s="1"/>
  <c r="X41" i="1" a="1"/>
  <c r="X41" i="1" s="1"/>
  <c r="F41" i="2" s="1"/>
  <c r="W41" i="1" a="1"/>
  <c r="W41" i="1" s="1"/>
  <c r="J25" i="5" s="1"/>
  <c r="V41" i="1" a="1"/>
  <c r="V41" i="1" s="1"/>
  <c r="I25" i="5" s="1"/>
  <c r="U41" i="1" a="1"/>
  <c r="U41" i="1" s="1"/>
  <c r="H25" i="5" s="1"/>
  <c r="T41" i="1" a="1"/>
  <c r="T41" i="1" s="1"/>
  <c r="G25" i="5" s="1"/>
  <c r="S41" i="1" a="1"/>
  <c r="S41" i="1" s="1"/>
  <c r="J41" i="1" a="1"/>
  <c r="J41" i="1" s="1"/>
  <c r="E24" i="4" s="1"/>
  <c r="I41" i="1" a="1"/>
  <c r="I41" i="1" s="1"/>
  <c r="AI41" i="1" s="1"/>
  <c r="B41" i="1" a="1"/>
  <c r="B41" i="1" s="1"/>
  <c r="AG39" i="1" a="1"/>
  <c r="AG39" i="1" s="1"/>
  <c r="J23" i="3" s="1"/>
  <c r="AF39" i="1" a="1"/>
  <c r="AF39" i="1" s="1"/>
  <c r="I23" i="3" s="1"/>
  <c r="AE39" i="1" a="1"/>
  <c r="AE39" i="1" s="1"/>
  <c r="H23" i="3" s="1"/>
  <c r="AD39" i="1" a="1"/>
  <c r="AD39" i="1" s="1"/>
  <c r="G23" i="3" s="1"/>
  <c r="AC39" i="1" a="1"/>
  <c r="AC39" i="1" s="1"/>
  <c r="K23" i="4" s="1"/>
  <c r="AB39" i="1" a="1"/>
  <c r="AB39" i="1" s="1"/>
  <c r="J23" i="4" s="1"/>
  <c r="AA39" i="1" a="1"/>
  <c r="AA39" i="1" s="1"/>
  <c r="I23" i="4" s="1"/>
  <c r="Z39" i="1" a="1"/>
  <c r="Z39" i="1" s="1"/>
  <c r="H23" i="4" s="1"/>
  <c r="Y39" i="1" a="1"/>
  <c r="Y39" i="1" s="1"/>
  <c r="W39" i="1" a="1"/>
  <c r="W39" i="1" s="1"/>
  <c r="J24" i="5" s="1"/>
  <c r="V39" i="1" a="1"/>
  <c r="V39" i="1" s="1"/>
  <c r="I24" i="5" s="1"/>
  <c r="U39" i="1" a="1"/>
  <c r="U39" i="1" s="1"/>
  <c r="H24" i="5" s="1"/>
  <c r="T39" i="1" a="1"/>
  <c r="T39" i="1" s="1"/>
  <c r="G24" i="5" s="1"/>
  <c r="S39" i="1" a="1"/>
  <c r="S39" i="1" s="1"/>
  <c r="J39" i="1" a="1"/>
  <c r="J39" i="1" s="1"/>
  <c r="E23" i="4" s="1"/>
  <c r="I39" i="1" a="1"/>
  <c r="I39" i="1" s="1"/>
  <c r="AI39" i="1" s="1"/>
  <c r="B39" i="1" a="1"/>
  <c r="B39" i="1" s="1"/>
  <c r="AG38" i="1" a="1"/>
  <c r="AG38" i="1" s="1"/>
  <c r="J22" i="3" s="1"/>
  <c r="AF38" i="1" a="1"/>
  <c r="AF38" i="1" s="1"/>
  <c r="I22" i="3" s="1"/>
  <c r="AD38" i="1" a="1"/>
  <c r="AD38" i="1" s="1"/>
  <c r="G22" i="3" s="1"/>
  <c r="AC38" i="1" a="1"/>
  <c r="AC38" i="1" s="1"/>
  <c r="K22" i="4" s="1"/>
  <c r="AB38" i="1" a="1"/>
  <c r="AB38" i="1" s="1"/>
  <c r="J22" i="4" s="1"/>
  <c r="AA38" i="1" a="1"/>
  <c r="AA38" i="1" s="1"/>
  <c r="I22" i="4" s="1"/>
  <c r="Z38" i="1" a="1"/>
  <c r="Z38" i="1" s="1"/>
  <c r="H22" i="4" s="1"/>
  <c r="Y38" i="1" a="1"/>
  <c r="Y38" i="1" s="1"/>
  <c r="X38" i="1" a="1"/>
  <c r="X38" i="1" s="1"/>
  <c r="F38" i="2" s="1"/>
  <c r="W38" i="1" a="1"/>
  <c r="W38" i="1" s="1"/>
  <c r="J23" i="5" s="1"/>
  <c r="V38" i="1" a="1"/>
  <c r="V38" i="1" s="1"/>
  <c r="I23" i="5" s="1"/>
  <c r="U38" i="1" a="1"/>
  <c r="U38" i="1" s="1"/>
  <c r="H23" i="5" s="1"/>
  <c r="T38" i="1" a="1"/>
  <c r="T38" i="1" s="1"/>
  <c r="G23" i="5" s="1"/>
  <c r="S38" i="1" a="1"/>
  <c r="S38" i="1" s="1"/>
  <c r="J38" i="1" a="1"/>
  <c r="J38" i="1" s="1"/>
  <c r="E22" i="4" s="1"/>
  <c r="I38" i="1" a="1"/>
  <c r="I38" i="1" s="1"/>
  <c r="AP38" i="1" s="1"/>
  <c r="B38" i="1" a="1"/>
  <c r="B38" i="1" s="1"/>
  <c r="AG37" i="1" a="1"/>
  <c r="AG37" i="1" s="1"/>
  <c r="J21" i="3" s="1"/>
  <c r="AF37" i="1" a="1"/>
  <c r="AF37" i="1" s="1"/>
  <c r="I21" i="3" s="1"/>
  <c r="AE37" i="1" a="1"/>
  <c r="AE37" i="1" s="1"/>
  <c r="H21" i="3" s="1"/>
  <c r="AD37" i="1" a="1"/>
  <c r="AD37" i="1" s="1"/>
  <c r="G21" i="3" s="1"/>
  <c r="AC37" i="1" a="1"/>
  <c r="AC37" i="1" s="1"/>
  <c r="K21" i="4" s="1"/>
  <c r="AB37" i="1" a="1"/>
  <c r="AB37" i="1" s="1"/>
  <c r="J21" i="4" s="1"/>
  <c r="AA37" i="1" a="1"/>
  <c r="AA37" i="1" s="1"/>
  <c r="I21" i="4" s="1"/>
  <c r="Z37" i="1" a="1"/>
  <c r="Z37" i="1" s="1"/>
  <c r="H21" i="4" s="1"/>
  <c r="Y37" i="1" a="1"/>
  <c r="Y37" i="1" s="1"/>
  <c r="X37" i="1" a="1"/>
  <c r="X37" i="1" s="1"/>
  <c r="F37" i="2" s="1"/>
  <c r="W37" i="1" a="1"/>
  <c r="W37" i="1" s="1"/>
  <c r="J22" i="5" s="1"/>
  <c r="V37" i="1" a="1"/>
  <c r="V37" i="1" s="1"/>
  <c r="I22" i="5" s="1"/>
  <c r="U37" i="1" a="1"/>
  <c r="U37" i="1" s="1"/>
  <c r="H22" i="5" s="1"/>
  <c r="T37" i="1" a="1"/>
  <c r="T37" i="1" s="1"/>
  <c r="G22" i="5" s="1"/>
  <c r="S37" i="1" a="1"/>
  <c r="S37" i="1" s="1"/>
  <c r="J37" i="1" a="1"/>
  <c r="J37" i="1" s="1"/>
  <c r="E21" i="4" s="1"/>
  <c r="I37" i="1" a="1"/>
  <c r="I37" i="1" s="1"/>
  <c r="B37" i="1" a="1"/>
  <c r="B37" i="1" s="1"/>
  <c r="AG33" i="1" a="1"/>
  <c r="AG33" i="1" s="1"/>
  <c r="J20" i="3" s="1"/>
  <c r="AF33" i="1" a="1"/>
  <c r="AF33" i="1" s="1"/>
  <c r="I20" i="3" s="1"/>
  <c r="AE33" i="1" a="1"/>
  <c r="AE33" i="1" s="1"/>
  <c r="H20" i="3" s="1"/>
  <c r="AD33" i="1" a="1"/>
  <c r="AD33" i="1" s="1"/>
  <c r="G20" i="3" s="1"/>
  <c r="AC33" i="1" a="1"/>
  <c r="AC33" i="1" s="1"/>
  <c r="K20" i="4" s="1"/>
  <c r="AB33" i="1" a="1"/>
  <c r="AB33" i="1" s="1"/>
  <c r="J20" i="4" s="1"/>
  <c r="AA33" i="1" a="1"/>
  <c r="AA33" i="1" s="1"/>
  <c r="I20" i="4" s="1"/>
  <c r="Z33" i="1" a="1"/>
  <c r="Z33" i="1" s="1"/>
  <c r="H20" i="4" s="1"/>
  <c r="Y33" i="1" a="1"/>
  <c r="Y33" i="1" s="1"/>
  <c r="X33" i="1" a="1"/>
  <c r="X33" i="1" s="1"/>
  <c r="F33" i="2" s="1"/>
  <c r="W33" i="1" a="1"/>
  <c r="W33" i="1" s="1"/>
  <c r="J21" i="5" s="1"/>
  <c r="V33" i="1" a="1"/>
  <c r="V33" i="1" s="1"/>
  <c r="I21" i="5" s="1"/>
  <c r="U33" i="1" a="1"/>
  <c r="U33" i="1" s="1"/>
  <c r="H21" i="5" s="1"/>
  <c r="T33" i="1" a="1"/>
  <c r="T33" i="1" s="1"/>
  <c r="G21" i="5" s="1"/>
  <c r="S33" i="1" a="1"/>
  <c r="S33" i="1" s="1"/>
  <c r="J33" i="1" a="1"/>
  <c r="J33" i="1" s="1"/>
  <c r="E20" i="4" s="1"/>
  <c r="I33" i="1" a="1"/>
  <c r="I33" i="1" s="1"/>
  <c r="AI33" i="1" s="1"/>
  <c r="B33" i="1" a="1"/>
  <c r="B33" i="1" s="1"/>
  <c r="AG32" i="1" a="1"/>
  <c r="AG32" i="1" s="1"/>
  <c r="J19" i="3" s="1"/>
  <c r="AF32" i="1" a="1"/>
  <c r="AF32" i="1" s="1"/>
  <c r="I19" i="3" s="1"/>
  <c r="AE32" i="1" a="1"/>
  <c r="AE32" i="1" s="1"/>
  <c r="H19" i="3" s="1"/>
  <c r="AD32" i="1" a="1"/>
  <c r="AD32" i="1" s="1"/>
  <c r="G19" i="3" s="1"/>
  <c r="AC32" i="1" a="1"/>
  <c r="AC32" i="1" s="1"/>
  <c r="K19" i="4" s="1"/>
  <c r="AB32" i="1" a="1"/>
  <c r="AB32" i="1" s="1"/>
  <c r="J19" i="4" s="1"/>
  <c r="AA32" i="1" a="1"/>
  <c r="AA32" i="1" s="1"/>
  <c r="I19" i="4" s="1"/>
  <c r="Z32" i="1" a="1"/>
  <c r="Z32" i="1" s="1"/>
  <c r="H19" i="4" s="1"/>
  <c r="Y32" i="1" a="1"/>
  <c r="Y32" i="1" s="1"/>
  <c r="X32" i="1" a="1"/>
  <c r="X32" i="1" s="1"/>
  <c r="F32" i="2" s="1"/>
  <c r="W32" i="1" a="1"/>
  <c r="W32" i="1" s="1"/>
  <c r="J20" i="5" s="1"/>
  <c r="V32" i="1" a="1"/>
  <c r="V32" i="1" s="1"/>
  <c r="I20" i="5" s="1"/>
  <c r="U32" i="1" a="1"/>
  <c r="U32" i="1" s="1"/>
  <c r="H20" i="5" s="1"/>
  <c r="T32" i="1" a="1"/>
  <c r="T32" i="1" s="1"/>
  <c r="G20" i="5" s="1"/>
  <c r="S32" i="1" a="1"/>
  <c r="S32" i="1" s="1"/>
  <c r="J32" i="1" a="1"/>
  <c r="J32" i="1" s="1"/>
  <c r="E19" i="4" s="1"/>
  <c r="I32" i="1" a="1"/>
  <c r="I32" i="1" s="1"/>
  <c r="AI32" i="1" s="1"/>
  <c r="B32" i="1" a="1"/>
  <c r="B32" i="1" s="1"/>
  <c r="AG30" i="1" a="1"/>
  <c r="AG30" i="1" s="1"/>
  <c r="J18" i="3" s="1"/>
  <c r="AF30" i="1" a="1"/>
  <c r="AF30" i="1" s="1"/>
  <c r="I18" i="3" s="1"/>
  <c r="AE30" i="1" a="1"/>
  <c r="AE30" i="1" s="1"/>
  <c r="H18" i="3" s="1"/>
  <c r="AD30" i="1" a="1"/>
  <c r="AD30" i="1" s="1"/>
  <c r="G18" i="3" s="1"/>
  <c r="AC30" i="1" a="1"/>
  <c r="AC30" i="1" s="1"/>
  <c r="K18" i="4" s="1"/>
  <c r="AB30" i="1" a="1"/>
  <c r="AB30" i="1" s="1"/>
  <c r="J18" i="4" s="1"/>
  <c r="AA30" i="1" a="1"/>
  <c r="AA30" i="1" s="1"/>
  <c r="I18" i="4" s="1"/>
  <c r="Z30" i="1" a="1"/>
  <c r="Z30" i="1" s="1"/>
  <c r="H18" i="4" s="1"/>
  <c r="Y30" i="1" a="1"/>
  <c r="Y30" i="1" s="1"/>
  <c r="X30" i="1" a="1"/>
  <c r="X30" i="1" s="1"/>
  <c r="F30" i="2" s="1"/>
  <c r="W30" i="1" a="1"/>
  <c r="W30" i="1" s="1"/>
  <c r="J19" i="5" s="1"/>
  <c r="V30" i="1" a="1"/>
  <c r="V30" i="1" s="1"/>
  <c r="I19" i="5" s="1"/>
  <c r="U30" i="1" a="1"/>
  <c r="U30" i="1" s="1"/>
  <c r="H19" i="5" s="1"/>
  <c r="T30" i="1" a="1"/>
  <c r="T30" i="1" s="1"/>
  <c r="G19" i="5" s="1"/>
  <c r="S30" i="1" a="1"/>
  <c r="S30" i="1" s="1"/>
  <c r="J30" i="1" a="1"/>
  <c r="J30" i="1" s="1"/>
  <c r="E18" i="4" s="1"/>
  <c r="I30" i="1" a="1"/>
  <c r="I30" i="1" s="1"/>
  <c r="B30" i="1" a="1"/>
  <c r="B30" i="1" s="1"/>
  <c r="AG29" i="1" a="1"/>
  <c r="AG29" i="1" s="1"/>
  <c r="J17" i="3" s="1"/>
  <c r="AF29" i="1" a="1"/>
  <c r="AF29" i="1" s="1"/>
  <c r="I17" i="3" s="1"/>
  <c r="AE29" i="1" a="1"/>
  <c r="AE29" i="1" s="1"/>
  <c r="H17" i="3" s="1"/>
  <c r="AD29" i="1" a="1"/>
  <c r="AD29" i="1" s="1"/>
  <c r="G17" i="3" s="1"/>
  <c r="AC29" i="1" a="1"/>
  <c r="AC29" i="1" s="1"/>
  <c r="K17" i="4" s="1"/>
  <c r="AB29" i="1" a="1"/>
  <c r="AB29" i="1" s="1"/>
  <c r="J17" i="4" s="1"/>
  <c r="AA29" i="1" a="1"/>
  <c r="AA29" i="1" s="1"/>
  <c r="I17" i="4" s="1"/>
  <c r="Z29" i="1" a="1"/>
  <c r="Z29" i="1" s="1"/>
  <c r="H17" i="4" s="1"/>
  <c r="Y29" i="1" a="1"/>
  <c r="Y29" i="1" s="1"/>
  <c r="X29" i="1" a="1"/>
  <c r="X29" i="1" s="1"/>
  <c r="F29" i="2" s="1"/>
  <c r="W29" i="1" a="1"/>
  <c r="W29" i="1" s="1"/>
  <c r="J18" i="5" s="1"/>
  <c r="V29" i="1" a="1"/>
  <c r="V29" i="1" s="1"/>
  <c r="I18" i="5" s="1"/>
  <c r="U29" i="1" a="1"/>
  <c r="U29" i="1" s="1"/>
  <c r="H18" i="5" s="1"/>
  <c r="T29" i="1" a="1"/>
  <c r="T29" i="1" s="1"/>
  <c r="G18" i="5" s="1"/>
  <c r="S29" i="1" a="1"/>
  <c r="S29" i="1" s="1"/>
  <c r="J29" i="1" a="1"/>
  <c r="J29" i="1" s="1"/>
  <c r="E17" i="4" s="1"/>
  <c r="I29" i="1" a="1"/>
  <c r="I29" i="1" s="1"/>
  <c r="B29" i="1" a="1"/>
  <c r="B29" i="1" s="1"/>
  <c r="AG28" i="1" a="1"/>
  <c r="AG28" i="1" s="1"/>
  <c r="J16" i="3" s="1"/>
  <c r="AF28" i="1" a="1"/>
  <c r="AF28" i="1" s="1"/>
  <c r="I16" i="3" s="1"/>
  <c r="AE28" i="1" a="1"/>
  <c r="AE28" i="1" s="1"/>
  <c r="H16" i="3" s="1"/>
  <c r="AD28" i="1" a="1"/>
  <c r="AD28" i="1" s="1"/>
  <c r="G16" i="3" s="1"/>
  <c r="AC28" i="1" a="1"/>
  <c r="AC28" i="1" s="1"/>
  <c r="K16" i="4" s="1"/>
  <c r="AB28" i="1" a="1"/>
  <c r="AB28" i="1" s="1"/>
  <c r="J16" i="4" s="1"/>
  <c r="AA28" i="1" a="1"/>
  <c r="AA28" i="1" s="1"/>
  <c r="I16" i="4" s="1"/>
  <c r="Z28" i="1" a="1"/>
  <c r="Z28" i="1" s="1"/>
  <c r="H16" i="4" s="1"/>
  <c r="Y28" i="1" a="1"/>
  <c r="Y28" i="1" s="1"/>
  <c r="X28" i="1" a="1"/>
  <c r="X28" i="1" s="1"/>
  <c r="F28" i="2" s="1"/>
  <c r="W28" i="1" a="1"/>
  <c r="W28" i="1" s="1"/>
  <c r="J17" i="5" s="1"/>
  <c r="V28" i="1" a="1"/>
  <c r="V28" i="1" s="1"/>
  <c r="I17" i="5" s="1"/>
  <c r="U28" i="1" a="1"/>
  <c r="U28" i="1" s="1"/>
  <c r="H17" i="5" s="1"/>
  <c r="T28" i="1" a="1"/>
  <c r="T28" i="1" s="1"/>
  <c r="G17" i="5" s="1"/>
  <c r="S28" i="1" a="1"/>
  <c r="S28" i="1" s="1"/>
  <c r="J28" i="1" a="1"/>
  <c r="J28" i="1" s="1"/>
  <c r="E16" i="4" s="1"/>
  <c r="I28" i="1" a="1"/>
  <c r="I28" i="1" s="1"/>
  <c r="AI28" i="1" s="1"/>
  <c r="B28" i="1" a="1"/>
  <c r="B28" i="1" s="1"/>
  <c r="AG27" i="1" a="1"/>
  <c r="AG27" i="1" s="1"/>
  <c r="J15" i="3" s="1"/>
  <c r="AF27" i="1" a="1"/>
  <c r="AF27" i="1" s="1"/>
  <c r="I15" i="3" s="1"/>
  <c r="AE27" i="1" a="1"/>
  <c r="AE27" i="1" s="1"/>
  <c r="H15" i="3" s="1"/>
  <c r="AD27" i="1" a="1"/>
  <c r="AD27" i="1" s="1"/>
  <c r="G15" i="3" s="1"/>
  <c r="AC27" i="1" a="1"/>
  <c r="AC27" i="1" s="1"/>
  <c r="K15" i="4" s="1"/>
  <c r="AB27" i="1" a="1"/>
  <c r="AB27" i="1" s="1"/>
  <c r="J15" i="4" s="1"/>
  <c r="AA27" i="1" a="1"/>
  <c r="AA27" i="1" s="1"/>
  <c r="I15" i="4" s="1"/>
  <c r="Z27" i="1" a="1"/>
  <c r="Z27" i="1" s="1"/>
  <c r="H15" i="4" s="1"/>
  <c r="Y27" i="1" a="1"/>
  <c r="Y27" i="1" s="1"/>
  <c r="X27" i="1" a="1"/>
  <c r="X27" i="1" s="1"/>
  <c r="F27" i="2" s="1"/>
  <c r="W27" i="1" a="1"/>
  <c r="W27" i="1" s="1"/>
  <c r="J16" i="5" s="1"/>
  <c r="V27" i="1" a="1"/>
  <c r="V27" i="1" s="1"/>
  <c r="I16" i="5" s="1"/>
  <c r="U27" i="1" a="1"/>
  <c r="U27" i="1" s="1"/>
  <c r="H16" i="5" s="1"/>
  <c r="T27" i="1" a="1"/>
  <c r="T27" i="1" s="1"/>
  <c r="G16" i="5" s="1"/>
  <c r="S27" i="1" a="1"/>
  <c r="S27" i="1" s="1"/>
  <c r="J27" i="1" a="1"/>
  <c r="J27" i="1" s="1"/>
  <c r="E15" i="4" s="1"/>
  <c r="I27" i="1" a="1"/>
  <c r="I27" i="1" s="1"/>
  <c r="AI27" i="1" s="1"/>
  <c r="B27" i="1" a="1"/>
  <c r="B27" i="1" s="1"/>
  <c r="AG26" i="1" a="1"/>
  <c r="AG26" i="1" s="1"/>
  <c r="J14" i="3" s="1"/>
  <c r="AF26" i="1" a="1"/>
  <c r="AF26" i="1" s="1"/>
  <c r="I14" i="3" s="1"/>
  <c r="AE26" i="1" a="1"/>
  <c r="AE26" i="1" s="1"/>
  <c r="H14" i="3" s="1"/>
  <c r="AD26" i="1" a="1"/>
  <c r="AD26" i="1" s="1"/>
  <c r="G14" i="3" s="1"/>
  <c r="AC26" i="1" a="1"/>
  <c r="AC26" i="1" s="1"/>
  <c r="K14" i="4" s="1"/>
  <c r="AB26" i="1" a="1"/>
  <c r="AB26" i="1" s="1"/>
  <c r="J14" i="4" s="1"/>
  <c r="AA26" i="1" a="1"/>
  <c r="AA26" i="1" s="1"/>
  <c r="I14" i="4" s="1"/>
  <c r="Z26" i="1" a="1"/>
  <c r="Z26" i="1" s="1"/>
  <c r="H14" i="4" s="1"/>
  <c r="Y26" i="1" a="1"/>
  <c r="Y26" i="1" s="1"/>
  <c r="X26" i="1" a="1"/>
  <c r="X26" i="1" s="1"/>
  <c r="F26" i="2" s="1"/>
  <c r="W26" i="1" a="1"/>
  <c r="W26" i="1" s="1"/>
  <c r="J15" i="5" s="1"/>
  <c r="V26" i="1" a="1"/>
  <c r="V26" i="1" s="1"/>
  <c r="I15" i="5" s="1"/>
  <c r="U26" i="1" a="1"/>
  <c r="U26" i="1" s="1"/>
  <c r="H15" i="5" s="1"/>
  <c r="T26" i="1" a="1"/>
  <c r="T26" i="1" s="1"/>
  <c r="G15" i="5" s="1"/>
  <c r="S26" i="1" a="1"/>
  <c r="S26" i="1" s="1"/>
  <c r="J26" i="1" a="1"/>
  <c r="J26" i="1" s="1"/>
  <c r="E14" i="4" s="1"/>
  <c r="I26" i="1" a="1"/>
  <c r="I26" i="1" s="1"/>
  <c r="B26" i="1" a="1"/>
  <c r="B26" i="1" s="1"/>
  <c r="AG24" i="1" a="1"/>
  <c r="AG24" i="1" s="1"/>
  <c r="J13" i="3" s="1"/>
  <c r="AF24" i="1" a="1"/>
  <c r="AF24" i="1" s="1"/>
  <c r="I13" i="3" s="1"/>
  <c r="AE24" i="1" a="1"/>
  <c r="AE24" i="1" s="1"/>
  <c r="H13" i="3" s="1"/>
  <c r="AD24" i="1" a="1"/>
  <c r="AD24" i="1" s="1"/>
  <c r="AC24" i="1" a="1"/>
  <c r="AC24" i="1" s="1"/>
  <c r="K13" i="4" s="1"/>
  <c r="AB24" i="1" a="1"/>
  <c r="AB24" i="1" s="1"/>
  <c r="J13" i="4" s="1"/>
  <c r="AA24" i="1" a="1"/>
  <c r="AA24" i="1" s="1"/>
  <c r="I13" i="4" s="1"/>
  <c r="Z24" i="1" a="1"/>
  <c r="Z24" i="1" s="1"/>
  <c r="H13" i="4" s="1"/>
  <c r="Y24" i="1" a="1"/>
  <c r="Y24" i="1" s="1"/>
  <c r="X24" i="1" a="1"/>
  <c r="X24" i="1" s="1"/>
  <c r="F24" i="2" s="1"/>
  <c r="W24" i="1" a="1"/>
  <c r="W24" i="1" s="1"/>
  <c r="J14" i="5" s="1"/>
  <c r="V24" i="1" a="1"/>
  <c r="V24" i="1" s="1"/>
  <c r="I14" i="5" s="1"/>
  <c r="U24" i="1" a="1"/>
  <c r="U24" i="1" s="1"/>
  <c r="H14" i="5" s="1"/>
  <c r="T24" i="1" a="1"/>
  <c r="T24" i="1" s="1"/>
  <c r="G14" i="5" s="1"/>
  <c r="S24" i="1" a="1"/>
  <c r="S24" i="1" s="1"/>
  <c r="J24" i="1" a="1"/>
  <c r="J24" i="1" s="1"/>
  <c r="E13" i="4" s="1"/>
  <c r="I24" i="1" a="1"/>
  <c r="I24" i="1" s="1"/>
  <c r="AP24" i="1" s="1"/>
  <c r="B24" i="1" a="1"/>
  <c r="B24" i="1" s="1"/>
  <c r="AG23" i="1" a="1"/>
  <c r="AG23" i="1" s="1"/>
  <c r="J12" i="3" s="1"/>
  <c r="AF23" i="1" a="1"/>
  <c r="AF23" i="1" s="1"/>
  <c r="I12" i="3" s="1"/>
  <c r="AD23" i="1" a="1"/>
  <c r="AD23" i="1" s="1"/>
  <c r="G12" i="3" s="1"/>
  <c r="AC23" i="1" a="1"/>
  <c r="AC23" i="1" s="1"/>
  <c r="K12" i="4" s="1"/>
  <c r="AB23" i="1" a="1"/>
  <c r="AB23" i="1" s="1"/>
  <c r="J12" i="4" s="1"/>
  <c r="AA23" i="1" a="1"/>
  <c r="AA23" i="1" s="1"/>
  <c r="I12" i="4" s="1"/>
  <c r="Z23" i="1" a="1"/>
  <c r="Z23" i="1" s="1"/>
  <c r="H12" i="4" s="1"/>
  <c r="Y23" i="1" a="1"/>
  <c r="Y23" i="1" s="1"/>
  <c r="X23" i="1" a="1"/>
  <c r="X23" i="1" s="1"/>
  <c r="F23" i="2" s="1"/>
  <c r="W23" i="1" a="1"/>
  <c r="W23" i="1" s="1"/>
  <c r="J13" i="5" s="1"/>
  <c r="V23" i="1" a="1"/>
  <c r="V23" i="1" s="1"/>
  <c r="I13" i="5" s="1"/>
  <c r="U23" i="1" a="1"/>
  <c r="U23" i="1" s="1"/>
  <c r="H13" i="5" s="1"/>
  <c r="T23" i="1" a="1"/>
  <c r="T23" i="1" s="1"/>
  <c r="G13" i="5" s="1"/>
  <c r="S23" i="1" a="1"/>
  <c r="S23" i="1" s="1"/>
  <c r="J23" i="1" a="1"/>
  <c r="J23" i="1" s="1"/>
  <c r="E12" i="4" s="1"/>
  <c r="I23" i="1" a="1"/>
  <c r="I23" i="1" s="1"/>
  <c r="AI23" i="1" s="1"/>
  <c r="B23" i="1" a="1"/>
  <c r="B23" i="1" s="1"/>
  <c r="AG21" i="1" a="1"/>
  <c r="AG21" i="1" s="1"/>
  <c r="J11" i="3" s="1"/>
  <c r="AF21" i="1" a="1"/>
  <c r="AF21" i="1" s="1"/>
  <c r="I11" i="3" s="1"/>
  <c r="AE21" i="1" a="1"/>
  <c r="AE21" i="1" s="1"/>
  <c r="H11" i="3" s="1"/>
  <c r="AC21" i="1" a="1"/>
  <c r="AC21" i="1" s="1"/>
  <c r="K11" i="4" s="1"/>
  <c r="AB21" i="1" a="1"/>
  <c r="AB21" i="1" s="1"/>
  <c r="J11" i="4" s="1"/>
  <c r="AA21" i="1" a="1"/>
  <c r="AA21" i="1" s="1"/>
  <c r="I11" i="4" s="1"/>
  <c r="Z21" i="1" a="1"/>
  <c r="Z21" i="1" s="1"/>
  <c r="H11" i="4" s="1"/>
  <c r="Y21" i="1" a="1"/>
  <c r="Y21" i="1" s="1"/>
  <c r="X21" i="1" a="1"/>
  <c r="X21" i="1" s="1"/>
  <c r="F21" i="2" s="1"/>
  <c r="W21" i="1" a="1"/>
  <c r="W21" i="1" s="1"/>
  <c r="J12" i="5" s="1"/>
  <c r="V21" i="1" a="1"/>
  <c r="V21" i="1" s="1"/>
  <c r="I12" i="5" s="1"/>
  <c r="U21" i="1" a="1"/>
  <c r="U21" i="1" s="1"/>
  <c r="H12" i="5" s="1"/>
  <c r="T21" i="1" a="1"/>
  <c r="T21" i="1" s="1"/>
  <c r="G12" i="5" s="1"/>
  <c r="S21" i="1" a="1"/>
  <c r="S21" i="1" s="1"/>
  <c r="J21" i="1" a="1"/>
  <c r="J21" i="1" s="1"/>
  <c r="E11" i="4" s="1"/>
  <c r="I21" i="1" a="1"/>
  <c r="I21" i="1" s="1"/>
  <c r="AI21" i="1" s="1"/>
  <c r="B21" i="1" a="1"/>
  <c r="B21" i="1" s="1"/>
  <c r="AG20" i="1" a="1"/>
  <c r="AG20" i="1" s="1"/>
  <c r="J10" i="3" s="1"/>
  <c r="AF20" i="1" a="1"/>
  <c r="AF20" i="1" s="1"/>
  <c r="I10" i="3" s="1"/>
  <c r="AE20" i="1" a="1"/>
  <c r="AE20" i="1" s="1"/>
  <c r="H10" i="3" s="1"/>
  <c r="AD20" i="1" a="1"/>
  <c r="AD20" i="1" s="1"/>
  <c r="G10" i="3" s="1"/>
  <c r="AC20" i="1" a="1"/>
  <c r="AC20" i="1" s="1"/>
  <c r="K10" i="4" s="1"/>
  <c r="AB20" i="1" a="1"/>
  <c r="AB20" i="1" s="1"/>
  <c r="J10" i="4" s="1"/>
  <c r="AA20" i="1" a="1"/>
  <c r="AA20" i="1" s="1"/>
  <c r="I10" i="4" s="1"/>
  <c r="Z20" i="1" a="1"/>
  <c r="Z20" i="1" s="1"/>
  <c r="H10" i="4" s="1"/>
  <c r="Y20" i="1" a="1"/>
  <c r="Y20" i="1" s="1"/>
  <c r="X20" i="1" a="1"/>
  <c r="X20" i="1" s="1"/>
  <c r="F20" i="2" s="1"/>
  <c r="W20" i="1" a="1"/>
  <c r="W20" i="1" s="1"/>
  <c r="J11" i="5" s="1"/>
  <c r="V20" i="1" a="1"/>
  <c r="V20" i="1" s="1"/>
  <c r="I11" i="5" s="1"/>
  <c r="U20" i="1" a="1"/>
  <c r="U20" i="1" s="1"/>
  <c r="H11" i="5" s="1"/>
  <c r="T20" i="1" a="1"/>
  <c r="T20" i="1" s="1"/>
  <c r="G11" i="5" s="1"/>
  <c r="S20" i="1" a="1"/>
  <c r="S20" i="1" s="1"/>
  <c r="J20" i="1" a="1"/>
  <c r="J20" i="1" s="1"/>
  <c r="E10" i="4" s="1"/>
  <c r="I20" i="1" a="1"/>
  <c r="I20" i="1" s="1"/>
  <c r="AI20" i="1" s="1"/>
  <c r="B20" i="1" a="1"/>
  <c r="B20" i="1" s="1"/>
  <c r="AG19" i="1" a="1"/>
  <c r="AG19" i="1" s="1"/>
  <c r="J9" i="3" s="1"/>
  <c r="AF19" i="1" a="1"/>
  <c r="AF19" i="1" s="1"/>
  <c r="I9" i="3" s="1"/>
  <c r="AE19" i="1" a="1"/>
  <c r="AE19" i="1" s="1"/>
  <c r="H9" i="3" s="1"/>
  <c r="AD19" i="1" a="1"/>
  <c r="AD19" i="1" s="1"/>
  <c r="G9" i="3" s="1"/>
  <c r="AC19" i="1" a="1"/>
  <c r="AC19" i="1" s="1"/>
  <c r="K9" i="4" s="1"/>
  <c r="AB19" i="1" a="1"/>
  <c r="AB19" i="1" s="1"/>
  <c r="J9" i="4" s="1"/>
  <c r="AA19" i="1" a="1"/>
  <c r="AA19" i="1" s="1"/>
  <c r="I9" i="4" s="1"/>
  <c r="Z19" i="1" a="1"/>
  <c r="Z19" i="1" s="1"/>
  <c r="H9" i="4" s="1"/>
  <c r="Y19" i="1" a="1"/>
  <c r="Y19" i="1" s="1"/>
  <c r="X19" i="1" a="1"/>
  <c r="X19" i="1" s="1"/>
  <c r="F19" i="2" s="1"/>
  <c r="W19" i="1" a="1"/>
  <c r="W19" i="1" s="1"/>
  <c r="J10" i="5" s="1"/>
  <c r="V19" i="1" a="1"/>
  <c r="V19" i="1" s="1"/>
  <c r="I10" i="5" s="1"/>
  <c r="U19" i="1" a="1"/>
  <c r="U19" i="1" s="1"/>
  <c r="H10" i="5" s="1"/>
  <c r="T19" i="1" a="1"/>
  <c r="T19" i="1" s="1"/>
  <c r="G10" i="5" s="1"/>
  <c r="S19" i="1" a="1"/>
  <c r="S19" i="1" s="1"/>
  <c r="J19" i="1" a="1"/>
  <c r="J19" i="1" s="1"/>
  <c r="E9" i="4" s="1"/>
  <c r="I19" i="1" a="1"/>
  <c r="I19" i="1" s="1"/>
  <c r="AP19" i="1" s="1"/>
  <c r="B19" i="1" a="1"/>
  <c r="B19" i="1" s="1"/>
  <c r="AG17" i="1" a="1"/>
  <c r="AG17" i="1" s="1"/>
  <c r="J8" i="3" s="1"/>
  <c r="AF17" i="1" a="1"/>
  <c r="AF17" i="1" s="1"/>
  <c r="I8" i="3" s="1"/>
  <c r="AE17" i="1" a="1"/>
  <c r="AE17" i="1" s="1"/>
  <c r="H8" i="3" s="1"/>
  <c r="AD17" i="1" a="1"/>
  <c r="AD17" i="1" s="1"/>
  <c r="G8" i="3" s="1"/>
  <c r="AC17" i="1" a="1"/>
  <c r="AC17" i="1" s="1"/>
  <c r="K8" i="4" s="1"/>
  <c r="AB17" i="1" a="1"/>
  <c r="AB17" i="1" s="1"/>
  <c r="J8" i="4" s="1"/>
  <c r="AA17" i="1" a="1"/>
  <c r="AA17" i="1" s="1"/>
  <c r="I8" i="4" s="1"/>
  <c r="Z17" i="1" a="1"/>
  <c r="Z17" i="1" s="1"/>
  <c r="H8" i="4" s="1"/>
  <c r="Y17" i="1" a="1"/>
  <c r="Y17" i="1" s="1"/>
  <c r="X17" i="1" a="1"/>
  <c r="X17" i="1" s="1"/>
  <c r="F17" i="2" s="1"/>
  <c r="W17" i="1" a="1"/>
  <c r="W17" i="1" s="1"/>
  <c r="J9" i="5" s="1"/>
  <c r="V17" i="1" a="1"/>
  <c r="V17" i="1" s="1"/>
  <c r="I9" i="5" s="1"/>
  <c r="U17" i="1" a="1"/>
  <c r="U17" i="1" s="1"/>
  <c r="H9" i="5" s="1"/>
  <c r="T17" i="1" a="1"/>
  <c r="T17" i="1" s="1"/>
  <c r="G9" i="5" s="1"/>
  <c r="S17" i="1" a="1"/>
  <c r="S17" i="1" s="1"/>
  <c r="J17" i="1" a="1"/>
  <c r="J17" i="1" s="1"/>
  <c r="E8" i="4" s="1"/>
  <c r="I17" i="1" a="1"/>
  <c r="I17" i="1" s="1"/>
  <c r="B17" i="1" a="1"/>
  <c r="B17" i="1" s="1"/>
  <c r="AG15" i="1" a="1"/>
  <c r="AG15" i="1" s="1"/>
  <c r="J7" i="3" s="1"/>
  <c r="AF15" i="1" a="1"/>
  <c r="AF15" i="1" s="1"/>
  <c r="I7" i="3" s="1"/>
  <c r="AE15" i="1" a="1"/>
  <c r="AE15" i="1" s="1"/>
  <c r="H7" i="3" s="1"/>
  <c r="AD15" i="1" a="1"/>
  <c r="AD15" i="1" s="1"/>
  <c r="G7" i="3" s="1"/>
  <c r="AC15" i="1" a="1"/>
  <c r="AC15" i="1" s="1"/>
  <c r="K7" i="4" s="1"/>
  <c r="AB15" i="1" a="1"/>
  <c r="AB15" i="1" s="1"/>
  <c r="J7" i="4" s="1"/>
  <c r="AA15" i="1" a="1"/>
  <c r="AA15" i="1" s="1"/>
  <c r="I7" i="4" s="1"/>
  <c r="Z15" i="1" a="1"/>
  <c r="Z15" i="1" s="1"/>
  <c r="H7" i="4" s="1"/>
  <c r="Y15" i="1" a="1"/>
  <c r="Y15" i="1" s="1"/>
  <c r="W15" i="1" a="1"/>
  <c r="W15" i="1" s="1"/>
  <c r="J8" i="5" s="1"/>
  <c r="V15" i="1" a="1"/>
  <c r="V15" i="1" s="1"/>
  <c r="I8" i="5" s="1"/>
  <c r="U15" i="1" a="1"/>
  <c r="U15" i="1" s="1"/>
  <c r="H8" i="5" s="1"/>
  <c r="T15" i="1" a="1"/>
  <c r="T15" i="1" s="1"/>
  <c r="G8" i="5" s="1"/>
  <c r="S15" i="1" a="1"/>
  <c r="S15" i="1" s="1"/>
  <c r="J15" i="1" a="1"/>
  <c r="J15" i="1" s="1"/>
  <c r="E7" i="4" s="1"/>
  <c r="I15" i="1" a="1"/>
  <c r="I15" i="1" s="1"/>
  <c r="AI15" i="1" s="1"/>
  <c r="B15" i="1" a="1"/>
  <c r="B15" i="1" s="1"/>
  <c r="AG12" i="1" a="1"/>
  <c r="AG12" i="1" s="1"/>
  <c r="J6" i="3" s="1"/>
  <c r="AF12" i="1" a="1"/>
  <c r="AF12" i="1" s="1"/>
  <c r="I6" i="3" s="1"/>
  <c r="AE12" i="1" a="1"/>
  <c r="AE12" i="1" s="1"/>
  <c r="H6" i="3" s="1"/>
  <c r="AD12" i="1" a="1"/>
  <c r="AD12" i="1" s="1"/>
  <c r="G6" i="3" s="1"/>
  <c r="AC12" i="1" a="1"/>
  <c r="AC12" i="1" s="1"/>
  <c r="K6" i="4" s="1"/>
  <c r="AB12" i="1" a="1"/>
  <c r="AB12" i="1" s="1"/>
  <c r="J6" i="4" s="1"/>
  <c r="AA12" i="1" a="1"/>
  <c r="AA12" i="1" s="1"/>
  <c r="I6" i="4" s="1"/>
  <c r="Z12" i="1" a="1"/>
  <c r="Z12" i="1" s="1"/>
  <c r="H6" i="4" s="1"/>
  <c r="Y12" i="1" a="1"/>
  <c r="Y12" i="1" s="1"/>
  <c r="X12" i="1" a="1"/>
  <c r="X12" i="1" s="1"/>
  <c r="F12" i="2" s="1"/>
  <c r="W12" i="1" a="1"/>
  <c r="W12" i="1" s="1"/>
  <c r="J7" i="5" s="1"/>
  <c r="V12" i="1" a="1"/>
  <c r="V12" i="1" s="1"/>
  <c r="I7" i="5" s="1"/>
  <c r="U12" i="1" a="1"/>
  <c r="U12" i="1" s="1"/>
  <c r="H7" i="5" s="1"/>
  <c r="T12" i="1" a="1"/>
  <c r="T12" i="1" s="1"/>
  <c r="G7" i="5" s="1"/>
  <c r="S12" i="1" a="1"/>
  <c r="S12" i="1" s="1"/>
  <c r="J12" i="1" a="1"/>
  <c r="J12" i="1" s="1"/>
  <c r="E6" i="4" s="1"/>
  <c r="I12" i="1" a="1"/>
  <c r="I12" i="1" s="1"/>
  <c r="B12" i="1" a="1"/>
  <c r="B12" i="1" s="1"/>
  <c r="AG11" i="1" a="1"/>
  <c r="AG11" i="1" s="1"/>
  <c r="J5" i="3" s="1"/>
  <c r="AF11" i="1" a="1"/>
  <c r="AF11" i="1" s="1"/>
  <c r="I5" i="3" s="1"/>
  <c r="AE11" i="1" a="1"/>
  <c r="AE11" i="1" s="1"/>
  <c r="H5" i="3" s="1"/>
  <c r="AD11" i="1" a="1"/>
  <c r="AD11" i="1" s="1"/>
  <c r="G5" i="3" s="1"/>
  <c r="AC11" i="1" a="1"/>
  <c r="AC11" i="1" s="1"/>
  <c r="K5" i="4" s="1"/>
  <c r="AB11" i="1" a="1"/>
  <c r="AB11" i="1" s="1"/>
  <c r="J5" i="4" s="1"/>
  <c r="AA11" i="1" a="1"/>
  <c r="AA11" i="1" s="1"/>
  <c r="I5" i="4" s="1"/>
  <c r="Z11" i="1" a="1"/>
  <c r="Z11" i="1" s="1"/>
  <c r="H5" i="4" s="1"/>
  <c r="Y11" i="1" a="1"/>
  <c r="Y11" i="1" s="1"/>
  <c r="X11" i="1" a="1"/>
  <c r="X11" i="1" s="1"/>
  <c r="F11" i="2" s="1"/>
  <c r="W11" i="1" a="1"/>
  <c r="W11" i="1" s="1"/>
  <c r="J6" i="5" s="1"/>
  <c r="V11" i="1" a="1"/>
  <c r="V11" i="1" s="1"/>
  <c r="I6" i="5" s="1"/>
  <c r="U11" i="1" a="1"/>
  <c r="U11" i="1" s="1"/>
  <c r="H6" i="5" s="1"/>
  <c r="T11" i="1" a="1"/>
  <c r="T11" i="1" s="1"/>
  <c r="G6" i="5" s="1"/>
  <c r="S11" i="1" a="1"/>
  <c r="S11" i="1" s="1"/>
  <c r="J11" i="1" a="1"/>
  <c r="J11" i="1" s="1"/>
  <c r="E5" i="4" s="1"/>
  <c r="I11" i="1" a="1"/>
  <c r="I11" i="1" s="1"/>
  <c r="AP11" i="1" s="1"/>
  <c r="B11" i="1" a="1"/>
  <c r="B11" i="1" s="1"/>
  <c r="AG10" i="1" a="1"/>
  <c r="AG10" i="1" s="1"/>
  <c r="J4" i="3" s="1"/>
  <c r="AF10" i="1" a="1"/>
  <c r="AF10" i="1" s="1"/>
  <c r="I4" i="3" s="1"/>
  <c r="AE10" i="1" a="1"/>
  <c r="AE10" i="1" s="1"/>
  <c r="H4" i="3" s="1"/>
  <c r="AD10" i="1" a="1"/>
  <c r="AD10" i="1" s="1"/>
  <c r="G4" i="3" s="1"/>
  <c r="AC10" i="1" a="1"/>
  <c r="AC10" i="1" s="1"/>
  <c r="K4" i="4" s="1"/>
  <c r="AB10" i="1" a="1"/>
  <c r="AB10" i="1" s="1"/>
  <c r="J4" i="4" s="1"/>
  <c r="AA10" i="1" a="1"/>
  <c r="AA10" i="1" s="1"/>
  <c r="I4" i="4" s="1"/>
  <c r="Z10" i="1" a="1"/>
  <c r="Z10" i="1" s="1"/>
  <c r="H4" i="4" s="1"/>
  <c r="Y10" i="1" a="1"/>
  <c r="Y10" i="1" s="1"/>
  <c r="X10" i="1" a="1"/>
  <c r="X10" i="1" s="1"/>
  <c r="F10" i="2" s="1"/>
  <c r="W10" i="1" a="1"/>
  <c r="W10" i="1" s="1"/>
  <c r="J5" i="5" s="1"/>
  <c r="V10" i="1" a="1"/>
  <c r="V10" i="1" s="1"/>
  <c r="I5" i="5" s="1"/>
  <c r="U10" i="1" a="1"/>
  <c r="U10" i="1" s="1"/>
  <c r="H5" i="5" s="1"/>
  <c r="T10" i="1" a="1"/>
  <c r="T10" i="1" s="1"/>
  <c r="G5" i="5" s="1"/>
  <c r="S10" i="1" a="1"/>
  <c r="S10" i="1" s="1"/>
  <c r="J10" i="1" a="1"/>
  <c r="J10" i="1" s="1"/>
  <c r="E4" i="4" s="1"/>
  <c r="I10" i="1" a="1"/>
  <c r="I10" i="1" s="1"/>
  <c r="B10" i="1" a="1"/>
  <c r="B10" i="1" s="1"/>
  <c r="AF9" i="1" a="1"/>
  <c r="AF9" i="1" s="1"/>
  <c r="I3" i="3" s="1"/>
  <c r="AE9" i="1" a="1"/>
  <c r="AE9" i="1" s="1"/>
  <c r="H3" i="3" s="1"/>
  <c r="AD9" i="1" a="1"/>
  <c r="AD9" i="1" s="1"/>
  <c r="G3" i="3" s="1"/>
  <c r="AC9" i="1" a="1"/>
  <c r="AC9" i="1" s="1"/>
  <c r="K3" i="4" s="1"/>
  <c r="AB9" i="1" a="1"/>
  <c r="AB9" i="1" s="1"/>
  <c r="J3" i="4" s="1"/>
  <c r="AA9" i="1" a="1"/>
  <c r="AA9" i="1" s="1"/>
  <c r="I3" i="4" s="1"/>
  <c r="Z9" i="1" a="1"/>
  <c r="Z9" i="1" s="1"/>
  <c r="H3" i="4" s="1"/>
  <c r="Y9" i="1" a="1"/>
  <c r="Y9" i="1" s="1"/>
  <c r="X9" i="1" a="1"/>
  <c r="X9" i="1" s="1"/>
  <c r="F9" i="2" s="1"/>
  <c r="W9" i="1" a="1"/>
  <c r="W9" i="1" s="1"/>
  <c r="J4" i="5" s="1"/>
  <c r="V9" i="1" a="1"/>
  <c r="V9" i="1" s="1"/>
  <c r="I4" i="5" s="1"/>
  <c r="U9" i="1" a="1"/>
  <c r="U9" i="1" s="1"/>
  <c r="H4" i="5" s="1"/>
  <c r="T9" i="1" a="1"/>
  <c r="T9" i="1" s="1"/>
  <c r="G4" i="5" s="1"/>
  <c r="S9" i="1" a="1"/>
  <c r="S9" i="1" s="1"/>
  <c r="J9" i="1" a="1"/>
  <c r="J9" i="1" s="1"/>
  <c r="E3" i="4" s="1"/>
  <c r="I9" i="1" a="1"/>
  <c r="I9" i="1" s="1"/>
  <c r="B9" i="1" a="1"/>
  <c r="B9" i="1" s="1"/>
  <c r="AG8" i="1" a="1"/>
  <c r="AG8" i="1" s="1"/>
  <c r="J2" i="3" s="1"/>
  <c r="AF8" i="1" a="1"/>
  <c r="AF8" i="1" s="1"/>
  <c r="I2" i="3" s="1"/>
  <c r="AE8" i="1" a="1"/>
  <c r="AE8" i="1" s="1"/>
  <c r="H2" i="3" s="1"/>
  <c r="AD8" i="1" a="1"/>
  <c r="AD8" i="1" s="1"/>
  <c r="G2" i="3" s="1"/>
  <c r="AC8" i="1" a="1"/>
  <c r="AC8" i="1" s="1"/>
  <c r="K2" i="4" s="1"/>
  <c r="AB8" i="1" a="1"/>
  <c r="AB8" i="1" s="1"/>
  <c r="J2" i="4" s="1"/>
  <c r="AA8" i="1" a="1"/>
  <c r="AA8" i="1" s="1"/>
  <c r="I2" i="4" s="1"/>
  <c r="Z8" i="1" a="1"/>
  <c r="Z8" i="1" s="1"/>
  <c r="H2" i="4" s="1"/>
  <c r="Y8" i="1" a="1"/>
  <c r="Y8" i="1" s="1"/>
  <c r="X8" i="1" a="1"/>
  <c r="X8" i="1" s="1"/>
  <c r="F8" i="2" s="1"/>
  <c r="W8" i="1" a="1"/>
  <c r="W8" i="1" s="1"/>
  <c r="J3" i="5" s="1"/>
  <c r="V8" i="1" a="1"/>
  <c r="V8" i="1" s="1"/>
  <c r="I3" i="5" s="1"/>
  <c r="U8" i="1" a="1"/>
  <c r="U8" i="1" s="1"/>
  <c r="H3" i="5" s="1"/>
  <c r="T8" i="1" a="1"/>
  <c r="T8" i="1" s="1"/>
  <c r="G3" i="5" s="1"/>
  <c r="S8" i="1" a="1"/>
  <c r="S8" i="1" s="1"/>
  <c r="J8" i="1" a="1"/>
  <c r="J8" i="1" s="1"/>
  <c r="E2" i="4" s="1"/>
  <c r="I8" i="1" a="1"/>
  <c r="I8" i="1" s="1"/>
  <c r="AL8" i="1" s="1"/>
  <c r="B8" i="1" a="1"/>
  <c r="B8" i="1" s="1"/>
  <c r="AI43" i="1" l="1"/>
  <c r="AI52" i="1"/>
  <c r="AI58" i="1"/>
  <c r="AP52" i="1"/>
  <c r="AN9" i="1"/>
  <c r="AI17" i="1"/>
  <c r="AI24" i="1"/>
  <c r="AI29" i="1"/>
  <c r="AI37" i="1"/>
  <c r="AI44" i="1"/>
  <c r="AI48" i="1"/>
  <c r="AP65" i="1"/>
  <c r="AP51" i="1"/>
  <c r="AP39" i="1"/>
  <c r="AP23" i="1"/>
  <c r="AI19" i="1"/>
  <c r="AI26" i="1"/>
  <c r="AI30" i="1"/>
  <c r="AI38" i="1"/>
  <c r="AI45" i="1"/>
  <c r="AI49" i="1"/>
  <c r="AP59" i="1"/>
  <c r="AP48" i="1"/>
  <c r="AP37" i="1"/>
  <c r="AP17" i="1"/>
  <c r="AI61" i="1"/>
  <c r="AP58" i="1"/>
  <c r="AP47" i="1"/>
  <c r="AP33" i="1"/>
  <c r="AP15" i="1"/>
  <c r="AP45" i="1"/>
  <c r="AP30" i="1"/>
  <c r="AI42" i="1"/>
  <c r="AI57" i="1"/>
  <c r="AP56" i="1"/>
  <c r="AP44" i="1"/>
  <c r="AP29" i="1"/>
  <c r="AP64" i="1"/>
  <c r="AP50" i="1"/>
  <c r="AP46" i="1"/>
  <c r="AP41" i="1"/>
  <c r="AP32" i="1"/>
  <c r="AP28" i="1"/>
  <c r="AP27" i="1"/>
  <c r="AP21" i="1"/>
  <c r="AP20" i="1"/>
  <c r="AO65" i="1"/>
  <c r="AO64" i="1"/>
  <c r="AO61" i="1"/>
  <c r="AO59" i="1"/>
  <c r="AO58" i="1"/>
  <c r="AO57" i="1"/>
  <c r="AO56" i="1"/>
  <c r="AO55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39" i="1"/>
  <c r="AO38" i="1"/>
  <c r="AO37" i="1"/>
  <c r="AO33" i="1"/>
  <c r="AO32" i="1"/>
  <c r="AO30" i="1"/>
  <c r="AO29" i="1"/>
  <c r="AO28" i="1"/>
  <c r="AO27" i="1"/>
  <c r="AO26" i="1"/>
  <c r="AO24" i="1"/>
  <c r="AO23" i="1"/>
  <c r="AO21" i="1"/>
  <c r="AO20" i="1"/>
  <c r="AO19" i="1"/>
  <c r="AO17" i="1"/>
  <c r="AO15" i="1"/>
  <c r="AN65" i="1"/>
  <c r="AN64" i="1"/>
  <c r="AN61" i="1"/>
  <c r="AN59" i="1"/>
  <c r="AN58" i="1"/>
  <c r="AN57" i="1"/>
  <c r="AN56" i="1"/>
  <c r="AN55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39" i="1"/>
  <c r="AN38" i="1"/>
  <c r="AN37" i="1"/>
  <c r="AN33" i="1"/>
  <c r="AN32" i="1"/>
  <c r="AN30" i="1"/>
  <c r="AN29" i="1"/>
  <c r="AN28" i="1"/>
  <c r="AN27" i="1"/>
  <c r="AN26" i="1"/>
  <c r="AN24" i="1"/>
  <c r="AN23" i="1"/>
  <c r="AN21" i="1"/>
  <c r="AN20" i="1"/>
  <c r="AN19" i="1"/>
  <c r="AN17" i="1"/>
  <c r="AN15" i="1"/>
  <c r="AM65" i="1"/>
  <c r="AM64" i="1"/>
  <c r="AM61" i="1"/>
  <c r="AM59" i="1"/>
  <c r="AM58" i="1"/>
  <c r="AM57" i="1"/>
  <c r="AM56" i="1"/>
  <c r="AM55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39" i="1"/>
  <c r="AM38" i="1"/>
  <c r="AM37" i="1"/>
  <c r="AM33" i="1"/>
  <c r="AM32" i="1"/>
  <c r="AM30" i="1"/>
  <c r="AM29" i="1"/>
  <c r="AM28" i="1"/>
  <c r="AM27" i="1"/>
  <c r="AM26" i="1"/>
  <c r="AM24" i="1"/>
  <c r="AM23" i="1"/>
  <c r="AM21" i="1"/>
  <c r="AM20" i="1"/>
  <c r="AM19" i="1"/>
  <c r="AM17" i="1"/>
  <c r="AM15" i="1"/>
  <c r="AI8" i="1"/>
  <c r="AL65" i="1"/>
  <c r="AL64" i="1"/>
  <c r="AL61" i="1"/>
  <c r="AL59" i="1"/>
  <c r="AL58" i="1"/>
  <c r="AL57" i="1"/>
  <c r="AL56" i="1"/>
  <c r="AL55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39" i="1"/>
  <c r="AL38" i="1"/>
  <c r="AL37" i="1"/>
  <c r="AL33" i="1"/>
  <c r="AL32" i="1"/>
  <c r="AL30" i="1"/>
  <c r="AL29" i="1"/>
  <c r="AL28" i="1"/>
  <c r="AL27" i="1"/>
  <c r="AL26" i="1"/>
  <c r="AL24" i="1"/>
  <c r="AL23" i="1"/>
  <c r="AL21" i="1"/>
  <c r="AL20" i="1"/>
  <c r="AL19" i="1"/>
  <c r="AL17" i="1"/>
  <c r="AL15" i="1"/>
  <c r="AJ8" i="1"/>
  <c r="AK65" i="1"/>
  <c r="AK64" i="1"/>
  <c r="AK61" i="1"/>
  <c r="AK59" i="1"/>
  <c r="AK58" i="1"/>
  <c r="AK57" i="1"/>
  <c r="AK56" i="1"/>
  <c r="AK55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39" i="1"/>
  <c r="AK38" i="1"/>
  <c r="AK37" i="1"/>
  <c r="AK33" i="1"/>
  <c r="AK32" i="1"/>
  <c r="AK30" i="1"/>
  <c r="AK29" i="1"/>
  <c r="AK28" i="1"/>
  <c r="AK27" i="1"/>
  <c r="AK26" i="1"/>
  <c r="AK24" i="1"/>
  <c r="AK23" i="1"/>
  <c r="AK21" i="1"/>
  <c r="AK20" i="1"/>
  <c r="AK19" i="1"/>
  <c r="AK17" i="1"/>
  <c r="AK15" i="1"/>
  <c r="AK8" i="1"/>
  <c r="AJ65" i="1"/>
  <c r="AJ64" i="1"/>
  <c r="AJ61" i="1"/>
  <c r="AJ59" i="1"/>
  <c r="AJ58" i="1"/>
  <c r="AJ57" i="1"/>
  <c r="AJ56" i="1"/>
  <c r="AJ55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39" i="1"/>
  <c r="AJ38" i="1"/>
  <c r="AJ37" i="1"/>
  <c r="AJ33" i="1"/>
  <c r="AJ32" i="1"/>
  <c r="AJ30" i="1"/>
  <c r="AJ29" i="1"/>
  <c r="AJ28" i="1"/>
  <c r="AJ27" i="1"/>
  <c r="AJ26" i="1"/>
  <c r="AJ24" i="1"/>
  <c r="AJ23" i="1"/>
  <c r="AJ21" i="1"/>
  <c r="AJ20" i="1"/>
  <c r="AJ19" i="1"/>
  <c r="AJ17" i="1"/>
  <c r="AJ15" i="1"/>
  <c r="AI59" i="1"/>
  <c r="AJ10" i="1"/>
  <c r="AK11" i="1"/>
  <c r="AN12" i="1"/>
  <c r="AL10" i="1"/>
  <c r="AO11" i="1"/>
  <c r="AP10" i="1"/>
  <c r="AK12" i="1"/>
  <c r="AL9" i="1"/>
  <c r="AN11" i="1"/>
  <c r="AK10" i="1"/>
  <c r="AP8" i="1"/>
  <c r="AO10" i="1"/>
  <c r="AO8" i="1"/>
  <c r="AK9" i="1"/>
  <c r="AP12" i="1"/>
  <c r="AN10" i="1"/>
  <c r="AO12" i="1"/>
  <c r="AP9" i="1"/>
  <c r="AL12" i="1"/>
  <c r="AO9" i="1"/>
  <c r="AL11" i="1"/>
  <c r="AJ12" i="1"/>
  <c r="AJ9" i="1"/>
  <c r="AI11" i="1"/>
  <c r="AN8" i="1"/>
  <c r="AJ11" i="1"/>
  <c r="AI10" i="1"/>
  <c r="AI9" i="1"/>
  <c r="AI12" i="1"/>
  <c r="AM11" i="1"/>
  <c r="AM12" i="1"/>
  <c r="AM10" i="1"/>
  <c r="AM9" i="1"/>
  <c r="AM8" i="1"/>
  <c r="G13" i="3"/>
  <c r="G27" i="3"/>
  <c r="G39" i="3"/>
  <c r="G34" i="3"/>
  <c r="G43" i="3"/>
  <c r="F5" i="5"/>
  <c r="F4" i="4"/>
  <c r="E4" i="3"/>
  <c r="G17" i="4"/>
  <c r="F17" i="3"/>
  <c r="O18" i="5"/>
  <c r="E18" i="5" s="1"/>
  <c r="O19" i="5"/>
  <c r="E19" i="5" s="1"/>
  <c r="G18" i="4"/>
  <c r="F18" i="3"/>
  <c r="F20" i="5"/>
  <c r="F19" i="4"/>
  <c r="E19" i="3"/>
  <c r="F20" i="4"/>
  <c r="F21" i="5"/>
  <c r="E20" i="3"/>
  <c r="F21" i="4"/>
  <c r="F22" i="5"/>
  <c r="E21" i="3"/>
  <c r="F28" i="5"/>
  <c r="F27" i="4"/>
  <c r="E27" i="3"/>
  <c r="G29" i="4"/>
  <c r="O30" i="5"/>
  <c r="E30" i="5" s="1"/>
  <c r="F29" i="3"/>
  <c r="O43" i="5"/>
  <c r="E43" i="5" s="1"/>
  <c r="G42" i="4"/>
  <c r="F42" i="3"/>
  <c r="O3" i="5"/>
  <c r="E3" i="5" s="1"/>
  <c r="F2" i="3"/>
  <c r="G2" i="4"/>
  <c r="F4" i="5"/>
  <c r="E3" i="3"/>
  <c r="F3" i="4"/>
  <c r="G3" i="4"/>
  <c r="O4" i="5"/>
  <c r="E4" i="5" s="1"/>
  <c r="F3" i="3"/>
  <c r="D8" i="4"/>
  <c r="D8" i="3"/>
  <c r="D9" i="5"/>
  <c r="D10" i="5"/>
  <c r="D9" i="3"/>
  <c r="D9" i="4"/>
  <c r="D11" i="5"/>
  <c r="D10" i="4"/>
  <c r="D10" i="3"/>
  <c r="G13" i="4"/>
  <c r="O14" i="5"/>
  <c r="E14" i="5" s="1"/>
  <c r="F13" i="3"/>
  <c r="O15" i="5"/>
  <c r="E15" i="5" s="1"/>
  <c r="F14" i="3"/>
  <c r="G14" i="4"/>
  <c r="F16" i="5"/>
  <c r="F15" i="4"/>
  <c r="E15" i="3"/>
  <c r="O16" i="5"/>
  <c r="E16" i="5" s="1"/>
  <c r="G15" i="4"/>
  <c r="F15" i="3"/>
  <c r="F17" i="5"/>
  <c r="F16" i="4"/>
  <c r="E16" i="3"/>
  <c r="F18" i="5"/>
  <c r="F17" i="4"/>
  <c r="E17" i="3"/>
  <c r="G25" i="4"/>
  <c r="O26" i="5"/>
  <c r="E26" i="5" s="1"/>
  <c r="F25" i="3"/>
  <c r="F12" i="4"/>
  <c r="F13" i="5"/>
  <c r="E12" i="3"/>
  <c r="O24" i="5"/>
  <c r="E24" i="5" s="1"/>
  <c r="G23" i="4"/>
  <c r="F23" i="3"/>
  <c r="F25" i="5"/>
  <c r="F24" i="4"/>
  <c r="E24" i="3"/>
  <c r="D30" i="5"/>
  <c r="D29" i="4"/>
  <c r="D29" i="3"/>
  <c r="D32" i="5"/>
  <c r="D31" i="4"/>
  <c r="D31" i="3"/>
  <c r="F5" i="4"/>
  <c r="F6" i="5"/>
  <c r="E5" i="3"/>
  <c r="F13" i="4"/>
  <c r="F14" i="5"/>
  <c r="E13" i="3"/>
  <c r="D5" i="5"/>
  <c r="D4" i="4"/>
  <c r="D4" i="3"/>
  <c r="D6" i="5"/>
  <c r="D5" i="3"/>
  <c r="D5" i="4"/>
  <c r="D6" i="4"/>
  <c r="D6" i="3"/>
  <c r="D7" i="5"/>
  <c r="G9" i="4"/>
  <c r="O10" i="5"/>
  <c r="E10" i="5" s="1"/>
  <c r="F9" i="3"/>
  <c r="O11" i="5"/>
  <c r="E11" i="5" s="1"/>
  <c r="G10" i="4"/>
  <c r="F10" i="3"/>
  <c r="F12" i="5"/>
  <c r="E11" i="3"/>
  <c r="F11" i="4"/>
  <c r="G11" i="4"/>
  <c r="O12" i="5"/>
  <c r="E12" i="5" s="1"/>
  <c r="F11" i="3"/>
  <c r="D21" i="5"/>
  <c r="D20" i="4"/>
  <c r="D20" i="3"/>
  <c r="D22" i="5"/>
  <c r="D21" i="4"/>
  <c r="D21" i="3"/>
  <c r="D22" i="4"/>
  <c r="D22" i="3"/>
  <c r="D23" i="5"/>
  <c r="F33" i="5"/>
  <c r="F32" i="4"/>
  <c r="E32" i="3"/>
  <c r="O8" i="5"/>
  <c r="E8" i="5" s="1"/>
  <c r="G7" i="4"/>
  <c r="F7" i="3"/>
  <c r="F8" i="4"/>
  <c r="F9" i="5"/>
  <c r="E8" i="3"/>
  <c r="F10" i="5"/>
  <c r="E9" i="3"/>
  <c r="F9" i="4"/>
  <c r="D16" i="4"/>
  <c r="D17" i="5"/>
  <c r="D16" i="3"/>
  <c r="D18" i="5"/>
  <c r="D17" i="4"/>
  <c r="D17" i="3"/>
  <c r="D18" i="4"/>
  <c r="D19" i="5"/>
  <c r="D18" i="3"/>
  <c r="F24" i="5"/>
  <c r="E23" i="3"/>
  <c r="F23" i="4"/>
  <c r="D26" i="5"/>
  <c r="D25" i="4"/>
  <c r="D25" i="3"/>
  <c r="O31" i="5"/>
  <c r="E31" i="5" s="1"/>
  <c r="F30" i="3"/>
  <c r="G30" i="4"/>
  <c r="D35" i="4"/>
  <c r="D36" i="5"/>
  <c r="D35" i="3"/>
  <c r="D3" i="5"/>
  <c r="D2" i="3"/>
  <c r="D2" i="4"/>
  <c r="O20" i="5"/>
  <c r="E20" i="5" s="1"/>
  <c r="G19" i="4"/>
  <c r="F19" i="3"/>
  <c r="D14" i="5"/>
  <c r="D13" i="4"/>
  <c r="D13" i="3"/>
  <c r="D14" i="4"/>
  <c r="D15" i="5"/>
  <c r="D14" i="3"/>
  <c r="G5" i="4"/>
  <c r="O6" i="5"/>
  <c r="E6" i="5" s="1"/>
  <c r="F5" i="3"/>
  <c r="O7" i="5"/>
  <c r="E7" i="5" s="1"/>
  <c r="G6" i="4"/>
  <c r="F6" i="3"/>
  <c r="F8" i="5"/>
  <c r="E7" i="3"/>
  <c r="F7" i="4"/>
  <c r="D13" i="5"/>
  <c r="D12" i="4"/>
  <c r="D12" i="3"/>
  <c r="G21" i="4"/>
  <c r="O22" i="5"/>
  <c r="E22" i="5" s="1"/>
  <c r="F21" i="3"/>
  <c r="O23" i="5"/>
  <c r="E23" i="5" s="1"/>
  <c r="G22" i="4"/>
  <c r="F22" i="3"/>
  <c r="D24" i="4"/>
  <c r="D25" i="5"/>
  <c r="D24" i="3"/>
  <c r="O27" i="5"/>
  <c r="E27" i="5" s="1"/>
  <c r="G26" i="4"/>
  <c r="F26" i="3"/>
  <c r="F32" i="5"/>
  <c r="F31" i="4"/>
  <c r="E31" i="3"/>
  <c r="O33" i="5"/>
  <c r="E33" i="5" s="1"/>
  <c r="G32" i="4"/>
  <c r="F32" i="3"/>
  <c r="O9" i="5"/>
  <c r="E9" i="5" s="1"/>
  <c r="G8" i="4"/>
  <c r="F8" i="3"/>
  <c r="F11" i="5"/>
  <c r="F10" i="4"/>
  <c r="E10" i="3"/>
  <c r="D11" i="4"/>
  <c r="D12" i="5"/>
  <c r="D11" i="3"/>
  <c r="D19" i="4"/>
  <c r="D20" i="5"/>
  <c r="D19" i="3"/>
  <c r="O21" i="5"/>
  <c r="E21" i="5" s="1"/>
  <c r="G20" i="4"/>
  <c r="F20" i="3"/>
  <c r="D27" i="4"/>
  <c r="D28" i="5"/>
  <c r="D27" i="3"/>
  <c r="F36" i="5"/>
  <c r="F35" i="4"/>
  <c r="E35" i="3"/>
  <c r="O28" i="5"/>
  <c r="E28" i="5" s="1"/>
  <c r="G27" i="4"/>
  <c r="F27" i="3"/>
  <c r="F29" i="4"/>
  <c r="F30" i="5"/>
  <c r="E29" i="3"/>
  <c r="O35" i="5"/>
  <c r="E35" i="5" s="1"/>
  <c r="G34" i="4"/>
  <c r="F34" i="3"/>
  <c r="F36" i="4"/>
  <c r="F37" i="5"/>
  <c r="E36" i="3"/>
  <c r="O39" i="5"/>
  <c r="E39" i="5" s="1"/>
  <c r="F38" i="3"/>
  <c r="G38" i="4"/>
  <c r="D42" i="5"/>
  <c r="D41" i="4"/>
  <c r="D41" i="3"/>
  <c r="D42" i="4"/>
  <c r="D42" i="3"/>
  <c r="D43" i="5"/>
  <c r="O44" i="5"/>
  <c r="E44" i="5" s="1"/>
  <c r="G43" i="4"/>
  <c r="F43" i="3"/>
  <c r="F26" i="5"/>
  <c r="F25" i="4"/>
  <c r="E25" i="3"/>
  <c r="D26" i="4"/>
  <c r="D27" i="5"/>
  <c r="D26" i="3"/>
  <c r="D29" i="5"/>
  <c r="D28" i="4"/>
  <c r="D28" i="3"/>
  <c r="O29" i="5"/>
  <c r="E29" i="5" s="1"/>
  <c r="G28" i="4"/>
  <c r="F28" i="3"/>
  <c r="F30" i="4"/>
  <c r="F31" i="5"/>
  <c r="E30" i="3"/>
  <c r="D34" i="4"/>
  <c r="D35" i="5"/>
  <c r="D34" i="3"/>
  <c r="F41" i="5"/>
  <c r="F40" i="4"/>
  <c r="E40" i="3"/>
  <c r="D32" i="4"/>
  <c r="D33" i="5"/>
  <c r="D32" i="3"/>
  <c r="F34" i="4"/>
  <c r="F35" i="5"/>
  <c r="E34" i="3"/>
  <c r="F3" i="5"/>
  <c r="F2" i="4"/>
  <c r="E2" i="3"/>
  <c r="F6" i="4"/>
  <c r="E6" i="3"/>
  <c r="F7" i="5"/>
  <c r="D8" i="5"/>
  <c r="D7" i="3"/>
  <c r="D7" i="4"/>
  <c r="O13" i="5"/>
  <c r="E13" i="5" s="1"/>
  <c r="G12" i="4"/>
  <c r="F12" i="3"/>
  <c r="F14" i="4"/>
  <c r="F15" i="5"/>
  <c r="E14" i="3"/>
  <c r="D16" i="5"/>
  <c r="D15" i="4"/>
  <c r="D15" i="3"/>
  <c r="O17" i="5"/>
  <c r="E17" i="5" s="1"/>
  <c r="G16" i="4"/>
  <c r="F16" i="3"/>
  <c r="F18" i="4"/>
  <c r="F19" i="5"/>
  <c r="E18" i="3"/>
  <c r="D40" i="5"/>
  <c r="D39" i="4"/>
  <c r="D39" i="3"/>
  <c r="F35" i="3"/>
  <c r="O36" i="5"/>
  <c r="E36" i="5" s="1"/>
  <c r="G35" i="4"/>
  <c r="F37" i="4"/>
  <c r="E37" i="3"/>
  <c r="F38" i="5"/>
  <c r="O41" i="5"/>
  <c r="E41" i="5" s="1"/>
  <c r="G40" i="4"/>
  <c r="F40" i="3"/>
  <c r="D4" i="5"/>
  <c r="D3" i="3"/>
  <c r="D3" i="4"/>
  <c r="O5" i="5"/>
  <c r="E5" i="5" s="1"/>
  <c r="G4" i="4"/>
  <c r="F4" i="3"/>
  <c r="D34" i="5"/>
  <c r="D33" i="4"/>
  <c r="D33" i="3"/>
  <c r="F38" i="4"/>
  <c r="E38" i="3"/>
  <c r="F39" i="5"/>
  <c r="D37" i="5"/>
  <c r="D36" i="4"/>
  <c r="D36" i="3"/>
  <c r="O37" i="5"/>
  <c r="E37" i="5" s="1"/>
  <c r="G36" i="4"/>
  <c r="F36" i="3"/>
  <c r="D38" i="3"/>
  <c r="D38" i="4"/>
  <c r="D39" i="5"/>
  <c r="D43" i="4"/>
  <c r="D44" i="5"/>
  <c r="D43" i="3"/>
  <c r="F28" i="4"/>
  <c r="F29" i="5"/>
  <c r="E28" i="3"/>
  <c r="F22" i="4"/>
  <c r="E22" i="3"/>
  <c r="F23" i="5"/>
  <c r="D24" i="5"/>
  <c r="D23" i="4"/>
  <c r="D23" i="3"/>
  <c r="F26" i="4"/>
  <c r="F27" i="5"/>
  <c r="E26" i="3"/>
  <c r="G33" i="4"/>
  <c r="F33" i="3"/>
  <c r="O34" i="5"/>
  <c r="E34" i="5" s="1"/>
  <c r="D30" i="4"/>
  <c r="D31" i="5"/>
  <c r="D30" i="3"/>
  <c r="D38" i="5"/>
  <c r="D37" i="4"/>
  <c r="D37" i="3"/>
  <c r="F37" i="3"/>
  <c r="G37" i="4"/>
  <c r="O38" i="5"/>
  <c r="E38" i="5" s="1"/>
  <c r="F40" i="5"/>
  <c r="E39" i="3"/>
  <c r="F39" i="4"/>
  <c r="O25" i="5"/>
  <c r="E25" i="5" s="1"/>
  <c r="G24" i="4"/>
  <c r="F24" i="3"/>
  <c r="O32" i="5"/>
  <c r="E32" i="5" s="1"/>
  <c r="G31" i="4"/>
  <c r="F31" i="3"/>
  <c r="F34" i="5"/>
  <c r="F33" i="4"/>
  <c r="E33" i="3"/>
  <c r="O40" i="5"/>
  <c r="E40" i="5" s="1"/>
  <c r="G39" i="4"/>
  <c r="F39" i="3"/>
  <c r="F42" i="5"/>
  <c r="F41" i="4"/>
  <c r="E41" i="3"/>
  <c r="F42" i="4"/>
  <c r="F43" i="5"/>
  <c r="E42" i="3"/>
  <c r="D40" i="4"/>
  <c r="D40" i="3"/>
  <c r="G41" i="4"/>
  <c r="F41" i="3"/>
  <c r="O42" i="5"/>
  <c r="E42" i="5" s="1"/>
  <c r="F44" i="5"/>
  <c r="F43" i="4"/>
  <c r="E43" i="3"/>
</calcChain>
</file>

<file path=xl/sharedStrings.xml><?xml version="1.0" encoding="utf-8"?>
<sst xmlns="http://schemas.openxmlformats.org/spreadsheetml/2006/main" count="1896" uniqueCount="206">
  <si>
    <t>Number</t>
  </si>
  <si>
    <t>Watershed</t>
  </si>
  <si>
    <t>VILLAGE</t>
  </si>
  <si>
    <t>Perennial_Stream</t>
  </si>
  <si>
    <t>Surveyed</t>
  </si>
  <si>
    <t>Active</t>
  </si>
  <si>
    <t>Households</t>
  </si>
  <si>
    <t>Status</t>
  </si>
  <si>
    <t>DArea_sqMi</t>
  </si>
  <si>
    <t>G_alt_ft</t>
  </si>
  <si>
    <t>Region</t>
  </si>
  <si>
    <t>Slope_Deg</t>
  </si>
  <si>
    <t>Dev</t>
  </si>
  <si>
    <t>Ag</t>
  </si>
  <si>
    <t>Forest</t>
  </si>
  <si>
    <t>Scrubland</t>
  </si>
  <si>
    <t>2020_population</t>
  </si>
  <si>
    <t>Precip_(mm)</t>
  </si>
  <si>
    <t>7Q2_CFS</t>
  </si>
  <si>
    <t>7Q10_CFS</t>
  </si>
  <si>
    <t>MeanFlow_CFS</t>
  </si>
  <si>
    <t>MedianFlow_CFS</t>
  </si>
  <si>
    <t>GPM_7Q2</t>
  </si>
  <si>
    <t>GPM_7Q10</t>
  </si>
  <si>
    <t>MeanFlow_GPM</t>
  </si>
  <si>
    <t>MedianFlow_GPM</t>
  </si>
  <si>
    <t>Aunuu</t>
  </si>
  <si>
    <t>No</t>
  </si>
  <si>
    <t>Yes</t>
  </si>
  <si>
    <t>NO</t>
  </si>
  <si>
    <t>-</t>
  </si>
  <si>
    <t>No Perennial Stream</t>
  </si>
  <si>
    <t>Mesepa</t>
  </si>
  <si>
    <t>Malaeloa Aitulagi</t>
  </si>
  <si>
    <t>Pavaiai</t>
  </si>
  <si>
    <t>Faleniu</t>
  </si>
  <si>
    <t>Malaeloa Ituau</t>
  </si>
  <si>
    <t>Sailele</t>
  </si>
  <si>
    <t>No longer used</t>
  </si>
  <si>
    <t>Aoa</t>
  </si>
  <si>
    <t>YES</t>
  </si>
  <si>
    <t>20+</t>
  </si>
  <si>
    <t>Actively used</t>
  </si>
  <si>
    <t>Aua</t>
  </si>
  <si>
    <t>??</t>
  </si>
  <si>
    <t>Amaua</t>
  </si>
  <si>
    <t>Auasi</t>
  </si>
  <si>
    <t>No Data</t>
  </si>
  <si>
    <t>Utumea East</t>
  </si>
  <si>
    <t>Leloaloa</t>
  </si>
  <si>
    <t>Pagai</t>
  </si>
  <si>
    <t>Anua</t>
  </si>
  <si>
    <t>Auto</t>
  </si>
  <si>
    <t>Atuu</t>
  </si>
  <si>
    <t>Alega</t>
  </si>
  <si>
    <t>1+</t>
  </si>
  <si>
    <t>Fagatogo</t>
  </si>
  <si>
    <t>Utulei</t>
  </si>
  <si>
    <t>Malaeimi</t>
  </si>
  <si>
    <t>Faganeanea</t>
  </si>
  <si>
    <t>Maybe</t>
  </si>
  <si>
    <t>May be used</t>
  </si>
  <si>
    <t>Fagalii</t>
  </si>
  <si>
    <t>30+</t>
  </si>
  <si>
    <t>Mapusagafou</t>
  </si>
  <si>
    <t>Asili</t>
  </si>
  <si>
    <t>Amaluia</t>
  </si>
  <si>
    <t>Seetaga</t>
  </si>
  <si>
    <t>10+</t>
  </si>
  <si>
    <t>Afao</t>
  </si>
  <si>
    <t>70+</t>
  </si>
  <si>
    <t>UtumeaWest</t>
  </si>
  <si>
    <t>Taputimu</t>
  </si>
  <si>
    <t>Amanave</t>
  </si>
  <si>
    <t>Agugulu</t>
  </si>
  <si>
    <t>Nua - Seetaga</t>
  </si>
  <si>
    <t>Nua</t>
  </si>
  <si>
    <t>Vailoatai</t>
  </si>
  <si>
    <t>Iliili</t>
  </si>
  <si>
    <t>Nuuuli</t>
  </si>
  <si>
    <t>Fagaalu</t>
  </si>
  <si>
    <t>Matuu</t>
  </si>
  <si>
    <t>Fatumafuti</t>
  </si>
  <si>
    <t>Laulii</t>
  </si>
  <si>
    <t>60+</t>
  </si>
  <si>
    <t>Avaio</t>
  </si>
  <si>
    <t>Fagaitua</t>
  </si>
  <si>
    <t>Alofau</t>
  </si>
  <si>
    <t>Amouli</t>
  </si>
  <si>
    <t>Alao</t>
  </si>
  <si>
    <t>Tula</t>
  </si>
  <si>
    <t>Onenoa</t>
  </si>
  <si>
    <t>Masausi</t>
  </si>
  <si>
    <t>Masefau</t>
  </si>
  <si>
    <t>Afono</t>
  </si>
  <si>
    <t>Vatia</t>
  </si>
  <si>
    <t>Aasu</t>
  </si>
  <si>
    <t>Aoloau</t>
  </si>
  <si>
    <t>Fagamalo</t>
  </si>
  <si>
    <t>Maloata</t>
  </si>
  <si>
    <t>Poloa</t>
  </si>
  <si>
    <t>PagoPago</t>
  </si>
  <si>
    <t>Aumi</t>
  </si>
  <si>
    <t>Tafuna</t>
  </si>
  <si>
    <t>Failolo</t>
  </si>
  <si>
    <t>Vaitogi</t>
  </si>
  <si>
    <t>Futiga</t>
  </si>
  <si>
    <t>Fagasa</t>
  </si>
  <si>
    <t>Leone</t>
  </si>
  <si>
    <t>Map Number</t>
  </si>
  <si>
    <t xml:space="preserve">Watershed or Village Name </t>
  </si>
  <si>
    <t>Village Leaders Surveyed</t>
  </si>
  <si>
    <t>Village Water System Status</t>
  </si>
  <si>
    <t xml:space="preserve">Number of Households using Village Water </t>
  </si>
  <si>
    <t xml:space="preserve">2020 Population </t>
  </si>
  <si>
    <t>unknown</t>
  </si>
  <si>
    <t>Drainage Area (mi2)</t>
  </si>
  <si>
    <t xml:space="preserve">Ave. Slope (deg) </t>
  </si>
  <si>
    <t xml:space="preserve">Ave. Precip. (inches) </t>
  </si>
  <si>
    <t>7-day, 2 year low flow (GPM)</t>
  </si>
  <si>
    <t>7-day, 10 year low flow (GPM)</t>
  </si>
  <si>
    <t xml:space="preserve">Average Flow (GPM) </t>
  </si>
  <si>
    <t xml:space="preserve">Median Flow (GPM) </t>
  </si>
  <si>
    <t>Gage Altitude (ft)</t>
  </si>
  <si>
    <t>7-day, 2 year low flow (CFS)</t>
  </si>
  <si>
    <t>7-day, 10 year low flow (CFS)</t>
  </si>
  <si>
    <t xml:space="preserve">Average Flow (CFS) </t>
  </si>
  <si>
    <t xml:space="preserve">Median Flow (CFS) </t>
  </si>
  <si>
    <t>Percentage of land under given land use</t>
  </si>
  <si>
    <t>Developed</t>
  </si>
  <si>
    <t>Agriculture</t>
  </si>
  <si>
    <t>FID</t>
  </si>
  <si>
    <t>SHED_NAME</t>
  </si>
  <si>
    <t xml:space="preserve">MEAN Slope Deg </t>
  </si>
  <si>
    <t>% under Dev</t>
  </si>
  <si>
    <t>% under Ag</t>
  </si>
  <si>
    <t>% under Forest</t>
  </si>
  <si>
    <t>% under Scrubland</t>
  </si>
  <si>
    <t xml:space="preserve">2020 population </t>
  </si>
  <si>
    <t>MEAN Precip (mm)</t>
  </si>
  <si>
    <t>7Q2_</t>
  </si>
  <si>
    <t>7Q10_</t>
  </si>
  <si>
    <t>MeanFlow_</t>
  </si>
  <si>
    <t>MedianFlow</t>
  </si>
  <si>
    <t>East</t>
  </si>
  <si>
    <t>Pago Pago Harbor</t>
  </si>
  <si>
    <t>Laulii - Aumi</t>
  </si>
  <si>
    <t>Matuu - Faganeanea</t>
  </si>
  <si>
    <t>West</t>
  </si>
  <si>
    <t>Nuuuli Pala</t>
  </si>
  <si>
    <t>Nuuuli_Vaitele</t>
  </si>
  <si>
    <t>Afao - Asili</t>
  </si>
  <si>
    <t>Perennial Stream</t>
  </si>
  <si>
    <t xml:space="preserve">Surveyed </t>
  </si>
  <si>
    <t>No Perenial Stream</t>
  </si>
  <si>
    <t>Utumea West</t>
  </si>
  <si>
    <t>Pago Pago</t>
  </si>
  <si>
    <t>Place</t>
  </si>
  <si>
    <t>2020 Population</t>
  </si>
  <si>
    <t>Auma</t>
  </si>
  <si>
    <t>Faleasao</t>
  </si>
  <si>
    <t>Leusoalii</t>
  </si>
  <si>
    <t>Luma</t>
  </si>
  <si>
    <t>Maia</t>
  </si>
  <si>
    <t>Malaeloa/Aitulagi</t>
  </si>
  <si>
    <t>Malaeloa/Ituau</t>
  </si>
  <si>
    <t>Ofu</t>
  </si>
  <si>
    <t>Olosega</t>
  </si>
  <si>
    <t>Puapua</t>
  </si>
  <si>
    <t>Satala</t>
  </si>
  <si>
    <t>Sili</t>
  </si>
  <si>
    <t>Siufaga</t>
  </si>
  <si>
    <t>Swains</t>
  </si>
  <si>
    <t>Utusia</t>
  </si>
  <si>
    <t>Rowid</t>
  </si>
  <si>
    <t>ZONE-CODE</t>
  </si>
  <si>
    <t>COUNT</t>
  </si>
  <si>
    <t>AREA</t>
  </si>
  <si>
    <t>MIN</t>
  </si>
  <si>
    <t>MAX</t>
  </si>
  <si>
    <t>RANGE</t>
  </si>
  <si>
    <t>MEAN</t>
  </si>
  <si>
    <t>STD</t>
  </si>
  <si>
    <t>SUM</t>
  </si>
  <si>
    <t>MaxElevM</t>
  </si>
  <si>
    <t>MaxElvFt</t>
  </si>
  <si>
    <t>BasRelifFt</t>
  </si>
  <si>
    <t>StrLenFt</t>
  </si>
  <si>
    <t>StrLenMi</t>
  </si>
  <si>
    <t>Dran_Dens</t>
  </si>
  <si>
    <t>BasinSlope</t>
  </si>
  <si>
    <t xml:space="preserve">7-day 2-year low flow WEST </t>
  </si>
  <si>
    <t>7-day 2-year low flow EAST</t>
  </si>
  <si>
    <t>USSG #</t>
  </si>
  <si>
    <t>uSGS equivalent  7-day 2-y</t>
  </si>
  <si>
    <t>uSGS equivalent  7-day 10-y</t>
  </si>
  <si>
    <t xml:space="preserve">7-day 10-year low flow WEST </t>
  </si>
  <si>
    <t>7-day 10-year low flow EAST</t>
  </si>
  <si>
    <t>Mean Flow EAST</t>
  </si>
  <si>
    <t>Mean Flow WEST</t>
  </si>
  <si>
    <t>Median Flow WEST</t>
  </si>
  <si>
    <t>Median Flow EAST</t>
  </si>
  <si>
    <t xml:space="preserve">mean </t>
  </si>
  <si>
    <t>mead</t>
  </si>
  <si>
    <t>&lt;.01</t>
  </si>
  <si>
    <t>NOTE THE ORIGINALLY CALCULATED PARAMATERS ARE THE BEST. I DON'T KNOW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</si>
</sst>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D0D0D"/>
      <name val="Quattrocento Sans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9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 applyAlignment="1">
      <alignment horizontal="center"/>
    </xf>
    <xf numFmtId="165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4" fillId="0" borderId="0" xfId="0" applyFont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vertical="center"/>
    </xf>
    <xf numFmtId="0" fontId="3" fillId="2" borderId="1" xfId="0" applyFont="1" applyFill="1" applyBorder="1"/>
    <xf numFmtId="2" fontId="3" fillId="2" borderId="1" xfId="0" applyNumberFormat="1" applyFont="1" applyFill="1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/>
    <xf numFmtId="165" fontId="3" fillId="2" borderId="1" xfId="0" applyNumberFormat="1" applyFont="1" applyFill="1" applyBorder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3" fillId="4" borderId="0" xfId="0" applyFont="1" applyFill="1"/>
    <xf numFmtId="1" fontId="3" fillId="4" borderId="0" xfId="0" applyNumberFormat="1" applyFont="1" applyFill="1"/>
    <xf numFmtId="0" fontId="0" fillId="4" borderId="0" xfId="0" applyFont="1" applyFill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3" fillId="4" borderId="0" xfId="0" applyNumberFormat="1" applyFont="1" applyFill="1"/>
    <xf numFmtId="2" fontId="3" fillId="4" borderId="0" xfId="0" applyNumberFormat="1" applyFont="1" applyFill="1"/>
    <xf numFmtId="165" fontId="3" fillId="4" borderId="0" xfId="0" applyNumberFormat="1" applyFont="1" applyFill="1"/>
    <xf numFmtId="0" fontId="9" fillId="0" borderId="0" xfId="0" applyFont="1" applyAlignment="1">
      <alignment wrapText="1"/>
    </xf>
    <xf numFmtId="167" fontId="0" fillId="0" borderId="0" xfId="0" applyNumberFormat="1" applyFont="1" applyAlignment="1"/>
    <xf numFmtId="166" fontId="0" fillId="0" borderId="0" xfId="0" applyNumberFormat="1" applyFont="1" applyAlignment="1"/>
    <xf numFmtId="165" fontId="0" fillId="0" borderId="0" xfId="0" applyNumberFormat="1" applyFont="1" applyAlignment="1"/>
    <xf numFmtId="2" fontId="0" fillId="0" borderId="0" xfId="0" applyNumberFormat="1" applyFont="1" applyAlignment="1"/>
    <xf numFmtId="0" fontId="10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165" fontId="0" fillId="4" borderId="0" xfId="0" applyNumberFormat="1" applyFont="1" applyFill="1" applyAlignment="1"/>
    <xf numFmtId="0" fontId="9" fillId="0" borderId="6" xfId="0" applyFont="1" applyBorder="1" applyAlignment="1">
      <alignment wrapText="1"/>
    </xf>
    <xf numFmtId="0" fontId="0" fillId="0" borderId="6" xfId="0" applyFont="1" applyBorder="1" applyAlignment="1"/>
    <xf numFmtId="167" fontId="0" fillId="0" borderId="6" xfId="0" applyNumberFormat="1" applyFont="1" applyBorder="1" applyAlignment="1"/>
    <xf numFmtId="165" fontId="0" fillId="0" borderId="6" xfId="0" applyNumberFormat="1" applyFont="1" applyBorder="1" applyAlignment="1"/>
    <xf numFmtId="165" fontId="0" fillId="4" borderId="6" xfId="0" applyNumberFormat="1" applyFont="1" applyFill="1" applyBorder="1" applyAlignment="1"/>
    <xf numFmtId="0" fontId="1" fillId="4" borderId="0" xfId="0" applyFont="1" applyFill="1" applyAlignment="1"/>
    <xf numFmtId="0" fontId="6" fillId="0" borderId="6" xfId="0" applyFont="1" applyBorder="1" applyAlignment="1">
      <alignment wrapText="1"/>
    </xf>
    <xf numFmtId="0" fontId="0" fillId="4" borderId="6" xfId="0" applyFont="1" applyFill="1" applyBorder="1" applyAlignment="1"/>
    <xf numFmtId="0" fontId="0" fillId="0" borderId="6" xfId="0" applyFont="1" applyFill="1" applyBorder="1" applyAlignment="1"/>
    <xf numFmtId="2" fontId="0" fillId="4" borderId="0" xfId="0" applyNumberFormat="1" applyFont="1" applyFill="1" applyAlignment="1"/>
    <xf numFmtId="167" fontId="0" fillId="4" borderId="0" xfId="0" applyNumberFormat="1" applyFont="1" applyFill="1" applyAlignment="1"/>
    <xf numFmtId="166" fontId="0" fillId="4" borderId="0" xfId="0" applyNumberFormat="1" applyFont="1" applyFill="1" applyAlignment="1"/>
    <xf numFmtId="0" fontId="0" fillId="4" borderId="1" xfId="0" applyFont="1" applyFill="1" applyBorder="1" applyAlignment="1"/>
    <xf numFmtId="167" fontId="0" fillId="4" borderId="6" xfId="0" applyNumberFormat="1" applyFont="1" applyFill="1" applyBorder="1" applyAlignment="1"/>
    <xf numFmtId="0" fontId="8" fillId="0" borderId="6" xfId="0" applyFont="1" applyBorder="1" applyAlignment="1">
      <alignment wrapText="1"/>
    </xf>
    <xf numFmtId="0" fontId="3" fillId="0" borderId="6" xfId="0" applyFont="1" applyBorder="1"/>
    <xf numFmtId="2" fontId="3" fillId="0" borderId="6" xfId="0" applyNumberFormat="1" applyFont="1" applyBorder="1"/>
    <xf numFmtId="2" fontId="3" fillId="4" borderId="6" xfId="0" applyNumberFormat="1" applyFont="1" applyFill="1" applyBorder="1"/>
    <xf numFmtId="165" fontId="3" fillId="0" borderId="6" xfId="0" applyNumberFormat="1" applyFont="1" applyBorder="1"/>
    <xf numFmtId="165" fontId="3" fillId="4" borderId="6" xfId="0" applyNumberFormat="1" applyFont="1" applyFill="1" applyBorder="1"/>
    <xf numFmtId="0" fontId="2" fillId="0" borderId="6" xfId="0" applyFont="1" applyFill="1" applyBorder="1" applyAlignment="1">
      <alignment wrapText="1"/>
    </xf>
    <xf numFmtId="0" fontId="3" fillId="0" borderId="6" xfId="0" applyFont="1" applyFill="1" applyBorder="1"/>
    <xf numFmtId="166" fontId="3" fillId="0" borderId="6" xfId="0" applyNumberFormat="1" applyFont="1" applyFill="1" applyBorder="1"/>
    <xf numFmtId="166" fontId="3" fillId="4" borderId="6" xfId="0" applyNumberFormat="1" applyFont="1" applyFill="1" applyBorder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2" fontId="3" fillId="5" borderId="0" xfId="0" applyNumberFormat="1" applyFont="1" applyFill="1"/>
    <xf numFmtId="1" fontId="3" fillId="5" borderId="0" xfId="0" applyNumberFormat="1" applyFont="1" applyFill="1"/>
    <xf numFmtId="164" fontId="3" fillId="5" borderId="0" xfId="0" applyNumberFormat="1" applyFont="1" applyFill="1"/>
    <xf numFmtId="2" fontId="3" fillId="5" borderId="6" xfId="0" applyNumberFormat="1" applyFont="1" applyFill="1" applyBorder="1"/>
    <xf numFmtId="1" fontId="3" fillId="5" borderId="0" xfId="0" applyNumberFormat="1" applyFont="1" applyFill="1" applyAlignment="1">
      <alignment horizontal="center"/>
    </xf>
    <xf numFmtId="166" fontId="3" fillId="5" borderId="6" xfId="0" applyNumberFormat="1" applyFont="1" applyFill="1" applyBorder="1"/>
    <xf numFmtId="165" fontId="0" fillId="5" borderId="0" xfId="0" applyNumberFormat="1" applyFont="1" applyFill="1" applyAlignment="1"/>
    <xf numFmtId="2" fontId="0" fillId="5" borderId="0" xfId="0" applyNumberFormat="1" applyFont="1" applyFill="1" applyAlignment="1"/>
    <xf numFmtId="165" fontId="0" fillId="5" borderId="6" xfId="0" applyNumberFormat="1" applyFont="1" applyFill="1" applyBorder="1" applyAlignment="1"/>
    <xf numFmtId="167" fontId="0" fillId="5" borderId="0" xfId="0" applyNumberFormat="1" applyFont="1" applyFill="1" applyAlignment="1"/>
    <xf numFmtId="166" fontId="0" fillId="5" borderId="0" xfId="0" applyNumberFormat="1" applyFont="1" applyFill="1" applyAlignment="1"/>
    <xf numFmtId="0" fontId="0" fillId="5" borderId="6" xfId="0" applyFont="1" applyFill="1" applyBorder="1" applyAlignment="1"/>
    <xf numFmtId="0" fontId="0" fillId="5" borderId="0" xfId="0" applyFont="1" applyFill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horizontal="center"/>
    </xf>
    <xf numFmtId="2" fontId="7" fillId="4" borderId="0" xfId="0" applyNumberFormat="1" applyFont="1" applyFill="1"/>
    <xf numFmtId="1" fontId="7" fillId="4" borderId="0" xfId="0" applyNumberFormat="1" applyFont="1" applyFill="1"/>
    <xf numFmtId="164" fontId="7" fillId="4" borderId="0" xfId="0" applyNumberFormat="1" applyFont="1" applyFill="1"/>
    <xf numFmtId="2" fontId="7" fillId="4" borderId="6" xfId="0" applyNumberFormat="1" applyFont="1" applyFill="1" applyBorder="1"/>
    <xf numFmtId="166" fontId="7" fillId="4" borderId="6" xfId="0" applyNumberFormat="1" applyFont="1" applyFill="1" applyBorder="1"/>
    <xf numFmtId="165" fontId="0" fillId="4" borderId="0" xfId="0" applyNumberFormat="1" applyFill="1"/>
    <xf numFmtId="2" fontId="0" fillId="4" borderId="0" xfId="0" applyNumberFormat="1" applyFill="1"/>
    <xf numFmtId="165" fontId="0" fillId="4" borderId="6" xfId="0" applyNumberFormat="1" applyFill="1" applyBorder="1"/>
    <xf numFmtId="167" fontId="0" fillId="4" borderId="0" xfId="0" applyNumberFormat="1" applyFill="1"/>
    <xf numFmtId="166" fontId="0" fillId="4" borderId="0" xfId="0" applyNumberFormat="1" applyFill="1"/>
    <xf numFmtId="0" fontId="0" fillId="4" borderId="6" xfId="0" applyFill="1" applyBorder="1"/>
    <xf numFmtId="0" fontId="0" fillId="4" borderId="0" xfId="0" applyFill="1"/>
    <xf numFmtId="167" fontId="0" fillId="4" borderId="6" xfId="0" applyNumberFormat="1" applyFill="1" applyBorder="1"/>
    <xf numFmtId="0" fontId="1" fillId="4" borderId="0" xfId="0" applyFont="1" applyFill="1"/>
    <xf numFmtId="165" fontId="7" fillId="4" borderId="6" xfId="0" applyNumberFormat="1" applyFont="1" applyFill="1" applyBorder="1"/>
    <xf numFmtId="165" fontId="7" fillId="4" borderId="0" xfId="0" applyNumberFormat="1" applyFont="1" applyFill="1"/>
    <xf numFmtId="0" fontId="0" fillId="0" borderId="0" xfId="0"/>
    <xf numFmtId="165" fontId="0" fillId="0" borderId="0" xfId="0" applyNumberFormat="1"/>
    <xf numFmtId="9" fontId="0" fillId="0" borderId="0" xfId="1" applyFont="1" applyAlignment="1">
      <alignment horizontal="center"/>
    </xf>
    <xf numFmtId="9" fontId="6" fillId="0" borderId="0" xfId="0" applyNumberFormat="1" applyFont="1"/>
    <xf numFmtId="9" fontId="11" fillId="0" borderId="0" xfId="0" applyNumberFormat="1" applyFont="1"/>
    <xf numFmtId="9" fontId="0" fillId="0" borderId="0" xfId="1" applyFo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09"/>
  <sheetViews>
    <sheetView tabSelected="1" topLeftCell="C64" workbookViewId="0">
      <pane xSplit="1" topLeftCell="I1" activePane="topRight" state="frozen"/>
      <selection activeCell="C1" sqref="C1"/>
      <selection pane="topRight" activeCell="R85" sqref="R85:R115"/>
    </sheetView>
  </sheetViews>
  <sheetFormatPr defaultColWidth="14.453125" defaultRowHeight="15" customHeight="1"/>
  <cols>
    <col min="1" max="1" width="8.7265625" customWidth="1"/>
    <col min="2" max="2" width="15.81640625" customWidth="1"/>
    <col min="3" max="3" width="11.6328125" customWidth="1"/>
    <col min="4" max="6" width="8.7265625" customWidth="1"/>
    <col min="7" max="7" width="11.453125" customWidth="1"/>
    <col min="8" max="8" width="20.453125" customWidth="1"/>
    <col min="9" max="9" width="11.453125" customWidth="1"/>
    <col min="10" max="18" width="8.7265625" customWidth="1"/>
    <col min="19" max="23" width="8.81640625" customWidth="1"/>
    <col min="24" max="25" width="9.453125" customWidth="1"/>
    <col min="26" max="26" width="8.81640625" style="48" customWidth="1"/>
    <col min="27" max="29" width="8.81640625" customWidth="1"/>
    <col min="30" max="31" width="8.81640625" hidden="1" customWidth="1"/>
    <col min="32" max="32" width="9.453125" hidden="1" customWidth="1"/>
    <col min="33" max="33" width="8.81640625" hidden="1" customWidth="1"/>
    <col min="34" max="34" width="4.453125" style="55" customWidth="1"/>
    <col min="35" max="35" width="8.1796875" customWidth="1"/>
    <col min="36" max="36" width="8.90625" customWidth="1"/>
    <col min="37" max="38" width="8.54296875" customWidth="1"/>
    <col min="39" max="39" width="8.90625" style="48" customWidth="1"/>
    <col min="40" max="41" width="8.90625" customWidth="1"/>
    <col min="42" max="43" width="8.453125" customWidth="1"/>
    <col min="44" max="44" width="6.81640625" style="48" customWidth="1"/>
    <col min="45" max="45" width="6.81640625" customWidth="1"/>
    <col min="46" max="46" width="7.453125" customWidth="1"/>
    <col min="47" max="54" width="6.81640625" customWidth="1"/>
  </cols>
  <sheetData>
    <row r="1" spans="1:54" s="34" customFormat="1" ht="70.5" customHeight="1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184</v>
      </c>
      <c r="L1" s="3" t="s">
        <v>185</v>
      </c>
      <c r="M1" s="3" t="s">
        <v>186</v>
      </c>
      <c r="N1" s="3" t="s">
        <v>187</v>
      </c>
      <c r="O1" s="3" t="s">
        <v>188</v>
      </c>
      <c r="P1" s="3" t="s">
        <v>189</v>
      </c>
      <c r="Q1" s="3" t="s">
        <v>190</v>
      </c>
      <c r="R1" s="3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3" t="s">
        <v>16</v>
      </c>
      <c r="Y1" s="3" t="s">
        <v>17</v>
      </c>
      <c r="Z1" s="61" t="s">
        <v>18</v>
      </c>
      <c r="AA1" s="28" t="s">
        <v>19</v>
      </c>
      <c r="AB1" s="28" t="s">
        <v>20</v>
      </c>
      <c r="AC1" s="28" t="s">
        <v>21</v>
      </c>
      <c r="AD1" s="29" t="s">
        <v>22</v>
      </c>
      <c r="AE1" s="29" t="s">
        <v>23</v>
      </c>
      <c r="AF1" s="28" t="s">
        <v>24</v>
      </c>
      <c r="AG1" s="28" t="s">
        <v>25</v>
      </c>
      <c r="AH1" s="67"/>
      <c r="AI1" s="38" t="s">
        <v>191</v>
      </c>
      <c r="AJ1" s="38" t="s">
        <v>196</v>
      </c>
      <c r="AK1" s="38" t="s">
        <v>199</v>
      </c>
      <c r="AL1" s="38" t="s">
        <v>200</v>
      </c>
      <c r="AM1" s="47" t="s">
        <v>192</v>
      </c>
      <c r="AN1" s="38" t="s">
        <v>197</v>
      </c>
      <c r="AO1" s="38" t="s">
        <v>198</v>
      </c>
      <c r="AP1" s="38" t="s">
        <v>201</v>
      </c>
      <c r="AQ1" s="38"/>
      <c r="AR1" s="53" t="s">
        <v>193</v>
      </c>
      <c r="AS1" s="33" t="s">
        <v>194</v>
      </c>
      <c r="AT1" s="33" t="s">
        <v>195</v>
      </c>
      <c r="AU1" s="33" t="s">
        <v>202</v>
      </c>
      <c r="AV1" s="33" t="s">
        <v>203</v>
      </c>
      <c r="AW1" s="33"/>
      <c r="AX1" s="33"/>
      <c r="AY1" s="33"/>
      <c r="AZ1" s="33"/>
      <c r="BA1" s="33"/>
      <c r="BB1" s="33"/>
    </row>
    <row r="2" spans="1:54" ht="14.25" customHeight="1">
      <c r="A2" s="5">
        <v>1</v>
      </c>
      <c r="B2" s="5"/>
      <c r="C2" s="5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5" t="s">
        <v>31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2"/>
      <c r="AA2" s="5"/>
      <c r="AB2" s="5"/>
      <c r="AC2" s="5"/>
      <c r="AD2" s="6"/>
      <c r="AE2" s="6"/>
      <c r="AF2" s="5"/>
      <c r="AG2" s="5"/>
      <c r="AH2" s="68"/>
    </row>
    <row r="3" spans="1:54" ht="14.25" customHeight="1">
      <c r="A3" s="5">
        <v>2</v>
      </c>
      <c r="B3" s="5"/>
      <c r="C3" s="5" t="s">
        <v>32</v>
      </c>
      <c r="D3" s="6" t="s">
        <v>27</v>
      </c>
      <c r="E3" s="6" t="s">
        <v>28</v>
      </c>
      <c r="F3" s="6" t="s">
        <v>29</v>
      </c>
      <c r="G3" s="6" t="s">
        <v>30</v>
      </c>
      <c r="H3" s="5" t="s">
        <v>31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2"/>
      <c r="AA3" s="5"/>
      <c r="AB3" s="5"/>
      <c r="AC3" s="5"/>
      <c r="AD3" s="6"/>
      <c r="AE3" s="6"/>
      <c r="AF3" s="5"/>
      <c r="AG3" s="5"/>
      <c r="AH3" s="68"/>
    </row>
    <row r="4" spans="1:54" ht="14.25" customHeight="1">
      <c r="A4" s="5">
        <v>3</v>
      </c>
      <c r="B4" s="5"/>
      <c r="C4" s="5" t="s">
        <v>33</v>
      </c>
      <c r="D4" s="6" t="s">
        <v>27</v>
      </c>
      <c r="E4" s="6" t="s">
        <v>27</v>
      </c>
      <c r="F4" s="6" t="s">
        <v>30</v>
      </c>
      <c r="G4" s="6" t="s">
        <v>30</v>
      </c>
      <c r="H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2"/>
      <c r="AA4" s="5"/>
      <c r="AB4" s="5"/>
      <c r="AC4" s="5"/>
      <c r="AD4" s="6"/>
      <c r="AE4" s="6"/>
      <c r="AF4" s="5"/>
      <c r="AG4" s="5"/>
      <c r="AH4" s="68"/>
    </row>
    <row r="5" spans="1:54" ht="14.25" customHeight="1">
      <c r="A5" s="5">
        <v>4</v>
      </c>
      <c r="B5" s="5"/>
      <c r="C5" s="5" t="s">
        <v>34</v>
      </c>
      <c r="D5" s="6" t="s">
        <v>27</v>
      </c>
      <c r="E5" s="6" t="s">
        <v>27</v>
      </c>
      <c r="F5" s="6" t="s">
        <v>30</v>
      </c>
      <c r="G5" s="6" t="s">
        <v>30</v>
      </c>
      <c r="H5" s="5" t="s">
        <v>31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2"/>
      <c r="AA5" s="5"/>
      <c r="AB5" s="5"/>
      <c r="AC5" s="5"/>
      <c r="AD5" s="6"/>
      <c r="AE5" s="6"/>
      <c r="AF5" s="5"/>
      <c r="AG5" s="5"/>
      <c r="AH5" s="68"/>
    </row>
    <row r="6" spans="1:54" ht="14.25" customHeight="1">
      <c r="A6" s="5">
        <v>5</v>
      </c>
      <c r="B6" s="5"/>
      <c r="C6" s="5" t="s">
        <v>35</v>
      </c>
      <c r="D6" s="6" t="s">
        <v>27</v>
      </c>
      <c r="E6" s="6" t="s">
        <v>27</v>
      </c>
      <c r="F6" s="6" t="s">
        <v>30</v>
      </c>
      <c r="G6" s="6" t="s">
        <v>30</v>
      </c>
      <c r="H6" s="5" t="s">
        <v>31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2"/>
      <c r="AA6" s="5"/>
      <c r="AB6" s="5"/>
      <c r="AC6" s="5"/>
      <c r="AD6" s="6"/>
      <c r="AE6" s="6"/>
      <c r="AF6" s="5"/>
      <c r="AG6" s="5"/>
      <c r="AH6" s="68"/>
    </row>
    <row r="7" spans="1:54" ht="14.25" customHeight="1">
      <c r="A7" s="5">
        <v>6</v>
      </c>
      <c r="B7" s="5"/>
      <c r="C7" s="5" t="s">
        <v>36</v>
      </c>
      <c r="D7" s="6" t="s">
        <v>27</v>
      </c>
      <c r="E7" s="6" t="s">
        <v>27</v>
      </c>
      <c r="F7" s="6" t="s">
        <v>30</v>
      </c>
      <c r="G7" s="6" t="s">
        <v>30</v>
      </c>
      <c r="H7" s="5" t="s">
        <v>31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2"/>
      <c r="AA7" s="5"/>
      <c r="AB7" s="5"/>
      <c r="AC7" s="5"/>
      <c r="AD7" s="6"/>
      <c r="AE7" s="6"/>
      <c r="AF7" s="5"/>
      <c r="AG7" s="5"/>
      <c r="AH7" s="68"/>
    </row>
    <row r="8" spans="1:54" ht="14.25" customHeight="1">
      <c r="A8" s="5">
        <v>7</v>
      </c>
      <c r="B8" s="5" t="str">
        <f t="array" ref="B8">INDEX(MASTER_GIS_basins!B:B, MATCH(Master_Data_Table_Village_Water!C8, MASTER_GIS_basins!C:C, 0))</f>
        <v>Sailele</v>
      </c>
      <c r="C8" s="5" t="s">
        <v>37</v>
      </c>
      <c r="D8" s="6" t="s">
        <v>28</v>
      </c>
      <c r="E8" s="6" t="s">
        <v>28</v>
      </c>
      <c r="F8" s="6" t="s">
        <v>29</v>
      </c>
      <c r="G8" s="6">
        <v>0</v>
      </c>
      <c r="H8" s="5" t="s">
        <v>38</v>
      </c>
      <c r="I8" s="7">
        <f t="array" ref="I8">INDEX(MASTER_GIS_basins!D:D, MATCH(Master_Data_Table_Village_Water!$C8, MASTER_GIS_basins!$C:$C, 0))</f>
        <v>0.12144199999999999</v>
      </c>
      <c r="J8" s="8">
        <f t="array" ref="J8">INDEX(MASTER_GIS_basins!E:E, MATCH(Master_Data_Table_Village_Water!$C8, MASTER_GIS_basins!$C:$C, 0))</f>
        <v>47.903834000000003</v>
      </c>
      <c r="K8" s="8">
        <v>254.95657299999999</v>
      </c>
      <c r="L8" s="8">
        <v>836.47172499999999</v>
      </c>
      <c r="M8" s="8">
        <v>788.56789100000003</v>
      </c>
      <c r="N8" s="8">
        <v>2637.5812879999999</v>
      </c>
      <c r="O8" s="7">
        <v>0.49954199999999999</v>
      </c>
      <c r="P8" s="7">
        <v>4.1134089999999999</v>
      </c>
      <c r="Q8" s="8">
        <v>3243.702037</v>
      </c>
      <c r="R8" s="8" t="s">
        <v>144</v>
      </c>
      <c r="S8" s="9">
        <f t="array" ref="S8">INDEX(MASTER_GIS_basins!G:G, MATCH(Master_Data_Table_Village_Water!$C8, MASTER_GIS_basins!$C:$C, 0))</f>
        <v>26.436181999999999</v>
      </c>
      <c r="T8" s="8">
        <f t="array" ref="T8">INDEX(MASTER_GIS_basins!H:H, MATCH(Master_Data_Table_Village_Water!$C8, MASTER_GIS_basins!$C:$C, 0))</f>
        <v>0</v>
      </c>
      <c r="U8" s="8">
        <f t="array" ref="U8">INDEX(MASTER_GIS_basins!I:I, MATCH(Master_Data_Table_Village_Water!$C8, MASTER_GIS_basins!$C:$C, 0))</f>
        <v>0</v>
      </c>
      <c r="V8" s="8">
        <f t="array" ref="V8">INDEX(MASTER_GIS_basins!J:J, MATCH(Master_Data_Table_Village_Water!$C8, MASTER_GIS_basins!$C:$C, 0))</f>
        <v>97.1</v>
      </c>
      <c r="W8" s="8">
        <f t="array" ref="W8">INDEX(MASTER_GIS_basins!K:K, MATCH(Master_Data_Table_Village_Water!$C8, MASTER_GIS_basins!$C:$C, 0))</f>
        <v>2.9</v>
      </c>
      <c r="X8" s="8">
        <f t="array" ref="X8">INDEX(MASTER_GIS_basins!L:L, MATCH(Master_Data_Table_Village_Water!$C8, MASTER_GIS_basins!$C:$C, 0))</f>
        <v>60</v>
      </c>
      <c r="Y8" s="8">
        <f t="array" ref="Y8">INDEX(MASTER_GIS_basins!M:M, MATCH(Master_Data_Table_Village_Water!$C8, MASTER_GIS_basins!$C:$C, 0))</f>
        <v>2676.469012</v>
      </c>
      <c r="Z8" s="63">
        <f t="array" ref="Z8">INDEX(MASTER_GIS_basins!N:N, MATCH(Master_Data_Table_Village_Water!$C8, MASTER_GIS_basins!$C:$C, 0))</f>
        <v>7.0559999999999998E-2</v>
      </c>
      <c r="AA8" s="7">
        <f t="array" ref="AA8">INDEX(MASTER_GIS_basins!O:O, MATCH(Master_Data_Table_Village_Water!$C8, MASTER_GIS_basins!$C:$C, 0))</f>
        <v>2.7533999999999999E-2</v>
      </c>
      <c r="AB8" s="7">
        <f t="array" ref="AB8">INDEX(MASTER_GIS_basins!P:P, MATCH(Master_Data_Table_Village_Water!$C8, MASTER_GIS_basins!$C:$C, 0))</f>
        <v>0.48723899999999998</v>
      </c>
      <c r="AC8" s="7">
        <f t="array" ref="AC8">INDEX(MASTER_GIS_basins!Q:Q, MATCH(Master_Data_Table_Village_Water!$C8, MASTER_GIS_basins!$C:$C, 0))</f>
        <v>0.23266600000000001</v>
      </c>
      <c r="AD8" s="10">
        <f t="array" ref="AD8">INDEX(MASTER_GIS_basins!R:R, MATCH(Master_Data_Table_Village_Water!$C8, MASTER_GIS_basins!$C:$C, 0))</f>
        <v>31.669515360000002</v>
      </c>
      <c r="AE8" s="10">
        <f t="array" ref="AE8">INDEX(MASTER_GIS_basins!S:S, MATCH(Master_Data_Table_Village_Water!$C8, MASTER_GIS_basins!$C:$C, 0))</f>
        <v>12.358112754</v>
      </c>
      <c r="AF8" s="8">
        <f t="array" ref="AF8">INDEX(MASTER_GIS_basins!T:T, MATCH(Master_Data_Table_Village_Water!$C8, MASTER_GIS_basins!$C:$C, 0))</f>
        <v>218.687967609</v>
      </c>
      <c r="AG8" s="8">
        <f t="array" ref="AG8">INDEX(MASTER_GIS_basins!U:U, MATCH(Master_Data_Table_Village_Water!$C8, MASTER_GIS_basins!$C:$C, 0))</f>
        <v>104.42771344600001</v>
      </c>
      <c r="AH8" s="69"/>
      <c r="AI8" s="41">
        <f>0.00365*(I8^0.909)*(J8^0.11)*(Q8^0.594)</f>
        <v>0.10008828805366056</v>
      </c>
      <c r="AJ8" s="41">
        <f>0.000925*(I8^0.922)*(J8^0.135)*(Q8^0.645)</f>
        <v>4.1058329017944983E-2</v>
      </c>
      <c r="AK8" s="42">
        <f>0.0862*(I8^0.972)*(Q8^0.479)</f>
        <v>0.53370646543489098</v>
      </c>
      <c r="AL8" s="42">
        <f>0.0464*(I8^0.964)*(Q8^0.51)</f>
        <v>0.37538809639969467</v>
      </c>
      <c r="AM8" s="49">
        <f>0.0000335*(I8^0.488)*(J8^0.244)*(P8^1.16)</f>
        <v>1.5874548400796913E-4</v>
      </c>
      <c r="AN8" s="39">
        <f>0.00000447*(I8^0.488)*(J8^0.28)*(P8^1.3)</f>
        <v>2.9678755802804669E-5</v>
      </c>
      <c r="AO8" s="39">
        <f>0.00188*(I8^0.474)*(P8^0.983)</f>
        <v>2.7791319993757712E-3</v>
      </c>
      <c r="AP8" s="40">
        <f>0.000619*(I8^0.478)*(P8^0.104)</f>
        <v>2.6175560220357262E-4</v>
      </c>
      <c r="AQ8" s="41"/>
    </row>
    <row r="9" spans="1:54" ht="14.25" customHeight="1">
      <c r="A9" s="5">
        <v>8</v>
      </c>
      <c r="B9" s="5" t="str">
        <f t="array" ref="B9">INDEX(MASTER_GIS_basins!B:B, MATCH(Master_Data_Table_Village_Water!C9, MASTER_GIS_basins!C:C, 0))</f>
        <v>Aoa</v>
      </c>
      <c r="C9" s="5" t="s">
        <v>39</v>
      </c>
      <c r="D9" s="6" t="s">
        <v>28</v>
      </c>
      <c r="E9" s="6" t="s">
        <v>28</v>
      </c>
      <c r="F9" s="6" t="s">
        <v>40</v>
      </c>
      <c r="G9" s="6" t="s">
        <v>41</v>
      </c>
      <c r="H9" s="5" t="s">
        <v>42</v>
      </c>
      <c r="I9" s="7">
        <f t="array" ref="I9">INDEX(MASTER_GIS_basins!D:D, MATCH(Master_Data_Table_Village_Water!$C9, MASTER_GIS_basins!$C:$C, 0))</f>
        <v>0.38823800000000003</v>
      </c>
      <c r="J9" s="8">
        <f t="array" ref="J9">INDEX(MASTER_GIS_basins!E:E, MATCH(Master_Data_Table_Village_Water!$C9, MASTER_GIS_basins!$C:$C, 0))</f>
        <v>7.4265410000000003</v>
      </c>
      <c r="K9" s="8">
        <v>293.05221599999999</v>
      </c>
      <c r="L9" s="8">
        <v>961.45743100000004</v>
      </c>
      <c r="M9" s="8">
        <v>954.03089</v>
      </c>
      <c r="N9" s="8">
        <v>15079.017806</v>
      </c>
      <c r="O9" s="7">
        <v>2.8558750000000002</v>
      </c>
      <c r="P9" s="7">
        <v>7.355982</v>
      </c>
      <c r="Q9" s="8">
        <v>7017.833971</v>
      </c>
      <c r="R9" s="8" t="s">
        <v>144</v>
      </c>
      <c r="S9" s="9">
        <f t="array" ref="S9">INDEX(MASTER_GIS_basins!G:G, MATCH(Master_Data_Table_Village_Water!$C9, MASTER_GIS_basins!$C:$C, 0))</f>
        <v>24.097128000000001</v>
      </c>
      <c r="T9" s="8">
        <f t="array" ref="T9">INDEX(MASTER_GIS_basins!H:H, MATCH(Master_Data_Table_Village_Water!$C9, MASTER_GIS_basins!$C:$C, 0))</f>
        <v>0.8</v>
      </c>
      <c r="U9" s="8">
        <f t="array" ref="U9">INDEX(MASTER_GIS_basins!I:I, MATCH(Master_Data_Table_Village_Water!$C9, MASTER_GIS_basins!$C:$C, 0))</f>
        <v>5.9</v>
      </c>
      <c r="V9" s="8">
        <f t="array" ref="V9">INDEX(MASTER_GIS_basins!J:J, MATCH(Master_Data_Table_Village_Water!$C9, MASTER_GIS_basins!$C:$C, 0))</f>
        <v>89.2</v>
      </c>
      <c r="W9" s="8">
        <f t="array" ref="W9">INDEX(MASTER_GIS_basins!K:K, MATCH(Master_Data_Table_Village_Water!$C9, MASTER_GIS_basins!$C:$C, 0))</f>
        <v>4.0999999999999996</v>
      </c>
      <c r="X9" s="8">
        <f t="array" ref="X9">INDEX(MASTER_GIS_basins!L:L, MATCH(Master_Data_Table_Village_Water!$C9, MASTER_GIS_basins!$C:$C, 0))</f>
        <v>344</v>
      </c>
      <c r="Y9" s="8">
        <f t="array" ref="Y9">INDEX(MASTER_GIS_basins!M:M, MATCH(Master_Data_Table_Village_Water!$C9, MASTER_GIS_basins!$C:$C, 0))</f>
        <v>2784.0204250000002</v>
      </c>
      <c r="Z9" s="63">
        <f t="array" ref="Z9">INDEX(MASTER_GIS_basins!N:N, MATCH(Master_Data_Table_Village_Water!$C9, MASTER_GIS_basins!$C:$C, 0))</f>
        <v>9.8466999999999999E-2</v>
      </c>
      <c r="AA9" s="7">
        <f t="array" ref="AA9">INDEX(MASTER_GIS_basins!O:O, MATCH(Master_Data_Table_Village_Water!$C9, MASTER_GIS_basins!$C:$C, 0))</f>
        <v>3.6901000000000003E-2</v>
      </c>
      <c r="AB9" s="7">
        <f t="array" ref="AB9">INDEX(MASTER_GIS_basins!P:P, MATCH(Master_Data_Table_Village_Water!$C9, MASTER_GIS_basins!$C:$C, 0))</f>
        <v>1.019296</v>
      </c>
      <c r="AC9" s="7">
        <f t="array" ref="AC9">INDEX(MASTER_GIS_basins!Q:Q, MATCH(Master_Data_Table_Village_Water!$C9, MASTER_GIS_basins!$C:$C, 0))</f>
        <v>0.49433899999999997</v>
      </c>
      <c r="AD9" s="10">
        <f t="array" ref="AD9">INDEX(MASTER_GIS_basins!R:R, MATCH(Master_Data_Table_Village_Water!$C9, MASTER_GIS_basins!$C:$C, 0))</f>
        <v>44.195042077000004</v>
      </c>
      <c r="AE9" s="10">
        <f t="array" ref="AE9">INDEX(MASTER_GIS_basins!S:S, MATCH(Master_Data_Table_Village_Water!$C9, MASTER_GIS_basins!$C:$C, 0))</f>
        <v>16.562312731000002</v>
      </c>
      <c r="AF9" s="8">
        <f t="array" ref="AF9">INDEX(MASTER_GIS_basins!T:T, MATCH(Master_Data_Table_Village_Water!$C9, MASTER_GIS_basins!$C:$C, 0))</f>
        <v>457.49164297600004</v>
      </c>
      <c r="AG9" s="8">
        <f t="array" ref="AG9">INDEX(MASTER_GIS_basins!U:U, MATCH(Master_Data_Table_Village_Water!$C9, MASTER_GIS_basins!$C:$C, 0))</f>
        <v>221.87466770899999</v>
      </c>
      <c r="AH9" s="69"/>
      <c r="AI9" s="41">
        <f>0.00365*(I9^0.909)*(J9^0.11)*(Q9^0.51)</f>
        <v>0.17625160621788769</v>
      </c>
      <c r="AJ9" s="41">
        <f>0.000925*(I9^0.922)*(J9^0.135)*(Q9^0.645)</f>
        <v>0.15333712209844902</v>
      </c>
      <c r="AK9" s="42">
        <f t="shared" ref="AK9:AK13" si="0">0.0862*(I9^0.972)*(Q9^0.479)</f>
        <v>2.3902418251998099</v>
      </c>
      <c r="AL9" s="42">
        <f t="shared" ref="AL9:AL13" si="1">0.0464*(I9^0.964)*(Q9^0.51)</f>
        <v>1.7059726633757375</v>
      </c>
      <c r="AM9" s="50">
        <f>0.0000335*(I9^0.488)*(J9^0.244)*(P9^1.16)</f>
        <v>3.4857781272432835E-4</v>
      </c>
      <c r="AN9" s="39">
        <f t="shared" ref="AN9:AN13" si="2">0.00000447*(I9^0.488)*(J9^0.28)*(P9^1.3)</f>
        <v>6.6105937034708159E-5</v>
      </c>
      <c r="AO9" s="39">
        <f t="shared" ref="AO9:AO13" si="3">0.00188*(I9^0.474)*(P9^0.983)</f>
        <v>8.5368585869477417E-3</v>
      </c>
      <c r="AP9" s="40">
        <f t="shared" ref="AP9:AP13" si="4">0.000619*(I9^0.478)*(P9^0.104)</f>
        <v>4.8462982853211795E-4</v>
      </c>
      <c r="AQ9" s="41"/>
    </row>
    <row r="10" spans="1:54" s="32" customFormat="1" ht="14.25" customHeight="1">
      <c r="A10" s="30">
        <v>9</v>
      </c>
      <c r="B10" s="30" t="str">
        <f t="array" ref="B10">INDEX(MASTER_GIS_basins!B:B, MATCH(Master_Data_Table_Village_Water!C10, MASTER_GIS_basins!C:C, 0))</f>
        <v>Pago Pago Harbor</v>
      </c>
      <c r="C10" s="30" t="s">
        <v>43</v>
      </c>
      <c r="D10" s="44" t="s">
        <v>28</v>
      </c>
      <c r="E10" s="44" t="s">
        <v>28</v>
      </c>
      <c r="F10" s="44" t="s">
        <v>40</v>
      </c>
      <c r="G10" s="44" t="s">
        <v>44</v>
      </c>
      <c r="H10" s="30" t="s">
        <v>42</v>
      </c>
      <c r="I10" s="36">
        <f t="array" ref="I10">INDEX(MASTER_GIS_basins!D:D, MATCH(Master_Data_Table_Village_Water!$C10, MASTER_GIS_basins!$C:$C, 0))</f>
        <v>0.29533599999999999</v>
      </c>
      <c r="J10" s="31">
        <f t="array" ref="J10">INDEX(MASTER_GIS_basins!E:E, MATCH(Master_Data_Table_Village_Water!$C10, MASTER_GIS_basins!$C:$C, 0))</f>
        <v>19.897345000000001</v>
      </c>
      <c r="K10" s="31">
        <v>524.41693099999998</v>
      </c>
      <c r="L10" s="31">
        <v>1720.5280439999999</v>
      </c>
      <c r="M10" s="31">
        <v>1700.6306999999999</v>
      </c>
      <c r="N10" s="31">
        <v>12792.229519</v>
      </c>
      <c r="O10" s="36">
        <v>2.422771</v>
      </c>
      <c r="P10" s="36">
        <v>8.2034260000000003</v>
      </c>
      <c r="Q10" s="31">
        <v>13950.998787</v>
      </c>
      <c r="R10" s="31" t="s">
        <v>144</v>
      </c>
      <c r="S10" s="35">
        <f t="array" ref="S10">INDEX(MASTER_GIS_basins!G:G, MATCH(Master_Data_Table_Village_Water!$C10, MASTER_GIS_basins!$C:$C, 0))</f>
        <v>34.368333</v>
      </c>
      <c r="T10" s="31">
        <f t="array" ref="T10">INDEX(MASTER_GIS_basins!H:H, MATCH(Master_Data_Table_Village_Water!$C10, MASTER_GIS_basins!$C:$C, 0))</f>
        <v>4.9000000000000004</v>
      </c>
      <c r="U10" s="31">
        <f t="array" ref="U10">INDEX(MASTER_GIS_basins!I:I, MATCH(Master_Data_Table_Village_Water!$C10, MASTER_GIS_basins!$C:$C, 0))</f>
        <v>19.5</v>
      </c>
      <c r="V10" s="31">
        <f t="array" ref="V10">INDEX(MASTER_GIS_basins!J:J, MATCH(Master_Data_Table_Village_Water!$C10, MASTER_GIS_basins!$C:$C, 0))</f>
        <v>64.099999999999994</v>
      </c>
      <c r="W10" s="31">
        <f t="array" ref="W10">INDEX(MASTER_GIS_basins!K:K, MATCH(Master_Data_Table_Village_Water!$C10, MASTER_GIS_basins!$C:$C, 0))</f>
        <v>11.6</v>
      </c>
      <c r="X10" s="31">
        <f t="array" ref="X10">INDEX(MASTER_GIS_basins!L:L, MATCH(Master_Data_Table_Village_Water!$C10, MASTER_GIS_basins!$C:$C, 0))</f>
        <v>1549</v>
      </c>
      <c r="Y10" s="31">
        <f t="array" ref="Y10">INDEX(MASTER_GIS_basins!M:M, MATCH(Master_Data_Table_Village_Water!$C10, MASTER_GIS_basins!$C:$C, 0))</f>
        <v>4459.206443</v>
      </c>
      <c r="Z10" s="64">
        <f t="array" ref="Z10">INDEX(MASTER_GIS_basins!N:N, MATCH(Master_Data_Table_Village_Water!$C10, MASTER_GIS_basins!$C:$C, 0))</f>
        <v>0.214312</v>
      </c>
      <c r="AA10" s="36">
        <f t="array" ref="AA10">INDEX(MASTER_GIS_basins!O:O, MATCH(Master_Data_Table_Village_Water!$C10, MASTER_GIS_basins!$C:$C, 0))</f>
        <v>9.0232000000000007E-2</v>
      </c>
      <c r="AB10" s="36">
        <f t="array" ref="AB10">INDEX(MASTER_GIS_basins!P:P, MATCH(Master_Data_Table_Village_Water!$C10, MASTER_GIS_basins!$C:$C, 0))</f>
        <v>1.580667</v>
      </c>
      <c r="AC10" s="36">
        <f t="array" ref="AC10">INDEX(MASTER_GIS_basins!Q:Q, MATCH(Master_Data_Table_Village_Water!$C10, MASTER_GIS_basins!$C:$C, 0))</f>
        <v>0.791412</v>
      </c>
      <c r="AD10" s="45">
        <f t="array" ref="AD10">INDEX(MASTER_GIS_basins!R:R, MATCH(Master_Data_Table_Village_Water!$C10, MASTER_GIS_basins!$C:$C, 0))</f>
        <v>96.18986927200001</v>
      </c>
      <c r="AE10" s="45">
        <f t="array" ref="AE10">INDEX(MASTER_GIS_basins!S:S, MATCH(Master_Data_Table_Village_Water!$C10, MASTER_GIS_basins!$C:$C, 0))</f>
        <v>40.498918792000005</v>
      </c>
      <c r="AF10" s="31">
        <f t="array" ref="AF10">INDEX(MASTER_GIS_basins!T:T, MATCH(Master_Data_Table_Village_Water!$C10, MASTER_GIS_basins!$C:$C, 0))</f>
        <v>709.45235027700005</v>
      </c>
      <c r="AG10" s="31">
        <f t="array" ref="AG10">INDEX(MASTER_GIS_basins!U:U, MATCH(Master_Data_Table_Village_Water!$C10, MASTER_GIS_basins!$C:$C, 0))</f>
        <v>355.21023937199999</v>
      </c>
      <c r="AH10" s="70"/>
      <c r="AI10" s="46">
        <f>0.00365*(I10^0.909)*(J10^0.11)*(Q10^0.51)</f>
        <v>0.21748365819139329</v>
      </c>
      <c r="AJ10" s="46">
        <f>0.000925*(I10^0.922)*(J10^0.135)*(Q10^0.645)</f>
        <v>0.2120221356163422</v>
      </c>
      <c r="AK10" s="56">
        <f t="shared" si="0"/>
        <v>2.5463654597179359</v>
      </c>
      <c r="AL10" s="56">
        <f t="shared" si="1"/>
        <v>1.8605942848028818</v>
      </c>
      <c r="AM10" s="51">
        <f>0.0000335*(I10^0.488)*(J10^0.244)*(P10^1.16)</f>
        <v>4.4025036392564905E-4</v>
      </c>
      <c r="AN10" s="57">
        <f t="shared" si="2"/>
        <v>8.7837183465654608E-5</v>
      </c>
      <c r="AO10" s="57">
        <f t="shared" si="3"/>
        <v>8.3472834810716396E-3</v>
      </c>
      <c r="AP10" s="58">
        <f t="shared" si="4"/>
        <v>4.3008806430210972E-4</v>
      </c>
      <c r="AQ10" s="46"/>
      <c r="AR10" s="54">
        <v>9525</v>
      </c>
      <c r="AS10" s="32">
        <v>0.09</v>
      </c>
      <c r="AT10" s="32">
        <v>0.03</v>
      </c>
      <c r="AU10" s="32">
        <v>0.44</v>
      </c>
      <c r="AV10" s="32">
        <v>0.21</v>
      </c>
    </row>
    <row r="11" spans="1:54" ht="14.25" customHeight="1">
      <c r="A11" s="5">
        <v>10</v>
      </c>
      <c r="B11" s="5" t="str">
        <f t="array" ref="B11">INDEX(MASTER_GIS_basins!B:B, MATCH(Master_Data_Table_Village_Water!C11, MASTER_GIS_basins!C:C, 0))</f>
        <v>Fagaitua</v>
      </c>
      <c r="C11" s="5" t="s">
        <v>45</v>
      </c>
      <c r="D11" s="6" t="s">
        <v>28</v>
      </c>
      <c r="E11" s="6" t="s">
        <v>28</v>
      </c>
      <c r="F11" s="6" t="s">
        <v>29</v>
      </c>
      <c r="G11" s="6">
        <v>0</v>
      </c>
      <c r="H11" s="5" t="s">
        <v>38</v>
      </c>
      <c r="I11" s="7">
        <f t="array" ref="I11">INDEX(MASTER_GIS_basins!D:D, MATCH(Master_Data_Table_Village_Water!$C11, MASTER_GIS_basins!$C:$C, 0))</f>
        <v>9.5708000000000001E-2</v>
      </c>
      <c r="J11" s="8">
        <f t="array" ref="J11">INDEX(MASTER_GIS_basins!E:E, MATCH(Master_Data_Table_Village_Water!$C11, MASTER_GIS_basins!$C:$C, 0))</f>
        <v>63.245935000000003</v>
      </c>
      <c r="K11" s="8">
        <v>351.81295799999998</v>
      </c>
      <c r="L11" s="8">
        <v>1154.2420239999999</v>
      </c>
      <c r="M11" s="8">
        <v>1090.9960900000001</v>
      </c>
      <c r="N11" s="8">
        <v>6115.3851940000004</v>
      </c>
      <c r="O11" s="7">
        <v>1.1582170000000001</v>
      </c>
      <c r="P11" s="7">
        <v>12.101630999999999</v>
      </c>
      <c r="Q11" s="8">
        <v>13202.831968</v>
      </c>
      <c r="R11" s="8" t="s">
        <v>144</v>
      </c>
      <c r="S11" s="9">
        <f t="array" ref="S11">INDEX(MASTER_GIS_basins!G:G, MATCH(Master_Data_Table_Village_Water!$C11, MASTER_GIS_basins!$C:$C, 0))</f>
        <v>31.619624999999999</v>
      </c>
      <c r="T11" s="8">
        <f t="array" ref="T11">INDEX(MASTER_GIS_basins!H:H, MATCH(Master_Data_Table_Village_Water!$C11, MASTER_GIS_basins!$C:$C, 0))</f>
        <v>0</v>
      </c>
      <c r="U11" s="8">
        <f t="array" ref="U11">INDEX(MASTER_GIS_basins!I:I, MATCH(Master_Data_Table_Village_Water!$C11, MASTER_GIS_basins!$C:$C, 0))</f>
        <v>0</v>
      </c>
      <c r="V11" s="8">
        <f t="array" ref="V11">INDEX(MASTER_GIS_basins!J:J, MATCH(Master_Data_Table_Village_Water!$C11, MASTER_GIS_basins!$C:$C, 0))</f>
        <v>96.2</v>
      </c>
      <c r="W11" s="8">
        <f t="array" ref="W11">INDEX(MASTER_GIS_basins!K:K, MATCH(Master_Data_Table_Village_Water!$C11, MASTER_GIS_basins!$C:$C, 0))</f>
        <v>3.8</v>
      </c>
      <c r="X11" s="8">
        <f t="array" ref="X11">INDEX(MASTER_GIS_basins!L:L, MATCH(Master_Data_Table_Village_Water!$C11, MASTER_GIS_basins!$C:$C, 0))</f>
        <v>68</v>
      </c>
      <c r="Y11" s="8">
        <f t="array" ref="Y11">INDEX(MASTER_GIS_basins!M:M, MATCH(Master_Data_Table_Village_Water!$C11, MASTER_GIS_basins!$C:$C, 0))</f>
        <v>3722.9250080000002</v>
      </c>
      <c r="Z11" s="63">
        <f t="array" ref="Z11">INDEX(MASTER_GIS_basins!N:N, MATCH(Master_Data_Table_Village_Water!$C11, MASTER_GIS_basins!$C:$C, 0))</f>
        <v>9.8433000000000007E-2</v>
      </c>
      <c r="AA11" s="7">
        <f t="array" ref="AA11">INDEX(MASTER_GIS_basins!O:O, MATCH(Master_Data_Table_Village_Water!$C11, MASTER_GIS_basins!$C:$C, 0))</f>
        <v>4.0624E-2</v>
      </c>
      <c r="AB11" s="7">
        <f t="array" ref="AB11">INDEX(MASTER_GIS_basins!P:P, MATCH(Master_Data_Table_Village_Water!$C11, MASTER_GIS_basins!$C:$C, 0))</f>
        <v>0.60125499999999998</v>
      </c>
      <c r="AC11" s="7">
        <f t="array" ref="AC11">INDEX(MASTER_GIS_basins!Q:Q, MATCH(Master_Data_Table_Village_Water!$C11, MASTER_GIS_basins!$C:$C, 0))</f>
        <v>0.29226200000000002</v>
      </c>
      <c r="AD11" s="10">
        <f t="array" ref="AD11">INDEX(MASTER_GIS_basins!R:R, MATCH(Master_Data_Table_Village_Water!$C11, MASTER_GIS_basins!$C:$C, 0))</f>
        <v>44.179781823000006</v>
      </c>
      <c r="AE11" s="10">
        <f t="array" ref="AE11">INDEX(MASTER_GIS_basins!S:S, MATCH(Master_Data_Table_Village_Water!$C11, MASTER_GIS_basins!$C:$C, 0))</f>
        <v>18.233310544000002</v>
      </c>
      <c r="AF11" s="8">
        <f t="array" ref="AF11">INDEX(MASTER_GIS_basins!T:T, MATCH(Master_Data_Table_Village_Water!$C11, MASTER_GIS_basins!$C:$C, 0))</f>
        <v>269.86188290500002</v>
      </c>
      <c r="AG11" s="8">
        <f t="array" ref="AG11">INDEX(MASTER_GIS_basins!U:U, MATCH(Master_Data_Table_Village_Water!$C11, MASTER_GIS_basins!$C:$C, 0))</f>
        <v>131.176245722</v>
      </c>
      <c r="AH11" s="69"/>
      <c r="AI11" s="41">
        <f>0.00365*(I11^0.909)*(J11^0.11)*(Q11^0.51)</f>
        <v>8.6224090554198787E-2</v>
      </c>
      <c r="AJ11" s="41">
        <f>0.000925*(I11^0.922)*(J11^0.135)*(Q11^0.645)</f>
        <v>8.4634160587651469E-2</v>
      </c>
      <c r="AK11" s="42">
        <f t="shared" si="0"/>
        <v>0.8294467217560304</v>
      </c>
      <c r="AL11" s="42">
        <f t="shared" si="1"/>
        <v>0.61050932779926725</v>
      </c>
      <c r="AM11" s="50">
        <f>0.0000335*(I11^0.488)*(J11^0.244)*(P11^1.16)</f>
        <v>5.2880851380425952E-4</v>
      </c>
      <c r="AN11" s="39">
        <f t="shared" si="2"/>
        <v>1.1614391892053869E-4</v>
      </c>
      <c r="AO11" s="39">
        <f t="shared" si="3"/>
        <v>7.1707218295530215E-3</v>
      </c>
      <c r="AP11" s="40">
        <f t="shared" si="4"/>
        <v>2.6133626171602199E-4</v>
      </c>
      <c r="AQ11" s="41"/>
    </row>
    <row r="12" spans="1:54" ht="14.25" customHeight="1">
      <c r="A12" s="5">
        <v>11</v>
      </c>
      <c r="B12" s="5" t="str">
        <f t="array" ref="B12">INDEX(MASTER_GIS_basins!B:B, MATCH(Master_Data_Table_Village_Water!C12, MASTER_GIS_basins!C:C, 0))</f>
        <v>Auasi</v>
      </c>
      <c r="C12" s="5" t="s">
        <v>46</v>
      </c>
      <c r="D12" s="6" t="s">
        <v>28</v>
      </c>
      <c r="E12" s="6" t="s">
        <v>27</v>
      </c>
      <c r="F12" s="6" t="s">
        <v>30</v>
      </c>
      <c r="G12" s="6" t="s">
        <v>30</v>
      </c>
      <c r="H12" s="5" t="s">
        <v>47</v>
      </c>
      <c r="I12" s="7">
        <f t="array" ref="I12">INDEX(MASTER_GIS_basins!D:D, MATCH(Master_Data_Table_Village_Water!$C12, MASTER_GIS_basins!$C:$C, 0))</f>
        <v>0.12729399999999999</v>
      </c>
      <c r="J12" s="8">
        <f t="array" ref="J12">INDEX(MASTER_GIS_basins!E:E, MATCH(Master_Data_Table_Village_Water!$C12, MASTER_GIS_basins!$C:$C, 0))</f>
        <v>17.004584000000001</v>
      </c>
      <c r="K12" s="8">
        <v>323.86398300000002</v>
      </c>
      <c r="L12" s="8">
        <v>1062.54591</v>
      </c>
      <c r="M12" s="8">
        <v>1045.541326</v>
      </c>
      <c r="N12" s="8">
        <v>4293.0018200000004</v>
      </c>
      <c r="O12" s="7">
        <v>0.81306900000000004</v>
      </c>
      <c r="P12" s="7">
        <v>6.3873369999999996</v>
      </c>
      <c r="Q12" s="8">
        <v>6678.2248300000001</v>
      </c>
      <c r="R12" s="8" t="s">
        <v>144</v>
      </c>
      <c r="S12" s="9">
        <f t="array" ref="S12">INDEX(MASTER_GIS_basins!G:G, MATCH(Master_Data_Table_Village_Water!$C12, MASTER_GIS_basins!$C:$C, 0))</f>
        <v>25.130237999999999</v>
      </c>
      <c r="T12" s="8">
        <f t="array" ref="T12">INDEX(MASTER_GIS_basins!H:H, MATCH(Master_Data_Table_Village_Water!$C12, MASTER_GIS_basins!$C:$C, 0))</f>
        <v>0</v>
      </c>
      <c r="U12" s="8">
        <f t="array" ref="U12">INDEX(MASTER_GIS_basins!I:I, MATCH(Master_Data_Table_Village_Water!$C12, MASTER_GIS_basins!$C:$C, 0))</f>
        <v>2.2000000000000002</v>
      </c>
      <c r="V12" s="8">
        <f t="array" ref="V12">INDEX(MASTER_GIS_basins!J:J, MATCH(Master_Data_Table_Village_Water!$C12, MASTER_GIS_basins!$C:$C, 0))</f>
        <v>94.7</v>
      </c>
      <c r="W12" s="8">
        <f t="array" ref="W12">INDEX(MASTER_GIS_basins!K:K, MATCH(Master_Data_Table_Village_Water!$C12, MASTER_GIS_basins!$C:$C, 0))</f>
        <v>3</v>
      </c>
      <c r="X12" s="8">
        <f t="array" ref="X12">INDEX(MASTER_GIS_basins!L:L, MATCH(Master_Data_Table_Village_Water!$C12, MASTER_GIS_basins!$C:$C, 0))</f>
        <v>88</v>
      </c>
      <c r="Y12" s="8">
        <f t="array" ref="Y12">INDEX(MASTER_GIS_basins!M:M, MATCH(Master_Data_Table_Village_Water!$C12, MASTER_GIS_basins!$C:$C, 0))</f>
        <v>2730.5921960000001</v>
      </c>
      <c r="Z12" s="63">
        <f t="array" ref="Z12">INDEX(MASTER_GIS_basins!N:N, MATCH(Master_Data_Table_Village_Water!$C12, MASTER_GIS_basins!$C:$C, 0))</f>
        <v>7.7824000000000004E-2</v>
      </c>
      <c r="AA12" s="7">
        <f t="array" ref="AA12">INDEX(MASTER_GIS_basins!O:O, MATCH(Master_Data_Table_Village_Water!$C12, MASTER_GIS_basins!$C:$C, 0))</f>
        <v>3.0438E-2</v>
      </c>
      <c r="AB12" s="7">
        <f t="array" ref="AB12">INDEX(MASTER_GIS_basins!P:P, MATCH(Master_Data_Table_Village_Water!$C12, MASTER_GIS_basins!$C:$C, 0))</f>
        <v>0.65771999999999997</v>
      </c>
      <c r="AC12" s="7">
        <f t="array" ref="AC12">INDEX(MASTER_GIS_basins!Q:Q, MATCH(Master_Data_Table_Village_Water!$C12, MASTER_GIS_basins!$C:$C, 0))</f>
        <v>0.31923200000000002</v>
      </c>
      <c r="AD12" s="10">
        <f t="array" ref="AD12">INDEX(MASTER_GIS_basins!R:R, MATCH(Master_Data_Table_Village_Water!$C12, MASTER_GIS_basins!$C:$C, 0))</f>
        <v>34.929823744000004</v>
      </c>
      <c r="AE12" s="10">
        <f t="array" ref="AE12">INDEX(MASTER_GIS_basins!S:S, MATCH(Master_Data_Table_Village_Water!$C12, MASTER_GIS_basins!$C:$C, 0))</f>
        <v>13.661517978000001</v>
      </c>
      <c r="AF12" s="8">
        <f t="array" ref="AF12">INDEX(MASTER_GIS_basins!T:T, MATCH(Master_Data_Table_Village_Water!$C12, MASTER_GIS_basins!$C:$C, 0))</f>
        <v>295.20512531999998</v>
      </c>
      <c r="AG12" s="8">
        <f t="array" ref="AG12">INDEX(MASTER_GIS_basins!U:U, MATCH(Master_Data_Table_Village_Water!$C12, MASTER_GIS_basins!$C:$C, 0))</f>
        <v>143.28121779200001</v>
      </c>
      <c r="AH12" s="69"/>
      <c r="AI12" s="41">
        <f>0.00365*(I12^0.909)*(J12^0.11)*(Q12^0.51)</f>
        <v>6.8312891119662489E-2</v>
      </c>
      <c r="AJ12" s="41">
        <f>0.000925*(I12^0.922)*(J12^0.135)*(Q12^0.645)</f>
        <v>5.9402869908000769E-2</v>
      </c>
      <c r="AK12" s="42">
        <f t="shared" si="0"/>
        <v>0.78957468112201845</v>
      </c>
      <c r="AL12" s="42">
        <f t="shared" si="1"/>
        <v>0.56771446115196178</v>
      </c>
      <c r="AM12" s="50">
        <f>0.0000335*(I12^0.488)*(J12^0.244)*(P12^1.16)</f>
        <v>2.101939389843915E-4</v>
      </c>
      <c r="AN12" s="39">
        <f t="shared" si="2"/>
        <v>4.026503283829077E-5</v>
      </c>
      <c r="AO12" s="39">
        <f t="shared" si="3"/>
        <v>4.3799202522717033E-3</v>
      </c>
      <c r="AP12" s="40">
        <f t="shared" si="4"/>
        <v>2.802477301122665E-4</v>
      </c>
      <c r="AQ12" s="41"/>
    </row>
    <row r="13" spans="1:54" ht="14.25" customHeight="1">
      <c r="A13" s="5">
        <v>12</v>
      </c>
      <c r="B13" s="5"/>
      <c r="C13" s="5" t="s">
        <v>48</v>
      </c>
      <c r="D13" s="6" t="s">
        <v>27</v>
      </c>
      <c r="E13" s="6" t="s">
        <v>27</v>
      </c>
      <c r="F13" s="6" t="s">
        <v>30</v>
      </c>
      <c r="G13" s="6" t="s">
        <v>30</v>
      </c>
      <c r="H13" s="5" t="s">
        <v>47</v>
      </c>
      <c r="I13" s="7"/>
      <c r="J13" s="8"/>
      <c r="K13" s="8"/>
      <c r="L13" s="8"/>
      <c r="M13" s="8"/>
      <c r="N13" s="8"/>
      <c r="O13" s="7"/>
      <c r="P13" s="7"/>
      <c r="Q13" s="8"/>
      <c r="R13" s="8"/>
      <c r="S13" s="9"/>
      <c r="T13" s="8"/>
      <c r="U13" s="8"/>
      <c r="V13" s="8"/>
      <c r="W13" s="8"/>
      <c r="X13" s="8"/>
      <c r="Y13" s="8"/>
      <c r="Z13" s="63"/>
      <c r="AA13" s="7"/>
      <c r="AB13" s="7"/>
      <c r="AC13" s="7"/>
      <c r="AD13" s="10"/>
      <c r="AE13" s="10"/>
      <c r="AF13" s="8"/>
      <c r="AG13" s="8"/>
      <c r="AH13" s="69"/>
      <c r="AI13" s="41">
        <f t="shared" ref="AI13" si="5">0.00365*(I13^0.909)*(J13^0.11)*(Q13^0.594)</f>
        <v>0</v>
      </c>
      <c r="AJ13" s="41">
        <f t="shared" ref="AJ13:AJ65" si="6">0.000925*(I13^0.922)*(J13^0.135)*(Q13^0.645)</f>
        <v>0</v>
      </c>
      <c r="AK13" s="42">
        <f t="shared" si="0"/>
        <v>0</v>
      </c>
      <c r="AL13" s="42">
        <f t="shared" si="1"/>
        <v>0</v>
      </c>
      <c r="AM13" s="49">
        <f t="shared" ref="AM13:AM65" si="7">0.0000335*(I13^0.488)*(J13^0.244)*(P13^1.16)</f>
        <v>0</v>
      </c>
      <c r="AN13" s="39">
        <f t="shared" si="2"/>
        <v>0</v>
      </c>
      <c r="AO13" s="39">
        <f t="shared" si="3"/>
        <v>0</v>
      </c>
      <c r="AP13" s="40">
        <f t="shared" si="4"/>
        <v>0</v>
      </c>
      <c r="AQ13" s="41"/>
    </row>
    <row r="14" spans="1:54" ht="14.25" customHeight="1">
      <c r="A14" s="5">
        <v>13</v>
      </c>
      <c r="B14" s="5"/>
      <c r="C14" s="5" t="s">
        <v>49</v>
      </c>
      <c r="D14" s="6" t="s">
        <v>27</v>
      </c>
      <c r="E14" s="6" t="s">
        <v>28</v>
      </c>
      <c r="F14" s="6" t="s">
        <v>29</v>
      </c>
      <c r="G14" s="6" t="s">
        <v>30</v>
      </c>
      <c r="H14" s="5" t="s">
        <v>31</v>
      </c>
      <c r="I14" s="7"/>
      <c r="J14" s="8"/>
      <c r="K14" s="8"/>
      <c r="L14" s="8"/>
      <c r="M14" s="8"/>
      <c r="N14" s="8"/>
      <c r="O14" s="7"/>
      <c r="P14" s="7"/>
      <c r="Q14" s="8"/>
      <c r="R14" s="8"/>
      <c r="S14" s="9"/>
      <c r="T14" s="8"/>
      <c r="U14" s="8"/>
      <c r="V14" s="8"/>
      <c r="W14" s="8"/>
      <c r="X14" s="8"/>
      <c r="Y14" s="8"/>
      <c r="Z14" s="63"/>
      <c r="AA14" s="7"/>
      <c r="AB14" s="7"/>
      <c r="AC14" s="7"/>
      <c r="AD14" s="10"/>
      <c r="AE14" s="10"/>
      <c r="AF14" s="8"/>
      <c r="AG14" s="8"/>
      <c r="AH14" s="69"/>
      <c r="AI14" s="41">
        <f t="shared" ref="AI14:AI17" si="8">0.00365*(I14^0.909)*(J14^0.11)*(Q14^0.51)</f>
        <v>0</v>
      </c>
      <c r="AJ14" s="41">
        <f t="shared" si="6"/>
        <v>0</v>
      </c>
      <c r="AK14" s="42">
        <f t="shared" ref="AK14:AK65" si="9">0.0862*(I14^0.972)*(Q14^0.479)</f>
        <v>0</v>
      </c>
      <c r="AL14" s="42">
        <f t="shared" ref="AL14:AL65" si="10">0.0464*(I14^0.964)*(Q14^0.51)</f>
        <v>0</v>
      </c>
      <c r="AM14" s="50">
        <f t="shared" si="7"/>
        <v>0</v>
      </c>
      <c r="AN14" s="39">
        <f t="shared" ref="AN14:AN65" si="11">0.00000447*(I14^0.488)*(J14^0.28)*(P14^1.3)</f>
        <v>0</v>
      </c>
      <c r="AO14" s="39">
        <f t="shared" ref="AO14:AO65" si="12">0.00188*(I14^0.474)*(P14^0.983)</f>
        <v>0</v>
      </c>
      <c r="AP14" s="40">
        <f t="shared" ref="AP14:AP65" si="13">0.000619*(I14^0.478)*(P14^0.104)</f>
        <v>0</v>
      </c>
      <c r="AQ14" s="41"/>
    </row>
    <row r="15" spans="1:54" ht="14.25" customHeight="1">
      <c r="A15" s="5">
        <v>14</v>
      </c>
      <c r="B15" s="5" t="str">
        <f t="array" ref="B15">INDEX(MASTER_GIS_basins!B:B, MATCH(Master_Data_Table_Village_Water!C15, MASTER_GIS_basins!C:C, 0))</f>
        <v>Fagaitua</v>
      </c>
      <c r="C15" s="5" t="s">
        <v>50</v>
      </c>
      <c r="D15" s="6" t="s">
        <v>28</v>
      </c>
      <c r="E15" s="6" t="s">
        <v>27</v>
      </c>
      <c r="F15" s="6" t="s">
        <v>30</v>
      </c>
      <c r="G15" s="6" t="s">
        <v>30</v>
      </c>
      <c r="H15" s="5" t="s">
        <v>47</v>
      </c>
      <c r="I15" s="7">
        <f t="array" ref="I15">INDEX(MASTER_GIS_basins!D:D, MATCH(Master_Data_Table_Village_Water!$C15, MASTER_GIS_basins!$C:$C, 0))</f>
        <v>0.124787</v>
      </c>
      <c r="J15" s="8">
        <f t="array" ref="J15">INDEX(MASTER_GIS_basins!E:E, MATCH(Master_Data_Table_Village_Water!$C15, MASTER_GIS_basins!$C:$C, 0))</f>
        <v>61.430962000000001</v>
      </c>
      <c r="K15" s="8">
        <v>287.741669</v>
      </c>
      <c r="L15" s="8">
        <v>944.03437599999995</v>
      </c>
      <c r="M15" s="8">
        <v>882.60341400000004</v>
      </c>
      <c r="N15" s="8">
        <v>4411.4341809999996</v>
      </c>
      <c r="O15" s="7">
        <v>0.83549899999999999</v>
      </c>
      <c r="P15" s="7">
        <v>6.6953810000000002</v>
      </c>
      <c r="Q15" s="8">
        <v>5909.3665030000002</v>
      </c>
      <c r="R15" s="8" t="s">
        <v>144</v>
      </c>
      <c r="S15" s="9">
        <f t="array" ref="S15">INDEX(MASTER_GIS_basins!G:G, MATCH(Master_Data_Table_Village_Water!$C15, MASTER_GIS_basins!$C:$C, 0))</f>
        <v>28.897592</v>
      </c>
      <c r="T15" s="8">
        <f t="array" ref="T15">INDEX(MASTER_GIS_basins!H:H, MATCH(Master_Data_Table_Village_Water!$C15, MASTER_GIS_basins!$C:$C, 0))</f>
        <v>2.6</v>
      </c>
      <c r="U15" s="8">
        <f t="array" ref="U15">INDEX(MASTER_GIS_basins!I:I, MATCH(Master_Data_Table_Village_Water!$C15, MASTER_GIS_basins!$C:$C, 0))</f>
        <v>9.6</v>
      </c>
      <c r="V15" s="8">
        <f t="array" ref="V15">INDEX(MASTER_GIS_basins!J:J, MATCH(Master_Data_Table_Village_Water!$C15, MASTER_GIS_basins!$C:$C, 0))</f>
        <v>83</v>
      </c>
      <c r="W15" s="8">
        <f t="array" ref="W15">INDEX(MASTER_GIS_basins!K:K, MATCH(Master_Data_Table_Village_Water!$C15, MASTER_GIS_basins!$C:$C, 0))</f>
        <v>4.8</v>
      </c>
      <c r="X15" s="8">
        <f t="array" ref="X15">INDEX(MASTER_GIS_basins!L:L, MATCH(Master_Data_Table_Village_Water!$C15, MASTER_GIS_basins!$C:$C, 0))</f>
        <v>81</v>
      </c>
      <c r="Y15" s="8">
        <f t="array" ref="Y15">INDEX(MASTER_GIS_basins!M:M, MATCH(Master_Data_Table_Village_Water!$C15, MASTER_GIS_basins!$C:$C, 0))</f>
        <v>2936.66795</v>
      </c>
      <c r="Z15" s="63">
        <f t="array" ref="Z15">INDEX(MASTER_GIS_basins!N:N, MATCH(Master_Data_Table_Village_Water!$C15, MASTER_GIS_basins!$C:$C, 0))</f>
        <v>8.8567999999999994E-2</v>
      </c>
      <c r="AA15" s="7">
        <f t="array" ref="AA15">INDEX(MASTER_GIS_basins!O:O, MATCH(Master_Data_Table_Village_Water!$C15, MASTER_GIS_basins!$C:$C, 0))</f>
        <v>3.5524E-2</v>
      </c>
      <c r="AB15" s="7">
        <f t="array" ref="AB15">INDEX(MASTER_GIS_basins!P:P, MATCH(Master_Data_Table_Village_Water!$C15, MASTER_GIS_basins!$C:$C, 0))</f>
        <v>0.56205099999999997</v>
      </c>
      <c r="AC15" s="7">
        <f t="array" ref="AC15">INDEX(MASTER_GIS_basins!Q:Q, MATCH(Master_Data_Table_Village_Water!$C15, MASTER_GIS_basins!$C:$C, 0))</f>
        <v>0.27044899999999999</v>
      </c>
      <c r="AD15" s="10">
        <f t="array" ref="AD15">INDEX(MASTER_GIS_basins!R:R, MATCH(Master_Data_Table_Village_Water!$C15, MASTER_GIS_basins!$C:$C, 0))</f>
        <v>39.752064007999998</v>
      </c>
      <c r="AE15" s="10">
        <f t="array" ref="AE15">INDEX(MASTER_GIS_basins!S:S, MATCH(Master_Data_Table_Village_Water!$C15, MASTER_GIS_basins!$C:$C, 0))</f>
        <v>15.944272444000001</v>
      </c>
      <c r="AF15" s="8">
        <f t="array" ref="AF15">INDEX(MASTER_GIS_basins!T:T, MATCH(Master_Data_Table_Village_Water!$C15, MASTER_GIS_basins!$C:$C, 0))</f>
        <v>252.26591238099999</v>
      </c>
      <c r="AG15" s="8">
        <f t="array" ref="AG15">INDEX(MASTER_GIS_basins!U:U, MATCH(Master_Data_Table_Village_Water!$C15, MASTER_GIS_basins!$C:$C, 0))</f>
        <v>121.385895119</v>
      </c>
      <c r="AH15" s="69"/>
      <c r="AI15" s="41">
        <f t="shared" si="8"/>
        <v>7.2597100455228741E-2</v>
      </c>
      <c r="AJ15" s="41">
        <f t="shared" si="6"/>
        <v>6.4104136265176359E-2</v>
      </c>
      <c r="AK15" s="42">
        <f t="shared" si="9"/>
        <v>0.73038521239894161</v>
      </c>
      <c r="AL15" s="42">
        <f t="shared" si="10"/>
        <v>0.52325224511990043</v>
      </c>
      <c r="AM15" s="50">
        <f t="shared" si="7"/>
        <v>3.0077469489151024E-4</v>
      </c>
      <c r="AN15" s="39">
        <f t="shared" si="11"/>
        <v>6.0742756430789143E-5</v>
      </c>
      <c r="AO15" s="39">
        <f t="shared" si="12"/>
        <v>4.5444280710286522E-3</v>
      </c>
      <c r="AP15" s="40">
        <f t="shared" si="13"/>
        <v>2.7895890278266893E-4</v>
      </c>
      <c r="AQ15" s="41"/>
    </row>
    <row r="16" spans="1:54" ht="14.25" customHeight="1">
      <c r="A16" s="5">
        <v>15</v>
      </c>
      <c r="B16" s="5"/>
      <c r="C16" s="5" t="s">
        <v>51</v>
      </c>
      <c r="D16" s="6" t="s">
        <v>27</v>
      </c>
      <c r="E16" s="6" t="s">
        <v>27</v>
      </c>
      <c r="F16" s="6" t="s">
        <v>30</v>
      </c>
      <c r="G16" s="6" t="s">
        <v>30</v>
      </c>
      <c r="H16" s="5" t="s">
        <v>31</v>
      </c>
      <c r="I16" s="7"/>
      <c r="J16" s="8"/>
      <c r="K16" s="8"/>
      <c r="L16" s="8"/>
      <c r="M16" s="8"/>
      <c r="N16" s="8"/>
      <c r="O16" s="7"/>
      <c r="P16" s="7"/>
      <c r="Q16" s="8"/>
      <c r="R16" s="8"/>
      <c r="S16" s="9"/>
      <c r="T16" s="8"/>
      <c r="U16" s="8"/>
      <c r="V16" s="8"/>
      <c r="W16" s="8"/>
      <c r="X16" s="8"/>
      <c r="Y16" s="8"/>
      <c r="Z16" s="63"/>
      <c r="AA16" s="7"/>
      <c r="AB16" s="7"/>
      <c r="AC16" s="7"/>
      <c r="AD16" s="10"/>
      <c r="AE16" s="10"/>
      <c r="AF16" s="8"/>
      <c r="AG16" s="8"/>
      <c r="AH16" s="69"/>
      <c r="AI16" s="41">
        <f t="shared" si="8"/>
        <v>0</v>
      </c>
      <c r="AJ16" s="41">
        <f t="shared" si="6"/>
        <v>0</v>
      </c>
      <c r="AK16" s="42">
        <f t="shared" si="9"/>
        <v>0</v>
      </c>
      <c r="AL16" s="42">
        <f t="shared" si="10"/>
        <v>0</v>
      </c>
      <c r="AM16" s="50">
        <f t="shared" si="7"/>
        <v>0</v>
      </c>
      <c r="AN16" s="39">
        <f t="shared" si="11"/>
        <v>0</v>
      </c>
      <c r="AO16" s="39">
        <f t="shared" si="12"/>
        <v>0</v>
      </c>
      <c r="AP16" s="40">
        <f t="shared" si="13"/>
        <v>0</v>
      </c>
      <c r="AQ16" s="41"/>
    </row>
    <row r="17" spans="1:48" ht="14.25" customHeight="1">
      <c r="A17" s="5">
        <v>16</v>
      </c>
      <c r="B17" s="5" t="str">
        <f t="array" ref="B17">INDEX(MASTER_GIS_basins!B:B, MATCH(Master_Data_Table_Village_Water!C17, MASTER_GIS_basins!C:C, 0))</f>
        <v>Fagaitua</v>
      </c>
      <c r="C17" s="5" t="s">
        <v>52</v>
      </c>
      <c r="D17" s="6" t="s">
        <v>28</v>
      </c>
      <c r="E17" s="6" t="s">
        <v>28</v>
      </c>
      <c r="F17" s="6" t="s">
        <v>29</v>
      </c>
      <c r="G17" s="6">
        <v>0</v>
      </c>
      <c r="H17" s="5" t="s">
        <v>38</v>
      </c>
      <c r="I17" s="7">
        <f t="array" ref="I17">INDEX(MASTER_GIS_basins!D:D, MATCH(Master_Data_Table_Village_Water!$C17, MASTER_GIS_basins!$C:$C, 0))</f>
        <v>0.29094399999999998</v>
      </c>
      <c r="J17" s="8">
        <f t="array" ref="J17">INDEX(MASTER_GIS_basins!E:E, MATCH(Master_Data_Table_Village_Water!$C17, MASTER_GIS_basins!$C:$C, 0))</f>
        <v>54.893562000000003</v>
      </c>
      <c r="K17" s="8">
        <v>354.80954000000003</v>
      </c>
      <c r="L17" s="8">
        <v>1164.0733310000001</v>
      </c>
      <c r="M17" s="8">
        <v>1109.179768</v>
      </c>
      <c r="N17" s="8">
        <v>10811.917347000001</v>
      </c>
      <c r="O17" s="7">
        <v>2.0477120000000002</v>
      </c>
      <c r="P17" s="7">
        <v>7.0381640000000001</v>
      </c>
      <c r="Q17" s="8">
        <v>7806.5894310000003</v>
      </c>
      <c r="R17" s="8" t="s">
        <v>144</v>
      </c>
      <c r="S17" s="9">
        <f t="array" ref="S17">INDEX(MASTER_GIS_basins!G:G, MATCH(Master_Data_Table_Village_Water!$C17, MASTER_GIS_basins!$C:$C, 0))</f>
        <v>30.972297999999999</v>
      </c>
      <c r="T17" s="8">
        <f t="array" ref="T17">INDEX(MASTER_GIS_basins!H:H, MATCH(Master_Data_Table_Village_Water!$C17, MASTER_GIS_basins!$C:$C, 0))</f>
        <v>0</v>
      </c>
      <c r="U17" s="8">
        <f t="array" ref="U17">INDEX(MASTER_GIS_basins!I:I, MATCH(Master_Data_Table_Village_Water!$C17, MASTER_GIS_basins!$C:$C, 0))</f>
        <v>0.2</v>
      </c>
      <c r="V17" s="8">
        <f t="array" ref="V17">INDEX(MASTER_GIS_basins!J:J, MATCH(Master_Data_Table_Village_Water!$C17, MASTER_GIS_basins!$C:$C, 0))</f>
        <v>94.7</v>
      </c>
      <c r="W17" s="8">
        <f t="array" ref="W17">INDEX(MASTER_GIS_basins!K:K, MATCH(Master_Data_Table_Village_Water!$C17, MASTER_GIS_basins!$C:$C, 0))</f>
        <v>5.0999999999999996</v>
      </c>
      <c r="X17" s="8">
        <f t="array" ref="X17">INDEX(MASTER_GIS_basins!L:L, MATCH(Master_Data_Table_Village_Water!$C17, MASTER_GIS_basins!$C:$C, 0))</f>
        <v>214</v>
      </c>
      <c r="Y17" s="8">
        <f t="array" ref="Y17">INDEX(MASTER_GIS_basins!M:M, MATCH(Master_Data_Table_Village_Water!$C17, MASTER_GIS_basins!$C:$C, 0))</f>
        <v>4254.6506509999999</v>
      </c>
      <c r="Z17" s="63">
        <f t="array" ref="Z17">INDEX(MASTER_GIS_basins!N:N, MATCH(Master_Data_Table_Village_Water!$C17, MASTER_GIS_basins!$C:$C, 0))</f>
        <v>0.168767</v>
      </c>
      <c r="AA17" s="7">
        <f t="array" ref="AA17">INDEX(MASTER_GIS_basins!O:O, MATCH(Master_Data_Table_Village_Water!$C17, MASTER_GIS_basins!$C:$C, 0))</f>
        <v>6.9557999999999995E-2</v>
      </c>
      <c r="AB17" s="7">
        <f t="array" ref="AB17">INDEX(MASTER_GIS_basins!P:P, MATCH(Master_Data_Table_Village_Water!$C17, MASTER_GIS_basins!$C:$C, 0))</f>
        <v>1.04566</v>
      </c>
      <c r="AC17" s="7">
        <f t="array" ref="AC17">INDEX(MASTER_GIS_basins!Q:Q, MATCH(Master_Data_Table_Village_Water!$C17, MASTER_GIS_basins!$C:$C, 0))</f>
        <v>0.51132900000000003</v>
      </c>
      <c r="AD17" s="10">
        <f t="array" ref="AD17">INDEX(MASTER_GIS_basins!R:R, MATCH(Master_Data_Table_Village_Water!$C17, MASTER_GIS_basins!$C:$C, 0))</f>
        <v>75.747861377000007</v>
      </c>
      <c r="AE17" s="10">
        <f t="array" ref="AE17">INDEX(MASTER_GIS_basins!S:S, MATCH(Master_Data_Table_Village_Water!$C17, MASTER_GIS_basins!$C:$C, 0))</f>
        <v>31.219786698</v>
      </c>
      <c r="AF17" s="8">
        <f t="array" ref="AF17">INDEX(MASTER_GIS_basins!T:T, MATCH(Master_Data_Table_Village_Water!$C17, MASTER_GIS_basins!$C:$C, 0))</f>
        <v>469.32462346000005</v>
      </c>
      <c r="AG17" s="8">
        <f t="array" ref="AG17">INDEX(MASTER_GIS_basins!U:U, MATCH(Master_Data_Table_Village_Water!$C17, MASTER_GIS_basins!$C:$C, 0))</f>
        <v>229.50030639900001</v>
      </c>
      <c r="AH17" s="69"/>
      <c r="AI17" s="41">
        <f t="shared" si="8"/>
        <v>0.1784013976197073</v>
      </c>
      <c r="AJ17" s="41">
        <f t="shared" si="6"/>
        <v>0.16490998760622147</v>
      </c>
      <c r="AK17" s="42">
        <f t="shared" si="9"/>
        <v>1.9002860900528165</v>
      </c>
      <c r="AL17" s="42">
        <f t="shared" si="10"/>
        <v>1.3639094246143946</v>
      </c>
      <c r="AM17" s="50">
        <f t="shared" si="7"/>
        <v>4.686837596810454E-4</v>
      </c>
      <c r="AN17" s="39">
        <f t="shared" si="11"/>
        <v>9.4931360629797607E-5</v>
      </c>
      <c r="AO17" s="39">
        <f t="shared" si="12"/>
        <v>7.1294508646618359E-3</v>
      </c>
      <c r="AP17" s="40">
        <f t="shared" si="13"/>
        <v>4.2026896508206148E-4</v>
      </c>
      <c r="AQ17" s="41"/>
    </row>
    <row r="18" spans="1:48" ht="14.25" customHeight="1">
      <c r="A18" s="5">
        <v>17</v>
      </c>
      <c r="B18" s="5"/>
      <c r="C18" s="5" t="s">
        <v>53</v>
      </c>
      <c r="D18" s="6" t="s">
        <v>27</v>
      </c>
      <c r="E18" s="6" t="s">
        <v>28</v>
      </c>
      <c r="F18" s="6" t="s">
        <v>29</v>
      </c>
      <c r="G18" s="6">
        <v>0</v>
      </c>
      <c r="H18" s="5" t="s">
        <v>38</v>
      </c>
      <c r="I18" s="7"/>
      <c r="J18" s="8"/>
      <c r="K18" s="8"/>
      <c r="L18" s="8"/>
      <c r="M18" s="8"/>
      <c r="N18" s="8"/>
      <c r="O18" s="7"/>
      <c r="P18" s="7"/>
      <c r="Q18" s="8"/>
      <c r="R18" s="8"/>
      <c r="S18" s="9"/>
      <c r="T18" s="8"/>
      <c r="U18" s="8"/>
      <c r="V18" s="8"/>
      <c r="W18" s="8"/>
      <c r="X18" s="8"/>
      <c r="Y18" s="8"/>
      <c r="Z18" s="63"/>
      <c r="AA18" s="7"/>
      <c r="AB18" s="7"/>
      <c r="AC18" s="7"/>
      <c r="AD18" s="10"/>
      <c r="AE18" s="10"/>
      <c r="AF18" s="8"/>
      <c r="AG18" s="8"/>
      <c r="AH18" s="69"/>
      <c r="AI18" s="41">
        <f t="shared" ref="AI18" si="14">0.00365*(I18^0.909)*(J18^0.11)*(Q18^0.594)</f>
        <v>0</v>
      </c>
      <c r="AJ18" s="41">
        <f t="shared" si="6"/>
        <v>0</v>
      </c>
      <c r="AK18" s="42">
        <f t="shared" si="9"/>
        <v>0</v>
      </c>
      <c r="AL18" s="42">
        <f t="shared" si="10"/>
        <v>0</v>
      </c>
      <c r="AM18" s="49">
        <f t="shared" si="7"/>
        <v>0</v>
      </c>
      <c r="AN18" s="39">
        <f t="shared" si="11"/>
        <v>0</v>
      </c>
      <c r="AO18" s="39">
        <f t="shared" si="12"/>
        <v>0</v>
      </c>
      <c r="AP18" s="40">
        <f t="shared" si="13"/>
        <v>0</v>
      </c>
      <c r="AQ18" s="41"/>
    </row>
    <row r="19" spans="1:48" s="32" customFormat="1" ht="14.25" customHeight="1">
      <c r="A19" s="30">
        <v>18</v>
      </c>
      <c r="B19" s="30" t="str">
        <f t="array" ref="B19">INDEX(MASTER_GIS_basins!B:B, MATCH(Master_Data_Table_Village_Water!C19, MASTER_GIS_basins!C:C, 0))</f>
        <v>Alega</v>
      </c>
      <c r="C19" s="30" t="s">
        <v>54</v>
      </c>
      <c r="D19" s="44" t="s">
        <v>28</v>
      </c>
      <c r="E19" s="44" t="s">
        <v>28</v>
      </c>
      <c r="F19" s="44" t="s">
        <v>40</v>
      </c>
      <c r="G19" s="44" t="s">
        <v>55</v>
      </c>
      <c r="H19" s="30" t="s">
        <v>42</v>
      </c>
      <c r="I19" s="36">
        <f t="array" ref="I19">INDEX(MASTER_GIS_basins!D:D, MATCH(Master_Data_Table_Village_Water!$C19, MASTER_GIS_basins!$C:$C, 0))</f>
        <v>0.26872299999999999</v>
      </c>
      <c r="J19" s="31">
        <f t="array" ref="J19">INDEX(MASTER_GIS_basins!E:E, MATCH(Master_Data_Table_Village_Water!$C19, MASTER_GIS_basins!$C:$C, 0))</f>
        <v>28.573962999999999</v>
      </c>
      <c r="K19" s="31">
        <v>356.32055700000001</v>
      </c>
      <c r="L19" s="31">
        <v>1169.030735</v>
      </c>
      <c r="M19" s="31">
        <v>1140.456772</v>
      </c>
      <c r="N19" s="31">
        <v>7887.3358619999999</v>
      </c>
      <c r="O19" s="36">
        <v>1.493814</v>
      </c>
      <c r="P19" s="36">
        <v>5.5589339999999998</v>
      </c>
      <c r="Q19" s="31">
        <v>6339.7241160000003</v>
      </c>
      <c r="R19" s="31" t="s">
        <v>144</v>
      </c>
      <c r="S19" s="35">
        <f t="array" ref="S19">INDEX(MASTER_GIS_basins!G:G, MATCH(Master_Data_Table_Village_Water!$C19, MASTER_GIS_basins!$C:$C, 0))</f>
        <v>30.659493000000001</v>
      </c>
      <c r="T19" s="31">
        <f t="array" ref="T19">INDEX(MASTER_GIS_basins!H:H, MATCH(Master_Data_Table_Village_Water!$C19, MASTER_GIS_basins!$C:$C, 0))</f>
        <v>0</v>
      </c>
      <c r="U19" s="31">
        <f t="array" ref="U19">INDEX(MASTER_GIS_basins!I:I, MATCH(Master_Data_Table_Village_Water!$C19, MASTER_GIS_basins!$C:$C, 0))</f>
        <v>0</v>
      </c>
      <c r="V19" s="31">
        <f t="array" ref="V19">INDEX(MASTER_GIS_basins!J:J, MATCH(Master_Data_Table_Village_Water!$C19, MASTER_GIS_basins!$C:$C, 0))</f>
        <v>97.5</v>
      </c>
      <c r="W19" s="31">
        <f t="array" ref="W19">INDEX(MASTER_GIS_basins!K:K, MATCH(Master_Data_Table_Village_Water!$C19, MASTER_GIS_basins!$C:$C, 0))</f>
        <v>2.5</v>
      </c>
      <c r="X19" s="31">
        <f t="array" ref="X19">INDEX(MASTER_GIS_basins!L:L, MATCH(Master_Data_Table_Village_Water!$C19, MASTER_GIS_basins!$C:$C, 0))</f>
        <v>29</v>
      </c>
      <c r="Y19" s="31">
        <f t="array" ref="Y19">INDEX(MASTER_GIS_basins!M:M, MATCH(Master_Data_Table_Village_Water!$C19, MASTER_GIS_basins!$C:$C, 0))</f>
        <v>4502.3326370000004</v>
      </c>
      <c r="Z19" s="64">
        <f t="array" ref="Z19">INDEX(MASTER_GIS_basins!N:N, MATCH(Master_Data_Table_Village_Water!$C19, MASTER_GIS_basins!$C:$C, 0))</f>
        <v>0.142203</v>
      </c>
      <c r="AA19" s="36">
        <f t="array" ref="AA19">INDEX(MASTER_GIS_basins!O:O, MATCH(Master_Data_Table_Village_Water!$C19, MASTER_GIS_basins!$C:$C, 0))</f>
        <v>5.7433999999999999E-2</v>
      </c>
      <c r="AB19" s="36">
        <f t="array" ref="AB19">INDEX(MASTER_GIS_basins!P:P, MATCH(Master_Data_Table_Village_Water!$C19, MASTER_GIS_basins!$C:$C, 0))</f>
        <v>1.030162</v>
      </c>
      <c r="AC19" s="36">
        <f t="array" ref="AC19">INDEX(MASTER_GIS_basins!Q:Q, MATCH(Master_Data_Table_Village_Water!$C19, MASTER_GIS_basins!$C:$C, 0))</f>
        <v>0.50425399999999998</v>
      </c>
      <c r="AD19" s="45">
        <f t="array" ref="AD19">INDEX(MASTER_GIS_basins!R:R, MATCH(Master_Data_Table_Village_Water!$C19, MASTER_GIS_basins!$C:$C, 0))</f>
        <v>63.825114693000003</v>
      </c>
      <c r="AE19" s="45">
        <f t="array" ref="AE19">INDEX(MASTER_GIS_basins!S:S, MATCH(Master_Data_Table_Village_Water!$C19, MASTER_GIS_basins!$C:$C, 0))</f>
        <v>25.778159654</v>
      </c>
      <c r="AF19" s="31">
        <f t="array" ref="AF19">INDEX(MASTER_GIS_basins!T:T, MATCH(Master_Data_Table_Village_Water!$C19, MASTER_GIS_basins!$C:$C, 0))</f>
        <v>462.36864062200004</v>
      </c>
      <c r="AG19" s="31">
        <f t="array" ref="AG19">INDEX(MASTER_GIS_basins!U:U, MATCH(Master_Data_Table_Village_Water!$C19, MASTER_GIS_basins!$C:$C, 0))</f>
        <v>226.32482707400001</v>
      </c>
      <c r="AH19" s="70"/>
      <c r="AI19" s="46">
        <f t="shared" ref="AI19:AI22" si="15">0.00365*(I19^0.909)*(J19^0.11)*(Q19^0.51)</f>
        <v>0.13891322665446226</v>
      </c>
      <c r="AJ19" s="46">
        <f t="shared" si="6"/>
        <v>0.12270215515505316</v>
      </c>
      <c r="AK19" s="56">
        <f t="shared" si="9"/>
        <v>1.5921473989236856</v>
      </c>
      <c r="AL19" s="56">
        <f t="shared" si="10"/>
        <v>1.1361187539935036</v>
      </c>
      <c r="AM19" s="51">
        <f t="shared" si="7"/>
        <v>2.924102054211934E-4</v>
      </c>
      <c r="AN19" s="57">
        <f t="shared" si="11"/>
        <v>5.5971763661728122E-5</v>
      </c>
      <c r="AO19" s="57">
        <f t="shared" si="12"/>
        <v>5.4447131600763501E-3</v>
      </c>
      <c r="AP19" s="58">
        <f t="shared" si="13"/>
        <v>3.9480030549092271E-4</v>
      </c>
      <c r="AQ19" s="46"/>
      <c r="AR19" s="54">
        <v>9600</v>
      </c>
      <c r="AS19" s="32">
        <v>0.42</v>
      </c>
      <c r="AT19" s="32">
        <v>0.23</v>
      </c>
      <c r="AU19" s="32">
        <v>1.21</v>
      </c>
      <c r="AV19" s="32">
        <v>0.78</v>
      </c>
    </row>
    <row r="20" spans="1:48" ht="14.25" customHeight="1">
      <c r="A20" s="5">
        <v>19</v>
      </c>
      <c r="B20" s="5" t="str">
        <f t="array" ref="B20">INDEX(MASTER_GIS_basins!B:B, MATCH(Master_Data_Table_Village_Water!C20, MASTER_GIS_basins!C:C, 0))</f>
        <v>Pago Pago Harbor</v>
      </c>
      <c r="C20" s="5" t="s">
        <v>56</v>
      </c>
      <c r="D20" s="6" t="s">
        <v>28</v>
      </c>
      <c r="E20" s="6" t="s">
        <v>28</v>
      </c>
      <c r="F20" s="6" t="s">
        <v>29</v>
      </c>
      <c r="G20" s="6">
        <v>0</v>
      </c>
      <c r="H20" s="5" t="s">
        <v>38</v>
      </c>
      <c r="I20" s="7">
        <f t="array" ref="I20">INDEX(MASTER_GIS_basins!D:D, MATCH(Master_Data_Table_Village_Water!$C20, MASTER_GIS_basins!$C:$C, 0))</f>
        <v>0.117345</v>
      </c>
      <c r="J20" s="8">
        <f t="array" ref="J20">INDEX(MASTER_GIS_basins!E:E, MATCH(Master_Data_Table_Village_Water!$C20, MASTER_GIS_basins!$C:$C, 0))</f>
        <v>83.334057999999999</v>
      </c>
      <c r="K20" s="8">
        <v>365.51736499999998</v>
      </c>
      <c r="L20" s="8">
        <v>1199.20399</v>
      </c>
      <c r="M20" s="8">
        <v>1115.8699320000001</v>
      </c>
      <c r="N20" s="8">
        <v>4764.7000369999996</v>
      </c>
      <c r="O20" s="7">
        <v>0.90240500000000001</v>
      </c>
      <c r="P20" s="7">
        <v>7.6901640000000002</v>
      </c>
      <c r="Q20" s="8">
        <v>8581.2227110000003</v>
      </c>
      <c r="R20" s="8" t="s">
        <v>144</v>
      </c>
      <c r="S20" s="9">
        <f t="array" ref="S20">INDEX(MASTER_GIS_basins!G:G, MATCH(Master_Data_Table_Village_Water!$C20, MASTER_GIS_basins!$C:$C, 0))</f>
        <v>29.730004000000001</v>
      </c>
      <c r="T20" s="8">
        <f t="array" ref="T20">INDEX(MASTER_GIS_basins!H:H, MATCH(Master_Data_Table_Village_Water!$C20, MASTER_GIS_basins!$C:$C, 0))</f>
        <v>0.5</v>
      </c>
      <c r="U20" s="8">
        <f t="array" ref="U20">INDEX(MASTER_GIS_basins!I:I, MATCH(Master_Data_Table_Village_Water!$C20, MASTER_GIS_basins!$C:$C, 0))</f>
        <v>1.4</v>
      </c>
      <c r="V20" s="8">
        <f t="array" ref="V20">INDEX(MASTER_GIS_basins!J:J, MATCH(Master_Data_Table_Village_Water!$C20, MASTER_GIS_basins!$C:$C, 0))</f>
        <v>97</v>
      </c>
      <c r="W20" s="8">
        <f t="array" ref="W20">INDEX(MASTER_GIS_basins!K:K, MATCH(Master_Data_Table_Village_Water!$C20, MASTER_GIS_basins!$C:$C, 0))</f>
        <v>1</v>
      </c>
      <c r="X20" s="8">
        <f t="array" ref="X20">INDEX(MASTER_GIS_basins!L:L, MATCH(Master_Data_Table_Village_Water!$C20, MASTER_GIS_basins!$C:$C, 0))</f>
        <v>1445</v>
      </c>
      <c r="Y20" s="8">
        <f t="array" ref="Y20">INDEX(MASTER_GIS_basins!M:M, MATCH(Master_Data_Table_Village_Water!$C20, MASTER_GIS_basins!$C:$C, 0))</f>
        <v>5078.2880299999997</v>
      </c>
      <c r="Z20" s="63">
        <f t="array" ref="Z20">INDEX(MASTER_GIS_basins!N:N, MATCH(Master_Data_Table_Village_Water!$C20, MASTER_GIS_basins!$C:$C, 0))</f>
        <v>0.120297</v>
      </c>
      <c r="AA20" s="7">
        <f t="array" ref="AA20">INDEX(MASTER_GIS_basins!O:O, MATCH(Master_Data_Table_Village_Water!$C20, MASTER_GIS_basins!$C:$C, 0))</f>
        <v>5.0347999999999997E-2</v>
      </c>
      <c r="AB20" s="7">
        <f t="array" ref="AB20">INDEX(MASTER_GIS_basins!P:P, MATCH(Master_Data_Table_Village_Water!$C20, MASTER_GIS_basins!$C:$C, 0))</f>
        <v>0.68149499999999996</v>
      </c>
      <c r="AC20" s="7">
        <f t="array" ref="AC20">INDEX(MASTER_GIS_basins!Q:Q, MATCH(Master_Data_Table_Village_Water!$C20, MASTER_GIS_basins!$C:$C, 0))</f>
        <v>0.33208799999999999</v>
      </c>
      <c r="AD20" s="10">
        <f t="array" ref="AD20">INDEX(MASTER_GIS_basins!R:R, MATCH(Master_Data_Table_Village_Water!$C20, MASTER_GIS_basins!$C:$C, 0))</f>
        <v>53.993022807000003</v>
      </c>
      <c r="AE20" s="10">
        <f t="array" ref="AE20">INDEX(MASTER_GIS_basins!S:S, MATCH(Master_Data_Table_Village_Water!$C20, MASTER_GIS_basins!$C:$C, 0))</f>
        <v>22.597743187999999</v>
      </c>
      <c r="AF20" s="8">
        <f t="array" ref="AF20">INDEX(MASTER_GIS_basins!T:T, MATCH(Master_Data_Table_Village_Water!$C20, MASTER_GIS_basins!$C:$C, 0))</f>
        <v>305.87608234499999</v>
      </c>
      <c r="AG20" s="8">
        <f t="array" ref="AG20">INDEX(MASTER_GIS_basins!U:U, MATCH(Master_Data_Table_Village_Water!$C20, MASTER_GIS_basins!$C:$C, 0))</f>
        <v>149.05138912800001</v>
      </c>
      <c r="AH20" s="69"/>
      <c r="AI20" s="41">
        <f t="shared" si="15"/>
        <v>8.5869064790191685E-2</v>
      </c>
      <c r="AJ20" s="41">
        <f t="shared" si="6"/>
        <v>8.0285726680432476E-2</v>
      </c>
      <c r="AK20" s="42">
        <f t="shared" si="9"/>
        <v>0.82261552340004651</v>
      </c>
      <c r="AL20" s="42">
        <f t="shared" si="10"/>
        <v>0.59647455676189987</v>
      </c>
      <c r="AM20" s="50">
        <f t="shared" si="7"/>
        <v>3.6924066288941438E-4</v>
      </c>
      <c r="AN20" s="39">
        <f t="shared" si="11"/>
        <v>7.6869283566969411E-5</v>
      </c>
      <c r="AO20" s="39">
        <f t="shared" si="12"/>
        <v>5.0577663304690896E-3</v>
      </c>
      <c r="AP20" s="40">
        <f t="shared" si="13"/>
        <v>2.7480967928305964E-4</v>
      </c>
      <c r="AQ20" s="41"/>
    </row>
    <row r="21" spans="1:48" ht="14.25" customHeight="1">
      <c r="A21" s="5">
        <v>20</v>
      </c>
      <c r="B21" s="5" t="str">
        <f t="array" ref="B21">INDEX(MASTER_GIS_basins!B:B, MATCH(Master_Data_Table_Village_Water!C21, MASTER_GIS_basins!C:C, 0))</f>
        <v>Pago Pago Harbor</v>
      </c>
      <c r="C21" s="5" t="s">
        <v>57</v>
      </c>
      <c r="D21" s="6" t="s">
        <v>28</v>
      </c>
      <c r="E21" s="6" t="s">
        <v>27</v>
      </c>
      <c r="F21" s="6" t="s">
        <v>30</v>
      </c>
      <c r="G21" s="6" t="s">
        <v>30</v>
      </c>
      <c r="H21" s="5" t="s">
        <v>47</v>
      </c>
      <c r="I21" s="7">
        <f t="array" ref="I21">INDEX(MASTER_GIS_basins!D:D, MATCH(Master_Data_Table_Village_Water!$C21, MASTER_GIS_basins!$C:$C, 0))</f>
        <v>3.1909E-2</v>
      </c>
      <c r="J21" s="8">
        <f t="array" ref="J21">INDEX(MASTER_GIS_basins!E:E, MATCH(Master_Data_Table_Village_Water!$C21, MASTER_GIS_basins!$C:$C, 0))</f>
        <v>98.107705999999993</v>
      </c>
      <c r="K21" s="8">
        <v>263.47186299999998</v>
      </c>
      <c r="L21" s="8">
        <v>864.40902600000004</v>
      </c>
      <c r="M21" s="8">
        <v>766.30132000000003</v>
      </c>
      <c r="N21" s="8">
        <v>1555.878434</v>
      </c>
      <c r="O21" s="7">
        <v>0.29467399999999999</v>
      </c>
      <c r="P21" s="7">
        <v>9.234928</v>
      </c>
      <c r="Q21" s="8">
        <v>7076.7376009999998</v>
      </c>
      <c r="R21" s="8" t="s">
        <v>144</v>
      </c>
      <c r="S21" s="9">
        <f t="array" ref="S21">INDEX(MASTER_GIS_basins!G:G, MATCH(Master_Data_Table_Village_Water!$C21, MASTER_GIS_basins!$C:$C, 0))</f>
        <v>37.225155000000001</v>
      </c>
      <c r="T21" s="8">
        <f t="array" ref="T21">INDEX(MASTER_GIS_basins!H:H, MATCH(Master_Data_Table_Village_Water!$C21, MASTER_GIS_basins!$C:$C, 0))</f>
        <v>0.4</v>
      </c>
      <c r="U21" s="8">
        <f t="array" ref="U21">INDEX(MASTER_GIS_basins!I:I, MATCH(Master_Data_Table_Village_Water!$C21, MASTER_GIS_basins!$C:$C, 0))</f>
        <v>4.8</v>
      </c>
      <c r="V21" s="8">
        <f t="array" ref="V21">INDEX(MASTER_GIS_basins!J:J, MATCH(Master_Data_Table_Village_Water!$C21, MASTER_GIS_basins!$C:$C, 0))</f>
        <v>87.7</v>
      </c>
      <c r="W21" s="8">
        <f t="array" ref="W21">INDEX(MASTER_GIS_basins!K:K, MATCH(Master_Data_Table_Village_Water!$C21, MASTER_GIS_basins!$C:$C, 0))</f>
        <v>7.1</v>
      </c>
      <c r="X21" s="8">
        <f t="array" ref="X21">INDEX(MASTER_GIS_basins!L:L, MATCH(Master_Data_Table_Village_Water!$C21, MASTER_GIS_basins!$C:$C, 0))</f>
        <v>479</v>
      </c>
      <c r="Y21" s="8">
        <f t="array" ref="Y21">INDEX(MASTER_GIS_basins!M:M, MATCH(Master_Data_Table_Village_Water!$C21, MASTER_GIS_basins!$C:$C, 0))</f>
        <v>4550.9490859999996</v>
      </c>
      <c r="Z21" s="63">
        <f t="array" ref="Z21">INDEX(MASTER_GIS_basins!N:N, MATCH(Master_Data_Table_Village_Water!$C21, MASTER_GIS_basins!$C:$C, 0))</f>
        <v>4.2414E-2</v>
      </c>
      <c r="AA21" s="7">
        <f t="array" ref="AA21">INDEX(MASTER_GIS_basins!O:O, MATCH(Master_Data_Table_Village_Water!$C21, MASTER_GIS_basins!$C:$C, 0))</f>
        <v>1.6919E-2</v>
      </c>
      <c r="AB21" s="7">
        <f t="array" ref="AB21">INDEX(MASTER_GIS_basins!P:P, MATCH(Master_Data_Table_Village_Water!$C21, MASTER_GIS_basins!$C:$C, 0))</f>
        <v>0.25174000000000002</v>
      </c>
      <c r="AC21" s="7">
        <f t="array" ref="AC21">INDEX(MASTER_GIS_basins!Q:Q, MATCH(Master_Data_Table_Village_Water!$C21, MASTER_GIS_basins!$C:$C, 0))</f>
        <v>0.119383</v>
      </c>
      <c r="AD21" s="10">
        <f t="array" ref="AD21">INDEX(MASTER_GIS_basins!R:R, MATCH(Master_Data_Table_Village_Water!$C21, MASTER_GIS_basins!$C:$C, 0))</f>
        <v>19.036718034</v>
      </c>
      <c r="AE21" s="10">
        <f t="array" ref="AE21">INDEX(MASTER_GIS_basins!S:S, MATCH(Master_Data_Table_Village_Water!$C21, MASTER_GIS_basins!$C:$C, 0))</f>
        <v>7.5937716890000004</v>
      </c>
      <c r="AF21" s="8">
        <f t="array" ref="AF21">INDEX(MASTER_GIS_basins!T:T, MATCH(Master_Data_Table_Village_Water!$C21, MASTER_GIS_basins!$C:$C, 0))</f>
        <v>112.98871594000002</v>
      </c>
      <c r="AG21" s="8">
        <f t="array" ref="AG21">INDEX(MASTER_GIS_basins!U:U, MATCH(Master_Data_Table_Village_Water!$C21, MASTER_GIS_basins!$C:$C, 0))</f>
        <v>53.582791273000005</v>
      </c>
      <c r="AH21" s="69"/>
      <c r="AI21" s="41">
        <f t="shared" si="15"/>
        <v>2.4257842857506831E-2</v>
      </c>
      <c r="AJ21" s="41">
        <f t="shared" si="6"/>
        <v>2.1815841201753991E-2</v>
      </c>
      <c r="AK21" s="42">
        <f t="shared" si="9"/>
        <v>0.21153437018447294</v>
      </c>
      <c r="AL21" s="42">
        <f t="shared" si="10"/>
        <v>0.15406542163657888</v>
      </c>
      <c r="AM21" s="50">
        <f t="shared" si="7"/>
        <v>2.5167083107033745E-4</v>
      </c>
      <c r="AN21" s="39">
        <f t="shared" si="11"/>
        <v>5.4070153641556396E-5</v>
      </c>
      <c r="AO21" s="39">
        <f t="shared" si="12"/>
        <v>3.2661328620964755E-3</v>
      </c>
      <c r="AP21" s="40">
        <f t="shared" si="13"/>
        <v>1.5030251275957465E-4</v>
      </c>
      <c r="AQ21" s="41"/>
    </row>
    <row r="22" spans="1:48" ht="14.25" customHeight="1">
      <c r="A22" s="5">
        <v>21</v>
      </c>
      <c r="B22" s="5"/>
      <c r="C22" s="5" t="s">
        <v>58</v>
      </c>
      <c r="D22" s="6" t="s">
        <v>27</v>
      </c>
      <c r="E22" s="6" t="s">
        <v>27</v>
      </c>
      <c r="F22" s="6" t="s">
        <v>30</v>
      </c>
      <c r="G22" s="6" t="s">
        <v>30</v>
      </c>
      <c r="H22" s="5" t="s">
        <v>47</v>
      </c>
      <c r="I22" s="7"/>
      <c r="J22" s="8"/>
      <c r="K22" s="8"/>
      <c r="L22" s="8"/>
      <c r="M22" s="8"/>
      <c r="N22" s="8"/>
      <c r="O22" s="7"/>
      <c r="P22" s="7"/>
      <c r="Q22" s="8"/>
      <c r="R22" s="8"/>
      <c r="S22" s="9"/>
      <c r="T22" s="8"/>
      <c r="U22" s="8"/>
      <c r="V22" s="8"/>
      <c r="W22" s="8"/>
      <c r="X22" s="8"/>
      <c r="Y22" s="8"/>
      <c r="Z22" s="63"/>
      <c r="AA22" s="7"/>
      <c r="AB22" s="7"/>
      <c r="AC22" s="7"/>
      <c r="AD22" s="10"/>
      <c r="AE22" s="10"/>
      <c r="AF22" s="8"/>
      <c r="AG22" s="8"/>
      <c r="AH22" s="69"/>
      <c r="AI22" s="41">
        <f t="shared" si="15"/>
        <v>0</v>
      </c>
      <c r="AJ22" s="41">
        <f t="shared" si="6"/>
        <v>0</v>
      </c>
      <c r="AK22" s="42">
        <f t="shared" si="9"/>
        <v>0</v>
      </c>
      <c r="AL22" s="42">
        <f t="shared" si="10"/>
        <v>0</v>
      </c>
      <c r="AM22" s="50">
        <f t="shared" si="7"/>
        <v>0</v>
      </c>
      <c r="AN22" s="39">
        <f t="shared" si="11"/>
        <v>0</v>
      </c>
      <c r="AO22" s="39">
        <f t="shared" si="12"/>
        <v>0</v>
      </c>
      <c r="AP22" s="40">
        <f t="shared" si="13"/>
        <v>0</v>
      </c>
      <c r="AQ22" s="41"/>
    </row>
    <row r="23" spans="1:48" ht="14.25" customHeight="1">
      <c r="A23" s="5">
        <v>22</v>
      </c>
      <c r="B23" s="5" t="str">
        <f t="array" ref="B23">INDEX(MASTER_GIS_basins!B:B, MATCH(Master_Data_Table_Village_Water!C23, MASTER_GIS_basins!C:C, 0))</f>
        <v>Matuu - Faganeanea</v>
      </c>
      <c r="C23" s="5" t="s">
        <v>59</v>
      </c>
      <c r="D23" s="6" t="s">
        <v>28</v>
      </c>
      <c r="E23" s="6" t="s">
        <v>28</v>
      </c>
      <c r="F23" s="6" t="s">
        <v>60</v>
      </c>
      <c r="G23" s="6" t="s">
        <v>44</v>
      </c>
      <c r="H23" s="5" t="s">
        <v>61</v>
      </c>
      <c r="I23" s="7">
        <f t="array" ref="I23">INDEX(MASTER_GIS_basins!D:D, MATCH(Master_Data_Table_Village_Water!$C23, MASTER_GIS_basins!$C:$C, 0))</f>
        <v>0.24543799999999999</v>
      </c>
      <c r="J23" s="8">
        <f t="array" ref="J23">INDEX(MASTER_GIS_basins!E:E, MATCH(Master_Data_Table_Village_Water!$C23, MASTER_GIS_basins!$C:$C, 0))</f>
        <v>48.498519000000002</v>
      </c>
      <c r="K23" s="8">
        <v>647.73358199999996</v>
      </c>
      <c r="L23" s="8">
        <v>2125.110244</v>
      </c>
      <c r="M23" s="8">
        <v>2076.6117250000002</v>
      </c>
      <c r="N23" s="8">
        <v>6394.377528</v>
      </c>
      <c r="O23" s="7">
        <v>1.2110559999999999</v>
      </c>
      <c r="P23" s="7">
        <v>4.9342730000000001</v>
      </c>
      <c r="Q23" s="8">
        <v>10246.568598</v>
      </c>
      <c r="R23" s="8" t="s">
        <v>144</v>
      </c>
      <c r="S23" s="9">
        <f t="array" ref="S23">INDEX(MASTER_GIS_basins!G:G, MATCH(Master_Data_Table_Village_Water!$C23, MASTER_GIS_basins!$C:$C, 0))</f>
        <v>37.144691999999999</v>
      </c>
      <c r="T23" s="8">
        <f t="array" ref="T23">INDEX(MASTER_GIS_basins!H:H, MATCH(Master_Data_Table_Village_Water!$C23, MASTER_GIS_basins!$C:$C, 0))</f>
        <v>0</v>
      </c>
      <c r="U23" s="8">
        <f t="array" ref="U23">INDEX(MASTER_GIS_basins!I:I, MATCH(Master_Data_Table_Village_Water!$C23, MASTER_GIS_basins!$C:$C, 0))</f>
        <v>0.4</v>
      </c>
      <c r="V23" s="8">
        <f t="array" ref="V23">INDEX(MASTER_GIS_basins!J:J, MATCH(Master_Data_Table_Village_Water!$C23, MASTER_GIS_basins!$C:$C, 0))</f>
        <v>94</v>
      </c>
      <c r="W23" s="8">
        <f t="array" ref="W23">INDEX(MASTER_GIS_basins!K:K, MATCH(Master_Data_Table_Village_Water!$C23, MASTER_GIS_basins!$C:$C, 0))</f>
        <v>5.5</v>
      </c>
      <c r="X23" s="8">
        <f t="array" ref="X23">INDEX(MASTER_GIS_basins!L:L, MATCH(Master_Data_Table_Village_Water!$C23, MASTER_GIS_basins!$C:$C, 0))</f>
        <v>93</v>
      </c>
      <c r="Y23" s="8">
        <f t="array" ref="Y23">INDEX(MASTER_GIS_basins!M:M, MATCH(Master_Data_Table_Village_Water!$C23, MASTER_GIS_basins!$C:$C, 0))</f>
        <v>5307.6192220000003</v>
      </c>
      <c r="Z23" s="63">
        <f t="array" ref="Z23">INDEX(MASTER_GIS_basins!N:N, MATCH(Master_Data_Table_Village_Water!$C23, MASTER_GIS_basins!$C:$C, 0))</f>
        <v>0.30908600000000003</v>
      </c>
      <c r="AA23" s="7">
        <f t="array" ref="AA23">INDEX(MASTER_GIS_basins!O:O, MATCH(Master_Data_Table_Village_Water!$C23, MASTER_GIS_basins!$C:$C, 0))</f>
        <v>0.13831099999999999</v>
      </c>
      <c r="AB23" s="7">
        <f t="array" ref="AB23">INDEX(MASTER_GIS_basins!P:P, MATCH(Master_Data_Table_Village_Water!$C23, MASTER_GIS_basins!$C:$C, 0))</f>
        <v>1.773131</v>
      </c>
      <c r="AC23" s="7">
        <f t="array" ref="AC23">INDEX(MASTER_GIS_basins!Q:Q, MATCH(Master_Data_Table_Village_Water!$C23, MASTER_GIS_basins!$C:$C, 0))</f>
        <v>0.89760300000000004</v>
      </c>
      <c r="AD23" s="10">
        <f t="array" ref="AD23">INDEX(MASTER_GIS_basins!R:R, MATCH(Master_Data_Table_Village_Water!$C23, MASTER_GIS_basins!$C:$C, 0))</f>
        <v>138.727378466</v>
      </c>
      <c r="AE23" s="10">
        <f t="array" ref="AE23">INDEX(MASTER_GIS_basins!S:S, MATCH(Master_Data_Table_Village_Water!$C23, MASTER_GIS_basins!$C:$C, 0))</f>
        <v>62.078264440999995</v>
      </c>
      <c r="AF23" s="8">
        <f t="array" ref="AF23">INDEX(MASTER_GIS_basins!T:T, MATCH(Master_Data_Table_Village_Water!$C23, MASTER_GIS_basins!$C:$C, 0))</f>
        <v>795.83615986100006</v>
      </c>
      <c r="AG23" s="8">
        <f t="array" ref="AG23">INDEX(MASTER_GIS_basins!U:U, MATCH(Master_Data_Table_Village_Water!$C23, MASTER_GIS_basins!$C:$C, 0))</f>
        <v>402.87205209300004</v>
      </c>
      <c r="AH23" s="69"/>
      <c r="AI23" s="41">
        <f t="shared" ref="AI23" si="16">0.00365*(I23^0.909)*(J23^0.11)*(Q23^0.594)</f>
        <v>0.37623890048324865</v>
      </c>
      <c r="AJ23" s="41">
        <f t="shared" si="6"/>
        <v>0.16522072412807989</v>
      </c>
      <c r="AK23" s="42">
        <f t="shared" si="9"/>
        <v>1.8348382164023445</v>
      </c>
      <c r="AL23" s="42">
        <f t="shared" si="10"/>
        <v>1.3298935798674905</v>
      </c>
      <c r="AM23" s="49">
        <f t="shared" si="7"/>
        <v>2.7719987967379258E-4</v>
      </c>
      <c r="AN23" s="39">
        <f t="shared" si="11"/>
        <v>5.318549713904207E-5</v>
      </c>
      <c r="AO23" s="39">
        <f t="shared" si="12"/>
        <v>4.6390456295397117E-3</v>
      </c>
      <c r="AP23" s="40">
        <f t="shared" si="13"/>
        <v>3.7340320488093401E-4</v>
      </c>
      <c r="AQ23" s="41"/>
    </row>
    <row r="24" spans="1:48" ht="14.25" customHeight="1">
      <c r="A24" s="5">
        <v>23</v>
      </c>
      <c r="B24" s="5" t="str">
        <f t="array" ref="B24">INDEX(MASTER_GIS_basins!B:B, MATCH(Master_Data_Table_Village_Water!C24, MASTER_GIS_basins!C:C, 0))</f>
        <v>Fagalii</v>
      </c>
      <c r="C24" s="5" t="s">
        <v>62</v>
      </c>
      <c r="D24" s="6" t="s">
        <v>28</v>
      </c>
      <c r="E24" s="6" t="s">
        <v>28</v>
      </c>
      <c r="F24" s="6" t="s">
        <v>40</v>
      </c>
      <c r="G24" s="6" t="s">
        <v>63</v>
      </c>
      <c r="H24" s="5" t="s">
        <v>42</v>
      </c>
      <c r="I24" s="7">
        <f t="array" ref="I24">INDEX(MASTER_GIS_basins!D:D, MATCH(Master_Data_Table_Village_Water!$C24, MASTER_GIS_basins!$C:$C, 0))</f>
        <v>0.37306</v>
      </c>
      <c r="J24" s="8">
        <f t="array" ref="J24">INDEX(MASTER_GIS_basins!E:E, MATCH(Master_Data_Table_Village_Water!$C24, MASTER_GIS_basins!$C:$C, 0))</f>
        <v>57.764221999999997</v>
      </c>
      <c r="K24" s="8">
        <v>360.09262100000001</v>
      </c>
      <c r="L24" s="8">
        <v>1181.4062739999999</v>
      </c>
      <c r="M24" s="8">
        <v>1123.6420519999999</v>
      </c>
      <c r="N24" s="8">
        <v>10649.116357000001</v>
      </c>
      <c r="O24" s="7">
        <v>2.0168780000000002</v>
      </c>
      <c r="P24" s="7">
        <v>5.4063100000000004</v>
      </c>
      <c r="Q24" s="8">
        <v>6074.7575850000003</v>
      </c>
      <c r="R24" s="8" t="s">
        <v>148</v>
      </c>
      <c r="S24" s="9">
        <f t="array" ref="S24">INDEX(MASTER_GIS_basins!G:G, MATCH(Master_Data_Table_Village_Water!$C24, MASTER_GIS_basins!$C:$C, 0))</f>
        <v>25.947551000000001</v>
      </c>
      <c r="T24" s="8">
        <f t="array" ref="T24">INDEX(MASTER_GIS_basins!H:H, MATCH(Master_Data_Table_Village_Water!$C24, MASTER_GIS_basins!$C:$C, 0))</f>
        <v>0.6</v>
      </c>
      <c r="U24" s="8">
        <f t="array" ref="U24">INDEX(MASTER_GIS_basins!I:I, MATCH(Master_Data_Table_Village_Water!$C24, MASTER_GIS_basins!$C:$C, 0))</f>
        <v>6.8</v>
      </c>
      <c r="V24" s="8">
        <f t="array" ref="V24">INDEX(MASTER_GIS_basins!J:J, MATCH(Master_Data_Table_Village_Water!$C24, MASTER_GIS_basins!$C:$C, 0))</f>
        <v>90.6</v>
      </c>
      <c r="W24" s="8">
        <f t="array" ref="W24">INDEX(MASTER_GIS_basins!K:K, MATCH(Master_Data_Table_Village_Water!$C24, MASTER_GIS_basins!$C:$C, 0))</f>
        <v>2</v>
      </c>
      <c r="X24" s="8">
        <f t="array" ref="X24">INDEX(MASTER_GIS_basins!L:L, MATCH(Master_Data_Table_Village_Water!$C24, MASTER_GIS_basins!$C:$C, 0))</f>
        <v>163</v>
      </c>
      <c r="Y24" s="8">
        <f t="array" ref="Y24">INDEX(MASTER_GIS_basins!M:M, MATCH(Master_Data_Table_Village_Water!$C24, MASTER_GIS_basins!$C:$C, 0))</f>
        <v>3772.5874090000002</v>
      </c>
      <c r="Z24" s="63">
        <f t="array" ref="Z24">INDEX(MASTER_GIS_basins!N:N, MATCH(Master_Data_Table_Village_Water!$C24, MASTER_GIS_basins!$C:$C, 0))</f>
        <v>0.150972</v>
      </c>
      <c r="AA24" s="7">
        <f t="array" ref="AA24">INDEX(MASTER_GIS_basins!O:O, MATCH(Master_Data_Table_Village_Water!$C24, MASTER_GIS_basins!$C:$C, 0))</f>
        <v>5.9813999999999999E-2</v>
      </c>
      <c r="AB24" s="7">
        <f t="array" ref="AB24">INDEX(MASTER_GIS_basins!P:P, MATCH(Master_Data_Table_Village_Water!$C24, MASTER_GIS_basins!$C:$C, 0))</f>
        <v>1.085021</v>
      </c>
      <c r="AC24" s="7">
        <f t="array" ref="AC24">INDEX(MASTER_GIS_basins!Q:Q, MATCH(Master_Data_Table_Village_Water!$C24, MASTER_GIS_basins!$C:$C, 0))</f>
        <v>0.64495999999999998</v>
      </c>
      <c r="AD24" s="10">
        <f t="array" ref="AD24">INDEX(MASTER_GIS_basins!R:R, MATCH(Master_Data_Table_Village_Water!$C24, MASTER_GIS_basins!$C:$C, 0))</f>
        <v>67.760913732000006</v>
      </c>
      <c r="AE24" s="10">
        <f t="array" ref="AE24">INDEX(MASTER_GIS_basins!S:S, MATCH(Master_Data_Table_Village_Water!$C24, MASTER_GIS_basins!$C:$C, 0))</f>
        <v>26.846377434000001</v>
      </c>
      <c r="AF24" s="8">
        <f t="array" ref="AF24">INDEX(MASTER_GIS_basins!T:T, MATCH(Master_Data_Table_Village_Water!$C24, MASTER_GIS_basins!$C:$C, 0))</f>
        <v>486.99106045100001</v>
      </c>
      <c r="AG24" s="8">
        <f t="array" ref="AG24">INDEX(MASTER_GIS_basins!U:U, MATCH(Master_Data_Table_Village_Water!$C24, MASTER_GIS_basins!$C:$C, 0))</f>
        <v>289.47804176</v>
      </c>
      <c r="AH24" s="69"/>
      <c r="AI24" s="41">
        <f t="shared" ref="AI24:AI27" si="17">0.00365*(I24^0.909)*(J24^0.11)*(Q24^0.51)</f>
        <v>0.19788912926406699</v>
      </c>
      <c r="AJ24" s="41">
        <f t="shared" si="6"/>
        <v>0.17763224738461947</v>
      </c>
      <c r="AK24" s="42">
        <f t="shared" si="9"/>
        <v>2.1457865388381498</v>
      </c>
      <c r="AL24" s="42">
        <f t="shared" si="10"/>
        <v>1.5251494387678137</v>
      </c>
      <c r="AM24" s="50">
        <f t="shared" si="7"/>
        <v>3.9453240523213274E-4</v>
      </c>
      <c r="AN24" s="39">
        <f t="shared" si="11"/>
        <v>7.7156274569434169E-5</v>
      </c>
      <c r="AO24" s="39">
        <f t="shared" si="12"/>
        <v>6.189029817122273E-3</v>
      </c>
      <c r="AP24" s="40">
        <f t="shared" si="13"/>
        <v>4.6049249772049119E-4</v>
      </c>
      <c r="AQ24" s="41"/>
    </row>
    <row r="25" spans="1:48" ht="14.25" customHeight="1">
      <c r="A25" s="5">
        <v>24</v>
      </c>
      <c r="B25" s="5"/>
      <c r="C25" s="5" t="s">
        <v>64</v>
      </c>
      <c r="D25" s="6" t="s">
        <v>27</v>
      </c>
      <c r="E25" s="6" t="s">
        <v>28</v>
      </c>
      <c r="F25" s="6" t="s">
        <v>29</v>
      </c>
      <c r="G25" s="6">
        <v>0</v>
      </c>
      <c r="H25" s="5" t="s">
        <v>38</v>
      </c>
      <c r="I25" s="7"/>
      <c r="J25" s="8"/>
      <c r="K25" s="8"/>
      <c r="L25" s="8"/>
      <c r="M25" s="8"/>
      <c r="N25" s="8"/>
      <c r="O25" s="7"/>
      <c r="P25" s="7"/>
      <c r="Q25" s="8"/>
      <c r="R25" s="8"/>
      <c r="S25" s="9"/>
      <c r="T25" s="8"/>
      <c r="U25" s="8"/>
      <c r="V25" s="8"/>
      <c r="W25" s="8"/>
      <c r="X25" s="8"/>
      <c r="Y25" s="8"/>
      <c r="Z25" s="63"/>
      <c r="AA25" s="7"/>
      <c r="AB25" s="7"/>
      <c r="AC25" s="7"/>
      <c r="AD25" s="10"/>
      <c r="AE25" s="10"/>
      <c r="AF25" s="8"/>
      <c r="AG25" s="8"/>
      <c r="AH25" s="69"/>
      <c r="AI25" s="41">
        <f t="shared" si="17"/>
        <v>0</v>
      </c>
      <c r="AJ25" s="41">
        <f t="shared" si="6"/>
        <v>0</v>
      </c>
      <c r="AK25" s="42">
        <f t="shared" si="9"/>
        <v>0</v>
      </c>
      <c r="AL25" s="42">
        <f t="shared" si="10"/>
        <v>0</v>
      </c>
      <c r="AM25" s="50">
        <f t="shared" si="7"/>
        <v>0</v>
      </c>
      <c r="AN25" s="39">
        <f t="shared" si="11"/>
        <v>0</v>
      </c>
      <c r="AO25" s="39">
        <f t="shared" si="12"/>
        <v>0</v>
      </c>
      <c r="AP25" s="40">
        <f t="shared" si="13"/>
        <v>0</v>
      </c>
      <c r="AQ25" s="41"/>
    </row>
    <row r="26" spans="1:48" ht="14.25" customHeight="1">
      <c r="A26" s="5">
        <v>25</v>
      </c>
      <c r="B26" s="5" t="str">
        <f t="array" ref="B26">INDEX(MASTER_GIS_basins!B:B, MATCH(Master_Data_Table_Village_Water!C26, MASTER_GIS_basins!C:C, 0))</f>
        <v>Afao - Asili</v>
      </c>
      <c r="C26" s="5" t="s">
        <v>65</v>
      </c>
      <c r="D26" s="6" t="s">
        <v>28</v>
      </c>
      <c r="E26" s="6" t="s">
        <v>28</v>
      </c>
      <c r="F26" s="6" t="s">
        <v>40</v>
      </c>
      <c r="G26" s="6">
        <v>17</v>
      </c>
      <c r="H26" s="5" t="s">
        <v>42</v>
      </c>
      <c r="I26" s="7">
        <f t="array" ref="I26">INDEX(MASTER_GIS_basins!D:D, MATCH(Master_Data_Table_Village_Water!$C26, MASTER_GIS_basins!$C:$C, 0))</f>
        <v>0.62474300000000005</v>
      </c>
      <c r="J26" s="8">
        <f t="array" ref="J26">INDEX(MASTER_GIS_basins!E:E, MATCH(Master_Data_Table_Village_Water!$C26, MASTER_GIS_basins!$C:$C, 0))</f>
        <v>49.589402999999997</v>
      </c>
      <c r="K26" s="8">
        <v>385.58068800000001</v>
      </c>
      <c r="L26" s="8">
        <v>1265.028546</v>
      </c>
      <c r="M26" s="8">
        <v>1215.4391430000001</v>
      </c>
      <c r="N26" s="8">
        <v>15037.608338</v>
      </c>
      <c r="O26" s="7">
        <v>2.8480319999999999</v>
      </c>
      <c r="P26" s="7">
        <v>4.5587229999999996</v>
      </c>
      <c r="Q26" s="8">
        <v>5540.8504380000004</v>
      </c>
      <c r="R26" s="8" t="s">
        <v>148</v>
      </c>
      <c r="S26" s="9">
        <f t="array" ref="S26">INDEX(MASTER_GIS_basins!G:G, MATCH(Master_Data_Table_Village_Water!$C26, MASTER_GIS_basins!$C:$C, 0))</f>
        <v>26.434608999999998</v>
      </c>
      <c r="T26" s="8">
        <f t="array" ref="T26">INDEX(MASTER_GIS_basins!H:H, MATCH(Master_Data_Table_Village_Water!$C26, MASTER_GIS_basins!$C:$C, 0))</f>
        <v>0.1</v>
      </c>
      <c r="U26" s="8">
        <f t="array" ref="U26">INDEX(MASTER_GIS_basins!I:I, MATCH(Master_Data_Table_Village_Water!$C26, MASTER_GIS_basins!$C:$C, 0))</f>
        <v>3.7</v>
      </c>
      <c r="V26" s="8">
        <f t="array" ref="V26">INDEX(MASTER_GIS_basins!J:J, MATCH(Master_Data_Table_Village_Water!$C26, MASTER_GIS_basins!$C:$C, 0))</f>
        <v>93.5</v>
      </c>
      <c r="W26" s="8">
        <f t="array" ref="W26">INDEX(MASTER_GIS_basins!K:K, MATCH(Master_Data_Table_Village_Water!$C26, MASTER_GIS_basins!$C:$C, 0))</f>
        <v>2.7</v>
      </c>
      <c r="X26" s="8">
        <f t="array" ref="X26">INDEX(MASTER_GIS_basins!L:L, MATCH(Master_Data_Table_Village_Water!$C26, MASTER_GIS_basins!$C:$C, 0))</f>
        <v>157</v>
      </c>
      <c r="Y26" s="8">
        <f t="array" ref="Y26">INDEX(MASTER_GIS_basins!M:M, MATCH(Master_Data_Table_Village_Water!$C26, MASTER_GIS_basins!$C:$C, 0))</f>
        <v>5174.2557370000004</v>
      </c>
      <c r="Z26" s="63">
        <f t="array" ref="Z26">INDEX(MASTER_GIS_basins!N:N, MATCH(Master_Data_Table_Village_Water!$C26, MASTER_GIS_basins!$C:$C, 0))</f>
        <v>0.249004</v>
      </c>
      <c r="AA26" s="7">
        <f t="array" ref="AA26">INDEX(MASTER_GIS_basins!O:O, MATCH(Master_Data_Table_Village_Water!$C26, MASTER_GIS_basins!$C:$C, 0))</f>
        <v>9.9350999999999995E-2</v>
      </c>
      <c r="AB26" s="7">
        <f t="array" ref="AB26">INDEX(MASTER_GIS_basins!P:P, MATCH(Master_Data_Table_Village_Water!$C26, MASTER_GIS_basins!$C:$C, 0))</f>
        <v>1.865127</v>
      </c>
      <c r="AC26" s="7">
        <f t="array" ref="AC26">INDEX(MASTER_GIS_basins!Q:Q, MATCH(Master_Data_Table_Village_Water!$C26, MASTER_GIS_basins!$C:$C, 0))</f>
        <v>1.10528</v>
      </c>
      <c r="AD26" s="10">
        <f t="array" ref="AD26">INDEX(MASTER_GIS_basins!R:R, MATCH(Master_Data_Table_Village_Water!$C26, MASTER_GIS_basins!$C:$C, 0))</f>
        <v>111.76071432400001</v>
      </c>
      <c r="AE26" s="10">
        <f t="array" ref="AE26">INDEX(MASTER_GIS_basins!S:S, MATCH(Master_Data_Table_Village_Water!$C26, MASTER_GIS_basins!$C:$C, 0))</f>
        <v>44.591808680999996</v>
      </c>
      <c r="AF26" s="8">
        <f t="array" ref="AF26">INDEX(MASTER_GIS_basins!T:T, MATCH(Master_Data_Table_Village_Water!$C26, MASTER_GIS_basins!$C:$C, 0))</f>
        <v>837.12681653699997</v>
      </c>
      <c r="AG26" s="8">
        <f t="array" ref="AG26">INDEX(MASTER_GIS_basins!U:U, MATCH(Master_Data_Table_Village_Water!$C26, MASTER_GIS_basins!$C:$C, 0))</f>
        <v>496.08392768000004</v>
      </c>
      <c r="AH26" s="69"/>
      <c r="AI26" s="41">
        <f t="shared" si="17"/>
        <v>0.2966895096180201</v>
      </c>
      <c r="AJ26" s="41">
        <f t="shared" si="6"/>
        <v>0.26379266592549844</v>
      </c>
      <c r="AK26" s="42">
        <f t="shared" si="9"/>
        <v>3.389238523979258</v>
      </c>
      <c r="AL26" s="42">
        <f t="shared" si="10"/>
        <v>2.3922034203241687</v>
      </c>
      <c r="AM26" s="50">
        <f t="shared" si="7"/>
        <v>4.0112533527525467E-4</v>
      </c>
      <c r="AN26" s="39">
        <f t="shared" si="11"/>
        <v>7.6175420005266103E-5</v>
      </c>
      <c r="AO26" s="39">
        <f t="shared" si="12"/>
        <v>6.6828725993469777E-3</v>
      </c>
      <c r="AP26" s="40">
        <f t="shared" si="13"/>
        <v>5.7883610281035832E-4</v>
      </c>
      <c r="AQ26" s="41"/>
    </row>
    <row r="27" spans="1:48" ht="14.25" customHeight="1">
      <c r="A27" s="5">
        <v>26</v>
      </c>
      <c r="B27" s="5" t="str">
        <f t="array" ref="B27">INDEX(MASTER_GIS_basins!B:B, MATCH(Master_Data_Table_Village_Water!C27, MASTER_GIS_basins!C:C, 0))</f>
        <v>Leone</v>
      </c>
      <c r="C27" s="5" t="s">
        <v>66</v>
      </c>
      <c r="D27" s="6" t="s">
        <v>28</v>
      </c>
      <c r="E27" s="6" t="s">
        <v>28</v>
      </c>
      <c r="F27" s="6" t="s">
        <v>40</v>
      </c>
      <c r="G27" s="6">
        <v>10</v>
      </c>
      <c r="H27" s="5" t="s">
        <v>42</v>
      </c>
      <c r="I27" s="7">
        <f t="array" ref="I27">INDEX(MASTER_GIS_basins!D:D, MATCH(Master_Data_Table_Village_Water!$C27, MASTER_GIS_basins!$C:$C, 0))</f>
        <v>0.35484199999999999</v>
      </c>
      <c r="J27" s="8">
        <f t="array" ref="J27">INDEX(MASTER_GIS_basins!E:E, MATCH(Master_Data_Table_Village_Water!$C27, MASTER_GIS_basins!$C:$C, 0))</f>
        <v>4.3630469999999999</v>
      </c>
      <c r="K27" s="8">
        <v>300.53302000000002</v>
      </c>
      <c r="L27" s="8">
        <v>986.00075300000003</v>
      </c>
      <c r="M27" s="8">
        <v>981.63770599999998</v>
      </c>
      <c r="N27" s="8">
        <v>8791.8497719999996</v>
      </c>
      <c r="O27" s="7">
        <v>1.6651229999999999</v>
      </c>
      <c r="P27" s="7">
        <v>4.6925699999999999</v>
      </c>
      <c r="Q27" s="8">
        <v>4606.4034499999998</v>
      </c>
      <c r="R27" s="8" t="s">
        <v>148</v>
      </c>
      <c r="S27" s="9">
        <f t="array" ref="S27">INDEX(MASTER_GIS_basins!G:G, MATCH(Master_Data_Table_Village_Water!$C27, MASTER_GIS_basins!$C:$C, 0))</f>
        <v>19.906566999999999</v>
      </c>
      <c r="T27" s="8">
        <f t="array" ref="T27">INDEX(MASTER_GIS_basins!H:H, MATCH(Master_Data_Table_Village_Water!$C27, MASTER_GIS_basins!$C:$C, 0))</f>
        <v>1.5</v>
      </c>
      <c r="U27" s="8">
        <f t="array" ref="U27">INDEX(MASTER_GIS_basins!I:I, MATCH(Master_Data_Table_Village_Water!$C27, MASTER_GIS_basins!$C:$C, 0))</f>
        <v>8.9</v>
      </c>
      <c r="V27" s="8">
        <f t="array" ref="V27">INDEX(MASTER_GIS_basins!J:J, MATCH(Master_Data_Table_Village_Water!$C27, MASTER_GIS_basins!$C:$C, 0))</f>
        <v>75.2</v>
      </c>
      <c r="W27" s="8">
        <f t="array" ref="W27">INDEX(MASTER_GIS_basins!K:K, MATCH(Master_Data_Table_Village_Water!$C27, MASTER_GIS_basins!$C:$C, 0))</f>
        <v>14.3</v>
      </c>
      <c r="X27" s="8">
        <f t="array" ref="X27">INDEX(MASTER_GIS_basins!L:L, MATCH(Master_Data_Table_Village_Water!$C27, MASTER_GIS_basins!$C:$C, 0))</f>
        <v>163</v>
      </c>
      <c r="Y27" s="8">
        <f t="array" ref="Y27">INDEX(MASTER_GIS_basins!M:M, MATCH(Master_Data_Table_Village_Water!$C27, MASTER_GIS_basins!$C:$C, 0))</f>
        <v>4672.6641820000004</v>
      </c>
      <c r="Z27" s="63">
        <f t="array" ref="Z27">INDEX(MASTER_GIS_basins!N:N, MATCH(Master_Data_Table_Village_Water!$C27, MASTER_GIS_basins!$C:$C, 0))</f>
        <v>0.100466</v>
      </c>
      <c r="AA27" s="7">
        <f t="array" ref="AA27">INDEX(MASTER_GIS_basins!O:O, MATCH(Master_Data_Table_Village_Water!$C27, MASTER_GIS_basins!$C:$C, 0))</f>
        <v>3.7043E-2</v>
      </c>
      <c r="AB27" s="7">
        <f t="array" ref="AB27">INDEX(MASTER_GIS_basins!P:P, MATCH(Master_Data_Table_Village_Water!$C27, MASTER_GIS_basins!$C:$C, 0))</f>
        <v>0.96850499999999995</v>
      </c>
      <c r="AC27" s="7">
        <f t="array" ref="AC27">INDEX(MASTER_GIS_basins!Q:Q, MATCH(Master_Data_Table_Village_Water!$C27, MASTER_GIS_basins!$C:$C, 0))</f>
        <v>0.57495399999999997</v>
      </c>
      <c r="AD27" s="10">
        <f t="array" ref="AD27">INDEX(MASTER_GIS_basins!R:R, MATCH(Master_Data_Table_Village_Water!$C27, MASTER_GIS_basins!$C:$C, 0))</f>
        <v>45.092255246000001</v>
      </c>
      <c r="AE27" s="10">
        <f t="array" ref="AE27">INDEX(MASTER_GIS_basins!S:S, MATCH(Master_Data_Table_Village_Water!$C27, MASTER_GIS_basins!$C:$C, 0))</f>
        <v>16.626046732999999</v>
      </c>
      <c r="AF27" s="8">
        <f t="array" ref="AF27">INDEX(MASTER_GIS_basins!T:T, MATCH(Master_Data_Table_Village_Water!$C27, MASTER_GIS_basins!$C:$C, 0))</f>
        <v>434.695067655</v>
      </c>
      <c r="AG27" s="8">
        <f t="array" ref="AG27">INDEX(MASTER_GIS_basins!U:U, MATCH(Master_Data_Table_Village_Water!$C27, MASTER_GIS_basins!$C:$C, 0))</f>
        <v>258.05717877400002</v>
      </c>
      <c r="AH27" s="69"/>
      <c r="AI27" s="41">
        <f t="shared" si="17"/>
        <v>0.12358512192099802</v>
      </c>
      <c r="AJ27" s="41">
        <f t="shared" si="6"/>
        <v>0.10011845232980213</v>
      </c>
      <c r="AK27" s="42">
        <f t="shared" si="9"/>
        <v>1.7901593397298212</v>
      </c>
      <c r="AL27" s="42">
        <f t="shared" si="10"/>
        <v>1.2620203107265764</v>
      </c>
      <c r="AM27" s="50">
        <f t="shared" si="7"/>
        <v>1.7394306199262417E-4</v>
      </c>
      <c r="AN27" s="39">
        <f t="shared" si="11"/>
        <v>3.0387835687457761E-5</v>
      </c>
      <c r="AO27" s="39">
        <f t="shared" si="12"/>
        <v>5.2586131713419533E-3</v>
      </c>
      <c r="AP27" s="40">
        <f t="shared" si="13"/>
        <v>4.4303099068038231E-4</v>
      </c>
      <c r="AQ27" s="41"/>
    </row>
    <row r="28" spans="1:48" ht="14.25" customHeight="1">
      <c r="A28" s="5">
        <v>27</v>
      </c>
      <c r="B28" s="5" t="str">
        <f t="array" ref="B28">INDEX(MASTER_GIS_basins!B:B, MATCH(Master_Data_Table_Village_Water!C28, MASTER_GIS_basins!C:C, 0))</f>
        <v>Nua - Seetaga</v>
      </c>
      <c r="C28" s="5" t="s">
        <v>67</v>
      </c>
      <c r="D28" s="6" t="s">
        <v>28</v>
      </c>
      <c r="E28" s="6" t="s">
        <v>28</v>
      </c>
      <c r="F28" s="6" t="s">
        <v>40</v>
      </c>
      <c r="G28" s="6" t="s">
        <v>68</v>
      </c>
      <c r="H28" s="5" t="s">
        <v>42</v>
      </c>
      <c r="I28" s="7">
        <f t="array" ref="I28">INDEX(MASTER_GIS_basins!D:D, MATCH(Master_Data_Table_Village_Water!$C28, MASTER_GIS_basins!$C:$C, 0))</f>
        <v>0.45807399999999998</v>
      </c>
      <c r="J28" s="8">
        <f t="array" ref="J28">INDEX(MASTER_GIS_basins!E:E, MATCH(Master_Data_Table_Village_Water!$C28, MASTER_GIS_basins!$C:$C, 0))</f>
        <v>5.2874699999999999</v>
      </c>
      <c r="K28" s="8">
        <v>360.46826199999998</v>
      </c>
      <c r="L28" s="8">
        <v>1182.638692</v>
      </c>
      <c r="M28" s="8">
        <v>1177.351222</v>
      </c>
      <c r="N28" s="8">
        <v>13936.606663</v>
      </c>
      <c r="O28" s="7">
        <v>2.6395089999999999</v>
      </c>
      <c r="P28" s="7">
        <v>5.7621909999999996</v>
      </c>
      <c r="Q28" s="8">
        <v>6784.1227650000001</v>
      </c>
      <c r="R28" s="8" t="s">
        <v>148</v>
      </c>
      <c r="S28" s="9">
        <f t="array" ref="S28">INDEX(MASTER_GIS_basins!G:G, MATCH(Master_Data_Table_Village_Water!$C28, MASTER_GIS_basins!$C:$C, 0))</f>
        <v>27.174544000000001</v>
      </c>
      <c r="T28" s="8">
        <f t="array" ref="T28">INDEX(MASTER_GIS_basins!H:H, MATCH(Master_Data_Table_Village_Water!$C28, MASTER_GIS_basins!$C:$C, 0))</f>
        <v>0.7</v>
      </c>
      <c r="U28" s="8">
        <f t="array" ref="U28">INDEX(MASTER_GIS_basins!I:I, MATCH(Master_Data_Table_Village_Water!$C28, MASTER_GIS_basins!$C:$C, 0))</f>
        <v>6</v>
      </c>
      <c r="V28" s="8">
        <f t="array" ref="V28">INDEX(MASTER_GIS_basins!J:J, MATCH(Master_Data_Table_Village_Water!$C28, MASTER_GIS_basins!$C:$C, 0))</f>
        <v>91.2</v>
      </c>
      <c r="W28" s="8">
        <f t="array" ref="W28">INDEX(MASTER_GIS_basins!K:K, MATCH(Master_Data_Table_Village_Water!$C28, MASTER_GIS_basins!$C:$C, 0))</f>
        <v>2.1</v>
      </c>
      <c r="X28" s="8">
        <f t="array" ref="X28">INDEX(MASTER_GIS_basins!L:L, MATCH(Master_Data_Table_Village_Water!$C28, MASTER_GIS_basins!$C:$C, 0))</f>
        <v>177</v>
      </c>
      <c r="Y28" s="8">
        <f t="array" ref="Y28">INDEX(MASTER_GIS_basins!M:M, MATCH(Master_Data_Table_Village_Water!$C28, MASTER_GIS_basins!$C:$C, 0))</f>
        <v>4516.8457779999999</v>
      </c>
      <c r="Z28" s="63">
        <f t="array" ref="Z28">INDEX(MASTER_GIS_basins!N:N, MATCH(Master_Data_Table_Village_Water!$C28, MASTER_GIS_basins!$C:$C, 0))</f>
        <v>0.14380000000000001</v>
      </c>
      <c r="AA28" s="7">
        <f t="array" ref="AA28">INDEX(MASTER_GIS_basins!O:O, MATCH(Master_Data_Table_Village_Water!$C28, MASTER_GIS_basins!$C:$C, 0))</f>
        <v>5.3938E-2</v>
      </c>
      <c r="AB28" s="7">
        <f t="array" ref="AB28">INDEX(MASTER_GIS_basins!P:P, MATCH(Master_Data_Table_Village_Water!$C28, MASTER_GIS_basins!$C:$C, 0))</f>
        <v>1.3557410000000001</v>
      </c>
      <c r="AC28" s="7">
        <f t="array" ref="AC28">INDEX(MASTER_GIS_basins!Q:Q, MATCH(Master_Data_Table_Village_Water!$C28, MASTER_GIS_basins!$C:$C, 0))</f>
        <v>0.80504799999999999</v>
      </c>
      <c r="AD28" s="10">
        <f t="array" ref="AD28">INDEX(MASTER_GIS_basins!R:R, MATCH(Master_Data_Table_Village_Water!$C28, MASTER_GIS_basins!$C:$C, 0))</f>
        <v>64.541897800000001</v>
      </c>
      <c r="AE28" s="10">
        <f t="array" ref="AE28">INDEX(MASTER_GIS_basins!S:S, MATCH(Master_Data_Table_Village_Water!$C28, MASTER_GIS_basins!$C:$C, 0))</f>
        <v>24.209046478000001</v>
      </c>
      <c r="AF28" s="8">
        <f t="array" ref="AF28">INDEX(MASTER_GIS_basins!T:T, MATCH(Master_Data_Table_Village_Water!$C28, MASTER_GIS_basins!$C:$C, 0))</f>
        <v>608.49858877100007</v>
      </c>
      <c r="AG28" s="8">
        <f t="array" ref="AG28">INDEX(MASTER_GIS_basins!U:U, MATCH(Master_Data_Table_Village_Water!$C28, MASTER_GIS_basins!$C:$C, 0))</f>
        <v>361.33049888800002</v>
      </c>
      <c r="AH28" s="69"/>
      <c r="AI28" s="41">
        <f t="shared" ref="AI28" si="18">0.00365*(I28^0.909)*(J28^0.11)*(Q28^0.594)</f>
        <v>0.40695640747046202</v>
      </c>
      <c r="AJ28" s="41">
        <f t="shared" si="6"/>
        <v>0.16690767169685577</v>
      </c>
      <c r="AK28" s="42">
        <f t="shared" si="9"/>
        <v>2.7619905702025229</v>
      </c>
      <c r="AL28" s="42">
        <f t="shared" si="10"/>
        <v>1.9666257701570713</v>
      </c>
      <c r="AM28" s="49">
        <f t="shared" si="7"/>
        <v>2.6202067780617438E-4</v>
      </c>
      <c r="AN28" s="39">
        <f t="shared" si="11"/>
        <v>4.7437028632832223E-5</v>
      </c>
      <c r="AO28" s="39">
        <f t="shared" si="12"/>
        <v>7.2627150215131787E-3</v>
      </c>
      <c r="AP28" s="40">
        <f t="shared" si="13"/>
        <v>5.113508728025989E-4</v>
      </c>
      <c r="AQ28" s="41"/>
    </row>
    <row r="29" spans="1:48" ht="14.25" customHeight="1">
      <c r="A29" s="5">
        <v>28</v>
      </c>
      <c r="B29" s="5" t="str">
        <f t="array" ref="B29">INDEX(MASTER_GIS_basins!B:B, MATCH(Master_Data_Table_Village_Water!C29, MASTER_GIS_basins!C:C, 0))</f>
        <v>Afao - Asili</v>
      </c>
      <c r="C29" s="5" t="s">
        <v>69</v>
      </c>
      <c r="D29" s="6" t="s">
        <v>28</v>
      </c>
      <c r="E29" s="6" t="s">
        <v>28</v>
      </c>
      <c r="F29" s="6" t="s">
        <v>40</v>
      </c>
      <c r="G29" s="6" t="s">
        <v>70</v>
      </c>
      <c r="H29" s="5" t="s">
        <v>42</v>
      </c>
      <c r="I29" s="7">
        <f t="array" ref="I29">INDEX(MASTER_GIS_basins!D:D, MATCH(Master_Data_Table_Village_Water!$C29, MASTER_GIS_basins!$C:$C, 0))</f>
        <v>0.21253900000000001</v>
      </c>
      <c r="J29" s="8">
        <f t="array" ref="J29">INDEX(MASTER_GIS_basins!E:E, MATCH(Master_Data_Table_Village_Water!$C29, MASTER_GIS_basins!$C:$C, 0))</f>
        <v>66.485823999999994</v>
      </c>
      <c r="K29" s="8">
        <v>312.64984099999998</v>
      </c>
      <c r="L29" s="8">
        <v>1025.754105</v>
      </c>
      <c r="M29" s="8">
        <v>959.268281</v>
      </c>
      <c r="N29" s="8">
        <v>4896.4898800000001</v>
      </c>
      <c r="O29" s="7">
        <v>0.92736600000000002</v>
      </c>
      <c r="P29" s="7">
        <v>4.36327</v>
      </c>
      <c r="Q29" s="8">
        <v>4185.5463330000002</v>
      </c>
      <c r="R29" s="8" t="s">
        <v>148</v>
      </c>
      <c r="S29" s="9">
        <f t="array" ref="S29">INDEX(MASTER_GIS_basins!G:G, MATCH(Master_Data_Table_Village_Water!$C29, MASTER_GIS_basins!$C:$C, 0))</f>
        <v>25.855056000000001</v>
      </c>
      <c r="T29" s="8">
        <f t="array" ref="T29">INDEX(MASTER_GIS_basins!H:H, MATCH(Master_Data_Table_Village_Water!$C29, MASTER_GIS_basins!$C:$C, 0))</f>
        <v>0.1</v>
      </c>
      <c r="U29" s="8">
        <f t="array" ref="U29">INDEX(MASTER_GIS_basins!I:I, MATCH(Master_Data_Table_Village_Water!$C29, MASTER_GIS_basins!$C:$C, 0))</f>
        <v>7.6</v>
      </c>
      <c r="V29" s="8">
        <f t="array" ref="V29">INDEX(MASTER_GIS_basins!J:J, MATCH(Master_Data_Table_Village_Water!$C29, MASTER_GIS_basins!$C:$C, 0))</f>
        <v>90.9</v>
      </c>
      <c r="W29" s="8">
        <f t="array" ref="W29">INDEX(MASTER_GIS_basins!K:K, MATCH(Master_Data_Table_Village_Water!$C29, MASTER_GIS_basins!$C:$C, 0))</f>
        <v>1.5</v>
      </c>
      <c r="X29" s="8">
        <f t="array" ref="X29">INDEX(MASTER_GIS_basins!L:L, MATCH(Master_Data_Table_Village_Water!$C29, MASTER_GIS_basins!$C:$C, 0))</f>
        <v>96</v>
      </c>
      <c r="Y29" s="8">
        <f t="array" ref="Y29">INDEX(MASTER_GIS_basins!M:M, MATCH(Master_Data_Table_Village_Water!$C29, MASTER_GIS_basins!$C:$C, 0))</f>
        <v>4669.4902940000002</v>
      </c>
      <c r="Z29" s="63">
        <f t="array" ref="Z29">INDEX(MASTER_GIS_basins!N:N, MATCH(Master_Data_Table_Village_Water!$C29, MASTER_GIS_basins!$C:$C, 0))</f>
        <v>8.4623000000000004E-2</v>
      </c>
      <c r="AA29" s="7">
        <f t="array" ref="AA29">INDEX(MASTER_GIS_basins!O:O, MATCH(Master_Data_Table_Village_Water!$C29, MASTER_GIS_basins!$C:$C, 0))</f>
        <v>3.3162999999999998E-2</v>
      </c>
      <c r="AB29" s="7">
        <f t="array" ref="AB29">INDEX(MASTER_GIS_basins!P:P, MATCH(Master_Data_Table_Village_Water!$C29, MASTER_GIS_basins!$C:$C, 0))</f>
        <v>0.58587100000000003</v>
      </c>
      <c r="AC29" s="7">
        <f t="array" ref="AC29">INDEX(MASTER_GIS_basins!Q:Q, MATCH(Master_Data_Table_Village_Water!$C29, MASTER_GIS_basins!$C:$C, 0))</f>
        <v>0.34919099999999997</v>
      </c>
      <c r="AD29" s="10">
        <f t="array" ref="AD29">INDEX(MASTER_GIS_basins!R:R, MATCH(Master_Data_Table_Village_Water!$C29, MASTER_GIS_basins!$C:$C, 0))</f>
        <v>37.981425713</v>
      </c>
      <c r="AE29" s="10">
        <f t="array" ref="AE29">INDEX(MASTER_GIS_basins!S:S, MATCH(Master_Data_Table_Village_Water!$C29, MASTER_GIS_basins!$C:$C, 0))</f>
        <v>14.884582453</v>
      </c>
      <c r="AF29" s="8">
        <f t="array" ref="AF29">INDEX(MASTER_GIS_basins!T:T, MATCH(Master_Data_Table_Village_Water!$C29, MASTER_GIS_basins!$C:$C, 0))</f>
        <v>262.957066801</v>
      </c>
      <c r="AG29" s="8">
        <f t="array" ref="AG29">INDEX(MASTER_GIS_basins!U:U, MATCH(Master_Data_Table_Village_Water!$C29, MASTER_GIS_basins!$C:$C, 0))</f>
        <v>156.72774572099999</v>
      </c>
      <c r="AH29" s="69"/>
      <c r="AI29" s="41">
        <f t="shared" ref="AI29:AI32" si="19">0.00365*(I29^0.909)*(J29^0.11)*(Q29^0.51)</f>
        <v>9.9661719586261868E-2</v>
      </c>
      <c r="AJ29" s="41">
        <f t="shared" si="6"/>
        <v>8.474980624332025E-2</v>
      </c>
      <c r="AK29" s="42">
        <f t="shared" si="9"/>
        <v>1.0389553856261018</v>
      </c>
      <c r="AL29" s="42">
        <f t="shared" si="10"/>
        <v>0.73326747392205893</v>
      </c>
      <c r="AM29" s="50">
        <f t="shared" si="7"/>
        <v>2.4197069483135566E-4</v>
      </c>
      <c r="AN29" s="39">
        <f t="shared" si="11"/>
        <v>4.6154858728324471E-5</v>
      </c>
      <c r="AO29" s="39">
        <f t="shared" si="12"/>
        <v>3.8397154723167734E-3</v>
      </c>
      <c r="AP29" s="40">
        <f t="shared" si="13"/>
        <v>3.4414920661976901E-4</v>
      </c>
      <c r="AQ29" s="41"/>
    </row>
    <row r="30" spans="1:48" ht="14.25" customHeight="1">
      <c r="A30" s="5">
        <v>29</v>
      </c>
      <c r="B30" s="5" t="str">
        <f t="array" ref="B30">INDEX(MASTER_GIS_basins!B:B, MATCH(Master_Data_Table_Village_Water!C30, MASTER_GIS_basins!C:C, 0))</f>
        <v>Nua - Seetaga</v>
      </c>
      <c r="C30" s="5" t="s">
        <v>71</v>
      </c>
      <c r="D30" s="6" t="s">
        <v>28</v>
      </c>
      <c r="E30" s="6" t="s">
        <v>27</v>
      </c>
      <c r="F30" s="6" t="s">
        <v>30</v>
      </c>
      <c r="G30" s="6" t="s">
        <v>30</v>
      </c>
      <c r="H30" s="5" t="s">
        <v>47</v>
      </c>
      <c r="I30" s="7">
        <f t="array" ref="I30">INDEX(MASTER_GIS_basins!D:D, MATCH(Master_Data_Table_Village_Water!$C30, MASTER_GIS_basins!$C:$C, 0))</f>
        <v>0.15684200000000001</v>
      </c>
      <c r="J30" s="8">
        <f t="array" ref="J30">INDEX(MASTER_GIS_basins!E:E, MATCH(Master_Data_Table_Village_Water!$C30, MASTER_GIS_basins!$C:$C, 0))</f>
        <v>37.770927999999998</v>
      </c>
      <c r="K30" s="8">
        <v>335.71984900000001</v>
      </c>
      <c r="L30" s="8">
        <v>1101.4431079999999</v>
      </c>
      <c r="M30" s="8">
        <v>1063.67218</v>
      </c>
      <c r="N30" s="8">
        <v>4530.1592520000004</v>
      </c>
      <c r="O30" s="7">
        <v>0.857985</v>
      </c>
      <c r="P30" s="7">
        <v>5.4703720000000002</v>
      </c>
      <c r="Q30" s="8">
        <v>5818.6822309999998</v>
      </c>
      <c r="R30" s="8" t="s">
        <v>148</v>
      </c>
      <c r="S30" s="9">
        <f t="array" ref="S30">INDEX(MASTER_GIS_basins!G:G, MATCH(Master_Data_Table_Village_Water!$C30, MASTER_GIS_basins!$C:$C, 0))</f>
        <v>24.092434999999998</v>
      </c>
      <c r="T30" s="8">
        <f t="array" ref="T30">INDEX(MASTER_GIS_basins!H:H, MATCH(Master_Data_Table_Village_Water!$C30, MASTER_GIS_basins!$C:$C, 0))</f>
        <v>0</v>
      </c>
      <c r="U30" s="8">
        <f t="array" ref="U30">INDEX(MASTER_GIS_basins!I:I, MATCH(Master_Data_Table_Village_Water!$C30, MASTER_GIS_basins!$C:$C, 0))</f>
        <v>3.6</v>
      </c>
      <c r="V30" s="8">
        <f t="array" ref="V30">INDEX(MASTER_GIS_basins!J:J, MATCH(Master_Data_Table_Village_Water!$C30, MASTER_GIS_basins!$C:$C, 0))</f>
        <v>93.6</v>
      </c>
      <c r="W30" s="8">
        <f t="array" ref="W30">INDEX(MASTER_GIS_basins!K:K, MATCH(Master_Data_Table_Village_Water!$C30, MASTER_GIS_basins!$C:$C, 0))</f>
        <v>2.7</v>
      </c>
      <c r="X30" s="8">
        <f t="array" ref="X30">INDEX(MASTER_GIS_basins!L:L, MATCH(Master_Data_Table_Village_Water!$C30, MASTER_GIS_basins!$C:$C, 0))</f>
        <v>42</v>
      </c>
      <c r="Y30" s="8">
        <f t="array" ref="Y30">INDEX(MASTER_GIS_basins!M:M, MATCH(Master_Data_Table_Village_Water!$C30, MASTER_GIS_basins!$C:$C, 0))</f>
        <v>4007.353963</v>
      </c>
      <c r="Z30" s="63">
        <f t="array" ref="Z30">INDEX(MASTER_GIS_basins!N:N, MATCH(Master_Data_Table_Village_Water!$C30, MASTER_GIS_basins!$C:$C, 0))</f>
        <v>6.3718999999999998E-2</v>
      </c>
      <c r="AA30" s="7">
        <f t="array" ref="AA30">INDEX(MASTER_GIS_basins!O:O, MATCH(Master_Data_Table_Village_Water!$C30, MASTER_GIS_basins!$C:$C, 0))</f>
        <v>2.4639000000000001E-2</v>
      </c>
      <c r="AB30" s="7">
        <f t="array" ref="AB30">INDEX(MASTER_GIS_basins!P:P, MATCH(Master_Data_Table_Village_Water!$C30, MASTER_GIS_basins!$C:$C, 0))</f>
        <v>0.45645799999999997</v>
      </c>
      <c r="AC30" s="7">
        <f t="array" ref="AC30">INDEX(MASTER_GIS_basins!Q:Q, MATCH(Master_Data_Table_Village_Water!$C30, MASTER_GIS_basins!$C:$C, 0))</f>
        <v>0.27304699999999998</v>
      </c>
      <c r="AD30" s="10">
        <f t="array" ref="AD30">INDEX(MASTER_GIS_basins!R:R, MATCH(Master_Data_Table_Village_Water!$C30, MASTER_GIS_basins!$C:$C, 0))</f>
        <v>28.599062489000001</v>
      </c>
      <c r="AE30" s="10">
        <f t="array" ref="AE30">INDEX(MASTER_GIS_basins!S:S, MATCH(Master_Data_Table_Village_Water!$C30, MASTER_GIS_basins!$C:$C, 0))</f>
        <v>11.058747009000001</v>
      </c>
      <c r="AF30" s="8">
        <f t="array" ref="AF30">INDEX(MASTER_GIS_basins!T:T, MATCH(Master_Data_Table_Village_Water!$C30, MASTER_GIS_basins!$C:$C, 0))</f>
        <v>204.87250059799999</v>
      </c>
      <c r="AG30" s="8">
        <f t="array" ref="AG30">INDEX(MASTER_GIS_basins!U:U, MATCH(Master_Data_Table_Village_Water!$C30, MASTER_GIS_basins!$C:$C, 0))</f>
        <v>122.55195805699999</v>
      </c>
      <c r="AH30" s="69"/>
      <c r="AI30" s="41">
        <f t="shared" si="19"/>
        <v>8.4045810342451427E-2</v>
      </c>
      <c r="AJ30" s="41">
        <f t="shared" si="6"/>
        <v>7.3381437620299056E-2</v>
      </c>
      <c r="AK30" s="42">
        <f t="shared" si="9"/>
        <v>0.90541501784983869</v>
      </c>
      <c r="AL30" s="42">
        <f t="shared" si="10"/>
        <v>0.64714898348212191</v>
      </c>
      <c r="AM30" s="50">
        <f t="shared" si="7"/>
        <v>2.3624165176534722E-4</v>
      </c>
      <c r="AN30" s="39">
        <f t="shared" si="11"/>
        <v>4.5574217710005325E-5</v>
      </c>
      <c r="AO30" s="39">
        <f t="shared" si="12"/>
        <v>4.1521935294269929E-3</v>
      </c>
      <c r="AP30" s="40">
        <f t="shared" si="13"/>
        <v>3.0470207809835754E-4</v>
      </c>
      <c r="AQ30" s="41"/>
    </row>
    <row r="31" spans="1:48" ht="14.25" customHeight="1">
      <c r="A31" s="5">
        <v>30</v>
      </c>
      <c r="B31" s="5"/>
      <c r="C31" s="5" t="s">
        <v>72</v>
      </c>
      <c r="D31" s="6" t="s">
        <v>27</v>
      </c>
      <c r="E31" s="6" t="s">
        <v>28</v>
      </c>
      <c r="F31" s="6" t="s">
        <v>29</v>
      </c>
      <c r="G31" s="6" t="s">
        <v>30</v>
      </c>
      <c r="H31" s="5" t="s">
        <v>31</v>
      </c>
      <c r="I31" s="7"/>
      <c r="J31" s="8"/>
      <c r="K31" s="8"/>
      <c r="L31" s="8"/>
      <c r="M31" s="8"/>
      <c r="N31" s="8"/>
      <c r="O31" s="7"/>
      <c r="P31" s="7"/>
      <c r="Q31" s="8"/>
      <c r="R31" s="8"/>
      <c r="S31" s="9"/>
      <c r="T31" s="8"/>
      <c r="U31" s="8"/>
      <c r="V31" s="8"/>
      <c r="W31" s="8"/>
      <c r="X31" s="8"/>
      <c r="Y31" s="8"/>
      <c r="Z31" s="63"/>
      <c r="AA31" s="7"/>
      <c r="AB31" s="7"/>
      <c r="AC31" s="7"/>
      <c r="AD31" s="10"/>
      <c r="AE31" s="10"/>
      <c r="AF31" s="8"/>
      <c r="AG31" s="8"/>
      <c r="AH31" s="69"/>
      <c r="AI31" s="41">
        <f t="shared" si="19"/>
        <v>0</v>
      </c>
      <c r="AJ31" s="41">
        <f t="shared" si="6"/>
        <v>0</v>
      </c>
      <c r="AK31" s="42">
        <f t="shared" si="9"/>
        <v>0</v>
      </c>
      <c r="AL31" s="42">
        <f t="shared" si="10"/>
        <v>0</v>
      </c>
      <c r="AM31" s="50">
        <f t="shared" si="7"/>
        <v>0</v>
      </c>
      <c r="AN31" s="39">
        <f t="shared" si="11"/>
        <v>0</v>
      </c>
      <c r="AO31" s="39">
        <f t="shared" si="12"/>
        <v>0</v>
      </c>
      <c r="AP31" s="40">
        <f t="shared" si="13"/>
        <v>0</v>
      </c>
      <c r="AQ31" s="41"/>
    </row>
    <row r="32" spans="1:48" ht="14.25" customHeight="1">
      <c r="A32" s="5">
        <v>31</v>
      </c>
      <c r="B32" s="5" t="str">
        <f t="array" ref="B32">INDEX(MASTER_GIS_basins!B:B, MATCH(Master_Data_Table_Village_Water!C32, MASTER_GIS_basins!C:C, 0))</f>
        <v>Amanave</v>
      </c>
      <c r="C32" s="5" t="s">
        <v>73</v>
      </c>
      <c r="D32" s="6" t="s">
        <v>28</v>
      </c>
      <c r="E32" s="6" t="s">
        <v>27</v>
      </c>
      <c r="F32" s="6" t="s">
        <v>30</v>
      </c>
      <c r="G32" s="6" t="s">
        <v>30</v>
      </c>
      <c r="H32" s="5" t="s">
        <v>47</v>
      </c>
      <c r="I32" s="7">
        <f t="array" ref="I32">INDEX(MASTER_GIS_basins!D:D, MATCH(Master_Data_Table_Village_Water!$C32, MASTER_GIS_basins!$C:$C, 0))</f>
        <v>0.16583999999999999</v>
      </c>
      <c r="J32" s="8">
        <f t="array" ref="J32">INDEX(MASTER_GIS_basins!E:E, MATCH(Master_Data_Table_Village_Water!$C32, MASTER_GIS_basins!$C:$C, 0))</f>
        <v>11.607828</v>
      </c>
      <c r="K32" s="8">
        <v>259.23785400000003</v>
      </c>
      <c r="L32" s="8">
        <v>850.517921</v>
      </c>
      <c r="M32" s="8">
        <v>838.91009299999996</v>
      </c>
      <c r="N32" s="8">
        <v>6120.5791639999998</v>
      </c>
      <c r="O32" s="7">
        <v>1.1592009999999999</v>
      </c>
      <c r="P32" s="7">
        <v>6.9898720000000001</v>
      </c>
      <c r="Q32" s="8">
        <v>5863.8744399999996</v>
      </c>
      <c r="R32" s="8" t="s">
        <v>148</v>
      </c>
      <c r="S32" s="9">
        <f t="array" ref="S32">INDEX(MASTER_GIS_basins!G:G, MATCH(Master_Data_Table_Village_Water!$C32, MASTER_GIS_basins!$C:$C, 0))</f>
        <v>24.48265</v>
      </c>
      <c r="T32" s="8">
        <f t="array" ref="T32">INDEX(MASTER_GIS_basins!H:H, MATCH(Master_Data_Table_Village_Water!$C32, MASTER_GIS_basins!$C:$C, 0))</f>
        <v>1.3</v>
      </c>
      <c r="U32" s="8">
        <f t="array" ref="U32">INDEX(MASTER_GIS_basins!I:I, MATCH(Master_Data_Table_Village_Water!$C32, MASTER_GIS_basins!$C:$C, 0))</f>
        <v>18.899999999999999</v>
      </c>
      <c r="V32" s="8">
        <f t="array" ref="V32">INDEX(MASTER_GIS_basins!J:J, MATCH(Master_Data_Table_Village_Water!$C32, MASTER_GIS_basins!$C:$C, 0))</f>
        <v>74.2</v>
      </c>
      <c r="W32" s="8">
        <f t="array" ref="W32">INDEX(MASTER_GIS_basins!K:K, MATCH(Master_Data_Table_Village_Water!$C32, MASTER_GIS_basins!$C:$C, 0))</f>
        <v>5.5</v>
      </c>
      <c r="X32" s="8">
        <f t="array" ref="X32">INDEX(MASTER_GIS_basins!L:L, MATCH(Master_Data_Table_Village_Water!$C32, MASTER_GIS_basins!$C:$C, 0))</f>
        <v>246</v>
      </c>
      <c r="Y32" s="8">
        <f t="array" ref="Y32">INDEX(MASTER_GIS_basins!M:M, MATCH(Master_Data_Table_Village_Water!$C32, MASTER_GIS_basins!$C:$C, 0))</f>
        <v>3459.2801770000001</v>
      </c>
      <c r="Z32" s="63">
        <f t="array" ref="Z32">INDEX(MASTER_GIS_basins!N:N, MATCH(Master_Data_Table_Village_Water!$C32, MASTER_GIS_basins!$C:$C, 0))</f>
        <v>5.0935000000000001E-2</v>
      </c>
      <c r="AA32" s="7">
        <f t="array" ref="AA32">INDEX(MASTER_GIS_basins!O:O, MATCH(Master_Data_Table_Village_Water!$C32, MASTER_GIS_basins!$C:$C, 0))</f>
        <v>1.89E-2</v>
      </c>
      <c r="AB32" s="7">
        <f t="array" ref="AB32">INDEX(MASTER_GIS_basins!P:P, MATCH(Master_Data_Table_Village_Water!$C32, MASTER_GIS_basins!$C:$C, 0))</f>
        <v>0.42688799999999999</v>
      </c>
      <c r="AC32" s="7">
        <f t="array" ref="AC32">INDEX(MASTER_GIS_basins!Q:Q, MATCH(Master_Data_Table_Village_Water!$C32, MASTER_GIS_basins!$C:$C, 0))</f>
        <v>0.25443700000000002</v>
      </c>
      <c r="AD32" s="10">
        <f t="array" ref="AD32">INDEX(MASTER_GIS_basins!R:R, MATCH(Master_Data_Table_Village_Water!$C32, MASTER_GIS_basins!$C:$C, 0))</f>
        <v>22.861206985000003</v>
      </c>
      <c r="AE32" s="10">
        <f t="array" ref="AE32">INDEX(MASTER_GIS_basins!S:S, MATCH(Master_Data_Table_Village_Water!$C32, MASTER_GIS_basins!$C:$C, 0))</f>
        <v>8.4829059000000004</v>
      </c>
      <c r="AF32" s="8">
        <f t="array" ref="AF32">INDEX(MASTER_GIS_basins!T:T, MATCH(Master_Data_Table_Village_Water!$C32, MASTER_GIS_basins!$C:$C, 0))</f>
        <v>191.600567928</v>
      </c>
      <c r="AG32" s="8">
        <f t="array" ref="AG32">INDEX(MASTER_GIS_basins!U:U, MATCH(Master_Data_Table_Village_Water!$C32, MASTER_GIS_basins!$C:$C, 0))</f>
        <v>114.19921314700001</v>
      </c>
      <c r="AH32" s="69"/>
      <c r="AI32" s="41">
        <f t="shared" si="19"/>
        <v>7.7962761209588075E-2</v>
      </c>
      <c r="AJ32" s="41">
        <f t="shared" si="6"/>
        <v>6.6208804287245335E-2</v>
      </c>
      <c r="AK32" s="42">
        <f t="shared" si="9"/>
        <v>0.95941324140295059</v>
      </c>
      <c r="AL32" s="42">
        <f t="shared" si="10"/>
        <v>0.68560287970705003</v>
      </c>
      <c r="AM32" s="50">
        <f t="shared" si="7"/>
        <v>2.4190047101172165E-4</v>
      </c>
      <c r="AN32" s="39">
        <f t="shared" si="11"/>
        <v>4.6286693291037125E-5</v>
      </c>
      <c r="AO32" s="39">
        <f t="shared" si="12"/>
        <v>5.4250509145297261E-3</v>
      </c>
      <c r="AP32" s="40">
        <f t="shared" si="13"/>
        <v>3.2101618438159824E-4</v>
      </c>
      <c r="AQ32" s="41"/>
    </row>
    <row r="33" spans="1:48" ht="14.25" customHeight="1">
      <c r="A33" s="5">
        <v>32</v>
      </c>
      <c r="B33" s="5" t="str">
        <f t="array" ref="B33">INDEX(MASTER_GIS_basins!B:B, MATCH(Master_Data_Table_Village_Water!C33, MASTER_GIS_basins!C:C, 0))</f>
        <v>Nua - Seetaga</v>
      </c>
      <c r="C33" s="5" t="s">
        <v>74</v>
      </c>
      <c r="D33" s="6" t="s">
        <v>28</v>
      </c>
      <c r="E33" s="6" t="s">
        <v>27</v>
      </c>
      <c r="F33" s="6" t="s">
        <v>40</v>
      </c>
      <c r="G33" s="6" t="s">
        <v>68</v>
      </c>
      <c r="H33" s="5" t="s">
        <v>42</v>
      </c>
      <c r="I33" s="7">
        <f t="array" ref="I33">INDEX(MASTER_GIS_basins!D:D, MATCH(Master_Data_Table_Village_Water!$C33, MASTER_GIS_basins!$C:$C, 0))</f>
        <v>0.162415</v>
      </c>
      <c r="J33" s="8">
        <f t="array" ref="J33">INDEX(MASTER_GIS_basins!E:E, MATCH(Master_Data_Table_Village_Water!$C33, MASTER_GIS_basins!$C:$C, 0))</f>
        <v>50.482443000000004</v>
      </c>
      <c r="K33" s="8">
        <v>290.14498900000001</v>
      </c>
      <c r="L33" s="8">
        <v>951.91928600000006</v>
      </c>
      <c r="M33" s="8">
        <v>901.43684199999996</v>
      </c>
      <c r="N33" s="8">
        <v>6198.4012350000003</v>
      </c>
      <c r="O33" s="7">
        <v>1.17394</v>
      </c>
      <c r="P33" s="7">
        <v>7.2280249999999997</v>
      </c>
      <c r="Q33" s="8">
        <v>6515.6084019999998</v>
      </c>
      <c r="R33" s="8" t="s">
        <v>148</v>
      </c>
      <c r="S33" s="9">
        <f t="array" ref="S33">INDEX(MASTER_GIS_basins!G:G, MATCH(Master_Data_Table_Village_Water!$C33, MASTER_GIS_basins!$C:$C, 0))</f>
        <v>24.864647999999999</v>
      </c>
      <c r="T33" s="8">
        <f t="array" ref="T33">INDEX(MASTER_GIS_basins!H:H, MATCH(Master_Data_Table_Village_Water!$C33, MASTER_GIS_basins!$C:$C, 0))</f>
        <v>0.2</v>
      </c>
      <c r="U33" s="8">
        <f t="array" ref="U33">INDEX(MASTER_GIS_basins!I:I, MATCH(Master_Data_Table_Village_Water!$C33, MASTER_GIS_basins!$C:$C, 0))</f>
        <v>15.8</v>
      </c>
      <c r="V33" s="8">
        <f t="array" ref="V33">INDEX(MASTER_GIS_basins!J:J, MATCH(Master_Data_Table_Village_Water!$C33, MASTER_GIS_basins!$C:$C, 0))</f>
        <v>81.099999999999994</v>
      </c>
      <c r="W33" s="8">
        <f t="array" ref="W33">INDEX(MASTER_GIS_basins!K:K, MATCH(Master_Data_Table_Village_Water!$C33, MASTER_GIS_basins!$C:$C, 0))</f>
        <v>2.9</v>
      </c>
      <c r="X33" s="8">
        <f t="array" ref="X33">INDEX(MASTER_GIS_basins!L:L, MATCH(Master_Data_Table_Village_Water!$C33, MASTER_GIS_basins!$C:$C, 0))</f>
        <v>42</v>
      </c>
      <c r="Y33" s="8">
        <f t="array" ref="Y33">INDEX(MASTER_GIS_basins!M:M, MATCH(Master_Data_Table_Village_Water!$C33, MASTER_GIS_basins!$C:$C, 0))</f>
        <v>3758.5965390000001</v>
      </c>
      <c r="Z33" s="63">
        <f t="array" ref="Z33">INDEX(MASTER_GIS_basins!N:N, MATCH(Master_Data_Table_Village_Water!$C33, MASTER_GIS_basins!$C:$C, 0))</f>
        <v>6.1328000000000001E-2</v>
      </c>
      <c r="AA33" s="7">
        <f t="array" ref="AA33">INDEX(MASTER_GIS_basins!O:O, MATCH(Master_Data_Table_Village_Water!$C33, MASTER_GIS_basins!$C:$C, 0))</f>
        <v>2.3689999999999999E-2</v>
      </c>
      <c r="AB33" s="7">
        <f t="array" ref="AB33">INDEX(MASTER_GIS_basins!P:P, MATCH(Master_Data_Table_Village_Water!$C33, MASTER_GIS_basins!$C:$C, 0))</f>
        <v>0.43362699999999998</v>
      </c>
      <c r="AC33" s="7">
        <f t="array" ref="AC33">INDEX(MASTER_GIS_basins!Q:Q, MATCH(Master_Data_Table_Village_Water!$C33, MASTER_GIS_basins!$C:$C, 0))</f>
        <v>0.25874000000000003</v>
      </c>
      <c r="AD33" s="10">
        <f t="array" ref="AD33">INDEX(MASTER_GIS_basins!R:R, MATCH(Master_Data_Table_Village_Water!$C33, MASTER_GIS_basins!$C:$C, 0))</f>
        <v>27.525907568000001</v>
      </c>
      <c r="AE33" s="10">
        <f t="array" ref="AE33">INDEX(MASTER_GIS_basins!S:S, MATCH(Master_Data_Table_Village_Water!$C33, MASTER_GIS_basins!$C:$C, 0))</f>
        <v>10.632806390000001</v>
      </c>
      <c r="AF33" s="8">
        <f t="array" ref="AF33">INDEX(MASTER_GIS_basins!T:T, MATCH(Master_Data_Table_Village_Water!$C33, MASTER_GIS_basins!$C:$C, 0))</f>
        <v>194.625240037</v>
      </c>
      <c r="AG33" s="8">
        <f t="array" ref="AG33">INDEX(MASTER_GIS_basins!U:U, MATCH(Master_Data_Table_Village_Water!$C33, MASTER_GIS_basins!$C:$C, 0))</f>
        <v>116.13053294000001</v>
      </c>
      <c r="AH33" s="69"/>
      <c r="AI33" s="41">
        <f t="shared" ref="AI33" si="20">0.00365*(I33^0.909)*(J33^0.11)*(Q33^0.594)</f>
        <v>0.19842058121624717</v>
      </c>
      <c r="AJ33" s="41">
        <f t="shared" si="6"/>
        <v>8.4774246494555158E-2</v>
      </c>
      <c r="AK33" s="42">
        <f t="shared" si="9"/>
        <v>0.98882697034020062</v>
      </c>
      <c r="AL33" s="42">
        <f t="shared" si="10"/>
        <v>0.70905286011078383</v>
      </c>
      <c r="AM33" s="49">
        <f t="shared" si="7"/>
        <v>3.5633575314720822E-4</v>
      </c>
      <c r="AN33" s="39">
        <f t="shared" si="11"/>
        <v>7.2226724400091909E-5</v>
      </c>
      <c r="AO33" s="39">
        <f t="shared" si="12"/>
        <v>5.5515077441338437E-3</v>
      </c>
      <c r="AP33" s="40">
        <f t="shared" si="13"/>
        <v>3.1893926233986464E-4</v>
      </c>
      <c r="AQ33" s="41"/>
    </row>
    <row r="34" spans="1:48" ht="14.25" customHeight="1">
      <c r="A34" s="5">
        <v>33</v>
      </c>
      <c r="B34" s="5" t="s">
        <v>75</v>
      </c>
      <c r="C34" s="5" t="s">
        <v>76</v>
      </c>
      <c r="D34" s="6" t="s">
        <v>27</v>
      </c>
      <c r="E34" s="6" t="s">
        <v>28</v>
      </c>
      <c r="F34" s="6" t="s">
        <v>29</v>
      </c>
      <c r="G34" s="6" t="s">
        <v>30</v>
      </c>
      <c r="H34" s="5" t="s">
        <v>31</v>
      </c>
      <c r="I34" s="7"/>
      <c r="J34" s="8"/>
      <c r="K34" s="8"/>
      <c r="L34" s="8"/>
      <c r="M34" s="8"/>
      <c r="N34" s="8"/>
      <c r="O34" s="7"/>
      <c r="P34" s="7"/>
      <c r="Q34" s="8"/>
      <c r="R34" s="8"/>
      <c r="S34" s="9"/>
      <c r="T34" s="8"/>
      <c r="U34" s="8"/>
      <c r="V34" s="8"/>
      <c r="W34" s="8"/>
      <c r="X34" s="8"/>
      <c r="Y34" s="8"/>
      <c r="Z34" s="63"/>
      <c r="AA34" s="7"/>
      <c r="AB34" s="7"/>
      <c r="AC34" s="7"/>
      <c r="AD34" s="10"/>
      <c r="AE34" s="10"/>
      <c r="AF34" s="8"/>
      <c r="AG34" s="8"/>
      <c r="AH34" s="69"/>
      <c r="AI34" s="41">
        <f t="shared" ref="AI34:AI37" si="21">0.00365*(I34^0.909)*(J34^0.11)*(Q34^0.51)</f>
        <v>0</v>
      </c>
      <c r="AJ34" s="41">
        <f t="shared" si="6"/>
        <v>0</v>
      </c>
      <c r="AK34" s="42">
        <f t="shared" si="9"/>
        <v>0</v>
      </c>
      <c r="AL34" s="42">
        <f t="shared" si="10"/>
        <v>0</v>
      </c>
      <c r="AM34" s="50">
        <f t="shared" si="7"/>
        <v>0</v>
      </c>
      <c r="AN34" s="39">
        <f t="shared" si="11"/>
        <v>0</v>
      </c>
      <c r="AO34" s="39">
        <f t="shared" si="12"/>
        <v>0</v>
      </c>
      <c r="AP34" s="40">
        <f t="shared" si="13"/>
        <v>0</v>
      </c>
      <c r="AQ34" s="41"/>
    </row>
    <row r="35" spans="1:48" ht="14.25" customHeight="1">
      <c r="A35" s="5">
        <v>34</v>
      </c>
      <c r="B35" s="5"/>
      <c r="C35" s="5" t="s">
        <v>77</v>
      </c>
      <c r="D35" s="6" t="s">
        <v>27</v>
      </c>
      <c r="E35" s="6" t="s">
        <v>28</v>
      </c>
      <c r="F35" s="6" t="s">
        <v>29</v>
      </c>
      <c r="G35" s="6">
        <v>0</v>
      </c>
      <c r="H35" s="5" t="s">
        <v>38</v>
      </c>
      <c r="I35" s="7"/>
      <c r="J35" s="8"/>
      <c r="K35" s="8"/>
      <c r="L35" s="8"/>
      <c r="M35" s="8"/>
      <c r="N35" s="8"/>
      <c r="O35" s="7"/>
      <c r="P35" s="7"/>
      <c r="Q35" s="8"/>
      <c r="R35" s="8"/>
      <c r="S35" s="9"/>
      <c r="T35" s="8"/>
      <c r="U35" s="8"/>
      <c r="V35" s="8"/>
      <c r="W35" s="8"/>
      <c r="X35" s="8"/>
      <c r="Y35" s="8"/>
      <c r="Z35" s="63"/>
      <c r="AA35" s="7"/>
      <c r="AB35" s="7"/>
      <c r="AC35" s="7"/>
      <c r="AD35" s="10"/>
      <c r="AE35" s="10"/>
      <c r="AF35" s="8"/>
      <c r="AG35" s="8"/>
      <c r="AH35" s="69"/>
      <c r="AI35" s="41">
        <f t="shared" si="21"/>
        <v>0</v>
      </c>
      <c r="AJ35" s="41">
        <f t="shared" si="6"/>
        <v>0</v>
      </c>
      <c r="AK35" s="42">
        <f t="shared" si="9"/>
        <v>0</v>
      </c>
      <c r="AL35" s="42">
        <f t="shared" si="10"/>
        <v>0</v>
      </c>
      <c r="AM35" s="50">
        <f t="shared" si="7"/>
        <v>0</v>
      </c>
      <c r="AN35" s="39">
        <f t="shared" si="11"/>
        <v>0</v>
      </c>
      <c r="AO35" s="39">
        <f t="shared" si="12"/>
        <v>0</v>
      </c>
      <c r="AP35" s="40">
        <f t="shared" si="13"/>
        <v>0</v>
      </c>
      <c r="AQ35" s="41"/>
    </row>
    <row r="36" spans="1:48" ht="14.25" customHeight="1">
      <c r="A36" s="5">
        <v>35</v>
      </c>
      <c r="B36" s="5"/>
      <c r="C36" s="5" t="s">
        <v>78</v>
      </c>
      <c r="D36" s="6" t="s">
        <v>27</v>
      </c>
      <c r="E36" s="6" t="s">
        <v>27</v>
      </c>
      <c r="F36" s="6" t="s">
        <v>30</v>
      </c>
      <c r="G36" s="6" t="s">
        <v>30</v>
      </c>
      <c r="H36" s="5" t="s">
        <v>31</v>
      </c>
      <c r="I36" s="7"/>
      <c r="J36" s="8"/>
      <c r="K36" s="8"/>
      <c r="L36" s="8"/>
      <c r="M36" s="8"/>
      <c r="N36" s="8"/>
      <c r="O36" s="7"/>
      <c r="P36" s="7"/>
      <c r="Q36" s="8"/>
      <c r="R36" s="8"/>
      <c r="S36" s="9"/>
      <c r="T36" s="8"/>
      <c r="U36" s="8"/>
      <c r="V36" s="8"/>
      <c r="W36" s="8"/>
      <c r="X36" s="8"/>
      <c r="Y36" s="8"/>
      <c r="Z36" s="63"/>
      <c r="AA36" s="7"/>
      <c r="AB36" s="7"/>
      <c r="AC36" s="7"/>
      <c r="AD36" s="10"/>
      <c r="AE36" s="10"/>
      <c r="AF36" s="8"/>
      <c r="AG36" s="8"/>
      <c r="AH36" s="69"/>
      <c r="AI36" s="41">
        <f t="shared" si="21"/>
        <v>0</v>
      </c>
      <c r="AJ36" s="41">
        <f t="shared" si="6"/>
        <v>0</v>
      </c>
      <c r="AK36" s="42">
        <f t="shared" si="9"/>
        <v>0</v>
      </c>
      <c r="AL36" s="42">
        <f t="shared" si="10"/>
        <v>0</v>
      </c>
      <c r="AM36" s="50">
        <f t="shared" si="7"/>
        <v>0</v>
      </c>
      <c r="AN36" s="39">
        <f t="shared" si="11"/>
        <v>0</v>
      </c>
      <c r="AO36" s="39">
        <f t="shared" si="12"/>
        <v>0</v>
      </c>
      <c r="AP36" s="40">
        <f t="shared" si="13"/>
        <v>0</v>
      </c>
      <c r="AQ36" s="41"/>
    </row>
    <row r="37" spans="1:48" s="32" customFormat="1" ht="14.25" customHeight="1">
      <c r="A37" s="30">
        <v>36</v>
      </c>
      <c r="B37" s="30" t="str">
        <f t="array" ref="B37">INDEX(MASTER_GIS_basins!B:B, MATCH(Master_Data_Table_Village_Water!C37, MASTER_GIS_basins!C:C, 0))</f>
        <v>Nuuuli Pala</v>
      </c>
      <c r="C37" s="30" t="s">
        <v>79</v>
      </c>
      <c r="D37" s="44" t="s">
        <v>28</v>
      </c>
      <c r="E37" s="44" t="s">
        <v>28</v>
      </c>
      <c r="F37" s="44" t="s">
        <v>40</v>
      </c>
      <c r="G37" s="44" t="s">
        <v>44</v>
      </c>
      <c r="H37" s="30" t="s">
        <v>42</v>
      </c>
      <c r="I37" s="36">
        <f t="array" ref="I37">INDEX(MASTER_GIS_basins!D:D, MATCH(Master_Data_Table_Village_Water!$C37, MASTER_GIS_basins!$C:$C, 0))</f>
        <v>0.77023900000000001</v>
      </c>
      <c r="J37" s="31">
        <f t="array" ref="J37">INDEX(MASTER_GIS_basins!E:E, MATCH(Master_Data_Table_Village_Water!$C37, MASTER_GIS_basins!$C:$C, 0))</f>
        <v>39.875954999999998</v>
      </c>
      <c r="K37" s="31">
        <v>653.19268799999998</v>
      </c>
      <c r="L37" s="31">
        <v>2143.0206979999998</v>
      </c>
      <c r="M37" s="31">
        <v>2103.1447440000002</v>
      </c>
      <c r="N37" s="31">
        <v>35008.564398000002</v>
      </c>
      <c r="O37" s="36">
        <v>6.6304100000000004</v>
      </c>
      <c r="P37" s="36">
        <v>8.6082450000000001</v>
      </c>
      <c r="Q37" s="31">
        <v>18104.385436</v>
      </c>
      <c r="R37" s="31" t="s">
        <v>144</v>
      </c>
      <c r="S37" s="35">
        <f t="array" ref="S37">INDEX(MASTER_GIS_basins!G:G, MATCH(Master_Data_Table_Village_Water!$C37, MASTER_GIS_basins!$C:$C, 0))</f>
        <v>36.152296999999997</v>
      </c>
      <c r="T37" s="31">
        <f t="array" ref="T37">INDEX(MASTER_GIS_basins!H:H, MATCH(Master_Data_Table_Village_Water!$C37, MASTER_GIS_basins!$C:$C, 0))</f>
        <v>1.2</v>
      </c>
      <c r="U37" s="31">
        <f t="array" ref="U37">INDEX(MASTER_GIS_basins!I:I, MATCH(Master_Data_Table_Village_Water!$C37, MASTER_GIS_basins!$C:$C, 0))</f>
        <v>3.2</v>
      </c>
      <c r="V37" s="31">
        <f t="array" ref="V37">INDEX(MASTER_GIS_basins!J:J, MATCH(Master_Data_Table_Village_Water!$C37, MASTER_GIS_basins!$C:$C, 0))</f>
        <v>88.3</v>
      </c>
      <c r="W37" s="31">
        <f t="array" ref="W37">INDEX(MASTER_GIS_basins!K:K, MATCH(Master_Data_Table_Village_Water!$C37, MASTER_GIS_basins!$C:$C, 0))</f>
        <v>7.3</v>
      </c>
      <c r="X37" s="31">
        <f t="array" ref="X37">INDEX(MASTER_GIS_basins!L:L, MATCH(Master_Data_Table_Village_Water!$C37, MASTER_GIS_basins!$C:$C, 0))</f>
        <v>4991</v>
      </c>
      <c r="Y37" s="31">
        <f t="array" ref="Y37">INDEX(MASTER_GIS_basins!M:M, MATCH(Master_Data_Table_Village_Water!$C37, MASTER_GIS_basins!$C:$C, 0))</f>
        <v>5622.9197190000004</v>
      </c>
      <c r="Z37" s="64">
        <f t="array" ref="Z37">INDEX(MASTER_GIS_basins!N:N, MATCH(Master_Data_Table_Village_Water!$C37, MASTER_GIS_basins!$C:$C, 0))</f>
        <v>0.51940699999999995</v>
      </c>
      <c r="AA37" s="36">
        <f t="array" ref="AA37">INDEX(MASTER_GIS_basins!O:O, MATCH(Master_Data_Table_Village_Water!$C37, MASTER_GIS_basins!$C:$C, 0))</f>
        <v>0.23103599999999999</v>
      </c>
      <c r="AB37" s="36">
        <f t="array" ref="AB37">INDEX(MASTER_GIS_basins!P:P, MATCH(Master_Data_Table_Village_Water!$C37, MASTER_GIS_basins!$C:$C, 0))</f>
        <v>3.0717189999999999</v>
      </c>
      <c r="AC37" s="36">
        <f t="array" ref="AC37">INDEX(MASTER_GIS_basins!Q:Q, MATCH(Master_Data_Table_Village_Water!$C37, MASTER_GIS_basins!$C:$C, 0))</f>
        <v>1.562781</v>
      </c>
      <c r="AD37" s="45">
        <f t="array" ref="AD37">INDEX(MASTER_GIS_basins!R:R, MATCH(Master_Data_Table_Village_Water!$C37, MASTER_GIS_basins!$C:$C, 0))</f>
        <v>233.12596321699999</v>
      </c>
      <c r="AE37" s="45">
        <f t="array" ref="AE37">INDEX(MASTER_GIS_basins!S:S, MATCH(Master_Data_Table_Village_Water!$C37, MASTER_GIS_basins!$C:$C, 0))</f>
        <v>103.696118916</v>
      </c>
      <c r="AF37" s="31">
        <f t="array" ref="AF37">INDEX(MASTER_GIS_basins!T:T, MATCH(Master_Data_Table_Village_Water!$C37, MASTER_GIS_basins!$C:$C, 0))</f>
        <v>1378.6827104890001</v>
      </c>
      <c r="AG37" s="31">
        <f t="array" ref="AG37">INDEX(MASTER_GIS_basins!U:U, MATCH(Master_Data_Table_Village_Water!$C37, MASTER_GIS_basins!$C:$C, 0))</f>
        <v>701.42455901100004</v>
      </c>
      <c r="AH37" s="70"/>
      <c r="AI37" s="46">
        <f t="shared" si="21"/>
        <v>0.64088986001836024</v>
      </c>
      <c r="AJ37" s="46">
        <f t="shared" si="6"/>
        <v>0.66677143934321148</v>
      </c>
      <c r="AK37" s="56">
        <f t="shared" si="9"/>
        <v>7.3246299833661004</v>
      </c>
      <c r="AL37" s="56">
        <f t="shared" si="10"/>
        <v>5.3542013412219704</v>
      </c>
      <c r="AM37" s="51">
        <f t="shared" si="7"/>
        <v>8.806280591250157E-4</v>
      </c>
      <c r="AN37" s="57">
        <f t="shared" si="11"/>
        <v>1.8137143175757492E-4</v>
      </c>
      <c r="AO37" s="57">
        <f t="shared" si="12"/>
        <v>1.378603602331426E-2</v>
      </c>
      <c r="AP37" s="58">
        <f t="shared" si="13"/>
        <v>6.8348464249339046E-4</v>
      </c>
      <c r="AQ37" s="46"/>
      <c r="AR37" s="54">
        <v>9442</v>
      </c>
      <c r="AS37" s="32">
        <v>0.18</v>
      </c>
      <c r="AT37" s="32">
        <v>0.04</v>
      </c>
      <c r="AU37" s="32">
        <v>4.18</v>
      </c>
      <c r="AV37" s="32">
        <v>1.3</v>
      </c>
    </row>
    <row r="38" spans="1:48" s="32" customFormat="1" ht="14.25" customHeight="1">
      <c r="A38" s="30">
        <v>37</v>
      </c>
      <c r="B38" s="30" t="str">
        <f t="array" ref="B38">INDEX(MASTER_GIS_basins!B:B, MATCH(Master_Data_Table_Village_Water!C38, MASTER_GIS_basins!C:C, 0))</f>
        <v>Fagaalu</v>
      </c>
      <c r="C38" s="30" t="s">
        <v>80</v>
      </c>
      <c r="D38" s="44" t="s">
        <v>28</v>
      </c>
      <c r="E38" s="44" t="s">
        <v>28</v>
      </c>
      <c r="F38" s="44" t="s">
        <v>40</v>
      </c>
      <c r="G38" s="44" t="s">
        <v>44</v>
      </c>
      <c r="H38" s="30" t="s">
        <v>42</v>
      </c>
      <c r="I38" s="36">
        <f t="array" ref="I38">INDEX(MASTER_GIS_basins!D:D, MATCH(Master_Data_Table_Village_Water!$C38, MASTER_GIS_basins!$C:$C, 0))</f>
        <v>0.65666899999999995</v>
      </c>
      <c r="J38" s="31">
        <f t="array" ref="J38">INDEX(MASTER_GIS_basins!E:E, MATCH(Master_Data_Table_Village_Water!$C38, MASTER_GIS_basins!$C:$C, 0))</f>
        <v>20.265011000000001</v>
      </c>
      <c r="K38" s="31">
        <v>654.06811500000003</v>
      </c>
      <c r="L38" s="31">
        <v>2145.8928350000001</v>
      </c>
      <c r="M38" s="31">
        <v>2125.6278240000001</v>
      </c>
      <c r="N38" s="31">
        <v>26357.932465999998</v>
      </c>
      <c r="O38" s="36">
        <v>4.9920330000000002</v>
      </c>
      <c r="P38" s="36">
        <v>7.6020580000000004</v>
      </c>
      <c r="Q38" s="31">
        <v>16159.145945</v>
      </c>
      <c r="R38" s="31" t="s">
        <v>144</v>
      </c>
      <c r="S38" s="35">
        <f t="array" ref="S38">INDEX(MASTER_GIS_basins!G:G, MATCH(Master_Data_Table_Village_Water!$C38, MASTER_GIS_basins!$C:$C, 0))</f>
        <v>35.908554000000002</v>
      </c>
      <c r="T38" s="31">
        <f t="array" ref="T38">INDEX(MASTER_GIS_basins!H:H, MATCH(Master_Data_Table_Village_Water!$C38, MASTER_GIS_basins!$C:$C, 0))</f>
        <v>2.9</v>
      </c>
      <c r="U38" s="31">
        <f t="array" ref="U38">INDEX(MASTER_GIS_basins!I:I, MATCH(Master_Data_Table_Village_Water!$C38, MASTER_GIS_basins!$C:$C, 0))</f>
        <v>4.4000000000000004</v>
      </c>
      <c r="V38" s="31">
        <f t="array" ref="V38">INDEX(MASTER_GIS_basins!J:J, MATCH(Master_Data_Table_Village_Water!$C38, MASTER_GIS_basins!$C:$C, 0))</f>
        <v>79.400000000000006</v>
      </c>
      <c r="W38" s="31">
        <f t="array" ref="W38">INDEX(MASTER_GIS_basins!K:K, MATCH(Master_Data_Table_Village_Water!$C38, MASTER_GIS_basins!$C:$C, 0))</f>
        <v>13.2</v>
      </c>
      <c r="X38" s="31">
        <f t="array" ref="X38">INDEX(MASTER_GIS_basins!L:L, MATCH(Master_Data_Table_Village_Water!$C38, MASTER_GIS_basins!$C:$C, 0))</f>
        <v>731</v>
      </c>
      <c r="Y38" s="31">
        <f t="array" ref="Y38">INDEX(MASTER_GIS_basins!M:M, MATCH(Master_Data_Table_Village_Water!$C38, MASTER_GIS_basins!$C:$C, 0))</f>
        <v>5164.8946649999998</v>
      </c>
      <c r="Z38" s="64">
        <f t="array" ref="Z38">INDEX(MASTER_GIS_basins!N:N, MATCH(Master_Data_Table_Village_Water!$C38, MASTER_GIS_basins!$C:$C, 0))</f>
        <v>0.41195700000000002</v>
      </c>
      <c r="AA38" s="36">
        <f t="array" ref="AA38">INDEX(MASTER_GIS_basins!O:O, MATCH(Master_Data_Table_Village_Water!$C38, MASTER_GIS_basins!$C:$C, 0))</f>
        <v>0.17907300000000001</v>
      </c>
      <c r="AB38" s="36">
        <f t="array" ref="AB38">INDEX(MASTER_GIS_basins!P:P, MATCH(Master_Data_Table_Village_Water!$C38, MASTER_GIS_basins!$C:$C, 0))</f>
        <v>2.875267</v>
      </c>
      <c r="AC38" s="36">
        <f t="array" ref="AC38">INDEX(MASTER_GIS_basins!Q:Q, MATCH(Master_Data_Table_Village_Water!$C38, MASTER_GIS_basins!$C:$C, 0))</f>
        <v>1.4627079999999999</v>
      </c>
      <c r="AD38" s="45">
        <f t="array" ref="AD38">INDEX(MASTER_GIS_basins!R:R, MATCH(Master_Data_Table_Village_Water!$C38, MASTER_GIS_basins!$C:$C, 0))</f>
        <v>184.89907226700001</v>
      </c>
      <c r="AE38" s="45">
        <f t="array" ref="AE38">INDEX(MASTER_GIS_basins!S:S, MATCH(Master_Data_Table_Village_Water!$C38, MASTER_GIS_basins!$C:$C, 0))</f>
        <v>80.373513663000011</v>
      </c>
      <c r="AF38" s="31">
        <f t="array" ref="AF38">INDEX(MASTER_GIS_basins!T:T, MATCH(Master_Data_Table_Village_Water!$C38, MASTER_GIS_basins!$C:$C, 0))</f>
        <v>1290.5089628770002</v>
      </c>
      <c r="AG38" s="31">
        <f t="array" ref="AG38">INDEX(MASTER_GIS_basins!U:U, MATCH(Master_Data_Table_Village_Water!$C38, MASTER_GIS_basins!$C:$C, 0))</f>
        <v>656.50869434799995</v>
      </c>
      <c r="AH38" s="70"/>
      <c r="AI38" s="46">
        <f t="shared" ref="AI38" si="22">0.00365*(I38^0.909)*(J38^0.11)*(Q38^0.594)</f>
        <v>1.0959822754863526</v>
      </c>
      <c r="AJ38" s="46">
        <f t="shared" si="6"/>
        <v>0.48817542533283181</v>
      </c>
      <c r="AK38" s="56">
        <f t="shared" si="9"/>
        <v>5.9401921464026763</v>
      </c>
      <c r="AL38" s="56">
        <f t="shared" si="10"/>
        <v>4.3324484744449521</v>
      </c>
      <c r="AM38" s="60">
        <f t="shared" si="7"/>
        <v>5.9791066960537787E-4</v>
      </c>
      <c r="AN38" s="57">
        <f t="shared" si="11"/>
        <v>1.1810608424020551E-4</v>
      </c>
      <c r="AO38" s="57">
        <f t="shared" si="12"/>
        <v>1.1311897100754108E-2</v>
      </c>
      <c r="AP38" s="58">
        <f t="shared" si="13"/>
        <v>6.2517143406039678E-4</v>
      </c>
      <c r="AQ38" s="46"/>
      <c r="AR38" s="54">
        <v>9495</v>
      </c>
      <c r="AS38" s="32">
        <v>0.13</v>
      </c>
      <c r="AT38" s="32">
        <v>0.08</v>
      </c>
      <c r="AU38" s="32">
        <v>1.1000000000000001</v>
      </c>
      <c r="AV38" s="32">
        <v>0.32</v>
      </c>
    </row>
    <row r="39" spans="1:48" ht="14.25" customHeight="1">
      <c r="A39" s="5">
        <v>38</v>
      </c>
      <c r="B39" s="5" t="str">
        <f t="array" ref="B39">INDEX(MASTER_GIS_basins!B:B, MATCH(Master_Data_Table_Village_Water!C39, MASTER_GIS_basins!C:C, 0))</f>
        <v>Matuu - Faganeanea</v>
      </c>
      <c r="C39" s="5" t="s">
        <v>81</v>
      </c>
      <c r="D39" s="6" t="s">
        <v>28</v>
      </c>
      <c r="E39" s="6" t="s">
        <v>28</v>
      </c>
      <c r="F39" s="6" t="s">
        <v>60</v>
      </c>
      <c r="G39" s="6" t="s">
        <v>44</v>
      </c>
      <c r="H39" s="5" t="s">
        <v>61</v>
      </c>
      <c r="I39" s="7">
        <f t="array" ref="I39">INDEX(MASTER_GIS_basins!D:D, MATCH(Master_Data_Table_Village_Water!$C39, MASTER_GIS_basins!$C:$C, 0))</f>
        <v>0.25474999999999998</v>
      </c>
      <c r="J39" s="8">
        <f t="array" ref="J39">INDEX(MASTER_GIS_basins!E:E, MATCH(Master_Data_Table_Village_Water!$C39, MASTER_GIS_basins!$C:$C, 0))</f>
        <v>53.049129000000001</v>
      </c>
      <c r="K39" s="8">
        <v>600.85821499999997</v>
      </c>
      <c r="L39" s="8">
        <v>1971.319667</v>
      </c>
      <c r="M39" s="8">
        <v>1918.270538</v>
      </c>
      <c r="N39" s="8">
        <v>6628.5728490000001</v>
      </c>
      <c r="O39" s="7">
        <v>1.255412</v>
      </c>
      <c r="P39" s="7">
        <v>4.9280090000000003</v>
      </c>
      <c r="Q39" s="8">
        <v>9453.2541569999994</v>
      </c>
      <c r="R39" s="8" t="s">
        <v>144</v>
      </c>
      <c r="S39" s="9">
        <f t="array" ref="S39">INDEX(MASTER_GIS_basins!G:G, MATCH(Master_Data_Table_Village_Water!$C39, MASTER_GIS_basins!$C:$C, 0))</f>
        <v>37.073450000000001</v>
      </c>
      <c r="T39" s="8">
        <f t="array" ref="T39">INDEX(MASTER_GIS_basins!H:H, MATCH(Master_Data_Table_Village_Water!$C39, MASTER_GIS_basins!$C:$C, 0))</f>
        <v>0</v>
      </c>
      <c r="U39" s="8">
        <f t="array" ref="U39">INDEX(MASTER_GIS_basins!I:I, MATCH(Master_Data_Table_Village_Water!$C39, MASTER_GIS_basins!$C:$C, 0))</f>
        <v>0.3</v>
      </c>
      <c r="V39" s="8">
        <f t="array" ref="V39">INDEX(MASTER_GIS_basins!J:J, MATCH(Master_Data_Table_Village_Water!$C39, MASTER_GIS_basins!$C:$C, 0))</f>
        <v>93.7</v>
      </c>
      <c r="W39" s="8">
        <f t="array" ref="W39">INDEX(MASTER_GIS_basins!K:K, MATCH(Master_Data_Table_Village_Water!$C39, MASTER_GIS_basins!$C:$C, 0))</f>
        <v>6.1</v>
      </c>
      <c r="X39" s="8">
        <f t="array" ref="X39">INDEX(MASTER_GIS_basins!L:L, MATCH(Master_Data_Table_Village_Water!$C39, MASTER_GIS_basins!$C:$C, 0))</f>
        <v>317</v>
      </c>
      <c r="Y39" s="8">
        <f t="array" ref="Y39">INDEX(MASTER_GIS_basins!M:M, MATCH(Master_Data_Table_Village_Water!$C39, MASTER_GIS_basins!$C:$C, 0))</f>
        <v>5172.5258009999998</v>
      </c>
      <c r="Z39" s="63">
        <f t="array" ref="Z39">INDEX(MASTER_GIS_basins!N:N, MATCH(Master_Data_Table_Village_Water!$C39, MASTER_GIS_basins!$C:$C, 0))</f>
        <v>0.291464</v>
      </c>
      <c r="AA39" s="7">
        <f t="array" ref="AA39">INDEX(MASTER_GIS_basins!O:O, MATCH(Master_Data_Table_Village_Water!$C39, MASTER_GIS_basins!$C:$C, 0))</f>
        <v>0.129297</v>
      </c>
      <c r="AB39" s="7">
        <f t="array" ref="AB39">INDEX(MASTER_GIS_basins!P:P, MATCH(Master_Data_Table_Village_Water!$C39, MASTER_GIS_basins!$C:$C, 0))</f>
        <v>1.659821</v>
      </c>
      <c r="AC39" s="7">
        <f t="array" ref="AC39">INDEX(MASTER_GIS_basins!Q:Q, MATCH(Master_Data_Table_Village_Water!$C39, MASTER_GIS_basins!$C:$C, 0))</f>
        <v>0.83630000000000004</v>
      </c>
      <c r="AD39" s="10">
        <f t="array" ref="AD39">INDEX(MASTER_GIS_basins!R:R, MATCH(Master_Data_Table_Village_Water!$C39, MASTER_GIS_basins!$C:$C, 0))</f>
        <v>130.81807858400001</v>
      </c>
      <c r="AE39" s="10">
        <f t="array" ref="AE39">INDEX(MASTER_GIS_basins!S:S, MATCH(Master_Data_Table_Village_Water!$C39, MASTER_GIS_basins!$C:$C, 0))</f>
        <v>58.032501807000003</v>
      </c>
      <c r="AF39" s="8">
        <f t="array" ref="AF39">INDEX(MASTER_GIS_basins!T:T, MATCH(Master_Data_Table_Village_Water!$C39, MASTER_GIS_basins!$C:$C, 0))</f>
        <v>744.97911925100004</v>
      </c>
      <c r="AG39" s="8">
        <f t="array" ref="AG39">INDEX(MASTER_GIS_basins!U:U, MATCH(Master_Data_Table_Village_Water!$C39, MASTER_GIS_basins!$C:$C, 0))</f>
        <v>375.35736530000003</v>
      </c>
      <c r="AH39" s="69"/>
      <c r="AI39" s="41">
        <f t="shared" ref="AI39:AI42" si="23">0.00365*(I39^0.909)*(J39^0.11)*(Q39^0.51)</f>
        <v>0.1736647815868286</v>
      </c>
      <c r="AJ39" s="41">
        <f t="shared" si="6"/>
        <v>0.1643086940536366</v>
      </c>
      <c r="AK39" s="42">
        <f t="shared" si="9"/>
        <v>1.8304325085160462</v>
      </c>
      <c r="AL39" s="42">
        <f t="shared" si="10"/>
        <v>1.3229960356029822</v>
      </c>
      <c r="AM39" s="50">
        <f t="shared" si="7"/>
        <v>2.8810378175521401E-4</v>
      </c>
      <c r="AN39" s="39">
        <f t="shared" si="11"/>
        <v>5.54464954470285E-5</v>
      </c>
      <c r="AO39" s="39">
        <f t="shared" si="12"/>
        <v>4.7157639000361788E-3</v>
      </c>
      <c r="AP39" s="40">
        <f t="shared" si="13"/>
        <v>3.8005904113491966E-4</v>
      </c>
      <c r="AQ39" s="41"/>
    </row>
    <row r="40" spans="1:48" ht="14.25" customHeight="1">
      <c r="A40" s="5">
        <v>39</v>
      </c>
      <c r="B40" s="5"/>
      <c r="C40" s="5" t="s">
        <v>82</v>
      </c>
      <c r="D40" s="6" t="s">
        <v>27</v>
      </c>
      <c r="E40" s="6" t="s">
        <v>27</v>
      </c>
      <c r="F40" s="6" t="s">
        <v>30</v>
      </c>
      <c r="G40" s="6" t="s">
        <v>30</v>
      </c>
      <c r="H40" s="5" t="s">
        <v>31</v>
      </c>
      <c r="I40" s="7"/>
      <c r="J40" s="8"/>
      <c r="K40" s="8"/>
      <c r="L40" s="8"/>
      <c r="M40" s="8"/>
      <c r="N40" s="8"/>
      <c r="O40" s="7"/>
      <c r="P40" s="7"/>
      <c r="Q40" s="8"/>
      <c r="R40" s="8"/>
      <c r="S40" s="9"/>
      <c r="T40" s="8"/>
      <c r="U40" s="8"/>
      <c r="V40" s="8"/>
      <c r="W40" s="8"/>
      <c r="X40" s="8"/>
      <c r="Y40" s="8"/>
      <c r="Z40" s="63"/>
      <c r="AA40" s="7"/>
      <c r="AB40" s="7"/>
      <c r="AC40" s="7"/>
      <c r="AD40" s="10"/>
      <c r="AE40" s="10"/>
      <c r="AF40" s="8"/>
      <c r="AG40" s="8"/>
      <c r="AH40" s="69"/>
      <c r="AI40" s="41">
        <f t="shared" si="23"/>
        <v>0</v>
      </c>
      <c r="AJ40" s="41">
        <f t="shared" si="6"/>
        <v>0</v>
      </c>
      <c r="AK40" s="42">
        <f t="shared" si="9"/>
        <v>0</v>
      </c>
      <c r="AL40" s="42">
        <f t="shared" si="10"/>
        <v>0</v>
      </c>
      <c r="AM40" s="50">
        <f t="shared" si="7"/>
        <v>0</v>
      </c>
      <c r="AN40" s="39">
        <f t="shared" si="11"/>
        <v>0</v>
      </c>
      <c r="AO40" s="39">
        <f t="shared" si="12"/>
        <v>0</v>
      </c>
      <c r="AP40" s="40">
        <f t="shared" si="13"/>
        <v>0</v>
      </c>
      <c r="AQ40" s="41"/>
    </row>
    <row r="41" spans="1:48" ht="14.25" customHeight="1">
      <c r="A41" s="5">
        <v>40</v>
      </c>
      <c r="B41" s="5" t="str">
        <f t="array" ref="B41">INDEX(MASTER_GIS_basins!B:B, MATCH(Master_Data_Table_Village_Water!C41, MASTER_GIS_basins!C:C, 0))</f>
        <v>Laulii - Aumi</v>
      </c>
      <c r="C41" s="5" t="s">
        <v>83</v>
      </c>
      <c r="D41" s="6" t="s">
        <v>28</v>
      </c>
      <c r="E41" s="6" t="s">
        <v>28</v>
      </c>
      <c r="F41" s="6" t="s">
        <v>40</v>
      </c>
      <c r="G41" s="6" t="s">
        <v>84</v>
      </c>
      <c r="H41" s="5" t="s">
        <v>42</v>
      </c>
      <c r="I41" s="7">
        <f t="array" ref="I41">INDEX(MASTER_GIS_basins!D:D, MATCH(Master_Data_Table_Village_Water!$C41, MASTER_GIS_basins!$C:$C, 0))</f>
        <v>0.540161</v>
      </c>
      <c r="J41" s="8">
        <f t="array" ref="J41">INDEX(MASTER_GIS_basins!E:E, MATCH(Master_Data_Table_Village_Water!$C41, MASTER_GIS_basins!$C:$C, 0))</f>
        <v>18.951554999999999</v>
      </c>
      <c r="K41" s="8">
        <v>519.73480199999995</v>
      </c>
      <c r="L41" s="8">
        <v>1705.166729</v>
      </c>
      <c r="M41" s="8">
        <v>1686.2151739999999</v>
      </c>
      <c r="N41" s="8">
        <v>19926.077627999999</v>
      </c>
      <c r="O41" s="7">
        <v>3.7738779999999998</v>
      </c>
      <c r="P41" s="7">
        <v>6.9865750000000002</v>
      </c>
      <c r="Q41" s="8">
        <v>11780.868833</v>
      </c>
      <c r="R41" s="8" t="s">
        <v>144</v>
      </c>
      <c r="S41" s="9">
        <f t="array" ref="S41">INDEX(MASTER_GIS_basins!G:G, MATCH(Master_Data_Table_Village_Water!$C41, MASTER_GIS_basins!$C:$C, 0))</f>
        <v>34.166302999999999</v>
      </c>
      <c r="T41" s="8">
        <f t="array" ref="T41">INDEX(MASTER_GIS_basins!H:H, MATCH(Master_Data_Table_Village_Water!$C41, MASTER_GIS_basins!$C:$C, 0))</f>
        <v>0.9</v>
      </c>
      <c r="U41" s="8">
        <f t="array" ref="U41">INDEX(MASTER_GIS_basins!I:I, MATCH(Master_Data_Table_Village_Water!$C41, MASTER_GIS_basins!$C:$C, 0))</f>
        <v>7.9</v>
      </c>
      <c r="V41" s="8">
        <f t="array" ref="V41">INDEX(MASTER_GIS_basins!J:J, MATCH(Master_Data_Table_Village_Water!$C41, MASTER_GIS_basins!$C:$C, 0))</f>
        <v>75.5</v>
      </c>
      <c r="W41" s="8">
        <f t="array" ref="W41">INDEX(MASTER_GIS_basins!K:K, MATCH(Master_Data_Table_Village_Water!$C41, MASTER_GIS_basins!$C:$C, 0))</f>
        <v>15.8</v>
      </c>
      <c r="X41" s="8">
        <f t="array" ref="X41">INDEX(MASTER_GIS_basins!L:L, MATCH(Master_Data_Table_Village_Water!$C41, MASTER_GIS_basins!$C:$C, 0))</f>
        <v>736</v>
      </c>
      <c r="Y41" s="8">
        <f t="array" ref="Y41">INDEX(MASTER_GIS_basins!M:M, MATCH(Master_Data_Table_Village_Water!$C41, MASTER_GIS_basins!$C:$C, 0))</f>
        <v>4455.8397510000004</v>
      </c>
      <c r="Z41" s="63">
        <f t="array" ref="Z41">INDEX(MASTER_GIS_basins!N:N, MATCH(Master_Data_Table_Village_Water!$C41, MASTER_GIS_basins!$C:$C, 0))</f>
        <v>0.281501</v>
      </c>
      <c r="AA41" s="7">
        <f t="array" ref="AA41">INDEX(MASTER_GIS_basins!O:O, MATCH(Master_Data_Table_Village_Water!$C41, MASTER_GIS_basins!$C:$C, 0))</f>
        <v>0.11817</v>
      </c>
      <c r="AB41" s="7">
        <f t="array" ref="AB41">INDEX(MASTER_GIS_basins!P:P, MATCH(Master_Data_Table_Village_Water!$C41, MASTER_GIS_basins!$C:$C, 0))</f>
        <v>2.0865529999999999</v>
      </c>
      <c r="AC41" s="7">
        <f t="array" ref="AC41">INDEX(MASTER_GIS_basins!Q:Q, MATCH(Master_Data_Table_Village_Water!$C41, MASTER_GIS_basins!$C:$C, 0))</f>
        <v>1.04671</v>
      </c>
      <c r="AD41" s="10">
        <f t="array" ref="AD41">INDEX(MASTER_GIS_basins!R:R, MATCH(Master_Data_Table_Village_Water!$C41, MASTER_GIS_basins!$C:$C, 0))</f>
        <v>126.346375331</v>
      </c>
      <c r="AE41" s="10">
        <f t="array" ref="AE41">INDEX(MASTER_GIS_basins!S:S, MATCH(Master_Data_Table_Village_Water!$C41, MASTER_GIS_basins!$C:$C, 0))</f>
        <v>53.038359270000001</v>
      </c>
      <c r="AF41" s="8">
        <f t="array" ref="AF41">INDEX(MASTER_GIS_basins!T:T, MATCH(Master_Data_Table_Village_Water!$C41, MASTER_GIS_basins!$C:$C, 0))</f>
        <v>936.50966954299997</v>
      </c>
      <c r="AG41" s="8">
        <f t="array" ref="AG41">INDEX(MASTER_GIS_basins!U:U, MATCH(Master_Data_Table_Village_Water!$C41, MASTER_GIS_basins!$C:$C, 0))</f>
        <v>469.79589601000004</v>
      </c>
      <c r="AH41" s="69"/>
      <c r="AI41" s="41">
        <f t="shared" si="23"/>
        <v>0.34355624130756696</v>
      </c>
      <c r="AJ41" s="41">
        <f t="shared" si="6"/>
        <v>0.32954867696206502</v>
      </c>
      <c r="AK41" s="42">
        <f t="shared" si="9"/>
        <v>4.222928971130016</v>
      </c>
      <c r="AL41" s="42">
        <f t="shared" si="10"/>
        <v>3.0547157393595725</v>
      </c>
      <c r="AM41" s="50">
        <f t="shared" si="7"/>
        <v>4.8485078343697366E-4</v>
      </c>
      <c r="AN41" s="39">
        <f t="shared" si="11"/>
        <v>9.4419791693522688E-5</v>
      </c>
      <c r="AO41" s="39">
        <f t="shared" si="12"/>
        <v>9.490425618048413E-3</v>
      </c>
      <c r="AP41" s="40">
        <f t="shared" si="13"/>
        <v>5.6446918753671723E-4</v>
      </c>
      <c r="AQ41" s="41"/>
    </row>
    <row r="42" spans="1:48" ht="14.25" customHeight="1">
      <c r="A42" s="5">
        <v>41</v>
      </c>
      <c r="B42" s="5" t="str">
        <f t="array" ref="B42">INDEX(MASTER_GIS_basins!B:B, MATCH(Master_Data_Table_Village_Water!C42, MASTER_GIS_basins!C:C, 0))</f>
        <v>Alega</v>
      </c>
      <c r="C42" s="5" t="s">
        <v>85</v>
      </c>
      <c r="D42" s="6" t="s">
        <v>28</v>
      </c>
      <c r="E42" s="6" t="s">
        <v>27</v>
      </c>
      <c r="F42" s="6" t="s">
        <v>30</v>
      </c>
      <c r="G42" s="6" t="s">
        <v>30</v>
      </c>
      <c r="H42" s="5" t="s">
        <v>47</v>
      </c>
      <c r="I42" s="7">
        <f t="array" ref="I42">INDEX(MASTER_GIS_basins!D:D, MATCH(Master_Data_Table_Village_Water!$C42, MASTER_GIS_basins!$C:$C, 0))</f>
        <v>2.2017999999999999E-2</v>
      </c>
      <c r="J42" s="8">
        <f t="array" ref="J42">INDEX(MASTER_GIS_basins!E:E, MATCH(Master_Data_Table_Village_Water!$C42, MASTER_GIS_basins!$C:$C, 0))</f>
        <v>61.359262000000001</v>
      </c>
      <c r="K42" s="8">
        <v>230.01954699999999</v>
      </c>
      <c r="L42" s="8">
        <v>754.657329</v>
      </c>
      <c r="M42" s="8">
        <v>693.29806699999995</v>
      </c>
      <c r="N42" s="8">
        <v>1150.750628</v>
      </c>
      <c r="O42" s="7">
        <v>0.217945</v>
      </c>
      <c r="P42" s="7">
        <v>9.8983139999999992</v>
      </c>
      <c r="Q42" s="8">
        <v>6862.4817549999998</v>
      </c>
      <c r="R42" s="8" t="s">
        <v>144</v>
      </c>
      <c r="S42" s="9">
        <f t="array" ref="S42">INDEX(MASTER_GIS_basins!G:G, MATCH(Master_Data_Table_Village_Water!$C42, MASTER_GIS_basins!$C:$C, 0))</f>
        <v>30.137734999999999</v>
      </c>
      <c r="T42" s="8">
        <f t="array" ref="T42">INDEX(MASTER_GIS_basins!H:H, MATCH(Master_Data_Table_Village_Water!$C42, MASTER_GIS_basins!$C:$C, 0))</f>
        <v>0</v>
      </c>
      <c r="U42" s="8">
        <f t="array" ref="U42">INDEX(MASTER_GIS_basins!I:I, MATCH(Master_Data_Table_Village_Water!$C42, MASTER_GIS_basins!$C:$C, 0))</f>
        <v>1.1000000000000001</v>
      </c>
      <c r="V42" s="8">
        <f t="array" ref="V42">INDEX(MASTER_GIS_basins!J:J, MATCH(Master_Data_Table_Village_Water!$C42, MASTER_GIS_basins!$C:$C, 0))</f>
        <v>95.4</v>
      </c>
      <c r="W42" s="8">
        <f t="array" ref="W42">INDEX(MASTER_GIS_basins!K:K, MATCH(Master_Data_Table_Village_Water!$C42, MASTER_GIS_basins!$C:$C, 0))</f>
        <v>3.5</v>
      </c>
      <c r="X42" s="8">
        <f t="array" ref="X42">INDEX(MASTER_GIS_basins!L:L, MATCH(Master_Data_Table_Village_Water!$C42, MASTER_GIS_basins!$C:$C, 0))</f>
        <v>34</v>
      </c>
      <c r="Y42" s="8">
        <f t="array" ref="Y42">INDEX(MASTER_GIS_basins!M:M, MATCH(Master_Data_Table_Village_Water!$C42, MASTER_GIS_basins!$C:$C, 0))</f>
        <v>3990.6737370000001</v>
      </c>
      <c r="Z42" s="63">
        <f t="array" ref="Z42">INDEX(MASTER_GIS_basins!N:N, MATCH(Master_Data_Table_Village_Water!$C42, MASTER_GIS_basins!$C:$C, 0))</f>
        <v>2.8174999999999999E-2</v>
      </c>
      <c r="AA42" s="7">
        <f t="array" ref="AA42">INDEX(MASTER_GIS_basins!O:O, MATCH(Master_Data_Table_Village_Water!$C42, MASTER_GIS_basins!$C:$C, 0))</f>
        <v>1.09E-2</v>
      </c>
      <c r="AB42" s="7">
        <f t="array" ref="AB42">INDEX(MASTER_GIS_basins!P:P, MATCH(Master_Data_Table_Village_Water!$C42, MASTER_GIS_basins!$C:$C, 0))</f>
        <v>0.19178400000000001</v>
      </c>
      <c r="AC42" s="7">
        <f t="array" ref="AC42">INDEX(MASTER_GIS_basins!Q:Q, MATCH(Master_Data_Table_Village_Water!$C42, MASTER_GIS_basins!$C:$C, 0))</f>
        <v>9.0310000000000001E-2</v>
      </c>
      <c r="AD42" s="10">
        <f t="array" ref="AD42">INDEX(MASTER_GIS_basins!R:R, MATCH(Master_Data_Table_Village_Water!$C42, MASTER_GIS_basins!$C:$C, 0))</f>
        <v>12.645813425</v>
      </c>
      <c r="AE42" s="10">
        <f t="array" ref="AE42">INDEX(MASTER_GIS_basins!S:S, MATCH(Master_Data_Table_Village_Water!$C42, MASTER_GIS_basins!$C:$C, 0))</f>
        <v>4.8922579000000006</v>
      </c>
      <c r="AF42" s="8">
        <f t="array" ref="AF42">INDEX(MASTER_GIS_basins!T:T, MATCH(Master_Data_Table_Village_Water!$C42, MASTER_GIS_basins!$C:$C, 0))</f>
        <v>86.078604504000012</v>
      </c>
      <c r="AG42" s="8">
        <f t="array" ref="AG42">INDEX(MASTER_GIS_basins!U:U, MATCH(Master_Data_Table_Village_Water!$C42, MASTER_GIS_basins!$C:$C, 0))</f>
        <v>40.533927609999999</v>
      </c>
      <c r="AH42" s="69"/>
      <c r="AI42" s="41">
        <f t="shared" si="23"/>
        <v>1.6186396453811272E-2</v>
      </c>
      <c r="AJ42" s="41">
        <f t="shared" si="6"/>
        <v>1.4258607672192197E-2</v>
      </c>
      <c r="AK42" s="42">
        <f t="shared" si="9"/>
        <v>0.14533220041483097</v>
      </c>
      <c r="AL42" s="42">
        <f t="shared" si="10"/>
        <v>0.10606235310105323</v>
      </c>
      <c r="AM42" s="50">
        <f t="shared" si="7"/>
        <v>2.0296174133960126E-4</v>
      </c>
      <c r="AN42" s="39">
        <f t="shared" si="11"/>
        <v>4.3293146670683161E-5</v>
      </c>
      <c r="AO42" s="39">
        <f t="shared" si="12"/>
        <v>2.932724343950669E-3</v>
      </c>
      <c r="AP42" s="40">
        <f t="shared" si="13"/>
        <v>1.2678761639833177E-4</v>
      </c>
      <c r="AQ42" s="41"/>
    </row>
    <row r="43" spans="1:48" ht="14.25" customHeight="1">
      <c r="A43" s="5">
        <v>42</v>
      </c>
      <c r="B43" s="5" t="str">
        <f t="array" ref="B43">INDEX(MASTER_GIS_basins!B:B, MATCH(Master_Data_Table_Village_Water!C43, MASTER_GIS_basins!C:C, 0))</f>
        <v>Fagaitua</v>
      </c>
      <c r="C43" s="5" t="s">
        <v>86</v>
      </c>
      <c r="D43" s="6" t="s">
        <v>28</v>
      </c>
      <c r="E43" s="6" t="s">
        <v>28</v>
      </c>
      <c r="F43" s="6" t="s">
        <v>60</v>
      </c>
      <c r="G43" s="6" t="s">
        <v>44</v>
      </c>
      <c r="H43" s="5" t="s">
        <v>61</v>
      </c>
      <c r="I43" s="7">
        <f t="array" ref="I43">INDEX(MASTER_GIS_basins!D:D, MATCH(Master_Data_Table_Village_Water!$C43, MASTER_GIS_basins!$C:$C, 0))</f>
        <v>0.24790400000000001</v>
      </c>
      <c r="J43" s="8">
        <f t="array" ref="J43">INDEX(MASTER_GIS_basins!E:E, MATCH(Master_Data_Table_Village_Water!$C43, MASTER_GIS_basins!$C:$C, 0))</f>
        <v>57.028697999999999</v>
      </c>
      <c r="K43" s="8">
        <v>333.27053799999999</v>
      </c>
      <c r="L43" s="8">
        <v>1093.4073129999999</v>
      </c>
      <c r="M43" s="8">
        <v>1036.3786150000001</v>
      </c>
      <c r="N43" s="8">
        <v>13135.756753</v>
      </c>
      <c r="O43" s="7">
        <v>2.4878330000000002</v>
      </c>
      <c r="P43" s="7">
        <v>10.03548</v>
      </c>
      <c r="Q43" s="8">
        <v>10400.556912</v>
      </c>
      <c r="R43" s="8" t="s">
        <v>144</v>
      </c>
      <c r="S43" s="9">
        <f t="array" ref="S43">INDEX(MASTER_GIS_basins!G:G, MATCH(Master_Data_Table_Village_Water!$C43, MASTER_GIS_basins!$C:$C, 0))</f>
        <v>26.8949</v>
      </c>
      <c r="T43" s="8">
        <f t="array" ref="T43">INDEX(MASTER_GIS_basins!H:H, MATCH(Master_Data_Table_Village_Water!$C43, MASTER_GIS_basins!$C:$C, 0))</f>
        <v>0.2</v>
      </c>
      <c r="U43" s="8">
        <f t="array" ref="U43">INDEX(MASTER_GIS_basins!I:I, MATCH(Master_Data_Table_Village_Water!$C43, MASTER_GIS_basins!$C:$C, 0))</f>
        <v>1.5</v>
      </c>
      <c r="V43" s="8">
        <f t="array" ref="V43">INDEX(MASTER_GIS_basins!J:J, MATCH(Master_Data_Table_Village_Water!$C43, MASTER_GIS_basins!$C:$C, 0))</f>
        <v>92.7</v>
      </c>
      <c r="W43" s="8">
        <f t="array" ref="W43">INDEX(MASTER_GIS_basins!K:K, MATCH(Master_Data_Table_Village_Water!$C43, MASTER_GIS_basins!$C:$C, 0))</f>
        <v>5.7</v>
      </c>
      <c r="X43" s="8">
        <f t="array" ref="X43">INDEX(MASTER_GIS_basins!L:L, MATCH(Master_Data_Table_Village_Water!$C43, MASTER_GIS_basins!$C:$C, 0))</f>
        <v>287</v>
      </c>
      <c r="Y43" s="8">
        <f t="array" ref="Y43">INDEX(MASTER_GIS_basins!M:M, MATCH(Master_Data_Table_Village_Water!$C43, MASTER_GIS_basins!$C:$C, 0))</f>
        <v>3352.759728</v>
      </c>
      <c r="Z43" s="63">
        <f t="array" ref="Z43">INDEX(MASTER_GIS_basins!N:N, MATCH(Master_Data_Table_Village_Water!$C43, MASTER_GIS_basins!$C:$C, 0))</f>
        <v>0.14335800000000001</v>
      </c>
      <c r="AA43" s="7">
        <f t="array" ref="AA43">INDEX(MASTER_GIS_basins!O:O, MATCH(Master_Data_Table_Village_Water!$C43, MASTER_GIS_basins!$C:$C, 0))</f>
        <v>5.8497E-2</v>
      </c>
      <c r="AB43" s="7">
        <f t="array" ref="AB43">INDEX(MASTER_GIS_basins!P:P, MATCH(Master_Data_Table_Village_Water!$C43, MASTER_GIS_basins!$C:$C, 0))</f>
        <v>0.89476500000000003</v>
      </c>
      <c r="AC43" s="7">
        <f t="array" ref="AC43">INDEX(MASTER_GIS_basins!Q:Q, MATCH(Master_Data_Table_Village_Water!$C43, MASTER_GIS_basins!$C:$C, 0))</f>
        <v>0.43523800000000001</v>
      </c>
      <c r="AD43" s="10">
        <f t="array" ref="AD43">INDEX(MASTER_GIS_basins!R:R, MATCH(Master_Data_Table_Village_Water!$C43, MASTER_GIS_basins!$C:$C, 0))</f>
        <v>64.343514498000005</v>
      </c>
      <c r="AE43" s="10">
        <f t="array" ref="AE43">INDEX(MASTER_GIS_basins!S:S, MATCH(Master_Data_Table_Village_Water!$C43, MASTER_GIS_basins!$C:$C, 0))</f>
        <v>26.255267007</v>
      </c>
      <c r="AF43" s="8">
        <f t="array" ref="AF43">INDEX(MASTER_GIS_basins!T:T, MATCH(Master_Data_Table_Village_Water!$C43, MASTER_GIS_basins!$C:$C, 0))</f>
        <v>401.59826971500001</v>
      </c>
      <c r="AG43" s="8">
        <f t="array" ref="AG43">INDEX(MASTER_GIS_basins!U:U, MATCH(Master_Data_Table_Village_Water!$C43, MASTER_GIS_basins!$C:$C, 0))</f>
        <v>195.34830677800002</v>
      </c>
      <c r="AH43" s="69"/>
      <c r="AI43" s="41">
        <f t="shared" ref="AI43" si="24">0.00365*(I43^0.909)*(J43^0.11)*(Q43^0.594)</f>
        <v>0.389940635067834</v>
      </c>
      <c r="AJ43" s="41">
        <f t="shared" si="6"/>
        <v>0.17208589370839239</v>
      </c>
      <c r="AK43" s="42">
        <f t="shared" si="9"/>
        <v>1.8660400907473214</v>
      </c>
      <c r="AL43" s="42">
        <f t="shared" si="10"/>
        <v>1.3530260897236406</v>
      </c>
      <c r="AM43" s="49">
        <f t="shared" si="7"/>
        <v>6.602770904404646E-4</v>
      </c>
      <c r="AN43" s="39">
        <f t="shared" si="11"/>
        <v>1.4074197800506178E-4</v>
      </c>
      <c r="AO43" s="39">
        <f t="shared" si="12"/>
        <v>9.3661313870722091E-3</v>
      </c>
      <c r="AP43" s="40">
        <f t="shared" si="13"/>
        <v>4.0394119504272291E-4</v>
      </c>
      <c r="AQ43" s="41"/>
    </row>
    <row r="44" spans="1:48" ht="14.25" customHeight="1">
      <c r="A44" s="5">
        <v>43</v>
      </c>
      <c r="B44" s="5" t="str">
        <f t="array" ref="B44">INDEX(MASTER_GIS_basins!B:B, MATCH(Master_Data_Table_Village_Water!C44, MASTER_GIS_basins!C:C, 0))</f>
        <v>Fagaitua</v>
      </c>
      <c r="C44" s="5" t="s">
        <v>87</v>
      </c>
      <c r="D44" s="6" t="s">
        <v>28</v>
      </c>
      <c r="E44" s="6" t="s">
        <v>28</v>
      </c>
      <c r="F44" s="6" t="s">
        <v>40</v>
      </c>
      <c r="G44" s="6">
        <v>6</v>
      </c>
      <c r="H44" s="5" t="s">
        <v>42</v>
      </c>
      <c r="I44" s="7">
        <f t="array" ref="I44">INDEX(MASTER_GIS_basins!D:D, MATCH(Master_Data_Table_Village_Water!$C44, MASTER_GIS_basins!$C:$C, 0))</f>
        <v>0.104807</v>
      </c>
      <c r="J44" s="8">
        <f t="array" ref="J44">INDEX(MASTER_GIS_basins!E:E, MATCH(Master_Data_Table_Village_Water!$C44, MASTER_GIS_basins!$C:$C, 0))</f>
        <v>84.286405999999999</v>
      </c>
      <c r="K44" s="8">
        <v>260.67053199999998</v>
      </c>
      <c r="L44" s="8">
        <v>855.21830899999998</v>
      </c>
      <c r="M44" s="8">
        <v>770.93190300000003</v>
      </c>
      <c r="N44" s="8">
        <v>3657.962309</v>
      </c>
      <c r="O44" s="7">
        <v>0.69279599999999997</v>
      </c>
      <c r="P44" s="7">
        <v>6.6101799999999997</v>
      </c>
      <c r="Q44" s="8">
        <v>5095.9988050000002</v>
      </c>
      <c r="R44" s="8" t="s">
        <v>144</v>
      </c>
      <c r="S44" s="9">
        <f t="array" ref="S44">INDEX(MASTER_GIS_basins!G:G, MATCH(Master_Data_Table_Village_Water!$C44, MASTER_GIS_basins!$C:$C, 0))</f>
        <v>29.897383000000001</v>
      </c>
      <c r="T44" s="8">
        <f t="array" ref="T44">INDEX(MASTER_GIS_basins!H:H, MATCH(Master_Data_Table_Village_Water!$C44, MASTER_GIS_basins!$C:$C, 0))</f>
        <v>0</v>
      </c>
      <c r="U44" s="8">
        <f t="array" ref="U44">INDEX(MASTER_GIS_basins!I:I, MATCH(Master_Data_Table_Village_Water!$C44, MASTER_GIS_basins!$C:$C, 0))</f>
        <v>2.2000000000000002</v>
      </c>
      <c r="V44" s="8">
        <f t="array" ref="V44">INDEX(MASTER_GIS_basins!J:J, MATCH(Master_Data_Table_Village_Water!$C44, MASTER_GIS_basins!$C:$C, 0))</f>
        <v>93.5</v>
      </c>
      <c r="W44" s="8">
        <f t="array" ref="W44">INDEX(MASTER_GIS_basins!K:K, MATCH(Master_Data_Table_Village_Water!$C44, MASTER_GIS_basins!$C:$C, 0))</f>
        <v>4.2</v>
      </c>
      <c r="X44" s="8">
        <f t="array" ref="X44">INDEX(MASTER_GIS_basins!L:L, MATCH(Master_Data_Table_Village_Water!$C44, MASTER_GIS_basins!$C:$C, 0))</f>
        <v>296</v>
      </c>
      <c r="Y44" s="8">
        <f t="array" ref="Y44">INDEX(MASTER_GIS_basins!M:M, MATCH(Master_Data_Table_Village_Water!$C44, MASTER_GIS_basins!$C:$C, 0))</f>
        <v>2852.5193629999999</v>
      </c>
      <c r="Z44" s="63">
        <f t="array" ref="Z44">INDEX(MASTER_GIS_basins!N:N, MATCH(Master_Data_Table_Village_Water!$C44, MASTER_GIS_basins!$C:$C, 0))</f>
        <v>7.3421E-2</v>
      </c>
      <c r="AA44" s="7">
        <f t="array" ref="AA44">INDEX(MASTER_GIS_basins!O:O, MATCH(Master_Data_Table_Village_Water!$C44, MASTER_GIS_basins!$C:$C, 0))</f>
        <v>2.9146999999999999E-2</v>
      </c>
      <c r="AB44" s="7">
        <f t="array" ref="AB44">INDEX(MASTER_GIS_basins!P:P, MATCH(Master_Data_Table_Village_Water!$C44, MASTER_GIS_basins!$C:$C, 0))</f>
        <v>0.444386</v>
      </c>
      <c r="AC44" s="7">
        <f t="array" ref="AC44">INDEX(MASTER_GIS_basins!Q:Q, MATCH(Master_Data_Table_Village_Water!$C44, MASTER_GIS_basins!$C:$C, 0))</f>
        <v>0.21180399999999999</v>
      </c>
      <c r="AD44" s="10">
        <f t="array" ref="AD44">INDEX(MASTER_GIS_basins!R:R, MATCH(Master_Data_Table_Village_Water!$C44, MASTER_GIS_basins!$C:$C, 0))</f>
        <v>32.953620851000004</v>
      </c>
      <c r="AE44" s="10">
        <f t="array" ref="AE44">INDEX(MASTER_GIS_basins!S:S, MATCH(Master_Data_Table_Village_Water!$C44, MASTER_GIS_basins!$C:$C, 0))</f>
        <v>13.082077157000001</v>
      </c>
      <c r="AF44" s="8">
        <f t="array" ref="AF44">INDEX(MASTER_GIS_basins!T:T, MATCH(Master_Data_Table_Village_Water!$C44, MASTER_GIS_basins!$C:$C, 0))</f>
        <v>199.45421276600001</v>
      </c>
      <c r="AG44" s="8">
        <f t="array" ref="AG44">INDEX(MASTER_GIS_basins!U:U, MATCH(Master_Data_Table_Village_Water!$C44, MASTER_GIS_basins!$C:$C, 0))</f>
        <v>95.064201123999993</v>
      </c>
      <c r="AH44" s="69"/>
      <c r="AI44" s="41">
        <f t="shared" ref="AI44:AI47" si="25">0.00365*(I44^0.909)*(J44^0.11)*(Q44^0.51)</f>
        <v>5.9476844436772432E-2</v>
      </c>
      <c r="AJ44" s="41">
        <f t="shared" si="6"/>
        <v>5.1770428203544647E-2</v>
      </c>
      <c r="AK44" s="42">
        <f t="shared" si="9"/>
        <v>0.57423475033863192</v>
      </c>
      <c r="AL44" s="42">
        <f t="shared" si="10"/>
        <v>0.41007299669061908</v>
      </c>
      <c r="AM44" s="50">
        <f t="shared" si="7"/>
        <v>2.9398658861249304E-4</v>
      </c>
      <c r="AN44" s="39">
        <f t="shared" si="11"/>
        <v>5.9944227270076267E-5</v>
      </c>
      <c r="AO44" s="39">
        <f t="shared" si="12"/>
        <v>4.1313549227914043E-3</v>
      </c>
      <c r="AP44" s="40">
        <f t="shared" si="13"/>
        <v>2.5629456069857758E-4</v>
      </c>
      <c r="AQ44" s="41"/>
    </row>
    <row r="45" spans="1:48" ht="14.25" customHeight="1">
      <c r="A45" s="5">
        <v>44</v>
      </c>
      <c r="B45" s="5" t="str">
        <f t="array" ref="B45">INDEX(MASTER_GIS_basins!B:B, MATCH(Master_Data_Table_Village_Water!C45, MASTER_GIS_basins!C:C, 0))</f>
        <v>Amouli</v>
      </c>
      <c r="C45" s="5" t="s">
        <v>88</v>
      </c>
      <c r="D45" s="6" t="s">
        <v>28</v>
      </c>
      <c r="E45" s="6" t="s">
        <v>28</v>
      </c>
      <c r="F45" s="6" t="s">
        <v>40</v>
      </c>
      <c r="G45" s="6" t="s">
        <v>41</v>
      </c>
      <c r="H45" s="5" t="s">
        <v>42</v>
      </c>
      <c r="I45" s="7">
        <f t="array" ref="I45">INDEX(MASTER_GIS_basins!D:D, MATCH(Master_Data_Table_Village_Water!$C45, MASTER_GIS_basins!$C:$C, 0))</f>
        <v>0.206233</v>
      </c>
      <c r="J45" s="8">
        <f t="array" ref="J45">INDEX(MASTER_GIS_basins!E:E, MATCH(Master_Data_Table_Village_Water!$C45, MASTER_GIS_basins!$C:$C, 0))</f>
        <v>8.3441290000000006</v>
      </c>
      <c r="K45" s="8">
        <v>236.11644000000001</v>
      </c>
      <c r="L45" s="8">
        <v>774.66025999999999</v>
      </c>
      <c r="M45" s="8">
        <v>766.31613100000004</v>
      </c>
      <c r="N45" s="8">
        <v>9486.6842899999992</v>
      </c>
      <c r="O45" s="7">
        <v>1.796721</v>
      </c>
      <c r="P45" s="7">
        <v>8.7120879999999996</v>
      </c>
      <c r="Q45" s="8">
        <v>6676.2135680000001</v>
      </c>
      <c r="R45" s="8" t="s">
        <v>144</v>
      </c>
      <c r="S45" s="9">
        <f t="array" ref="S45">INDEX(MASTER_GIS_basins!G:G, MATCH(Master_Data_Table_Village_Water!$C45, MASTER_GIS_basins!$C:$C, 0))</f>
        <v>26.283491000000001</v>
      </c>
      <c r="T45" s="8">
        <f t="array" ref="T45">INDEX(MASTER_GIS_basins!H:H, MATCH(Master_Data_Table_Village_Water!$C45, MASTER_GIS_basins!$C:$C, 0))</f>
        <v>2.7</v>
      </c>
      <c r="U45" s="8">
        <f t="array" ref="U45">INDEX(MASTER_GIS_basins!I:I, MATCH(Master_Data_Table_Village_Water!$C45, MASTER_GIS_basins!$C:$C, 0))</f>
        <v>10.8</v>
      </c>
      <c r="V45" s="8">
        <f t="array" ref="V45">INDEX(MASTER_GIS_basins!J:J, MATCH(Master_Data_Table_Village_Water!$C45, MASTER_GIS_basins!$C:$C, 0))</f>
        <v>84.4</v>
      </c>
      <c r="W45" s="8">
        <f t="array" ref="W45">INDEX(MASTER_GIS_basins!K:K, MATCH(Master_Data_Table_Village_Water!$C45, MASTER_GIS_basins!$C:$C, 0))</f>
        <v>2.1</v>
      </c>
      <c r="X45" s="8">
        <f t="array" ref="X45">INDEX(MASTER_GIS_basins!L:L, MATCH(Master_Data_Table_Village_Water!$C45, MASTER_GIS_basins!$C:$C, 0))</f>
        <v>261</v>
      </c>
      <c r="Y45" s="8">
        <f t="array" ref="Y45">INDEX(MASTER_GIS_basins!M:M, MATCH(Master_Data_Table_Village_Water!$C45, MASTER_GIS_basins!$C:$C, 0))</f>
        <v>2776.2512830000001</v>
      </c>
      <c r="Z45" s="63">
        <f t="array" ref="Z45">INDEX(MASTER_GIS_basins!N:N, MATCH(Master_Data_Table_Village_Water!$C45, MASTER_GIS_basins!$C:$C, 0))</f>
        <v>5.7742000000000002E-2</v>
      </c>
      <c r="AA45" s="7">
        <f t="array" ref="AA45">INDEX(MASTER_GIS_basins!O:O, MATCH(Master_Data_Table_Village_Water!$C45, MASTER_GIS_basins!$C:$C, 0))</f>
        <v>2.1076000000000001E-2</v>
      </c>
      <c r="AB45" s="7">
        <f t="array" ref="AB45">INDEX(MASTER_GIS_basins!P:P, MATCH(Master_Data_Table_Village_Water!$C45, MASTER_GIS_basins!$C:$C, 0))</f>
        <v>0.60925799999999997</v>
      </c>
      <c r="AC45" s="7">
        <f t="array" ref="AC45">INDEX(MASTER_GIS_basins!Q:Q, MATCH(Master_Data_Table_Village_Water!$C45, MASTER_GIS_basins!$C:$C, 0))</f>
        <v>0.29108400000000001</v>
      </c>
      <c r="AD45" s="10">
        <f t="array" ref="AD45">INDEX(MASTER_GIS_basins!R:R, MATCH(Master_Data_Table_Village_Water!$C45, MASTER_GIS_basins!$C:$C, 0))</f>
        <v>25.916399602000002</v>
      </c>
      <c r="AE45" s="10">
        <f t="array" ref="AE45">INDEX(MASTER_GIS_basins!S:S, MATCH(Master_Data_Table_Village_Water!$C45, MASTER_GIS_basins!$C:$C, 0))</f>
        <v>9.4595621560000005</v>
      </c>
      <c r="AF45" s="8">
        <f t="array" ref="AF45">INDEX(MASTER_GIS_basins!T:T, MATCH(Master_Data_Table_Village_Water!$C45, MASTER_GIS_basins!$C:$C, 0))</f>
        <v>273.45387739799997</v>
      </c>
      <c r="AG45" s="8">
        <f t="array" ref="AG45">INDEX(MASTER_GIS_basins!U:U, MATCH(Master_Data_Table_Village_Water!$C45, MASTER_GIS_basins!$C:$C, 0))</f>
        <v>130.647522804</v>
      </c>
      <c r="AH45" s="69"/>
      <c r="AI45" s="41">
        <f t="shared" si="25"/>
        <v>9.7927970726174846E-2</v>
      </c>
      <c r="AJ45" s="41">
        <f t="shared" si="6"/>
        <v>8.4176019398967947E-2</v>
      </c>
      <c r="AK45" s="42">
        <f t="shared" si="9"/>
        <v>1.2618663888031845</v>
      </c>
      <c r="AL45" s="42">
        <f t="shared" si="10"/>
        <v>0.90379442670502697</v>
      </c>
      <c r="AM45" s="50">
        <f t="shared" si="7"/>
        <v>3.2048696417394878E-4</v>
      </c>
      <c r="AN45" s="39">
        <f t="shared" si="11"/>
        <v>6.249710742346465E-5</v>
      </c>
      <c r="AO45" s="39">
        <f t="shared" si="12"/>
        <v>7.4697108719847726E-3</v>
      </c>
      <c r="AP45" s="40">
        <f t="shared" si="13"/>
        <v>3.6452436622831408E-4</v>
      </c>
      <c r="AQ45" s="41"/>
    </row>
    <row r="46" spans="1:48" ht="14.25" customHeight="1">
      <c r="A46" s="5">
        <v>45</v>
      </c>
      <c r="B46" s="5" t="str">
        <f t="array" ref="B46">INDEX(MASTER_GIS_basins!B:B, MATCH(Master_Data_Table_Village_Water!C46, MASTER_GIS_basins!C:C, 0))</f>
        <v>Alao</v>
      </c>
      <c r="C46" s="5" t="s">
        <v>89</v>
      </c>
      <c r="D46" s="6" t="s">
        <v>28</v>
      </c>
      <c r="E46" s="6" t="s">
        <v>28</v>
      </c>
      <c r="F46" s="6" t="s">
        <v>40</v>
      </c>
      <c r="G46" s="6" t="s">
        <v>68</v>
      </c>
      <c r="H46" s="5" t="s">
        <v>42</v>
      </c>
      <c r="I46" s="7">
        <f t="array" ref="I46">INDEX(MASTER_GIS_basins!D:D, MATCH(Master_Data_Table_Village_Water!$C46, MASTER_GIS_basins!$C:$C, 0))</f>
        <v>0.30146000000000001</v>
      </c>
      <c r="J46" s="8">
        <f t="array" ref="J46">INDEX(MASTER_GIS_basins!E:E, MATCH(Master_Data_Table_Village_Water!$C46, MASTER_GIS_basins!$C:$C, 0))</f>
        <v>23.321078</v>
      </c>
      <c r="K46" s="8">
        <v>324.089539</v>
      </c>
      <c r="L46" s="8">
        <v>1063.285922</v>
      </c>
      <c r="M46" s="8">
        <v>1039.9648440000001</v>
      </c>
      <c r="N46" s="8">
        <v>15501.060594</v>
      </c>
      <c r="O46" s="7">
        <v>2.9358070000000001</v>
      </c>
      <c r="P46" s="7">
        <v>9.7386300000000006</v>
      </c>
      <c r="Q46" s="8">
        <v>10127.832611</v>
      </c>
      <c r="R46" s="8" t="s">
        <v>144</v>
      </c>
      <c r="S46" s="9">
        <f t="array" ref="S46">INDEX(MASTER_GIS_basins!G:G, MATCH(Master_Data_Table_Village_Water!$C46, MASTER_GIS_basins!$C:$C, 0))</f>
        <v>28.797611</v>
      </c>
      <c r="T46" s="8">
        <f t="array" ref="T46">INDEX(MASTER_GIS_basins!H:H, MATCH(Master_Data_Table_Village_Water!$C46, MASTER_GIS_basins!$C:$C, 0))</f>
        <v>0.3</v>
      </c>
      <c r="U46" s="8">
        <f t="array" ref="U46">INDEX(MASTER_GIS_basins!I:I, MATCH(Master_Data_Table_Village_Water!$C46, MASTER_GIS_basins!$C:$C, 0))</f>
        <v>5.5</v>
      </c>
      <c r="V46" s="8">
        <f t="array" ref="V46">INDEX(MASTER_GIS_basins!J:J, MATCH(Master_Data_Table_Village_Water!$C46, MASTER_GIS_basins!$C:$C, 0))</f>
        <v>89.6</v>
      </c>
      <c r="W46" s="8">
        <f t="array" ref="W46">INDEX(MASTER_GIS_basins!K:K, MATCH(Master_Data_Table_Village_Water!$C46, MASTER_GIS_basins!$C:$C, 0))</f>
        <v>4.5999999999999996</v>
      </c>
      <c r="X46" s="8">
        <f t="array" ref="X46">INDEX(MASTER_GIS_basins!L:L, MATCH(Master_Data_Table_Village_Water!$C46, MASTER_GIS_basins!$C:$C, 0))</f>
        <v>275</v>
      </c>
      <c r="Y46" s="8">
        <f t="array" ref="Y46">INDEX(MASTER_GIS_basins!M:M, MATCH(Master_Data_Table_Village_Water!$C46, MASTER_GIS_basins!$C:$C, 0))</f>
        <v>2680.6682500000002</v>
      </c>
      <c r="Z46" s="63">
        <f t="array" ref="Z46">INDEX(MASTER_GIS_basins!N:N, MATCH(Master_Data_Table_Village_Water!$C46, MASTER_GIS_basins!$C:$C, 0))</f>
        <v>0.12732499999999999</v>
      </c>
      <c r="AA46" s="7">
        <f t="array" ref="AA46">INDEX(MASTER_GIS_basins!O:O, MATCH(Master_Data_Table_Village_Water!$C46, MASTER_GIS_basins!$C:$C, 0))</f>
        <v>5.0333999999999997E-2</v>
      </c>
      <c r="AB46" s="7">
        <f t="array" ref="AB46">INDEX(MASTER_GIS_basins!P:P, MATCH(Master_Data_Table_Village_Water!$C46, MASTER_GIS_basins!$C:$C, 0))</f>
        <v>0.98513099999999998</v>
      </c>
      <c r="AC46" s="7">
        <f t="array" ref="AC46">INDEX(MASTER_GIS_basins!Q:Q, MATCH(Master_Data_Table_Village_Water!$C46, MASTER_GIS_basins!$C:$C, 0))</f>
        <v>0.47966700000000001</v>
      </c>
      <c r="AD46" s="10">
        <f t="array" ref="AD46">INDEX(MASTER_GIS_basins!R:R, MATCH(Master_Data_Table_Village_Water!$C46, MASTER_GIS_basins!$C:$C, 0))</f>
        <v>57.147407074999997</v>
      </c>
      <c r="AE46" s="10">
        <f t="array" ref="AE46">INDEX(MASTER_GIS_basins!S:S, MATCH(Master_Data_Table_Village_Water!$C46, MASTER_GIS_basins!$C:$C, 0))</f>
        <v>22.591459554</v>
      </c>
      <c r="AF46" s="8">
        <f t="array" ref="AF46">INDEX(MASTER_GIS_basins!T:T, MATCH(Master_Data_Table_Village_Water!$C46, MASTER_GIS_basins!$C:$C, 0))</f>
        <v>442.15733186099999</v>
      </c>
      <c r="AG46" s="8">
        <f t="array" ref="AG46">INDEX(MASTER_GIS_basins!U:U, MATCH(Master_Data_Table_Village_Water!$C46, MASTER_GIS_basins!$C:$C, 0))</f>
        <v>215.28941927700001</v>
      </c>
      <c r="AH46" s="69"/>
      <c r="AI46" s="41">
        <f t="shared" si="25"/>
        <v>0.19150425502951296</v>
      </c>
      <c r="AJ46" s="41">
        <f t="shared" si="6"/>
        <v>0.17955426576797098</v>
      </c>
      <c r="AK46" s="42">
        <f t="shared" si="9"/>
        <v>2.2282347341282529</v>
      </c>
      <c r="AL46" s="42">
        <f t="shared" si="10"/>
        <v>1.6117913805314281</v>
      </c>
      <c r="AM46" s="50">
        <f t="shared" si="7"/>
        <v>5.6402335335694112E-4</v>
      </c>
      <c r="AN46" s="39">
        <f t="shared" si="11"/>
        <v>1.1592802951220555E-4</v>
      </c>
      <c r="AO46" s="39">
        <f t="shared" si="12"/>
        <v>9.9771413911330185E-3</v>
      </c>
      <c r="AP46" s="40">
        <f t="shared" si="13"/>
        <v>4.421465302187588E-4</v>
      </c>
      <c r="AQ46" s="41"/>
    </row>
    <row r="47" spans="1:48" s="85" customFormat="1" ht="14.25" customHeight="1">
      <c r="A47" s="71">
        <v>46</v>
      </c>
      <c r="B47" s="71" t="str">
        <f t="array" ref="B47">INDEX(MASTER_GIS_basins!B:B, MATCH(Master_Data_Table_Village_Water!C47, MASTER_GIS_basins!C:C, 0))</f>
        <v>Tula</v>
      </c>
      <c r="C47" s="71" t="s">
        <v>90</v>
      </c>
      <c r="D47" s="72" t="s">
        <v>28</v>
      </c>
      <c r="E47" s="72" t="s">
        <v>27</v>
      </c>
      <c r="F47" s="72" t="s">
        <v>30</v>
      </c>
      <c r="G47" s="72" t="s">
        <v>30</v>
      </c>
      <c r="H47" s="71" t="s">
        <v>47</v>
      </c>
      <c r="I47" s="73">
        <f t="array" ref="I47">INDEX(MASTER_GIS_basins!D:D, MATCH(Master_Data_Table_Village_Water!$C47, MASTER_GIS_basins!$C:$C, 0))</f>
        <v>0.29350900000000002</v>
      </c>
      <c r="J47" s="74">
        <f t="array" ref="J47">INDEX(MASTER_GIS_basins!E:E, MATCH(Master_Data_Table_Village_Water!$C47, MASTER_GIS_basins!$C:$C, 0))</f>
        <v>10.214548000000001</v>
      </c>
      <c r="K47" s="74">
        <v>265.97094700000002</v>
      </c>
      <c r="L47" s="74">
        <v>872.60812299999998</v>
      </c>
      <c r="M47" s="74">
        <v>862.39357500000006</v>
      </c>
      <c r="N47" s="74">
        <v>12012.964554</v>
      </c>
      <c r="O47" s="73">
        <v>2.2751830000000002</v>
      </c>
      <c r="P47" s="73">
        <v>7.7516670000000003</v>
      </c>
      <c r="Q47" s="74">
        <v>6684.987752</v>
      </c>
      <c r="R47" s="74" t="s">
        <v>144</v>
      </c>
      <c r="S47" s="75">
        <f t="array" ref="S47">INDEX(MASTER_GIS_basins!G:G, MATCH(Master_Data_Table_Village_Water!$C47, MASTER_GIS_basins!$C:$C, 0))</f>
        <v>23.414090000000002</v>
      </c>
      <c r="T47" s="74">
        <f t="array" ref="T47">INDEX(MASTER_GIS_basins!H:H, MATCH(Master_Data_Table_Village_Water!$C47, MASTER_GIS_basins!$C:$C, 0))</f>
        <v>0.3</v>
      </c>
      <c r="U47" s="74">
        <f t="array" ref="U47">INDEX(MASTER_GIS_basins!I:I, MATCH(Master_Data_Table_Village_Water!$C47, MASTER_GIS_basins!$C:$C, 0))</f>
        <v>25.1</v>
      </c>
      <c r="V47" s="74">
        <f t="array" ref="V47">INDEX(MASTER_GIS_basins!J:J, MATCH(Master_Data_Table_Village_Water!$C47, MASTER_GIS_basins!$C:$C, 0))</f>
        <v>71</v>
      </c>
      <c r="W47" s="74">
        <f t="array" ref="W47">INDEX(MASTER_GIS_basins!K:K, MATCH(Master_Data_Table_Village_Water!$C47, MASTER_GIS_basins!$C:$C, 0))</f>
        <v>3.6</v>
      </c>
      <c r="X47" s="74">
        <f t="array" ref="X47">INDEX(MASTER_GIS_basins!L:L, MATCH(Master_Data_Table_Village_Water!$C47, MASTER_GIS_basins!$C:$C, 0))</f>
        <v>308</v>
      </c>
      <c r="Y47" s="74">
        <f t="array" ref="Y47">INDEX(MASTER_GIS_basins!M:M, MATCH(Master_Data_Table_Village_Water!$C47, MASTER_GIS_basins!$C:$C, 0))</f>
        <v>2526.5823730000002</v>
      </c>
      <c r="Z47" s="76">
        <f t="array" ref="Z47">INDEX(MASTER_GIS_basins!N:N, MATCH(Master_Data_Table_Village_Water!$C47, MASTER_GIS_basins!$C:$C, 0))</f>
        <v>8.3002999999999993E-2</v>
      </c>
      <c r="AA47" s="73">
        <f t="array" ref="AA47">INDEX(MASTER_GIS_basins!O:O, MATCH(Master_Data_Table_Village_Water!$C47, MASTER_GIS_basins!$C:$C, 0))</f>
        <v>3.1042E-2</v>
      </c>
      <c r="AB47" s="73">
        <f t="array" ref="AB47">INDEX(MASTER_GIS_basins!P:P, MATCH(Master_Data_Table_Village_Water!$C47, MASTER_GIS_basins!$C:$C, 0))</f>
        <v>0.81181499999999995</v>
      </c>
      <c r="AC47" s="73">
        <f t="array" ref="AC47">INDEX(MASTER_GIS_basins!Q:Q, MATCH(Master_Data_Table_Village_Water!$C47, MASTER_GIS_basins!$C:$C, 0))</f>
        <v>0.39111299999999999</v>
      </c>
      <c r="AD47" s="77">
        <f t="array" ref="AD47">INDEX(MASTER_GIS_basins!R:R, MATCH(Master_Data_Table_Village_Water!$C47, MASTER_GIS_basins!$C:$C, 0))</f>
        <v>37.254319492999997</v>
      </c>
      <c r="AE47" s="77">
        <f t="array" ref="AE47">INDEX(MASTER_GIS_basins!S:S, MATCH(Master_Data_Table_Village_Water!$C47, MASTER_GIS_basins!$C:$C, 0))</f>
        <v>13.932611902000001</v>
      </c>
      <c r="AF47" s="74">
        <f t="array" ref="AF47">INDEX(MASTER_GIS_basins!T:T, MATCH(Master_Data_Table_Village_Water!$C47, MASTER_GIS_basins!$C:$C, 0))</f>
        <v>364.36773826500001</v>
      </c>
      <c r="AG47" s="74">
        <f t="array" ref="AG47">INDEX(MASTER_GIS_basins!U:U, MATCH(Master_Data_Table_Village_Water!$C47, MASTER_GIS_basins!$C:$C, 0))</f>
        <v>175.54363890300002</v>
      </c>
      <c r="AH47" s="78"/>
      <c r="AI47" s="79">
        <f t="shared" si="25"/>
        <v>0.13809442903369412</v>
      </c>
      <c r="AJ47" s="79">
        <f t="shared" si="6"/>
        <v>0.11987349495133943</v>
      </c>
      <c r="AK47" s="80">
        <f t="shared" si="9"/>
        <v>1.7793381229279892</v>
      </c>
      <c r="AL47" s="80">
        <f t="shared" si="10"/>
        <v>1.2708852702829589</v>
      </c>
      <c r="AM47" s="81">
        <f t="shared" si="7"/>
        <v>3.4929459055558728E-4</v>
      </c>
      <c r="AN47" s="82">
        <f t="shared" si="11"/>
        <v>6.749969035745821E-5</v>
      </c>
      <c r="AO47" s="82">
        <f t="shared" si="12"/>
        <v>7.8720128548940942E-3</v>
      </c>
      <c r="AP47" s="83">
        <f t="shared" si="13"/>
        <v>4.2629553148514321E-4</v>
      </c>
      <c r="AQ47" s="79"/>
      <c r="AR47" s="84"/>
    </row>
    <row r="48" spans="1:48" ht="14.25" customHeight="1">
      <c r="A48" s="5">
        <v>47</v>
      </c>
      <c r="B48" s="5" t="str">
        <f t="array" ref="B48">INDEX(MASTER_GIS_basins!B:B, MATCH(Master_Data_Table_Village_Water!C48, MASTER_GIS_basins!C:C, 0))</f>
        <v>Onenoa</v>
      </c>
      <c r="C48" s="5" t="s">
        <v>91</v>
      </c>
      <c r="D48" s="6" t="s">
        <v>28</v>
      </c>
      <c r="E48" s="6" t="s">
        <v>28</v>
      </c>
      <c r="F48" s="6" t="s">
        <v>40</v>
      </c>
      <c r="G48" s="6">
        <v>1</v>
      </c>
      <c r="H48" s="5" t="s">
        <v>42</v>
      </c>
      <c r="I48" s="7">
        <f t="array" ref="I48">INDEX(MASTER_GIS_basins!D:D, MATCH(Master_Data_Table_Village_Water!$C48, MASTER_GIS_basins!$C:$C, 0))</f>
        <v>0.13026799999999999</v>
      </c>
      <c r="J48" s="8">
        <f t="array" ref="J48">INDEX(MASTER_GIS_basins!E:E, MATCH(Master_Data_Table_Village_Water!$C48, MASTER_GIS_basins!$C:$C, 0))</f>
        <v>54.114265000000003</v>
      </c>
      <c r="K48" s="8">
        <v>320.61767600000002</v>
      </c>
      <c r="L48" s="8">
        <v>1051.895295</v>
      </c>
      <c r="M48" s="8">
        <v>997.78102999999999</v>
      </c>
      <c r="N48" s="8">
        <v>4771.9445500000002</v>
      </c>
      <c r="O48" s="7">
        <v>0.90377700000000005</v>
      </c>
      <c r="P48" s="7">
        <v>6.937818</v>
      </c>
      <c r="Q48" s="8">
        <v>6922.4235479999998</v>
      </c>
      <c r="R48" s="8" t="s">
        <v>144</v>
      </c>
      <c r="S48" s="9">
        <f t="array" ref="S48">INDEX(MASTER_GIS_basins!G:G, MATCH(Master_Data_Table_Village_Water!$C48, MASTER_GIS_basins!$C:$C, 0))</f>
        <v>28.069203000000002</v>
      </c>
      <c r="T48" s="8">
        <f t="array" ref="T48">INDEX(MASTER_GIS_basins!H:H, MATCH(Master_Data_Table_Village_Water!$C48, MASTER_GIS_basins!$C:$C, 0))</f>
        <v>0</v>
      </c>
      <c r="U48" s="8">
        <f t="array" ref="U48">INDEX(MASTER_GIS_basins!I:I, MATCH(Master_Data_Table_Village_Water!$C48, MASTER_GIS_basins!$C:$C, 0))</f>
        <v>0.3</v>
      </c>
      <c r="V48" s="8">
        <f t="array" ref="V48">INDEX(MASTER_GIS_basins!J:J, MATCH(Master_Data_Table_Village_Water!$C48, MASTER_GIS_basins!$C:$C, 0))</f>
        <v>99.2</v>
      </c>
      <c r="W48" s="8">
        <f t="array" ref="W48">INDEX(MASTER_GIS_basins!K:K, MATCH(Master_Data_Table_Village_Water!$C48, MASTER_GIS_basins!$C:$C, 0))</f>
        <v>0.5</v>
      </c>
      <c r="X48" s="8">
        <f t="array" ref="X48">INDEX(MASTER_GIS_basins!L:L, MATCH(Master_Data_Table_Village_Water!$C48, MASTER_GIS_basins!$C:$C, 0))</f>
        <v>100</v>
      </c>
      <c r="Y48" s="8">
        <f t="array" ref="Y48">INDEX(MASTER_GIS_basins!M:M, MATCH(Master_Data_Table_Village_Water!$C48, MASTER_GIS_basins!$C:$C, 0))</f>
        <v>2574.2430829999998</v>
      </c>
      <c r="Z48" s="63">
        <f t="array" ref="Z48">INDEX(MASTER_GIS_basins!N:N, MATCH(Master_Data_Table_Village_Water!$C48, MASTER_GIS_basins!$C:$C, 0))</f>
        <v>9.9253999999999995E-2</v>
      </c>
      <c r="AA48" s="7">
        <f t="array" ref="AA48">INDEX(MASTER_GIS_basins!O:O, MATCH(Master_Data_Table_Village_Water!$C48, MASTER_GIS_basins!$C:$C, 0))</f>
        <v>4.0224999999999997E-2</v>
      </c>
      <c r="AB48" s="7">
        <f t="array" ref="AB48">INDEX(MASTER_GIS_basins!P:P, MATCH(Master_Data_Table_Village_Water!$C48, MASTER_GIS_basins!$C:$C, 0))</f>
        <v>0.63710999999999995</v>
      </c>
      <c r="AC48" s="7">
        <f t="array" ref="AC48">INDEX(MASTER_GIS_basins!Q:Q, MATCH(Master_Data_Table_Village_Water!$C48, MASTER_GIS_basins!$C:$C, 0))</f>
        <v>0.30849100000000002</v>
      </c>
      <c r="AD48" s="10">
        <f t="array" ref="AD48">INDEX(MASTER_GIS_basins!R:R, MATCH(Master_Data_Table_Village_Water!$C48, MASTER_GIS_basins!$C:$C, 0))</f>
        <v>44.548272073999996</v>
      </c>
      <c r="AE48" s="10">
        <f t="array" ref="AE48">INDEX(MASTER_GIS_basins!S:S, MATCH(Master_Data_Table_Village_Water!$C48, MASTER_GIS_basins!$C:$C, 0))</f>
        <v>18.054226974999999</v>
      </c>
      <c r="AF48" s="8">
        <f t="array" ref="AF48">INDEX(MASTER_GIS_basins!T:T, MATCH(Master_Data_Table_Village_Water!$C48, MASTER_GIS_basins!$C:$C, 0))</f>
        <v>285.95471841</v>
      </c>
      <c r="AG48" s="8">
        <f t="array" ref="AG48">INDEX(MASTER_GIS_basins!U:U, MATCH(Master_Data_Table_Village_Water!$C48, MASTER_GIS_basins!$C:$C, 0))</f>
        <v>138.46032402100002</v>
      </c>
      <c r="AH48" s="69"/>
      <c r="AI48" s="41">
        <f t="shared" ref="AI48" si="26">0.00365*(I48^0.909)*(J48^0.11)*(Q48^0.594)</f>
        <v>0.16961256463587548</v>
      </c>
      <c r="AJ48" s="41">
        <f t="shared" si="6"/>
        <v>7.2608211727425515E-2</v>
      </c>
      <c r="AK48" s="42">
        <f t="shared" si="9"/>
        <v>0.82151068587847875</v>
      </c>
      <c r="AL48" s="42">
        <f t="shared" si="10"/>
        <v>0.59122560301640326</v>
      </c>
      <c r="AM48" s="49">
        <f t="shared" si="7"/>
        <v>3.1033607603905296E-4</v>
      </c>
      <c r="AN48" s="39">
        <f t="shared" si="11"/>
        <v>6.2699692441039692E-5</v>
      </c>
      <c r="AO48" s="39">
        <f t="shared" si="12"/>
        <v>4.8030051694947125E-3</v>
      </c>
      <c r="AP48" s="40">
        <f t="shared" si="13"/>
        <v>2.8580529679338677E-4</v>
      </c>
      <c r="AQ48" s="41"/>
    </row>
    <row r="49" spans="1:48" s="32" customFormat="1" ht="14.25" customHeight="1">
      <c r="A49" s="30">
        <v>48</v>
      </c>
      <c r="B49" s="30" t="str">
        <f t="array" ref="B49">INDEX(MASTER_GIS_basins!B:B, MATCH(Master_Data_Table_Village_Water!C49, MASTER_GIS_basins!C:C, 0))</f>
        <v>Masausi</v>
      </c>
      <c r="C49" s="30" t="s">
        <v>92</v>
      </c>
      <c r="D49" s="44" t="s">
        <v>28</v>
      </c>
      <c r="E49" s="44" t="s">
        <v>28</v>
      </c>
      <c r="F49" s="44" t="s">
        <v>40</v>
      </c>
      <c r="G49" s="44">
        <v>2</v>
      </c>
      <c r="H49" s="30" t="s">
        <v>42</v>
      </c>
      <c r="I49" s="36">
        <f t="array" ref="I49">INDEX(MASTER_GIS_basins!D:D, MATCH(Master_Data_Table_Village_Water!$C49, MASTER_GIS_basins!$C:$C, 0))</f>
        <v>0.13832800000000001</v>
      </c>
      <c r="J49" s="31">
        <f t="array" ref="J49">INDEX(MASTER_GIS_basins!E:E, MATCH(Master_Data_Table_Village_Water!$C49, MASTER_GIS_basins!$C:$C, 0))</f>
        <v>28.861311000000001</v>
      </c>
      <c r="K49" s="31">
        <v>288.09783900000002</v>
      </c>
      <c r="L49" s="31">
        <v>945.20291499999996</v>
      </c>
      <c r="M49" s="31">
        <v>916.34160499999996</v>
      </c>
      <c r="N49" s="31">
        <v>5242.0358939999996</v>
      </c>
      <c r="O49" s="36">
        <v>0.99280999999999997</v>
      </c>
      <c r="P49" s="36">
        <v>7.1772020000000003</v>
      </c>
      <c r="Q49" s="31">
        <v>6576.7685369999999</v>
      </c>
      <c r="R49" s="31" t="s">
        <v>144</v>
      </c>
      <c r="S49" s="35">
        <f t="array" ref="S49">INDEX(MASTER_GIS_basins!G:G, MATCH(Master_Data_Table_Village_Water!$C49, MASTER_GIS_basins!$C:$C, 0))</f>
        <v>27.131312000000001</v>
      </c>
      <c r="T49" s="31">
        <f t="array" ref="T49">INDEX(MASTER_GIS_basins!H:H, MATCH(Master_Data_Table_Village_Water!$C49, MASTER_GIS_basins!$C:$C, 0))</f>
        <v>2.1</v>
      </c>
      <c r="U49" s="31">
        <f t="array" ref="U49">INDEX(MASTER_GIS_basins!I:I, MATCH(Master_Data_Table_Village_Water!$C49, MASTER_GIS_basins!$C:$C, 0))</f>
        <v>13.3</v>
      </c>
      <c r="V49" s="31">
        <f t="array" ref="V49">INDEX(MASTER_GIS_basins!J:J, MATCH(Master_Data_Table_Village_Water!$C49, MASTER_GIS_basins!$C:$C, 0))</f>
        <v>77.7</v>
      </c>
      <c r="W49" s="31">
        <f t="array" ref="W49">INDEX(MASTER_GIS_basins!K:K, MATCH(Master_Data_Table_Village_Water!$C49, MASTER_GIS_basins!$C:$C, 0))</f>
        <v>6.9</v>
      </c>
      <c r="X49" s="31">
        <f t="array" ref="X49">INDEX(MASTER_GIS_basins!L:L, MATCH(Master_Data_Table_Village_Water!$C49, MASTER_GIS_basins!$C:$C, 0))</f>
        <v>134</v>
      </c>
      <c r="Y49" s="31">
        <f t="array" ref="Y49">INDEX(MASTER_GIS_basins!M:M, MATCH(Master_Data_Table_Village_Water!$C49, MASTER_GIS_basins!$C:$C, 0))</f>
        <v>2820.2632349999999</v>
      </c>
      <c r="Z49" s="64">
        <f t="array" ref="Z49">INDEX(MASTER_GIS_basins!N:N, MATCH(Master_Data_Table_Village_Water!$C49, MASTER_GIS_basins!$C:$C, 0))</f>
        <v>8.0717999999999998E-2</v>
      </c>
      <c r="AA49" s="36">
        <f t="array" ref="AA49">INDEX(MASTER_GIS_basins!O:O, MATCH(Master_Data_Table_Village_Water!$C49, MASTER_GIS_basins!$C:$C, 0))</f>
        <v>3.1663999999999998E-2</v>
      </c>
      <c r="AB49" s="36">
        <f t="array" ref="AB49">INDEX(MASTER_GIS_basins!P:P, MATCH(Master_Data_Table_Village_Water!$C49, MASTER_GIS_basins!$C:$C, 0))</f>
        <v>0.61116499999999996</v>
      </c>
      <c r="AC49" s="36">
        <f t="array" ref="AC49">INDEX(MASTER_GIS_basins!Q:Q, MATCH(Master_Data_Table_Village_Water!$C49, MASTER_GIS_basins!$C:$C, 0))</f>
        <v>0.29480000000000001</v>
      </c>
      <c r="AD49" s="45">
        <f t="array" ref="AD49">INDEX(MASTER_GIS_basins!R:R, MATCH(Master_Data_Table_Village_Water!$C49, MASTER_GIS_basins!$C:$C, 0))</f>
        <v>36.228740658</v>
      </c>
      <c r="AE49" s="45">
        <f t="array" ref="AE49">INDEX(MASTER_GIS_basins!S:S, MATCH(Master_Data_Table_Village_Water!$C49, MASTER_GIS_basins!$C:$C, 0))</f>
        <v>14.211784783999999</v>
      </c>
      <c r="AF49" s="31">
        <f t="array" ref="AF49">INDEX(MASTER_GIS_basins!T:T, MATCH(Master_Data_Table_Village_Water!$C49, MASTER_GIS_basins!$C:$C, 0))</f>
        <v>274.30979811499998</v>
      </c>
      <c r="AG49" s="31">
        <f t="array" ref="AG49">INDEX(MASTER_GIS_basins!U:U, MATCH(Master_Data_Table_Village_Water!$C49, MASTER_GIS_basins!$C:$C, 0))</f>
        <v>132.31537880000002</v>
      </c>
      <c r="AH49" s="70"/>
      <c r="AI49" s="46">
        <f t="shared" ref="AI49:AI52" si="27">0.00365*(I49^0.909)*(J49^0.11)*(Q49^0.51)</f>
        <v>7.7482087654818094E-2</v>
      </c>
      <c r="AJ49" s="46">
        <f t="shared" si="6"/>
        <v>6.8205847535488168E-2</v>
      </c>
      <c r="AK49" s="56">
        <f t="shared" si="9"/>
        <v>0.84976706716836314</v>
      </c>
      <c r="AL49" s="56">
        <f t="shared" si="10"/>
        <v>0.6102976802121024</v>
      </c>
      <c r="AM49" s="51">
        <f t="shared" si="7"/>
        <v>2.8512417961121169E-4</v>
      </c>
      <c r="AN49" s="57">
        <f t="shared" si="11"/>
        <v>5.658507117268259E-5</v>
      </c>
      <c r="AO49" s="57">
        <f t="shared" si="12"/>
        <v>5.1092031023796105E-3</v>
      </c>
      <c r="AP49" s="58">
        <f t="shared" si="13"/>
        <v>2.9516510523855893E-4</v>
      </c>
      <c r="AQ49" s="46"/>
      <c r="AR49" s="54">
        <v>9080</v>
      </c>
      <c r="AS49" s="32">
        <v>0.01</v>
      </c>
      <c r="AT49" s="52" t="s">
        <v>204</v>
      </c>
      <c r="AU49" s="32">
        <v>0.18</v>
      </c>
      <c r="AV49" s="32">
        <v>7.0000000000000007E-2</v>
      </c>
    </row>
    <row r="50" spans="1:48" s="32" customFormat="1" ht="14.25" customHeight="1">
      <c r="A50" s="30">
        <v>49</v>
      </c>
      <c r="B50" s="30" t="str">
        <f t="array" ref="B50">INDEX(MASTER_GIS_basins!B:B, MATCH(Master_Data_Table_Village_Water!C50, MASTER_GIS_basins!C:C, 0))</f>
        <v>Masefau</v>
      </c>
      <c r="C50" s="30" t="s">
        <v>93</v>
      </c>
      <c r="D50" s="44" t="s">
        <v>28</v>
      </c>
      <c r="E50" s="44" t="s">
        <v>28</v>
      </c>
      <c r="F50" s="44" t="s">
        <v>28</v>
      </c>
      <c r="G50" s="44">
        <v>10</v>
      </c>
      <c r="H50" s="30" t="s">
        <v>42</v>
      </c>
      <c r="I50" s="36">
        <f t="array" ref="I50">INDEX(MASTER_GIS_basins!D:D, MATCH(Master_Data_Table_Village_Water!$C50, MASTER_GIS_basins!$C:$C, 0))</f>
        <v>0.47141699999999997</v>
      </c>
      <c r="J50" s="31">
        <f t="array" ref="J50">INDEX(MASTER_GIS_basins!E:E, MATCH(Master_Data_Table_Village_Water!$C50, MASTER_GIS_basins!$C:$C, 0))</f>
        <v>26.095842999999999</v>
      </c>
      <c r="K50" s="31">
        <v>357.80764799999997</v>
      </c>
      <c r="L50" s="31">
        <v>1173.909643</v>
      </c>
      <c r="M50" s="31">
        <v>1147.8137999999999</v>
      </c>
      <c r="N50" s="31">
        <v>15956.600286999999</v>
      </c>
      <c r="O50" s="36">
        <v>3.0220829999999999</v>
      </c>
      <c r="P50" s="36">
        <v>6.4106350000000001</v>
      </c>
      <c r="Q50" s="31">
        <v>7358.2156150000001</v>
      </c>
      <c r="R50" s="31" t="s">
        <v>144</v>
      </c>
      <c r="S50" s="35">
        <f t="array" ref="S50">INDEX(MASTER_GIS_basins!G:G, MATCH(Master_Data_Table_Village_Water!$C50, MASTER_GIS_basins!$C:$C, 0))</f>
        <v>27.868783000000001</v>
      </c>
      <c r="T50" s="31">
        <f t="array" ref="T50">INDEX(MASTER_GIS_basins!H:H, MATCH(Master_Data_Table_Village_Water!$C50, MASTER_GIS_basins!$C:$C, 0))</f>
        <v>0.6</v>
      </c>
      <c r="U50" s="31">
        <f t="array" ref="U50">INDEX(MASTER_GIS_basins!I:I, MATCH(Master_Data_Table_Village_Water!$C50, MASTER_GIS_basins!$C:$C, 0))</f>
        <v>6.9</v>
      </c>
      <c r="V50" s="31">
        <f t="array" ref="V50">INDEX(MASTER_GIS_basins!J:J, MATCH(Master_Data_Table_Village_Water!$C50, MASTER_GIS_basins!$C:$C, 0))</f>
        <v>79.7</v>
      </c>
      <c r="W50" s="31">
        <f t="array" ref="W50">INDEX(MASTER_GIS_basins!K:K, MATCH(Master_Data_Table_Village_Water!$C50, MASTER_GIS_basins!$C:$C, 0))</f>
        <v>12.8</v>
      </c>
      <c r="X50" s="31">
        <f t="array" ref="X50">INDEX(MASTER_GIS_basins!L:L, MATCH(Master_Data_Table_Village_Water!$C50, MASTER_GIS_basins!$C:$C, 0))</f>
        <v>260</v>
      </c>
      <c r="Y50" s="31">
        <f t="array" ref="Y50">INDEX(MASTER_GIS_basins!M:M, MATCH(Master_Data_Table_Village_Water!$C50, MASTER_GIS_basins!$C:$C, 0))</f>
        <v>3878.8784599999999</v>
      </c>
      <c r="Z50" s="64">
        <f t="array" ref="Z50">INDEX(MASTER_GIS_basins!N:N, MATCH(Master_Data_Table_Village_Water!$C50, MASTER_GIS_basins!$C:$C, 0))</f>
        <v>0.18228900000000001</v>
      </c>
      <c r="AA50" s="36">
        <f t="array" ref="AA50">INDEX(MASTER_GIS_basins!O:O, MATCH(Master_Data_Table_Village_Water!$C50, MASTER_GIS_basins!$C:$C, 0))</f>
        <v>7.3349999999999999E-2</v>
      </c>
      <c r="AB50" s="36">
        <f t="array" ref="AB50">INDEX(MASTER_GIS_basins!P:P, MATCH(Master_Data_Table_Village_Water!$C50, MASTER_GIS_basins!$C:$C, 0))</f>
        <v>1.340311</v>
      </c>
      <c r="AC50" s="36">
        <f t="array" ref="AC50">INDEX(MASTER_GIS_basins!Q:Q, MATCH(Master_Data_Table_Village_Water!$C50, MASTER_GIS_basins!$C:$C, 0))</f>
        <v>0.65742299999999998</v>
      </c>
      <c r="AD50" s="45">
        <f t="array" ref="AD50">INDEX(MASTER_GIS_basins!R:R, MATCH(Master_Data_Table_Village_Water!$C50, MASTER_GIS_basins!$C:$C, 0))</f>
        <v>81.816954159000005</v>
      </c>
      <c r="AE50" s="45">
        <f t="array" ref="AE50">INDEX(MASTER_GIS_basins!S:S, MATCH(Master_Data_Table_Village_Water!$C50, MASTER_GIS_basins!$C:$C, 0))</f>
        <v>32.921753850000002</v>
      </c>
      <c r="AF50" s="31">
        <f t="array" ref="AF50">INDEX(MASTER_GIS_basins!T:T, MATCH(Master_Data_Table_Village_Water!$C50, MASTER_GIS_basins!$C:$C, 0))</f>
        <v>601.573126441</v>
      </c>
      <c r="AG50" s="31">
        <f t="array" ref="AG50">INDEX(MASTER_GIS_basins!U:U, MATCH(Master_Data_Table_Village_Water!$C50, MASTER_GIS_basins!$C:$C, 0))</f>
        <v>295.07182251300003</v>
      </c>
      <c r="AH50" s="70"/>
      <c r="AI50" s="46">
        <f t="shared" si="27"/>
        <v>0.2473403971147044</v>
      </c>
      <c r="AJ50" s="46">
        <f t="shared" si="6"/>
        <v>0.22404061812117451</v>
      </c>
      <c r="AK50" s="56">
        <f t="shared" si="9"/>
        <v>2.9528486737568254</v>
      </c>
      <c r="AL50" s="56">
        <f t="shared" si="10"/>
        <v>2.1073400044841799</v>
      </c>
      <c r="AM50" s="51">
        <f t="shared" si="7"/>
        <v>4.4393070764487335E-4</v>
      </c>
      <c r="AN50" s="57">
        <f t="shared" si="11"/>
        <v>8.6405346911852201E-5</v>
      </c>
      <c r="AO50" s="57">
        <f t="shared" si="12"/>
        <v>8.1759017780079647E-3</v>
      </c>
      <c r="AP50" s="58">
        <f t="shared" si="13"/>
        <v>5.2419884881834203E-4</v>
      </c>
      <c r="AQ50" s="46"/>
      <c r="AR50" s="54">
        <v>9095</v>
      </c>
      <c r="AS50" s="32">
        <v>0.19</v>
      </c>
      <c r="AT50" s="32">
        <v>0.08</v>
      </c>
      <c r="AU50" s="59">
        <v>0.83</v>
      </c>
      <c r="AV50" s="59">
        <v>0.43</v>
      </c>
    </row>
    <row r="51" spans="1:48" s="32" customFormat="1" ht="14.25" customHeight="1">
      <c r="A51" s="30">
        <v>50</v>
      </c>
      <c r="B51" s="30" t="str">
        <f t="array" ref="B51">INDEX(MASTER_GIS_basins!B:B, MATCH(Master_Data_Table_Village_Water!C51, MASTER_GIS_basins!C:C, 0))</f>
        <v>Afono</v>
      </c>
      <c r="C51" s="30" t="s">
        <v>94</v>
      </c>
      <c r="D51" s="44" t="s">
        <v>28</v>
      </c>
      <c r="E51" s="44" t="s">
        <v>28</v>
      </c>
      <c r="F51" s="44" t="s">
        <v>40</v>
      </c>
      <c r="G51" s="44" t="s">
        <v>44</v>
      </c>
      <c r="H51" s="30" t="s">
        <v>42</v>
      </c>
      <c r="I51" s="36">
        <f t="array" ref="I51">INDEX(MASTER_GIS_basins!D:D, MATCH(Master_Data_Table_Village_Water!$C51, MASTER_GIS_basins!$C:$C, 0))</f>
        <v>0.58404100000000003</v>
      </c>
      <c r="J51" s="31">
        <f t="array" ref="J51">INDEX(MASTER_GIS_basins!E:E, MATCH(Master_Data_Table_Village_Water!$C51, MASTER_GIS_basins!$C:$C, 0))</f>
        <v>47.398806</v>
      </c>
      <c r="K51" s="31">
        <v>524.49292000000003</v>
      </c>
      <c r="L51" s="31">
        <v>1720.777351</v>
      </c>
      <c r="M51" s="31">
        <v>1673.3785459999999</v>
      </c>
      <c r="N51" s="31">
        <v>13949.405257</v>
      </c>
      <c r="O51" s="36">
        <v>2.6419329999999999</v>
      </c>
      <c r="P51" s="36">
        <v>4.5235399999999997</v>
      </c>
      <c r="Q51" s="31">
        <v>7569.5944630000004</v>
      </c>
      <c r="R51" s="31" t="s">
        <v>144</v>
      </c>
      <c r="S51" s="35">
        <f t="array" ref="S51">INDEX(MASTER_GIS_basins!G:G, MATCH(Master_Data_Table_Village_Water!$C51, MASTER_GIS_basins!$C:$C, 0))</f>
        <v>32.818762</v>
      </c>
      <c r="T51" s="31">
        <f t="array" ref="T51">INDEX(MASTER_GIS_basins!H:H, MATCH(Master_Data_Table_Village_Water!$C51, MASTER_GIS_basins!$C:$C, 0))</f>
        <v>0.9</v>
      </c>
      <c r="U51" s="31">
        <f t="array" ref="U51">INDEX(MASTER_GIS_basins!I:I, MATCH(Master_Data_Table_Village_Water!$C51, MASTER_GIS_basins!$C:$C, 0))</f>
        <v>6.7</v>
      </c>
      <c r="V51" s="31">
        <f t="array" ref="V51">INDEX(MASTER_GIS_basins!J:J, MATCH(Master_Data_Table_Village_Water!$C51, MASTER_GIS_basins!$C:$C, 0))</f>
        <v>77.5</v>
      </c>
      <c r="W51" s="31">
        <f t="array" ref="W51">INDEX(MASTER_GIS_basins!K:K, MATCH(Master_Data_Table_Village_Water!$C51, MASTER_GIS_basins!$C:$C, 0))</f>
        <v>14.9</v>
      </c>
      <c r="X51" s="31">
        <f t="array" ref="X51">INDEX(MASTER_GIS_basins!L:L, MATCH(Master_Data_Table_Village_Water!$C51, MASTER_GIS_basins!$C:$C, 0))</f>
        <v>327</v>
      </c>
      <c r="Y51" s="31">
        <f t="array" ref="Y51">INDEX(MASTER_GIS_basins!M:M, MATCH(Master_Data_Table_Village_Water!$C51, MASTER_GIS_basins!$C:$C, 0))</f>
        <v>4327.0776290000003</v>
      </c>
      <c r="Z51" s="64">
        <f t="array" ref="Z51">INDEX(MASTER_GIS_basins!N:N, MATCH(Master_Data_Table_Village_Water!$C51, MASTER_GIS_basins!$C:$C, 0))</f>
        <v>0.36251499999999998</v>
      </c>
      <c r="AA51" s="36">
        <f t="array" ref="AA51">INDEX(MASTER_GIS_basins!O:O, MATCH(Master_Data_Table_Village_Water!$C51, MASTER_GIS_basins!$C:$C, 0))</f>
        <v>0.15711600000000001</v>
      </c>
      <c r="AB51" s="36">
        <f t="array" ref="AB51">INDEX(MASTER_GIS_basins!P:P, MATCH(Master_Data_Table_Village_Water!$C51, MASTER_GIS_basins!$C:$C, 0))</f>
        <v>2.1490429999999998</v>
      </c>
      <c r="AC51" s="36">
        <f t="array" ref="AC51">INDEX(MASTER_GIS_basins!Q:Q, MATCH(Master_Data_Table_Village_Water!$C51, MASTER_GIS_basins!$C:$C, 0))</f>
        <v>1.077925</v>
      </c>
      <c r="AD51" s="45">
        <f t="array" ref="AD51">INDEX(MASTER_GIS_basins!R:R, MATCH(Master_Data_Table_Village_Water!$C51, MASTER_GIS_basins!$C:$C, 0))</f>
        <v>162.70796996499999</v>
      </c>
      <c r="AE51" s="45">
        <f t="array" ref="AE51">INDEX(MASTER_GIS_basins!S:S, MATCH(Master_Data_Table_Village_Water!$C51, MASTER_GIS_basins!$C:$C, 0))</f>
        <v>70.518531396</v>
      </c>
      <c r="AF51" s="31">
        <f t="array" ref="AF51">INDEX(MASTER_GIS_basins!T:T, MATCH(Master_Data_Table_Village_Water!$C51, MASTER_GIS_basins!$C:$C, 0))</f>
        <v>964.55711873299992</v>
      </c>
      <c r="AG51" s="31">
        <f t="array" ref="AG51">INDEX(MASTER_GIS_basins!U:U, MATCH(Master_Data_Table_Village_Water!$C51, MASTER_GIS_basins!$C:$C, 0))</f>
        <v>483.80615567500001</v>
      </c>
      <c r="AH51" s="70"/>
      <c r="AI51" s="46">
        <f t="shared" si="27"/>
        <v>0.32557519070452656</v>
      </c>
      <c r="AJ51" s="46">
        <f t="shared" si="6"/>
        <v>0.30132344433011804</v>
      </c>
      <c r="AK51" s="56">
        <f t="shared" si="9"/>
        <v>3.6860902983996606</v>
      </c>
      <c r="AL51" s="56">
        <f t="shared" si="10"/>
        <v>2.6284298400154653</v>
      </c>
      <c r="AM51" s="51">
        <f t="shared" si="7"/>
        <v>3.8046208671296122E-4</v>
      </c>
      <c r="AN51" s="57">
        <f t="shared" si="11"/>
        <v>7.2055760960131157E-5</v>
      </c>
      <c r="AO51" s="57">
        <f t="shared" si="12"/>
        <v>6.4237301999839035E-3</v>
      </c>
      <c r="AP51" s="58">
        <f t="shared" si="13"/>
        <v>5.6004164272442506E-4</v>
      </c>
      <c r="AQ51" s="46"/>
      <c r="AR51" s="54">
        <v>9120</v>
      </c>
      <c r="AS51" s="32">
        <v>0.38</v>
      </c>
      <c r="AT51" s="32">
        <v>0.17</v>
      </c>
      <c r="AU51" s="32">
        <v>3.38</v>
      </c>
      <c r="AV51" s="32">
        <v>1.4</v>
      </c>
    </row>
    <row r="52" spans="1:48" s="85" customFormat="1" ht="14.25" customHeight="1">
      <c r="A52" s="71">
        <v>51</v>
      </c>
      <c r="B52" s="71" t="str">
        <f t="array" ref="B52">INDEX(MASTER_GIS_basins!B:B, MATCH(Master_Data_Table_Village_Water!C52, MASTER_GIS_basins!C:C, 0))</f>
        <v>Vatia</v>
      </c>
      <c r="C52" s="71" t="s">
        <v>95</v>
      </c>
      <c r="D52" s="72" t="s">
        <v>28</v>
      </c>
      <c r="E52" s="72" t="s">
        <v>28</v>
      </c>
      <c r="F52" s="72" t="s">
        <v>40</v>
      </c>
      <c r="G52" s="72">
        <v>30</v>
      </c>
      <c r="H52" s="71" t="s">
        <v>42</v>
      </c>
      <c r="I52" s="73">
        <f t="array" ref="I52">INDEX(MASTER_GIS_basins!D:D, MATCH(Master_Data_Table_Village_Water!$C52, MASTER_GIS_basins!$C:$C, 0))</f>
        <v>0.44418299999999999</v>
      </c>
      <c r="J52" s="74">
        <f t="array" ref="J52">INDEX(MASTER_GIS_basins!E:E, MATCH(Master_Data_Table_Village_Water!$C52, MASTER_GIS_basins!$C:$C, 0))</f>
        <v>6.3967210000000003</v>
      </c>
      <c r="K52" s="74">
        <v>470.48111</v>
      </c>
      <c r="L52" s="74">
        <v>1543.5732439999999</v>
      </c>
      <c r="M52" s="74">
        <v>1537.176522</v>
      </c>
      <c r="N52" s="74">
        <v>18962.076174000002</v>
      </c>
      <c r="O52" s="73">
        <v>3.5913020000000002</v>
      </c>
      <c r="P52" s="73">
        <v>8.0851819999999996</v>
      </c>
      <c r="Q52" s="74">
        <v>12428.351246</v>
      </c>
      <c r="R52" s="74" t="s">
        <v>144</v>
      </c>
      <c r="S52" s="75">
        <f t="array" ref="S52">INDEX(MASTER_GIS_basins!G:G, MATCH(Master_Data_Table_Village_Water!$C52, MASTER_GIS_basins!$C:$C, 0))</f>
        <v>31.863379999999999</v>
      </c>
      <c r="T52" s="74">
        <f t="array" ref="T52">INDEX(MASTER_GIS_basins!H:H, MATCH(Master_Data_Table_Village_Water!$C52, MASTER_GIS_basins!$C:$C, 0))</f>
        <v>0.6</v>
      </c>
      <c r="U52" s="74">
        <f t="array" ref="U52">INDEX(MASTER_GIS_basins!I:I, MATCH(Master_Data_Table_Village_Water!$C52, MASTER_GIS_basins!$C:$C, 0))</f>
        <v>3.7</v>
      </c>
      <c r="V52" s="74">
        <f t="array" ref="V52">INDEX(MASTER_GIS_basins!J:J, MATCH(Master_Data_Table_Village_Water!$C52, MASTER_GIS_basins!$C:$C, 0))</f>
        <v>91.1</v>
      </c>
      <c r="W52" s="74">
        <f t="array" ref="W52">INDEX(MASTER_GIS_basins!K:K, MATCH(Master_Data_Table_Village_Water!$C52, MASTER_GIS_basins!$C:$C, 0))</f>
        <v>4.5</v>
      </c>
      <c r="X52" s="74">
        <f t="array" ref="X52">INDEX(MASTER_GIS_basins!L:L, MATCH(Master_Data_Table_Village_Water!$C52, MASTER_GIS_basins!$C:$C, 0))</f>
        <v>460</v>
      </c>
      <c r="Y52" s="74">
        <f t="array" ref="Y52">INDEX(MASTER_GIS_basins!M:M, MATCH(Master_Data_Table_Village_Water!$C52, MASTER_GIS_basins!$C:$C, 0))</f>
        <v>4241.6267459999999</v>
      </c>
      <c r="Z52" s="76">
        <f t="array" ref="Z52">INDEX(MASTER_GIS_basins!N:N, MATCH(Master_Data_Table_Village_Water!$C52, MASTER_GIS_basins!$C:$C, 0))</f>
        <v>0.179532</v>
      </c>
      <c r="AA52" s="73">
        <f t="array" ref="AA52">INDEX(MASTER_GIS_basins!O:O, MATCH(Master_Data_Table_Village_Water!$C52, MASTER_GIS_basins!$C:$C, 0))</f>
        <v>7.1697999999999998E-2</v>
      </c>
      <c r="AB52" s="73">
        <f t="array" ref="AB52">INDEX(MASTER_GIS_basins!P:P, MATCH(Master_Data_Table_Village_Water!$C52, MASTER_GIS_basins!$C:$C, 0))</f>
        <v>1.7631559999999999</v>
      </c>
      <c r="AC52" s="73">
        <f t="array" ref="AC52">INDEX(MASTER_GIS_basins!Q:Q, MATCH(Master_Data_Table_Village_Water!$C52, MASTER_GIS_basins!$C:$C, 0))</f>
        <v>0.87991699999999995</v>
      </c>
      <c r="AD52" s="77">
        <f t="array" ref="AD52">INDEX(MASTER_GIS_basins!R:R, MATCH(Master_Data_Table_Village_Water!$C52, MASTER_GIS_basins!$C:$C, 0))</f>
        <v>80.579527092000006</v>
      </c>
      <c r="AE52" s="77">
        <f t="array" ref="AE52">INDEX(MASTER_GIS_basins!S:S, MATCH(Master_Data_Table_Village_Water!$C52, MASTER_GIS_basins!$C:$C, 0))</f>
        <v>32.180285038000001</v>
      </c>
      <c r="AF52" s="74">
        <f t="array" ref="AF52">INDEX(MASTER_GIS_basins!T:T, MATCH(Master_Data_Table_Village_Water!$C52, MASTER_GIS_basins!$C:$C, 0))</f>
        <v>791.35907063599996</v>
      </c>
      <c r="AG52" s="74">
        <f t="array" ref="AG52">INDEX(MASTER_GIS_basins!U:U, MATCH(Master_Data_Table_Village_Water!$C52, MASTER_GIS_basins!$C:$C, 0))</f>
        <v>394.93402702700001</v>
      </c>
      <c r="AH52" s="78"/>
      <c r="AI52" s="79">
        <f t="shared" si="27"/>
        <v>0.26226049165102899</v>
      </c>
      <c r="AJ52" s="79">
        <f t="shared" si="6"/>
        <v>0.24597717231985361</v>
      </c>
      <c r="AK52" s="80">
        <f t="shared" si="9"/>
        <v>3.5822965938356219</v>
      </c>
      <c r="AL52" s="80">
        <f t="shared" si="10"/>
        <v>2.5996721309119049</v>
      </c>
      <c r="AM52" s="81">
        <f t="shared" si="7"/>
        <v>4.0052424149886342E-4</v>
      </c>
      <c r="AN52" s="82">
        <f t="shared" si="11"/>
        <v>7.6556586607828844E-5</v>
      </c>
      <c r="AO52" s="82">
        <f t="shared" si="12"/>
        <v>9.9853037231708904E-3</v>
      </c>
      <c r="AP52" s="83">
        <f t="shared" si="13"/>
        <v>5.2194530122763204E-4</v>
      </c>
      <c r="AQ52" s="79"/>
      <c r="AR52" s="84"/>
    </row>
    <row r="53" spans="1:48" ht="14.25" customHeight="1">
      <c r="A53" s="5">
        <v>52</v>
      </c>
      <c r="B53" s="5"/>
      <c r="C53" s="5" t="s">
        <v>96</v>
      </c>
      <c r="D53" s="6" t="s">
        <v>27</v>
      </c>
      <c r="E53" s="6" t="s">
        <v>28</v>
      </c>
      <c r="F53" s="6" t="s">
        <v>29</v>
      </c>
      <c r="G53" s="6">
        <v>0</v>
      </c>
      <c r="H53" s="5" t="s">
        <v>38</v>
      </c>
      <c r="I53" s="7"/>
      <c r="J53" s="8"/>
      <c r="K53" s="8"/>
      <c r="L53" s="8"/>
      <c r="M53" s="8"/>
      <c r="N53" s="8"/>
      <c r="O53" s="7"/>
      <c r="P53" s="7"/>
      <c r="Q53" s="8"/>
      <c r="R53" s="8"/>
      <c r="S53" s="9"/>
      <c r="T53" s="8"/>
      <c r="U53" s="8"/>
      <c r="V53" s="8"/>
      <c r="W53" s="8"/>
      <c r="X53" s="8"/>
      <c r="Y53" s="8"/>
      <c r="Z53" s="63"/>
      <c r="AA53" s="7"/>
      <c r="AB53" s="7"/>
      <c r="AC53" s="7"/>
      <c r="AD53" s="10"/>
      <c r="AE53" s="10"/>
      <c r="AF53" s="8"/>
      <c r="AG53" s="8"/>
      <c r="AH53" s="69"/>
      <c r="AI53" s="41">
        <f t="shared" ref="AI53" si="28">0.00365*(I53^0.909)*(J53^0.11)*(Q53^0.594)</f>
        <v>0</v>
      </c>
      <c r="AJ53" s="41">
        <f t="shared" si="6"/>
        <v>0</v>
      </c>
      <c r="AK53" s="42">
        <f t="shared" si="9"/>
        <v>0</v>
      </c>
      <c r="AL53" s="42">
        <f t="shared" si="10"/>
        <v>0</v>
      </c>
      <c r="AM53" s="49">
        <f t="shared" si="7"/>
        <v>0</v>
      </c>
      <c r="AN53" s="39">
        <f t="shared" si="11"/>
        <v>0</v>
      </c>
      <c r="AO53" s="39">
        <f t="shared" si="12"/>
        <v>0</v>
      </c>
      <c r="AP53" s="40">
        <f t="shared" si="13"/>
        <v>0</v>
      </c>
      <c r="AQ53" s="41"/>
    </row>
    <row r="54" spans="1:48" ht="14.25" customHeight="1">
      <c r="A54" s="5">
        <v>53</v>
      </c>
      <c r="B54" s="5"/>
      <c r="C54" s="5" t="s">
        <v>97</v>
      </c>
      <c r="D54" s="6" t="s">
        <v>27</v>
      </c>
      <c r="E54" s="6" t="s">
        <v>28</v>
      </c>
      <c r="F54" s="6" t="s">
        <v>40</v>
      </c>
      <c r="G54" s="6" t="s">
        <v>44</v>
      </c>
      <c r="H54" s="5" t="s">
        <v>42</v>
      </c>
      <c r="I54" s="7"/>
      <c r="J54" s="8"/>
      <c r="K54" s="8"/>
      <c r="L54" s="8"/>
      <c r="M54" s="8"/>
      <c r="N54" s="8"/>
      <c r="O54" s="7"/>
      <c r="P54" s="7"/>
      <c r="Q54" s="8"/>
      <c r="R54" s="8"/>
      <c r="S54" s="9"/>
      <c r="T54" s="8"/>
      <c r="U54" s="8"/>
      <c r="V54" s="8"/>
      <c r="W54" s="8"/>
      <c r="X54" s="8"/>
      <c r="Y54" s="8"/>
      <c r="Z54" s="63"/>
      <c r="AA54" s="7"/>
      <c r="AB54" s="7"/>
      <c r="AC54" s="7"/>
      <c r="AD54" s="10"/>
      <c r="AE54" s="10"/>
      <c r="AF54" s="8"/>
      <c r="AG54" s="8"/>
      <c r="AH54" s="69"/>
      <c r="AI54" s="41">
        <f t="shared" ref="AI54:AI57" si="29">0.00365*(I54^0.909)*(J54^0.11)*(Q54^0.51)</f>
        <v>0</v>
      </c>
      <c r="AJ54" s="41">
        <f t="shared" si="6"/>
        <v>0</v>
      </c>
      <c r="AK54" s="42">
        <f t="shared" si="9"/>
        <v>0</v>
      </c>
      <c r="AL54" s="42">
        <f t="shared" si="10"/>
        <v>0</v>
      </c>
      <c r="AM54" s="50">
        <f t="shared" si="7"/>
        <v>0</v>
      </c>
      <c r="AN54" s="39">
        <f t="shared" si="11"/>
        <v>0</v>
      </c>
      <c r="AO54" s="39">
        <f t="shared" si="12"/>
        <v>0</v>
      </c>
      <c r="AP54" s="40">
        <f t="shared" si="13"/>
        <v>0</v>
      </c>
      <c r="AQ54" s="41"/>
    </row>
    <row r="55" spans="1:48" ht="14.25" customHeight="1">
      <c r="A55" s="5">
        <v>54</v>
      </c>
      <c r="B55" s="5" t="str">
        <f t="array" ref="B55">INDEX(MASTER_GIS_basins!B:B, MATCH(Master_Data_Table_Village_Water!C55, MASTER_GIS_basins!C:C, 0))</f>
        <v>Fagamalo</v>
      </c>
      <c r="C55" s="5" t="s">
        <v>98</v>
      </c>
      <c r="D55" s="6" t="s">
        <v>28</v>
      </c>
      <c r="E55" s="6" t="s">
        <v>28</v>
      </c>
      <c r="F55" s="6" t="s">
        <v>60</v>
      </c>
      <c r="G55" s="6" t="s">
        <v>44</v>
      </c>
      <c r="H55" s="5" t="s">
        <v>61</v>
      </c>
      <c r="I55" s="7">
        <f t="array" ref="I55">INDEX(MASTER_GIS_basins!D:D, MATCH(Master_Data_Table_Village_Water!$C55, MASTER_GIS_basins!$C:$C, 0))</f>
        <v>0.28242400000000001</v>
      </c>
      <c r="J55" s="8">
        <f t="array" ref="J55">INDEX(MASTER_GIS_basins!E:E, MATCH(Master_Data_Table_Village_Water!$C55, MASTER_GIS_basins!$C:$C, 0))</f>
        <v>28.255845999999998</v>
      </c>
      <c r="K55" s="8">
        <v>394.167755</v>
      </c>
      <c r="L55" s="8">
        <v>1293.2013380000001</v>
      </c>
      <c r="M55" s="8">
        <v>1264.9454909999999</v>
      </c>
      <c r="N55" s="8">
        <v>4503.202714</v>
      </c>
      <c r="O55" s="7">
        <v>0.85287900000000005</v>
      </c>
      <c r="P55" s="7">
        <v>3.0198559999999999</v>
      </c>
      <c r="Q55" s="8">
        <v>3819.9535900000001</v>
      </c>
      <c r="R55" s="8" t="s">
        <v>148</v>
      </c>
      <c r="S55" s="9">
        <f t="array" ref="S55">INDEX(MASTER_GIS_basins!G:G, MATCH(Master_Data_Table_Village_Water!$C55, MASTER_GIS_basins!$C:$C, 0))</f>
        <v>29.013697000000001</v>
      </c>
      <c r="T55" s="8">
        <f t="array" ref="T55">INDEX(MASTER_GIS_basins!H:H, MATCH(Master_Data_Table_Village_Water!$C55, MASTER_GIS_basins!$C:$C, 0))</f>
        <v>0.6</v>
      </c>
      <c r="U55" s="8">
        <f t="array" ref="U55">INDEX(MASTER_GIS_basins!I:I, MATCH(Master_Data_Table_Village_Water!$C55, MASTER_GIS_basins!$C:$C, 0))</f>
        <v>3.9</v>
      </c>
      <c r="V55" s="8">
        <f t="array" ref="V55">INDEX(MASTER_GIS_basins!J:J, MATCH(Master_Data_Table_Village_Water!$C55, MASTER_GIS_basins!$C:$C, 0))</f>
        <v>94.3</v>
      </c>
      <c r="W55" s="8">
        <f t="array" ref="W55">INDEX(MASTER_GIS_basins!K:K, MATCH(Master_Data_Table_Village_Water!$C55, MASTER_GIS_basins!$C:$C, 0))</f>
        <v>1.3</v>
      </c>
      <c r="X55" s="8">
        <f t="array" ref="X55">INDEX(MASTER_GIS_basins!L:L, MATCH(Master_Data_Table_Village_Water!$C55, MASTER_GIS_basins!$C:$C, 0))</f>
        <v>37</v>
      </c>
      <c r="Y55" s="8">
        <f t="array" ref="Y55">INDEX(MASTER_GIS_basins!M:M, MATCH(Master_Data_Table_Village_Water!$C55, MASTER_GIS_basins!$C:$C, 0))</f>
        <v>3927.284177</v>
      </c>
      <c r="Z55" s="63">
        <f t="array" ref="Z55">INDEX(MASTER_GIS_basins!N:N, MATCH(Master_Data_Table_Village_Water!$C55, MASTER_GIS_basins!$C:$C, 0))</f>
        <v>0.116256</v>
      </c>
      <c r="AA55" s="7">
        <f t="array" ref="AA55">INDEX(MASTER_GIS_basins!O:O, MATCH(Master_Data_Table_Village_Water!$C55, MASTER_GIS_basins!$C:$C, 0))</f>
        <v>4.5352999999999997E-2</v>
      </c>
      <c r="AB55" s="7">
        <f t="array" ref="AB55">INDEX(MASTER_GIS_basins!P:P, MATCH(Master_Data_Table_Village_Water!$C55, MASTER_GIS_basins!$C:$C, 0))</f>
        <v>0.87803699999999996</v>
      </c>
      <c r="AC55" s="7">
        <f t="array" ref="AC55">INDEX(MASTER_GIS_basins!Q:Q, MATCH(Master_Data_Table_Village_Water!$C55, MASTER_GIS_basins!$C:$C, 0))</f>
        <v>0.52389399999999997</v>
      </c>
      <c r="AD55" s="10">
        <f t="array" ref="AD55">INDEX(MASTER_GIS_basins!R:R, MATCH(Master_Data_Table_Village_Water!$C55, MASTER_GIS_basins!$C:$C, 0))</f>
        <v>52.179296735999998</v>
      </c>
      <c r="AE55" s="10">
        <f t="array" ref="AE55">INDEX(MASTER_GIS_basins!S:S, MATCH(Master_Data_Table_Village_Water!$C55, MASTER_GIS_basins!$C:$C, 0))</f>
        <v>20.355832342999999</v>
      </c>
      <c r="AF55" s="8">
        <f t="array" ref="AF55">INDEX(MASTER_GIS_basins!T:T, MATCH(Master_Data_Table_Village_Water!$C55, MASTER_GIS_basins!$C:$C, 0))</f>
        <v>394.09022474699998</v>
      </c>
      <c r="AG55" s="8">
        <f t="array" ref="AG55">INDEX(MASTER_GIS_basins!U:U, MATCH(Master_Data_Table_Village_Water!$C55, MASTER_GIS_basins!$C:$C, 0))</f>
        <v>235.13986791400001</v>
      </c>
      <c r="AH55" s="69"/>
      <c r="AI55" s="41">
        <f t="shared" si="29"/>
        <v>0.11210731658165102</v>
      </c>
      <c r="AJ55" s="41">
        <f t="shared" si="6"/>
        <v>9.2512431572263701E-2</v>
      </c>
      <c r="AK55" s="42">
        <f t="shared" si="9"/>
        <v>1.310960010491131</v>
      </c>
      <c r="AL55" s="42">
        <f t="shared" si="10"/>
        <v>0.92052745669762159</v>
      </c>
      <c r="AM55" s="50">
        <f t="shared" si="7"/>
        <v>1.4721065613571449E-4</v>
      </c>
      <c r="AN55" s="39">
        <f t="shared" si="11"/>
        <v>2.5860679779440274E-5</v>
      </c>
      <c r="AO55" s="39">
        <f t="shared" si="12"/>
        <v>3.0599312991520479E-3</v>
      </c>
      <c r="AP55" s="40">
        <f t="shared" si="13"/>
        <v>3.7943744044173516E-4</v>
      </c>
      <c r="AQ55" s="41"/>
    </row>
    <row r="56" spans="1:48" s="32" customFormat="1" ht="14.25" customHeight="1">
      <c r="A56" s="30">
        <v>55</v>
      </c>
      <c r="B56" s="30" t="str">
        <f t="array" ref="B56">INDEX(MASTER_GIS_basins!B:B, MATCH(Master_Data_Table_Village_Water!C56, MASTER_GIS_basins!C:C, 0))</f>
        <v>Maloata</v>
      </c>
      <c r="C56" s="30" t="s">
        <v>99</v>
      </c>
      <c r="D56" s="44" t="s">
        <v>28</v>
      </c>
      <c r="E56" s="44" t="s">
        <v>28</v>
      </c>
      <c r="F56" s="44" t="s">
        <v>29</v>
      </c>
      <c r="G56" s="44">
        <v>0</v>
      </c>
      <c r="H56" s="30" t="s">
        <v>38</v>
      </c>
      <c r="I56" s="36">
        <f t="array" ref="I56">INDEX(MASTER_GIS_basins!D:D, MATCH(Master_Data_Table_Village_Water!$C56, MASTER_GIS_basins!$C:$C, 0))</f>
        <v>0.84794599999999998</v>
      </c>
      <c r="J56" s="31">
        <f t="array" ref="J56">INDEX(MASTER_GIS_basins!E:E, MATCH(Master_Data_Table_Village_Water!$C56, MASTER_GIS_basins!$C:$C, 0))</f>
        <v>66.285177000000004</v>
      </c>
      <c r="K56" s="31">
        <v>392.18557700000002</v>
      </c>
      <c r="L56" s="31">
        <v>1286.69813</v>
      </c>
      <c r="M56" s="31">
        <v>1220.412953</v>
      </c>
      <c r="N56" s="31">
        <v>21030.078195999999</v>
      </c>
      <c r="O56" s="36">
        <v>3.9829690000000002</v>
      </c>
      <c r="P56" s="36">
        <v>4.6971980000000002</v>
      </c>
      <c r="Q56" s="31">
        <v>5732.5209480000003</v>
      </c>
      <c r="R56" s="31" t="s">
        <v>148</v>
      </c>
      <c r="S56" s="35">
        <f t="array" ref="S56">INDEX(MASTER_GIS_basins!G:G, MATCH(Master_Data_Table_Village_Water!$C56, MASTER_GIS_basins!$C:$C, 0))</f>
        <v>26.458746999999999</v>
      </c>
      <c r="T56" s="31">
        <f t="array" ref="T56">INDEX(MASTER_GIS_basins!H:H, MATCH(Master_Data_Table_Village_Water!$C56, MASTER_GIS_basins!$C:$C, 0))</f>
        <v>0</v>
      </c>
      <c r="U56" s="31">
        <f t="array" ref="U56">INDEX(MASTER_GIS_basins!I:I, MATCH(Master_Data_Table_Village_Water!$C56, MASTER_GIS_basins!$C:$C, 0))</f>
        <v>0.4</v>
      </c>
      <c r="V56" s="31">
        <f t="array" ref="V56">INDEX(MASTER_GIS_basins!J:J, MATCH(Master_Data_Table_Village_Water!$C56, MASTER_GIS_basins!$C:$C, 0))</f>
        <v>97.5</v>
      </c>
      <c r="W56" s="31">
        <f t="array" ref="W56">INDEX(MASTER_GIS_basins!K:K, MATCH(Master_Data_Table_Village_Water!$C56, MASTER_GIS_basins!$C:$C, 0))</f>
        <v>2</v>
      </c>
      <c r="X56" s="31">
        <f t="array" ref="X56">INDEX(MASTER_GIS_basins!L:L, MATCH(Master_Data_Table_Village_Water!$C56, MASTER_GIS_basins!$C:$C, 0))</f>
        <v>6</v>
      </c>
      <c r="Y56" s="31">
        <f t="array" ref="Y56">INDEX(MASTER_GIS_basins!M:M, MATCH(Master_Data_Table_Village_Water!$C56, MASTER_GIS_basins!$C:$C, 0))</f>
        <v>4666.0354100000004</v>
      </c>
      <c r="Z56" s="64">
        <f t="array" ref="Z56">INDEX(MASTER_GIS_basins!N:N, MATCH(Master_Data_Table_Village_Water!$C56, MASTER_GIS_basins!$C:$C, 0))</f>
        <v>0.34063700000000002</v>
      </c>
      <c r="AA56" s="36">
        <f t="array" ref="AA56">INDEX(MASTER_GIS_basins!O:O, MATCH(Master_Data_Table_Village_Water!$C56, MASTER_GIS_basins!$C:$C, 0))</f>
        <v>0.137491</v>
      </c>
      <c r="AB56" s="36">
        <f t="array" ref="AB56">INDEX(MASTER_GIS_basins!P:P, MATCH(Master_Data_Table_Village_Water!$C56, MASTER_GIS_basins!$C:$C, 0))</f>
        <v>2.5178050000000001</v>
      </c>
      <c r="AC56" s="36">
        <f t="array" ref="AC56">INDEX(MASTER_GIS_basins!Q:Q, MATCH(Master_Data_Table_Village_Water!$C56, MASTER_GIS_basins!$C:$C, 0))</f>
        <v>1.48854</v>
      </c>
      <c r="AD56" s="45">
        <f t="array" ref="AD56">INDEX(MASTER_GIS_basins!R:R, MATCH(Master_Data_Table_Village_Water!$C56, MASTER_GIS_basins!$C:$C, 0))</f>
        <v>152.88844534700002</v>
      </c>
      <c r="AE56" s="45">
        <f t="array" ref="AE56">INDEX(MASTER_GIS_basins!S:S, MATCH(Master_Data_Table_Village_Water!$C56, MASTER_GIS_basins!$C:$C, 0))</f>
        <v>61.710223021000004</v>
      </c>
      <c r="AF56" s="31">
        <f t="array" ref="AF56">INDEX(MASTER_GIS_basins!T:T, MATCH(Master_Data_Table_Village_Water!$C56, MASTER_GIS_basins!$C:$C, 0))</f>
        <v>1130.0689359550001</v>
      </c>
      <c r="AG56" s="31">
        <f t="array" ref="AG56">INDEX(MASTER_GIS_basins!U:U, MATCH(Master_Data_Table_Village_Water!$C56, MASTER_GIS_basins!$C:$C, 0))</f>
        <v>668.10289674000001</v>
      </c>
      <c r="AH56" s="70"/>
      <c r="AI56" s="46">
        <f t="shared" si="29"/>
        <v>0.4114259138102051</v>
      </c>
      <c r="AJ56" s="46">
        <f t="shared" si="6"/>
        <v>0.37163907508574662</v>
      </c>
      <c r="AK56" s="56">
        <f t="shared" si="9"/>
        <v>4.6358429918719803</v>
      </c>
      <c r="AL56" s="56">
        <f t="shared" si="10"/>
        <v>3.2675421841216852</v>
      </c>
      <c r="AM56" s="51">
        <f t="shared" si="7"/>
        <v>5.1742472702216973E-4</v>
      </c>
      <c r="AN56" s="57">
        <f t="shared" si="11"/>
        <v>9.9709910829041045E-5</v>
      </c>
      <c r="AO56" s="57">
        <f t="shared" si="12"/>
        <v>7.9546665751309576E-3</v>
      </c>
      <c r="AP56" s="58">
        <f t="shared" si="13"/>
        <v>6.7192668462201662E-4</v>
      </c>
      <c r="AQ56" s="46"/>
      <c r="AR56" s="54">
        <v>9250</v>
      </c>
      <c r="AS56" s="32">
        <v>0.9</v>
      </c>
      <c r="AT56" s="32">
        <v>0.52</v>
      </c>
      <c r="AU56" s="32">
        <v>5</v>
      </c>
      <c r="AV56" s="32">
        <v>3.3</v>
      </c>
    </row>
    <row r="57" spans="1:48" s="32" customFormat="1" ht="14.25" customHeight="1">
      <c r="A57" s="30">
        <v>56</v>
      </c>
      <c r="B57" s="30" t="str">
        <f t="array" ref="B57">INDEX(MASTER_GIS_basins!B:B, MATCH(Master_Data_Table_Village_Water!C57, MASTER_GIS_basins!C:C, 0))</f>
        <v>Poloa</v>
      </c>
      <c r="C57" s="30" t="s">
        <v>100</v>
      </c>
      <c r="D57" s="44" t="s">
        <v>28</v>
      </c>
      <c r="E57" s="44" t="s">
        <v>27</v>
      </c>
      <c r="F57" s="44" t="s">
        <v>30</v>
      </c>
      <c r="G57" s="44" t="s">
        <v>30</v>
      </c>
      <c r="H57" s="30" t="s">
        <v>47</v>
      </c>
      <c r="I57" s="36">
        <f t="array" ref="I57">INDEX(MASTER_GIS_basins!D:D, MATCH(Master_Data_Table_Village_Water!$C57, MASTER_GIS_basins!$C:$C, 0))</f>
        <v>0.21151400000000001</v>
      </c>
      <c r="J57" s="31">
        <f t="array" ref="J57">INDEX(MASTER_GIS_basins!E:E, MATCH(Master_Data_Table_Village_Water!$C57, MASTER_GIS_basins!$C:$C, 0))</f>
        <v>82.557739999999995</v>
      </c>
      <c r="K57" s="31">
        <v>289.72512799999998</v>
      </c>
      <c r="L57" s="31">
        <v>950.54178999999999</v>
      </c>
      <c r="M57" s="31">
        <v>867.98405000000002</v>
      </c>
      <c r="N57" s="31">
        <v>4896.4059880000004</v>
      </c>
      <c r="O57" s="36">
        <v>0.92735000000000001</v>
      </c>
      <c r="P57" s="36">
        <v>4.3843370000000004</v>
      </c>
      <c r="Q57" s="31">
        <v>3805.534357</v>
      </c>
      <c r="R57" s="31" t="s">
        <v>148</v>
      </c>
      <c r="S57" s="35">
        <f t="array" ref="S57">INDEX(MASTER_GIS_basins!G:G, MATCH(Master_Data_Table_Village_Water!$C57, MASTER_GIS_basins!$C:$C, 0))</f>
        <v>25.502364</v>
      </c>
      <c r="T57" s="31">
        <f t="array" ref="T57">INDEX(MASTER_GIS_basins!H:H, MATCH(Master_Data_Table_Village_Water!$C57, MASTER_GIS_basins!$C:$C, 0))</f>
        <v>1.9</v>
      </c>
      <c r="U57" s="31">
        <f t="array" ref="U57">INDEX(MASTER_GIS_basins!I:I, MATCH(Master_Data_Table_Village_Water!$C57, MASTER_GIS_basins!$C:$C, 0))</f>
        <v>5.9</v>
      </c>
      <c r="V57" s="31">
        <f t="array" ref="V57">INDEX(MASTER_GIS_basins!J:J, MATCH(Master_Data_Table_Village_Water!$C57, MASTER_GIS_basins!$C:$C, 0))</f>
        <v>89.7</v>
      </c>
      <c r="W57" s="31">
        <f t="array" ref="W57">INDEX(MASTER_GIS_basins!K:K, MATCH(Master_Data_Table_Village_Water!$C57, MASTER_GIS_basins!$C:$C, 0))</f>
        <v>2.5</v>
      </c>
      <c r="X57" s="31">
        <f t="array" ref="X57">INDEX(MASTER_GIS_basins!L:L, MATCH(Master_Data_Table_Village_Water!$C57, MASTER_GIS_basins!$C:$C, 0))</f>
        <v>130</v>
      </c>
      <c r="Y57" s="31">
        <f t="array" ref="Y57">INDEX(MASTER_GIS_basins!M:M, MATCH(Master_Data_Table_Village_Water!$C57, MASTER_GIS_basins!$C:$C, 0))</f>
        <v>3401.2406169999999</v>
      </c>
      <c r="Z57" s="64">
        <f t="array" ref="Z57">INDEX(MASTER_GIS_basins!N:N, MATCH(Master_Data_Table_Village_Water!$C57, MASTER_GIS_basins!$C:$C, 0))</f>
        <v>8.0509999999999998E-2</v>
      </c>
      <c r="AA57" s="36">
        <f t="array" ref="AA57">INDEX(MASTER_GIS_basins!O:O, MATCH(Master_Data_Table_Village_Water!$C57, MASTER_GIS_basins!$C:$C, 0))</f>
        <v>3.1531999999999998E-2</v>
      </c>
      <c r="AB57" s="36">
        <f t="array" ref="AB57">INDEX(MASTER_GIS_basins!P:P, MATCH(Master_Data_Table_Village_Water!$C57, MASTER_GIS_basins!$C:$C, 0))</f>
        <v>0.55030100000000004</v>
      </c>
      <c r="AC57" s="36">
        <f t="array" ref="AC57">INDEX(MASTER_GIS_basins!Q:Q, MATCH(Master_Data_Table_Village_Water!$C57, MASTER_GIS_basins!$C:$C, 0))</f>
        <v>0.32750699999999999</v>
      </c>
      <c r="AD57" s="45">
        <f t="array" ref="AD57">INDEX(MASTER_GIS_basins!R:R, MATCH(Master_Data_Table_Village_Water!$C57, MASTER_GIS_basins!$C:$C, 0))</f>
        <v>36.13538381</v>
      </c>
      <c r="AE57" s="45">
        <f t="array" ref="AE57">INDEX(MASTER_GIS_basins!S:S, MATCH(Master_Data_Table_Village_Water!$C57, MASTER_GIS_basins!$C:$C, 0))</f>
        <v>14.152539092</v>
      </c>
      <c r="AF57" s="31">
        <f t="array" ref="AF57">INDEX(MASTER_GIS_basins!T:T, MATCH(Master_Data_Table_Village_Water!$C57, MASTER_GIS_basins!$C:$C, 0))</f>
        <v>246.99214813100002</v>
      </c>
      <c r="AG57" s="31">
        <f t="array" ref="AG57">INDEX(MASTER_GIS_basins!U:U, MATCH(Master_Data_Table_Village_Water!$C57, MASTER_GIS_basins!$C:$C, 0))</f>
        <v>146.995294317</v>
      </c>
      <c r="AH57" s="70"/>
      <c r="AI57" s="46">
        <f t="shared" si="29"/>
        <v>9.6801360386946991E-2</v>
      </c>
      <c r="AJ57" s="46">
        <f t="shared" si="6"/>
        <v>8.1702396362712273E-2</v>
      </c>
      <c r="AK57" s="56">
        <f t="shared" si="9"/>
        <v>0.98799781446681634</v>
      </c>
      <c r="AL57" s="56">
        <f t="shared" si="10"/>
        <v>0.69527541143461269</v>
      </c>
      <c r="AM57" s="51">
        <f t="shared" si="7"/>
        <v>2.559220796085119E-4</v>
      </c>
      <c r="AN57" s="57">
        <f t="shared" si="11"/>
        <v>4.9231186527432257E-5</v>
      </c>
      <c r="AO57" s="57">
        <f t="shared" si="12"/>
        <v>3.8491084989558323E-3</v>
      </c>
      <c r="AP57" s="58">
        <f t="shared" si="13"/>
        <v>3.4352690464047579E-4</v>
      </c>
      <c r="AQ57" s="46"/>
      <c r="AR57" s="54">
        <v>9260</v>
      </c>
      <c r="AS57" s="32">
        <v>0.05</v>
      </c>
      <c r="AT57" s="32">
        <v>0.02</v>
      </c>
      <c r="AU57" s="32">
        <v>0.28000000000000003</v>
      </c>
      <c r="AV57" s="32">
        <v>0.14000000000000001</v>
      </c>
    </row>
    <row r="58" spans="1:48" ht="14.25" customHeight="1">
      <c r="A58" s="5">
        <v>57</v>
      </c>
      <c r="B58" s="5" t="str">
        <f t="array" ref="B58">INDEX(MASTER_GIS_basins!B:B, MATCH(Master_Data_Table_Village_Water!C58, MASTER_GIS_basins!C:C, 0))</f>
        <v>Pago Pago Harbor</v>
      </c>
      <c r="C58" s="5" t="s">
        <v>101</v>
      </c>
      <c r="D58" s="6" t="s">
        <v>28</v>
      </c>
      <c r="E58" s="6" t="s">
        <v>28</v>
      </c>
      <c r="F58" s="6" t="s">
        <v>40</v>
      </c>
      <c r="G58" s="6">
        <v>8</v>
      </c>
      <c r="H58" s="5" t="s">
        <v>42</v>
      </c>
      <c r="I58" s="7">
        <f t="array" ref="I58">INDEX(MASTER_GIS_basins!D:D, MATCH(Master_Data_Table_Village_Water!$C58, MASTER_GIS_basins!$C:$C, 0))</f>
        <v>0.44242599999999999</v>
      </c>
      <c r="J58" s="8">
        <f t="array" ref="J58">INDEX(MASTER_GIS_basins!E:E, MATCH(Master_Data_Table_Village_Water!$C58, MASTER_GIS_basins!$C:$C, 0))</f>
        <v>98.062650000000005</v>
      </c>
      <c r="K58" s="8">
        <v>486.95205700000002</v>
      </c>
      <c r="L58" s="8">
        <v>1597.6117859999999</v>
      </c>
      <c r="M58" s="8">
        <v>1499.5491360000001</v>
      </c>
      <c r="N58" s="8">
        <v>13479.964743</v>
      </c>
      <c r="O58" s="7">
        <v>2.5530240000000002</v>
      </c>
      <c r="P58" s="7">
        <v>5.7705149999999996</v>
      </c>
      <c r="Q58" s="8">
        <v>8653.1712239999997</v>
      </c>
      <c r="R58" s="8" t="s">
        <v>144</v>
      </c>
      <c r="S58" s="9">
        <f t="array" ref="S58">INDEX(MASTER_GIS_basins!G:G, MATCH(Master_Data_Table_Village_Water!$C58, MASTER_GIS_basins!$C:$C, 0))</f>
        <v>31.491382999999999</v>
      </c>
      <c r="T58" s="8">
        <f t="array" ref="T58">INDEX(MASTER_GIS_basins!H:H, MATCH(Master_Data_Table_Village_Water!$C58, MASTER_GIS_basins!$C:$C, 0))</f>
        <v>4.4000000000000004</v>
      </c>
      <c r="U58" s="8">
        <f t="array" ref="U58">INDEX(MASTER_GIS_basins!I:I, MATCH(Master_Data_Table_Village_Water!$C58, MASTER_GIS_basins!$C:$C, 0))</f>
        <v>20.2</v>
      </c>
      <c r="V58" s="8">
        <f t="array" ref="V58">INDEX(MASTER_GIS_basins!J:J, MATCH(Master_Data_Table_Village_Water!$C58, MASTER_GIS_basins!$C:$C, 0))</f>
        <v>72.099999999999994</v>
      </c>
      <c r="W58" s="8">
        <f t="array" ref="W58">INDEX(MASTER_GIS_basins!K:K, MATCH(Master_Data_Table_Village_Water!$C58, MASTER_GIS_basins!$C:$C, 0))</f>
        <v>3.3</v>
      </c>
      <c r="X58" s="8">
        <f t="array" ref="X58">INDEX(MASTER_GIS_basins!L:L, MATCH(Master_Data_Table_Village_Water!$C58, MASTER_GIS_basins!$C:$C, 0))</f>
        <v>3000</v>
      </c>
      <c r="Y58" s="8">
        <f t="array" ref="Y58">INDEX(MASTER_GIS_basins!M:M, MATCH(Master_Data_Table_Village_Water!$C58, MASTER_GIS_basins!$C:$C, 0))</f>
        <v>5106.4349840000004</v>
      </c>
      <c r="Z58" s="63">
        <f t="array" ref="Z58">INDEX(MASTER_GIS_basins!N:N, MATCH(Master_Data_Table_Village_Water!$C58, MASTER_GIS_basins!$C:$C, 0))</f>
        <v>0.38787500000000003</v>
      </c>
      <c r="AA58" s="7">
        <f t="array" ref="AA58">INDEX(MASTER_GIS_basins!O:O, MATCH(Master_Data_Table_Village_Water!$C58, MASTER_GIS_basins!$C:$C, 0))</f>
        <v>0.17310200000000001</v>
      </c>
      <c r="AB58" s="7">
        <f t="array" ref="AB58">INDEX(MASTER_GIS_basins!P:P, MATCH(Master_Data_Table_Village_Water!$C58, MASTER_GIS_basins!$C:$C, 0))</f>
        <v>1.925546</v>
      </c>
      <c r="AC58" s="7">
        <f t="array" ref="AC58">INDEX(MASTER_GIS_basins!Q:Q, MATCH(Master_Data_Table_Village_Water!$C58, MASTER_GIS_basins!$C:$C, 0))</f>
        <v>0.96597100000000002</v>
      </c>
      <c r="AD58" s="10">
        <f t="array" ref="AD58">INDEX(MASTER_GIS_basins!R:R, MATCH(Master_Data_Table_Village_Water!$C58, MASTER_GIS_basins!$C:$C, 0))</f>
        <v>174.09032412500002</v>
      </c>
      <c r="AE58" s="10">
        <f t="array" ref="AE58">INDEX(MASTER_GIS_basins!S:S, MATCH(Master_Data_Table_Village_Water!$C58, MASTER_GIS_basins!$C:$C, 0))</f>
        <v>77.693543762000004</v>
      </c>
      <c r="AF58" s="8">
        <f t="array" ref="AF58">INDEX(MASTER_GIS_basins!T:T, MATCH(Master_Data_Table_Village_Water!$C58, MASTER_GIS_basins!$C:$C, 0))</f>
        <v>864.24473672600004</v>
      </c>
      <c r="AG58" s="8">
        <f t="array" ref="AG58">INDEX(MASTER_GIS_basins!U:U, MATCH(Master_Data_Table_Village_Water!$C58, MASTER_GIS_basins!$C:$C, 0))</f>
        <v>433.55772990100002</v>
      </c>
      <c r="AH58" s="69"/>
      <c r="AI58" s="41">
        <f t="shared" ref="AI58" si="30">0.00365*(I58^0.909)*(J58^0.11)*(Q58^0.594)</f>
        <v>0.62821678036940776</v>
      </c>
      <c r="AJ58" s="41">
        <f t="shared" si="6"/>
        <v>0.28050322586064996</v>
      </c>
      <c r="AK58" s="42">
        <f t="shared" si="9"/>
        <v>3.0003459725941881</v>
      </c>
      <c r="AL58" s="42">
        <f t="shared" si="10"/>
        <v>2.1531176463067716</v>
      </c>
      <c r="AM58" s="49">
        <f t="shared" si="7"/>
        <v>5.2619998413561337E-4</v>
      </c>
      <c r="AN58" s="39">
        <f t="shared" si="11"/>
        <v>1.0584679630959491E-4</v>
      </c>
      <c r="AO58" s="39">
        <f t="shared" si="12"/>
        <v>7.154186207889753E-3</v>
      </c>
      <c r="AP58" s="40">
        <f t="shared" si="13"/>
        <v>5.030009337123058E-4</v>
      </c>
      <c r="AQ58" s="41"/>
    </row>
    <row r="59" spans="1:48" ht="14.25" customHeight="1">
      <c r="A59" s="5">
        <v>58</v>
      </c>
      <c r="B59" s="5" t="str">
        <f t="array" ref="B59">INDEX(MASTER_GIS_basins!B:B, MATCH(Master_Data_Table_Village_Water!C59, MASTER_GIS_basins!C:C, 0))</f>
        <v>Laulii - Aumi</v>
      </c>
      <c r="C59" s="5" t="s">
        <v>102</v>
      </c>
      <c r="D59" s="6" t="s">
        <v>28</v>
      </c>
      <c r="E59" s="6" t="s">
        <v>27</v>
      </c>
      <c r="F59" s="6" t="s">
        <v>30</v>
      </c>
      <c r="G59" s="6" t="s">
        <v>30</v>
      </c>
      <c r="H59" s="5" t="s">
        <v>47</v>
      </c>
      <c r="I59" s="7">
        <f t="array" ref="I59">INDEX(MASTER_GIS_basins!D:D, MATCH(Master_Data_Table_Village_Water!$C59, MASTER_GIS_basins!$C:$C, 0))</f>
        <v>0.14379900000000001</v>
      </c>
      <c r="J59" s="8">
        <f t="array" ref="J59">INDEX(MASTER_GIS_basins!E:E, MATCH(Master_Data_Table_Village_Water!$C59, MASTER_GIS_basins!$C:$C, 0))</f>
        <v>48.392544999999998</v>
      </c>
      <c r="K59" s="8">
        <v>300.46124300000002</v>
      </c>
      <c r="L59" s="8">
        <v>985.765263</v>
      </c>
      <c r="M59" s="8">
        <v>937.37271899999996</v>
      </c>
      <c r="N59" s="8">
        <v>7921.5339190000004</v>
      </c>
      <c r="O59" s="7">
        <v>1.500291</v>
      </c>
      <c r="P59" s="7">
        <v>10.433230999999999</v>
      </c>
      <c r="Q59" s="8">
        <v>9779.8257020000001</v>
      </c>
      <c r="R59" s="8" t="s">
        <v>144</v>
      </c>
      <c r="S59" s="9">
        <f t="array" ref="S59">INDEX(MASTER_GIS_basins!G:G, MATCH(Master_Data_Table_Village_Water!$C59, MASTER_GIS_basins!$C:$C, 0))</f>
        <v>31.169706999999999</v>
      </c>
      <c r="T59" s="8">
        <f t="array" ref="T59">INDEX(MASTER_GIS_basins!H:H, MATCH(Master_Data_Table_Village_Water!$C59, MASTER_GIS_basins!$C:$C, 0))</f>
        <v>0</v>
      </c>
      <c r="U59" s="8">
        <f t="array" ref="U59">INDEX(MASTER_GIS_basins!I:I, MATCH(Master_Data_Table_Village_Water!$C59, MASTER_GIS_basins!$C:$C, 0))</f>
        <v>2.1</v>
      </c>
      <c r="V59" s="8">
        <f t="array" ref="V59">INDEX(MASTER_GIS_basins!J:J, MATCH(Master_Data_Table_Village_Water!$C59, MASTER_GIS_basins!$C:$C, 0))</f>
        <v>95.6</v>
      </c>
      <c r="W59" s="8">
        <f t="array" ref="W59">INDEX(MASTER_GIS_basins!K:K, MATCH(Master_Data_Table_Village_Water!$C59, MASTER_GIS_basins!$C:$C, 0))</f>
        <v>2.2999999999999998</v>
      </c>
      <c r="X59" s="8">
        <f t="array" ref="X59">INDEX(MASTER_GIS_basins!L:L, MATCH(Master_Data_Table_Village_Water!$C59, MASTER_GIS_basins!$C:$C, 0))</f>
        <v>176</v>
      </c>
      <c r="Y59" s="8">
        <f t="array" ref="Y59">INDEX(MASTER_GIS_basins!M:M, MATCH(Master_Data_Table_Village_Water!$C59, MASTER_GIS_basins!$C:$C, 0))</f>
        <v>4372.3229060000003</v>
      </c>
      <c r="Z59" s="63">
        <f t="array" ref="Z59">INDEX(MASTER_GIS_basins!N:N, MATCH(Master_Data_Table_Village_Water!$C59, MASTER_GIS_basins!$C:$C, 0))</f>
        <v>9.4225000000000003E-2</v>
      </c>
      <c r="AA59" s="7">
        <f t="array" ref="AA59">INDEX(MASTER_GIS_basins!O:O, MATCH(Master_Data_Table_Village_Water!$C59, MASTER_GIS_basins!$C:$C, 0))</f>
        <v>3.7700999999999998E-2</v>
      </c>
      <c r="AB59" s="7">
        <f t="array" ref="AB59">INDEX(MASTER_GIS_basins!P:P, MATCH(Master_Data_Table_Village_Water!$C59, MASTER_GIS_basins!$C:$C, 0))</f>
        <v>0.62763800000000003</v>
      </c>
      <c r="AC59" s="7">
        <f t="array" ref="AC59">INDEX(MASTER_GIS_basins!Q:Q, MATCH(Master_Data_Table_Village_Water!$C59, MASTER_GIS_basins!$C:$C, 0))</f>
        <v>0.30293700000000001</v>
      </c>
      <c r="AD59" s="10">
        <f t="array" ref="AD59">INDEX(MASTER_GIS_basins!R:R, MATCH(Master_Data_Table_Village_Water!$C59, MASTER_GIS_basins!$C:$C, 0))</f>
        <v>42.291100975000006</v>
      </c>
      <c r="AE59" s="10">
        <f t="array" ref="AE59">INDEX(MASTER_GIS_basins!S:S, MATCH(Master_Data_Table_Village_Water!$C59, MASTER_GIS_basins!$C:$C, 0))</f>
        <v>16.921377531000001</v>
      </c>
      <c r="AF59" s="8">
        <f t="array" ref="AF59">INDEX(MASTER_GIS_basins!T:T, MATCH(Master_Data_Table_Village_Water!$C59, MASTER_GIS_basins!$C:$C, 0))</f>
        <v>281.703391178</v>
      </c>
      <c r="AG59" s="8">
        <f t="array" ref="AG59">INDEX(MASTER_GIS_basins!U:U, MATCH(Master_Data_Table_Village_Water!$C59, MASTER_GIS_basins!$C:$C, 0))</f>
        <v>135.967516647</v>
      </c>
      <c r="AH59" s="69"/>
      <c r="AI59" s="41">
        <f t="shared" ref="AI59:AI62" si="31">0.00365*(I59^0.909)*(J59^0.11)*(Q59^0.51)</f>
        <v>0.10401295767309283</v>
      </c>
      <c r="AJ59" s="41">
        <f t="shared" si="6"/>
        <v>9.790419538932553E-2</v>
      </c>
      <c r="AK59" s="42">
        <f t="shared" si="9"/>
        <v>1.0671232235686055</v>
      </c>
      <c r="AL59" s="42">
        <f t="shared" si="10"/>
        <v>0.77564590470710171</v>
      </c>
      <c r="AM59" s="50">
        <f t="shared" si="7"/>
        <v>5.0872308927120728E-4</v>
      </c>
      <c r="AN59" s="39">
        <f t="shared" si="11"/>
        <v>1.0838640838798619E-4</v>
      </c>
      <c r="AO59" s="39">
        <f t="shared" si="12"/>
        <v>7.5169183487828169E-3</v>
      </c>
      <c r="AP59" s="40">
        <f t="shared" si="13"/>
        <v>3.1261766182767307E-4</v>
      </c>
      <c r="AQ59" s="41"/>
    </row>
    <row r="60" spans="1:48" ht="14.25" customHeight="1">
      <c r="A60" s="5">
        <v>59</v>
      </c>
      <c r="B60" s="5"/>
      <c r="C60" s="5" t="s">
        <v>103</v>
      </c>
      <c r="D60" s="6" t="s">
        <v>27</v>
      </c>
      <c r="E60" s="6" t="s">
        <v>28</v>
      </c>
      <c r="F60" s="6" t="s">
        <v>29</v>
      </c>
      <c r="G60" s="6">
        <v>0</v>
      </c>
      <c r="H60" s="5" t="s">
        <v>38</v>
      </c>
      <c r="I60" s="7"/>
      <c r="J60" s="8"/>
      <c r="K60" s="8"/>
      <c r="L60" s="8"/>
      <c r="M60" s="8"/>
      <c r="N60" s="8"/>
      <c r="O60" s="7"/>
      <c r="P60" s="7"/>
      <c r="Q60" s="8"/>
      <c r="R60" s="8"/>
      <c r="S60" s="9"/>
      <c r="T60" s="8"/>
      <c r="U60" s="8"/>
      <c r="V60" s="8"/>
      <c r="W60" s="8"/>
      <c r="X60" s="8"/>
      <c r="Y60" s="8"/>
      <c r="Z60" s="63"/>
      <c r="AA60" s="7"/>
      <c r="AB60" s="7"/>
      <c r="AC60" s="7"/>
      <c r="AD60" s="10"/>
      <c r="AE60" s="10"/>
      <c r="AF60" s="8"/>
      <c r="AG60" s="8"/>
      <c r="AH60" s="69"/>
      <c r="AI60" s="41">
        <f t="shared" si="31"/>
        <v>0</v>
      </c>
      <c r="AJ60" s="41">
        <f t="shared" si="6"/>
        <v>0</v>
      </c>
      <c r="AK60" s="42">
        <f t="shared" si="9"/>
        <v>0</v>
      </c>
      <c r="AL60" s="42">
        <f t="shared" si="10"/>
        <v>0</v>
      </c>
      <c r="AM60" s="50">
        <f t="shared" si="7"/>
        <v>0</v>
      </c>
      <c r="AN60" s="39">
        <f t="shared" si="11"/>
        <v>0</v>
      </c>
      <c r="AO60" s="39">
        <f t="shared" si="12"/>
        <v>0</v>
      </c>
      <c r="AP60" s="40">
        <f t="shared" si="13"/>
        <v>0</v>
      </c>
      <c r="AQ60" s="41"/>
    </row>
    <row r="61" spans="1:48" ht="14.25" customHeight="1">
      <c r="A61" s="5">
        <v>60</v>
      </c>
      <c r="B61" s="5" t="str">
        <f t="array" ref="B61">INDEX(MASTER_GIS_basins!B:B, MATCH(Master_Data_Table_Village_Water!C61, MASTER_GIS_basins!C:C, 0))</f>
        <v>Nua - Seetaga</v>
      </c>
      <c r="C61" s="5" t="s">
        <v>104</v>
      </c>
      <c r="D61" s="6" t="s">
        <v>28</v>
      </c>
      <c r="E61" s="6" t="s">
        <v>27</v>
      </c>
      <c r="F61" s="6" t="s">
        <v>30</v>
      </c>
      <c r="G61" s="6" t="s">
        <v>30</v>
      </c>
      <c r="H61" s="5" t="s">
        <v>47</v>
      </c>
      <c r="I61" s="7">
        <f t="array" ref="I61">INDEX(MASTER_GIS_basins!D:D, MATCH(Master_Data_Table_Village_Water!$C61, MASTER_GIS_basins!$C:$C, 0))</f>
        <v>7.9947000000000004E-2</v>
      </c>
      <c r="J61" s="8">
        <f t="array" ref="J61">INDEX(MASTER_GIS_basins!E:E, MATCH(Master_Data_Table_Village_Water!$C61, MASTER_GIS_basins!$C:$C, 0))</f>
        <v>88.012337000000002</v>
      </c>
      <c r="K61" s="8">
        <v>249.52844200000001</v>
      </c>
      <c r="L61" s="8">
        <v>818.66289500000005</v>
      </c>
      <c r="M61" s="8">
        <v>730.65055800000005</v>
      </c>
      <c r="N61" s="8">
        <v>3415.9432040000002</v>
      </c>
      <c r="O61" s="7">
        <v>0.64695899999999995</v>
      </c>
      <c r="P61" s="7">
        <v>8.092333</v>
      </c>
      <c r="Q61" s="8">
        <v>5912.6677680000003</v>
      </c>
      <c r="R61" s="8" t="s">
        <v>148</v>
      </c>
      <c r="S61" s="9">
        <f t="array" ref="S61">INDEX(MASTER_GIS_basins!G:G, MATCH(Master_Data_Table_Village_Water!$C61, MASTER_GIS_basins!$C:$C, 0))</f>
        <v>27.173929999999999</v>
      </c>
      <c r="T61" s="8">
        <f t="array" ref="T61">INDEX(MASTER_GIS_basins!H:H, MATCH(Master_Data_Table_Village_Water!$C61, MASTER_GIS_basins!$C:$C, 0))</f>
        <v>0.2</v>
      </c>
      <c r="U61" s="8">
        <f t="array" ref="U61">INDEX(MASTER_GIS_basins!I:I, MATCH(Master_Data_Table_Village_Water!$C61, MASTER_GIS_basins!$C:$C, 0))</f>
        <v>0.6</v>
      </c>
      <c r="V61" s="8">
        <f t="array" ref="V61">INDEX(MASTER_GIS_basins!J:J, MATCH(Master_Data_Table_Village_Water!$C61, MASTER_GIS_basins!$C:$C, 0))</f>
        <v>97.6</v>
      </c>
      <c r="W61" s="8">
        <f t="array" ref="W61">INDEX(MASTER_GIS_basins!K:K, MATCH(Master_Data_Table_Village_Water!$C61, MASTER_GIS_basins!$C:$C, 0))</f>
        <v>1.6</v>
      </c>
      <c r="X61" s="8">
        <f t="array" ref="X61">INDEX(MASTER_GIS_basins!L:L, MATCH(Master_Data_Table_Village_Water!$C61, MASTER_GIS_basins!$C:$C, 0))</f>
        <v>87</v>
      </c>
      <c r="Y61" s="8">
        <f t="array" ref="Y61">INDEX(MASTER_GIS_basins!M:M, MATCH(Master_Data_Table_Village_Water!$C61, MASTER_GIS_basins!$C:$C, 0))</f>
        <v>3605.5234909999999</v>
      </c>
      <c r="Z61" s="63">
        <f t="array" ref="Z61">INDEX(MASTER_GIS_basins!N:N, MATCH(Master_Data_Table_Village_Water!$C61, MASTER_GIS_basins!$C:$C, 0))</f>
        <v>3.0223E-2</v>
      </c>
      <c r="AA61" s="7">
        <f t="array" ref="AA61">INDEX(MASTER_GIS_basins!O:O, MATCH(Master_Data_Table_Village_Water!$C61, MASTER_GIS_basins!$C:$C, 0))</f>
        <v>1.1604E-2</v>
      </c>
      <c r="AB61" s="7">
        <f t="array" ref="AB61">INDEX(MASTER_GIS_basins!P:P, MATCH(Master_Data_Table_Village_Water!$C61, MASTER_GIS_basins!$C:$C, 0))</f>
        <v>0.196189</v>
      </c>
      <c r="AC61" s="7">
        <f t="array" ref="AC61">INDEX(MASTER_GIS_basins!Q:Q, MATCH(Master_Data_Table_Village_Water!$C61, MASTER_GIS_basins!$C:$C, 0))</f>
        <v>0.117409</v>
      </c>
      <c r="AD61" s="10">
        <f t="array" ref="AD61">INDEX(MASTER_GIS_basins!R:R, MATCH(Master_Data_Table_Village_Water!$C61, MASTER_GIS_basins!$C:$C, 0))</f>
        <v>13.565019313000001</v>
      </c>
      <c r="AE61" s="10">
        <f t="array" ref="AE61">INDEX(MASTER_GIS_basins!S:S, MATCH(Master_Data_Table_Village_Water!$C61, MASTER_GIS_basins!$C:$C, 0))</f>
        <v>5.2082349240000001</v>
      </c>
      <c r="AF61" s="8">
        <f t="array" ref="AF61">INDEX(MASTER_GIS_basins!T:T, MATCH(Master_Data_Table_Village_Water!$C61, MASTER_GIS_basins!$C:$C, 0))</f>
        <v>88.055705059000005</v>
      </c>
      <c r="AG61" s="8">
        <f t="array" ref="AG61">INDEX(MASTER_GIS_basins!U:U, MATCH(Master_Data_Table_Village_Water!$C61, MASTER_GIS_basins!$C:$C, 0))</f>
        <v>52.696798878999999</v>
      </c>
      <c r="AH61" s="69"/>
      <c r="AI61" s="41">
        <f t="shared" si="31"/>
        <v>5.0402189442426158E-2</v>
      </c>
      <c r="AJ61" s="41">
        <f t="shared" si="6"/>
        <v>4.4651808866097681E-2</v>
      </c>
      <c r="AK61" s="42">
        <f t="shared" si="9"/>
        <v>0.47393115816505471</v>
      </c>
      <c r="AL61" s="42">
        <f t="shared" si="10"/>
        <v>0.34074449411704288</v>
      </c>
      <c r="AM61" s="50">
        <f t="shared" si="7"/>
        <v>3.2918985203458587E-4</v>
      </c>
      <c r="AN61" s="39">
        <f t="shared" si="11"/>
        <v>6.9158099019582834E-5</v>
      </c>
      <c r="AO61" s="39">
        <f t="shared" si="12"/>
        <v>4.4332535510458616E-3</v>
      </c>
      <c r="AP61" s="40">
        <f t="shared" si="13"/>
        <v>2.2996924349866761E-4</v>
      </c>
      <c r="AQ61" s="41"/>
    </row>
    <row r="62" spans="1:48" ht="14.25" customHeight="1">
      <c r="A62" s="5">
        <v>61</v>
      </c>
      <c r="B62" s="5"/>
      <c r="C62" s="5" t="s">
        <v>105</v>
      </c>
      <c r="D62" s="6" t="s">
        <v>27</v>
      </c>
      <c r="E62" s="6" t="s">
        <v>28</v>
      </c>
      <c r="F62" s="6" t="s">
        <v>29</v>
      </c>
      <c r="G62" s="6" t="s">
        <v>30</v>
      </c>
      <c r="H62" s="5" t="s">
        <v>31</v>
      </c>
      <c r="I62" s="7"/>
      <c r="J62" s="8"/>
      <c r="K62" s="8"/>
      <c r="L62" s="8"/>
      <c r="M62" s="8"/>
      <c r="N62" s="8"/>
      <c r="O62" s="7"/>
      <c r="P62" s="7"/>
      <c r="Q62" s="8"/>
      <c r="R62" s="8"/>
      <c r="S62" s="9"/>
      <c r="T62" s="8"/>
      <c r="U62" s="8"/>
      <c r="V62" s="8"/>
      <c r="W62" s="8"/>
      <c r="X62" s="8"/>
      <c r="Y62" s="8"/>
      <c r="Z62" s="62"/>
      <c r="AA62" s="5"/>
      <c r="AB62" s="5"/>
      <c r="AC62" s="5"/>
      <c r="AD62" s="10"/>
      <c r="AE62" s="10"/>
      <c r="AF62" s="8"/>
      <c r="AG62" s="8"/>
      <c r="AH62" s="69"/>
      <c r="AI62" s="41">
        <f t="shared" si="31"/>
        <v>0</v>
      </c>
      <c r="AJ62" s="41">
        <f t="shared" si="6"/>
        <v>0</v>
      </c>
      <c r="AK62" s="42">
        <f t="shared" si="9"/>
        <v>0</v>
      </c>
      <c r="AL62" s="42">
        <f t="shared" si="10"/>
        <v>0</v>
      </c>
      <c r="AM62" s="50">
        <f t="shared" si="7"/>
        <v>0</v>
      </c>
      <c r="AN62" s="39">
        <f t="shared" si="11"/>
        <v>0</v>
      </c>
      <c r="AO62" s="39">
        <f t="shared" si="12"/>
        <v>0</v>
      </c>
      <c r="AP62" s="40">
        <f t="shared" si="13"/>
        <v>0</v>
      </c>
      <c r="AQ62" s="41"/>
    </row>
    <row r="63" spans="1:48" ht="14.25" customHeight="1">
      <c r="A63" s="5">
        <v>62</v>
      </c>
      <c r="B63" s="5"/>
      <c r="C63" s="5" t="s">
        <v>106</v>
      </c>
      <c r="D63" s="6" t="s">
        <v>27</v>
      </c>
      <c r="E63" s="6" t="s">
        <v>28</v>
      </c>
      <c r="F63" s="6" t="s">
        <v>29</v>
      </c>
      <c r="G63" s="6" t="s">
        <v>30</v>
      </c>
      <c r="H63" s="5" t="s">
        <v>31</v>
      </c>
      <c r="I63" s="7"/>
      <c r="J63" s="8"/>
      <c r="K63" s="8"/>
      <c r="L63" s="8"/>
      <c r="M63" s="8"/>
      <c r="N63" s="8"/>
      <c r="O63" s="7"/>
      <c r="P63" s="7"/>
      <c r="Q63" s="8"/>
      <c r="R63" s="8"/>
      <c r="S63" s="9"/>
      <c r="T63" s="8"/>
      <c r="U63" s="8"/>
      <c r="V63" s="8"/>
      <c r="W63" s="8"/>
      <c r="X63" s="8"/>
      <c r="Y63" s="8"/>
      <c r="Z63" s="62"/>
      <c r="AA63" s="5"/>
      <c r="AB63" s="5"/>
      <c r="AC63" s="5"/>
      <c r="AD63" s="10"/>
      <c r="AE63" s="10"/>
      <c r="AF63" s="8"/>
      <c r="AG63" s="8"/>
      <c r="AH63" s="69"/>
      <c r="AI63" s="41">
        <f t="shared" ref="AI63" si="32">0.00365*(I63^0.909)*(J63^0.11)*(Q63^0.594)</f>
        <v>0</v>
      </c>
      <c r="AJ63" s="41">
        <f t="shared" si="6"/>
        <v>0</v>
      </c>
      <c r="AK63" s="42">
        <f t="shared" si="9"/>
        <v>0</v>
      </c>
      <c r="AL63" s="42">
        <f t="shared" si="10"/>
        <v>0</v>
      </c>
      <c r="AM63" s="49">
        <f t="shared" si="7"/>
        <v>0</v>
      </c>
      <c r="AN63" s="39">
        <f t="shared" si="11"/>
        <v>0</v>
      </c>
      <c r="AO63" s="39">
        <f t="shared" si="12"/>
        <v>0</v>
      </c>
      <c r="AP63" s="40">
        <f t="shared" si="13"/>
        <v>0</v>
      </c>
      <c r="AQ63" s="41"/>
    </row>
    <row r="64" spans="1:48" ht="14.25" customHeight="1">
      <c r="A64" s="5">
        <v>63</v>
      </c>
      <c r="B64" s="5" t="str">
        <f t="array" ref="B64">INDEX(MASTER_GIS_basins!B:B, MATCH(Master_Data_Table_Village_Water!C64, MASTER_GIS_basins!C:C, 0))</f>
        <v>Fagasa</v>
      </c>
      <c r="C64" s="5" t="s">
        <v>107</v>
      </c>
      <c r="D64" s="6" t="s">
        <v>28</v>
      </c>
      <c r="E64" s="6" t="s">
        <v>28</v>
      </c>
      <c r="F64" s="6" t="s">
        <v>40</v>
      </c>
      <c r="G64" s="6">
        <v>70</v>
      </c>
      <c r="H64" s="5" t="s">
        <v>42</v>
      </c>
      <c r="I64" s="7">
        <f t="array" ref="I64">INDEX(MASTER_GIS_basins!D:D, MATCH(Master_Data_Table_Village_Water!$C64, MASTER_GIS_basins!$C:$C, 0))</f>
        <v>0.53886100000000003</v>
      </c>
      <c r="J64" s="8">
        <f t="array" ref="J64">INDEX(MASTER_GIS_basins!E:E, MATCH(Master_Data_Table_Village_Water!$C64, MASTER_GIS_basins!$C:$C, 0))</f>
        <v>14.611392</v>
      </c>
      <c r="K64" s="8">
        <v>520.72357199999999</v>
      </c>
      <c r="L64" s="8">
        <v>1708.410723</v>
      </c>
      <c r="M64" s="8">
        <v>1693.7993309999999</v>
      </c>
      <c r="N64" s="8">
        <v>13302.994354</v>
      </c>
      <c r="O64" s="7">
        <v>2.5195069999999999</v>
      </c>
      <c r="P64" s="7">
        <v>4.6756180000000001</v>
      </c>
      <c r="Q64" s="8">
        <v>7919.5582510000004</v>
      </c>
      <c r="R64" s="8" t="s">
        <v>144</v>
      </c>
      <c r="S64" s="9">
        <f t="array" ref="S64">INDEX(MASTER_GIS_basins!G:G, MATCH(Master_Data_Table_Village_Water!$C64, MASTER_GIS_basins!$C:$C, 0))</f>
        <v>32.023215999999998</v>
      </c>
      <c r="T64" s="8">
        <f t="array" ref="T64">INDEX(MASTER_GIS_basins!H:H, MATCH(Master_Data_Table_Village_Water!$C64, MASTER_GIS_basins!$C:$C, 0))</f>
        <v>1.8</v>
      </c>
      <c r="U64" s="8">
        <f t="array" ref="U64">INDEX(MASTER_GIS_basins!I:I, MATCH(Master_Data_Table_Village_Water!$C64, MASTER_GIS_basins!$C:$C, 0))</f>
        <v>14.7</v>
      </c>
      <c r="V64" s="8">
        <f t="array" ref="V64">INDEX(MASTER_GIS_basins!J:J, MATCH(Master_Data_Table_Village_Water!$C64, MASTER_GIS_basins!$C:$C, 0))</f>
        <v>79.099999999999994</v>
      </c>
      <c r="W64" s="8">
        <f t="array" ref="W64">INDEX(MASTER_GIS_basins!K:K, MATCH(Master_Data_Table_Village_Water!$C64, MASTER_GIS_basins!$C:$C, 0))</f>
        <v>4.3</v>
      </c>
      <c r="X64" s="8">
        <f t="array" ref="X64">INDEX(MASTER_GIS_basins!L:L, MATCH(Master_Data_Table_Village_Water!$C64, MASTER_GIS_basins!$C:$C, 0))</f>
        <v>577</v>
      </c>
      <c r="Y64" s="8">
        <f t="array" ref="Y64">INDEX(MASTER_GIS_basins!M:M, MATCH(Master_Data_Table_Village_Water!$C64, MASTER_GIS_basins!$C:$C, 0))</f>
        <v>4723.0310520000003</v>
      </c>
      <c r="Z64" s="65">
        <f t="array" ref="Z64">INDEX(MASTER_GIS_basins!N:N, MATCH(Master_Data_Table_Village_Water!$C64, MASTER_GIS_basins!$C:$C, 0))</f>
        <v>0.26525900000000002</v>
      </c>
      <c r="AA64" s="11">
        <f t="array" ref="AA64">INDEX(MASTER_GIS_basins!O:O, MATCH(Master_Data_Table_Village_Water!$C64, MASTER_GIS_basins!$C:$C, 0))</f>
        <v>0.110383</v>
      </c>
      <c r="AB64" s="11">
        <f t="array" ref="AB64">INDEX(MASTER_GIS_basins!P:P, MATCH(Master_Data_Table_Village_Water!$C64, MASTER_GIS_basins!$C:$C, 0))</f>
        <v>2.0933839999999999</v>
      </c>
      <c r="AC64" s="11">
        <f t="array" ref="AC64">INDEX(MASTER_GIS_basins!Q:Q, MATCH(Master_Data_Table_Village_Water!$C64, MASTER_GIS_basins!$C:$C, 0))</f>
        <v>1.050395</v>
      </c>
      <c r="AD64" s="10">
        <f t="array" ref="AD64">INDEX(MASTER_GIS_basins!R:R, MATCH(Master_Data_Table_Village_Water!$C64, MASTER_GIS_basins!$C:$C, 0))</f>
        <v>119.05646222900002</v>
      </c>
      <c r="AE64" s="10">
        <f t="array" ref="AE64">INDEX(MASTER_GIS_basins!S:S, MATCH(Master_Data_Table_Village_Water!$C64, MASTER_GIS_basins!$C:$C, 0))</f>
        <v>49.543312272999998</v>
      </c>
      <c r="AF64" s="8">
        <f t="array" ref="AF64">INDEX(MASTER_GIS_basins!T:T, MATCH(Master_Data_Table_Village_Water!$C64, MASTER_GIS_basins!$C:$C, 0))</f>
        <v>939.57563410399996</v>
      </c>
      <c r="AG64" s="8">
        <f t="array" ref="AG64">INDEX(MASTER_GIS_basins!U:U, MATCH(Master_Data_Table_Village_Water!$C64, MASTER_GIS_basins!$C:$C, 0))</f>
        <v>471.44983824500002</v>
      </c>
      <c r="AH64" s="69"/>
      <c r="AI64" s="41">
        <f t="shared" ref="AI64:AI65" si="33">0.00365*(I64^0.909)*(J64^0.11)*(Q64^0.51)</f>
        <v>0.27205630556114108</v>
      </c>
      <c r="AJ64" s="41">
        <f t="shared" si="6"/>
        <v>0.24573033986903117</v>
      </c>
      <c r="AK64" s="42">
        <f t="shared" si="9"/>
        <v>3.4832161725712552</v>
      </c>
      <c r="AL64" s="42">
        <f t="shared" si="10"/>
        <v>2.4888519228653054</v>
      </c>
      <c r="AM64" s="50">
        <f t="shared" si="7"/>
        <v>2.8523543437450664E-4</v>
      </c>
      <c r="AN64" s="39">
        <f t="shared" si="11"/>
        <v>5.2020264106329891E-5</v>
      </c>
      <c r="AO64" s="39">
        <f t="shared" si="12"/>
        <v>6.387480518606989E-3</v>
      </c>
      <c r="AP64" s="40">
        <f t="shared" si="13"/>
        <v>5.4075406781595051E-4</v>
      </c>
      <c r="AQ64" s="41"/>
    </row>
    <row r="65" spans="1:48" s="32" customFormat="1" ht="14.25" customHeight="1">
      <c r="A65" s="30">
        <v>64</v>
      </c>
      <c r="B65" s="30" t="str">
        <f t="array" ref="B65">INDEX(MASTER_GIS_basins!B:B, MATCH(Master_Data_Table_Village_Water!C65, MASTER_GIS_basins!C:C, 0))</f>
        <v>Leone</v>
      </c>
      <c r="C65" s="30" t="s">
        <v>108</v>
      </c>
      <c r="D65" s="44" t="s">
        <v>28</v>
      </c>
      <c r="E65" s="44" t="s">
        <v>28</v>
      </c>
      <c r="F65" s="44" t="s">
        <v>40</v>
      </c>
      <c r="G65" s="44" t="s">
        <v>44</v>
      </c>
      <c r="H65" s="30" t="s">
        <v>42</v>
      </c>
      <c r="I65" s="36">
        <f t="array" ref="I65">INDEX(MASTER_GIS_basins!D:D, MATCH(Master_Data_Table_Village_Water!$C65, MASTER_GIS_basins!$C:$C, 0))</f>
        <v>0.98808499999999999</v>
      </c>
      <c r="J65" s="31">
        <f t="array" ref="J65">INDEX(MASTER_GIS_basins!E:E, MATCH(Master_Data_Table_Village_Water!$C65, MASTER_GIS_basins!$C:$C, 0))</f>
        <v>23.539567000000002</v>
      </c>
      <c r="K65" s="31">
        <v>419.98187300000001</v>
      </c>
      <c r="L65" s="31">
        <v>1377.893327</v>
      </c>
      <c r="M65" s="31">
        <v>1354.35376</v>
      </c>
      <c r="N65" s="31">
        <v>31072.635140999999</v>
      </c>
      <c r="O65" s="36">
        <v>5.8849689999999999</v>
      </c>
      <c r="P65" s="36">
        <v>5.9559360000000003</v>
      </c>
      <c r="Q65" s="31">
        <v>8066.4449910000003</v>
      </c>
      <c r="R65" s="31" t="s">
        <v>148</v>
      </c>
      <c r="S65" s="35">
        <f t="array" ref="S65">INDEX(MASTER_GIS_basins!G:G, MATCH(Master_Data_Table_Village_Water!$C65, MASTER_GIS_basins!$C:$C, 0))</f>
        <v>25.618069999999999</v>
      </c>
      <c r="T65" s="30">
        <f t="array" ref="T65">INDEX(MASTER_GIS_basins!H:H, MATCH(Master_Data_Table_Village_Water!$C65, MASTER_GIS_basins!$C:$C, 0))</f>
        <v>1.1000000000000001</v>
      </c>
      <c r="U65" s="30">
        <f t="array" ref="U65">INDEX(MASTER_GIS_basins!I:I, MATCH(Master_Data_Table_Village_Water!$C65, MASTER_GIS_basins!$C:$C, 0))</f>
        <v>14.2</v>
      </c>
      <c r="V65" s="30">
        <f t="array" ref="V65">INDEX(MASTER_GIS_basins!J:J, MATCH(Master_Data_Table_Village_Water!$C65, MASTER_GIS_basins!$C:$C, 0))</f>
        <v>79.8</v>
      </c>
      <c r="W65" s="30">
        <f t="array" ref="W65">INDEX(MASTER_GIS_basins!K:K, MATCH(Master_Data_Table_Village_Water!$C65, MASTER_GIS_basins!$C:$C, 0))</f>
        <v>4.9000000000000004</v>
      </c>
      <c r="X65" s="31">
        <f t="array" ref="X65">INDEX(MASTER_GIS_basins!L:L, MATCH(Master_Data_Table_Village_Water!$C65, MASTER_GIS_basins!$C:$C, 0))</f>
        <v>1598</v>
      </c>
      <c r="Y65" s="31">
        <f t="array" ref="Y65">INDEX(MASTER_GIS_basins!M:M, MATCH(Master_Data_Table_Village_Water!$C65, MASTER_GIS_basins!$C:$C, 0))</f>
        <v>5290.2252760000001</v>
      </c>
      <c r="Z65" s="66">
        <f t="array" ref="Z65">INDEX(MASTER_GIS_basins!N:N, MATCH(Master_Data_Table_Village_Water!$C65, MASTER_GIS_basins!$C:$C, 0))</f>
        <v>0.376083</v>
      </c>
      <c r="AA65" s="37">
        <f t="array" ref="AA65">INDEX(MASTER_GIS_basins!O:O, MATCH(Master_Data_Table_Village_Water!$C65, MASTER_GIS_basins!$C:$C, 0))</f>
        <v>0.14915700000000001</v>
      </c>
      <c r="AB65" s="37">
        <f t="array" ref="AB65">INDEX(MASTER_GIS_basins!P:P, MATCH(Master_Data_Table_Village_Water!$C65, MASTER_GIS_basins!$C:$C, 0))</f>
        <v>3.1075680000000001</v>
      </c>
      <c r="AC65" s="37">
        <f t="array" ref="AC65">INDEX(MASTER_GIS_basins!Q:Q, MATCH(Master_Data_Table_Village_Water!$C65, MASTER_GIS_basins!$C:$C, 0))</f>
        <v>1.8379319999999999</v>
      </c>
      <c r="AD65" s="45">
        <f t="array" ref="AD65">INDEX(MASTER_GIS_basins!R:R, MATCH(Master_Data_Table_Village_Water!$C65, MASTER_GIS_basins!$C:$C, 0))</f>
        <v>168.797708973</v>
      </c>
      <c r="AE65" s="45">
        <f t="array" ref="AE65">INDEX(MASTER_GIS_basins!S:S, MATCH(Master_Data_Table_Village_Water!$C65, MASTER_GIS_basins!$C:$C, 0))</f>
        <v>66.94628546700001</v>
      </c>
      <c r="AF65" s="31">
        <f t="array" ref="AF65">INDEX(MASTER_GIS_basins!T:T, MATCH(Master_Data_Table_Village_Water!$C65, MASTER_GIS_basins!$C:$C, 0))</f>
        <v>1394.7728530080001</v>
      </c>
      <c r="AG65" s="31">
        <f t="array" ref="AG65">INDEX(MASTER_GIS_basins!U:U, MATCH(Master_Data_Table_Village_Water!$C65, MASTER_GIS_basins!$C:$C, 0))</f>
        <v>824.92085749199998</v>
      </c>
      <c r="AH65" s="70"/>
      <c r="AI65" s="46">
        <f t="shared" si="33"/>
        <v>0.50218834667138279</v>
      </c>
      <c r="AJ65" s="46">
        <f t="shared" si="6"/>
        <v>0.46381509682969574</v>
      </c>
      <c r="AK65" s="56">
        <f t="shared" si="9"/>
        <v>6.3350215147497311</v>
      </c>
      <c r="AL65" s="56">
        <f t="shared" si="10"/>
        <v>4.507208014729521</v>
      </c>
      <c r="AM65" s="51">
        <f t="shared" si="7"/>
        <v>5.7038130321541655E-4</v>
      </c>
      <c r="AN65" s="57">
        <f t="shared" si="11"/>
        <v>1.0947267876764086E-4</v>
      </c>
      <c r="AO65" s="57">
        <f t="shared" si="12"/>
        <v>1.0801056116934094E-2</v>
      </c>
      <c r="AP65" s="58">
        <f t="shared" si="13"/>
        <v>7.4096403694038737E-4</v>
      </c>
      <c r="AQ65" s="46"/>
      <c r="AR65" s="54">
        <v>9340</v>
      </c>
      <c r="AS65" s="32">
        <v>0.88</v>
      </c>
      <c r="AT65" s="32">
        <v>0.38</v>
      </c>
      <c r="AU65" s="32">
        <v>4.55</v>
      </c>
      <c r="AV65" s="32">
        <v>2.61</v>
      </c>
    </row>
    <row r="66" spans="1:48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2"/>
      <c r="AA66" s="5"/>
      <c r="AB66" s="5"/>
      <c r="AC66" s="5"/>
      <c r="AD66" s="6"/>
      <c r="AE66" s="6"/>
      <c r="AF66" s="5"/>
      <c r="AG66" s="5"/>
      <c r="AH66" s="68"/>
    </row>
    <row r="67" spans="1:48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2"/>
      <c r="AA67" s="5"/>
      <c r="AB67" s="5"/>
      <c r="AC67" s="5"/>
      <c r="AD67" s="6"/>
      <c r="AE67" s="6"/>
      <c r="AF67" s="5"/>
      <c r="AG67" s="5"/>
      <c r="AH67" s="68"/>
    </row>
    <row r="68" spans="1:4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2"/>
      <c r="AA68" s="5"/>
      <c r="AB68" s="5"/>
      <c r="AC68" s="5"/>
      <c r="AD68" s="6"/>
      <c r="AE68" s="6"/>
      <c r="AF68" s="5"/>
      <c r="AG68" s="5"/>
      <c r="AH68" s="68"/>
    </row>
    <row r="69" spans="1:48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2"/>
      <c r="AA69" s="5"/>
      <c r="AB69" s="5"/>
      <c r="AC69" s="5"/>
      <c r="AD69" s="6"/>
      <c r="AE69" s="6"/>
      <c r="AF69" s="5"/>
      <c r="AG69" s="5"/>
      <c r="AH69" s="68"/>
    </row>
    <row r="70" spans="1:48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2"/>
      <c r="AA70" s="5"/>
      <c r="AB70" s="5"/>
      <c r="AC70" s="5"/>
      <c r="AD70" s="6"/>
      <c r="AE70" s="6"/>
      <c r="AF70" s="5"/>
      <c r="AG70" s="5"/>
      <c r="AH70" s="68"/>
    </row>
    <row r="71" spans="1:48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2"/>
      <c r="AA71" s="5"/>
      <c r="AB71" s="5"/>
      <c r="AC71" s="5"/>
      <c r="AD71" s="6"/>
      <c r="AE71" s="6"/>
      <c r="AF71" s="5"/>
      <c r="AG71" s="5"/>
      <c r="AH71" s="68"/>
    </row>
    <row r="72" spans="1:48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2"/>
      <c r="AA72" s="5"/>
      <c r="AB72" s="5"/>
      <c r="AC72" s="5"/>
      <c r="AD72" s="6"/>
      <c r="AE72" s="6"/>
      <c r="AF72" s="5"/>
      <c r="AG72" s="5"/>
      <c r="AH72" s="68"/>
    </row>
    <row r="73" spans="1:48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2"/>
      <c r="AA73" s="5"/>
      <c r="AB73" s="5"/>
      <c r="AC73" s="5"/>
      <c r="AD73" s="6"/>
      <c r="AE73" s="6"/>
      <c r="AF73" s="5"/>
      <c r="AG73" s="5"/>
      <c r="AH73" s="68"/>
    </row>
    <row r="74" spans="1:48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2"/>
      <c r="AA74" s="5"/>
      <c r="AB74" s="5"/>
      <c r="AC74" s="5"/>
      <c r="AD74" s="6"/>
      <c r="AE74" s="6"/>
      <c r="AF74" s="5"/>
      <c r="AG74" s="5"/>
      <c r="AH74" s="68"/>
    </row>
    <row r="75" spans="1:48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2"/>
      <c r="AA75" s="5"/>
      <c r="AB75" s="5"/>
      <c r="AC75" s="5"/>
      <c r="AD75" s="6"/>
      <c r="AE75" s="6"/>
      <c r="AF75" s="5"/>
      <c r="AG75" s="5"/>
      <c r="AH75" s="68"/>
    </row>
    <row r="76" spans="1:48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2"/>
      <c r="AA76" s="5"/>
      <c r="AB76" s="5"/>
      <c r="AC76" s="5"/>
      <c r="AD76" s="6"/>
      <c r="AE76" s="6"/>
      <c r="AF76" s="5"/>
      <c r="AG76" s="5"/>
      <c r="AH76" s="68"/>
    </row>
    <row r="77" spans="1:48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2"/>
      <c r="AA77" s="5"/>
      <c r="AB77" s="5"/>
      <c r="AC77" s="5"/>
      <c r="AD77" s="6"/>
      <c r="AE77" s="6"/>
      <c r="AF77" s="5"/>
      <c r="AG77" s="5"/>
      <c r="AH77" s="68"/>
    </row>
    <row r="78" spans="1:4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2"/>
      <c r="AA78" s="5"/>
      <c r="AB78" s="5"/>
      <c r="AC78" s="5"/>
      <c r="AD78" s="6"/>
      <c r="AE78" s="6"/>
      <c r="AF78" s="5"/>
      <c r="AG78" s="5"/>
      <c r="AH78" s="68"/>
    </row>
    <row r="79" spans="1:48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2"/>
      <c r="AA79" s="5"/>
      <c r="AB79" s="5"/>
      <c r="AC79" s="5"/>
      <c r="AD79" s="6"/>
      <c r="AE79" s="6"/>
      <c r="AF79" s="5"/>
      <c r="AG79" s="5"/>
      <c r="AH79" s="68"/>
    </row>
    <row r="80" spans="1:48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2"/>
      <c r="AA80" s="5"/>
      <c r="AB80" s="5"/>
      <c r="AC80" s="5"/>
      <c r="AD80" s="6"/>
      <c r="AE80" s="6"/>
      <c r="AF80" s="5"/>
      <c r="AG80" s="5"/>
      <c r="AH80" s="68"/>
    </row>
    <row r="81" spans="1:34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2"/>
      <c r="AA81" s="5"/>
      <c r="AB81" s="5"/>
      <c r="AC81" s="5"/>
      <c r="AD81" s="6"/>
      <c r="AE81" s="6"/>
      <c r="AF81" s="5"/>
      <c r="AG81" s="5"/>
      <c r="AH81" s="68"/>
    </row>
    <row r="82" spans="1:34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2"/>
      <c r="AA82" s="5"/>
      <c r="AB82" s="5"/>
      <c r="AC82" s="5"/>
      <c r="AD82" s="6"/>
      <c r="AE82" s="6"/>
      <c r="AF82" s="5"/>
      <c r="AG82" s="5"/>
      <c r="AH82" s="68"/>
    </row>
    <row r="83" spans="1:34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2"/>
      <c r="AA83" s="5"/>
      <c r="AB83" s="5"/>
      <c r="AC83" s="5"/>
      <c r="AD83" s="6"/>
      <c r="AE83" s="6"/>
      <c r="AF83" s="5"/>
      <c r="AG83" s="5"/>
      <c r="AH83" s="68"/>
    </row>
    <row r="84" spans="1:3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2"/>
      <c r="AA84" s="5"/>
      <c r="AB84" s="5"/>
      <c r="AC84" s="5"/>
      <c r="AD84" s="6"/>
      <c r="AE84" s="6"/>
      <c r="AF84" s="5"/>
      <c r="AG84" s="5"/>
      <c r="AH84" s="68"/>
    </row>
    <row r="85" spans="1:34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7" t="s">
        <v>27</v>
      </c>
      <c r="P85" s="27" t="s">
        <v>28</v>
      </c>
      <c r="Q85" s="27" t="s">
        <v>27</v>
      </c>
      <c r="R85" s="27" t="s">
        <v>28</v>
      </c>
      <c r="S85" s="5"/>
      <c r="T85" s="5"/>
      <c r="U85" s="5"/>
      <c r="V85" s="5"/>
      <c r="W85" s="5"/>
      <c r="X85" s="5"/>
      <c r="Y85" s="5"/>
      <c r="Z85" s="62"/>
      <c r="AA85" s="5"/>
      <c r="AB85" s="5"/>
      <c r="AC85" s="5"/>
      <c r="AD85" s="6"/>
      <c r="AE85" s="6"/>
      <c r="AF85" s="5"/>
      <c r="AG85" s="5"/>
      <c r="AH85" s="68"/>
    </row>
    <row r="86" spans="1:34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7" t="s">
        <v>27</v>
      </c>
      <c r="P86" s="27" t="s">
        <v>28</v>
      </c>
      <c r="Q86" s="27" t="s">
        <v>27</v>
      </c>
      <c r="R86" s="27" t="s">
        <v>28</v>
      </c>
      <c r="S86" s="5"/>
      <c r="T86" s="5"/>
      <c r="U86" s="5"/>
      <c r="V86" s="5"/>
      <c r="W86" s="5"/>
      <c r="X86" s="5"/>
      <c r="Y86" s="5"/>
      <c r="Z86" s="62"/>
      <c r="AA86" s="5"/>
      <c r="AB86" s="5"/>
      <c r="AC86" s="5"/>
      <c r="AD86" s="6"/>
      <c r="AE86" s="6"/>
      <c r="AF86" s="5"/>
      <c r="AG86" s="5"/>
      <c r="AH86" s="68"/>
    </row>
    <row r="87" spans="1:34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27" t="s">
        <v>27</v>
      </c>
      <c r="P87" s="27" t="s">
        <v>28</v>
      </c>
      <c r="Q87" s="27" t="s">
        <v>27</v>
      </c>
      <c r="R87" s="27" t="s">
        <v>28</v>
      </c>
      <c r="S87" s="5"/>
      <c r="T87" s="5"/>
      <c r="U87" s="5"/>
      <c r="V87" s="5"/>
      <c r="W87" s="5"/>
      <c r="X87" s="5"/>
      <c r="Y87" s="5"/>
      <c r="Z87" s="62"/>
      <c r="AA87" s="5"/>
      <c r="AB87" s="5"/>
      <c r="AC87" s="5"/>
      <c r="AD87" s="6"/>
      <c r="AE87" s="6"/>
      <c r="AF87" s="5"/>
      <c r="AG87" s="5"/>
      <c r="AH87" s="68"/>
    </row>
    <row r="88" spans="1:34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27" t="s">
        <v>27</v>
      </c>
      <c r="P88" s="27" t="s">
        <v>28</v>
      </c>
      <c r="Q88" s="27" t="s">
        <v>27</v>
      </c>
      <c r="R88" s="27" t="s">
        <v>28</v>
      </c>
      <c r="S88" s="5"/>
      <c r="T88" s="5"/>
      <c r="U88" s="5"/>
      <c r="V88" s="5"/>
      <c r="W88" s="5"/>
      <c r="X88" s="5"/>
      <c r="Y88" s="5"/>
      <c r="Z88" s="62"/>
      <c r="AA88" s="5"/>
      <c r="AB88" s="5"/>
      <c r="AC88" s="5"/>
      <c r="AD88" s="6"/>
      <c r="AE88" s="6"/>
      <c r="AF88" s="5"/>
      <c r="AG88" s="5"/>
      <c r="AH88" s="68"/>
    </row>
    <row r="89" spans="1:34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27" t="s">
        <v>27</v>
      </c>
      <c r="P89" s="27" t="s">
        <v>28</v>
      </c>
      <c r="Q89" s="27" t="s">
        <v>27</v>
      </c>
      <c r="R89" s="27" t="s">
        <v>28</v>
      </c>
      <c r="S89" s="5"/>
      <c r="T89" s="5"/>
      <c r="U89" s="5"/>
      <c r="V89" s="5"/>
      <c r="W89" s="5"/>
      <c r="X89" s="5"/>
      <c r="Y89" s="5"/>
      <c r="Z89" s="62"/>
      <c r="AA89" s="5"/>
      <c r="AB89" s="5"/>
      <c r="AC89" s="5"/>
      <c r="AD89" s="6"/>
      <c r="AE89" s="6"/>
      <c r="AF89" s="5"/>
      <c r="AG89" s="5"/>
      <c r="AH89" s="68"/>
    </row>
    <row r="90" spans="1:34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27" t="s">
        <v>27</v>
      </c>
      <c r="P90" s="27" t="s">
        <v>28</v>
      </c>
      <c r="Q90" s="27" t="s">
        <v>27</v>
      </c>
      <c r="R90" s="27" t="s">
        <v>28</v>
      </c>
      <c r="S90" s="5"/>
      <c r="T90" s="5"/>
      <c r="U90" s="5"/>
      <c r="V90" s="5"/>
      <c r="W90" s="5"/>
      <c r="X90" s="5"/>
      <c r="Y90" s="5"/>
      <c r="Z90" s="62"/>
      <c r="AA90" s="5"/>
      <c r="AB90" s="5"/>
      <c r="AC90" s="5"/>
      <c r="AD90" s="6"/>
      <c r="AE90" s="6"/>
      <c r="AF90" s="5"/>
      <c r="AG90" s="5"/>
      <c r="AH90" s="68"/>
    </row>
    <row r="91" spans="1:34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27" t="s">
        <v>27</v>
      </c>
      <c r="P91" s="27" t="s">
        <v>28</v>
      </c>
      <c r="Q91" s="27" t="s">
        <v>28</v>
      </c>
      <c r="R91" s="27" t="s">
        <v>28</v>
      </c>
      <c r="S91" s="5"/>
      <c r="T91" s="5"/>
      <c r="U91" s="5"/>
      <c r="V91" s="5"/>
      <c r="W91" s="5"/>
      <c r="X91" s="5"/>
      <c r="Y91" s="5"/>
      <c r="Z91" s="62"/>
      <c r="AA91" s="5"/>
      <c r="AB91" s="5"/>
      <c r="AC91" s="5"/>
      <c r="AD91" s="6"/>
      <c r="AE91" s="6"/>
      <c r="AF91" s="5"/>
      <c r="AG91" s="5"/>
      <c r="AH91" s="68"/>
    </row>
    <row r="92" spans="1:34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27" t="s">
        <v>27</v>
      </c>
      <c r="P92" s="27" t="s">
        <v>28</v>
      </c>
      <c r="Q92" s="27" t="s">
        <v>28</v>
      </c>
      <c r="R92" s="27" t="s">
        <v>28</v>
      </c>
      <c r="S92" s="5"/>
      <c r="T92" s="5"/>
      <c r="U92" s="5"/>
      <c r="V92" s="5"/>
      <c r="W92" s="5"/>
      <c r="X92" s="5"/>
      <c r="Y92" s="5"/>
      <c r="Z92" s="62"/>
      <c r="AA92" s="5"/>
      <c r="AB92" s="5"/>
      <c r="AC92" s="5"/>
      <c r="AD92" s="6"/>
      <c r="AE92" s="6"/>
      <c r="AF92" s="5"/>
      <c r="AG92" s="5"/>
      <c r="AH92" s="68"/>
    </row>
    <row r="93" spans="1:34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27" t="s">
        <v>27</v>
      </c>
      <c r="P93" s="27" t="s">
        <v>28</v>
      </c>
      <c r="Q93" s="27" t="s">
        <v>28</v>
      </c>
      <c r="R93" s="27" t="s">
        <v>28</v>
      </c>
      <c r="S93" s="5"/>
      <c r="T93" s="5"/>
      <c r="U93" s="5"/>
      <c r="V93" s="5"/>
      <c r="W93" s="5"/>
      <c r="X93" s="5"/>
      <c r="Y93" s="5"/>
      <c r="Z93" s="62"/>
      <c r="AA93" s="5"/>
      <c r="AB93" s="5"/>
      <c r="AC93" s="5"/>
      <c r="AD93" s="6"/>
      <c r="AE93" s="6"/>
      <c r="AF93" s="5"/>
      <c r="AG93" s="5"/>
      <c r="AH93" s="68"/>
    </row>
    <row r="94" spans="1:3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7" t="s">
        <v>27</v>
      </c>
      <c r="P94" s="27" t="s">
        <v>28</v>
      </c>
      <c r="Q94" s="27" t="s">
        <v>28</v>
      </c>
      <c r="R94" s="27" t="s">
        <v>28</v>
      </c>
      <c r="S94" s="5"/>
      <c r="T94" s="5"/>
      <c r="U94" s="5"/>
      <c r="V94" s="5"/>
      <c r="W94" s="5"/>
      <c r="X94" s="5"/>
      <c r="Y94" s="5"/>
      <c r="Z94" s="62"/>
      <c r="AA94" s="5"/>
      <c r="AB94" s="5"/>
      <c r="AC94" s="5"/>
      <c r="AD94" s="6"/>
      <c r="AE94" s="6"/>
      <c r="AF94" s="5"/>
      <c r="AG94" s="5"/>
      <c r="AH94" s="68"/>
    </row>
    <row r="95" spans="1:34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27" t="s">
        <v>27</v>
      </c>
      <c r="P95" s="27" t="s">
        <v>28</v>
      </c>
      <c r="Q95" s="27" t="s">
        <v>28</v>
      </c>
      <c r="R95" s="27" t="s">
        <v>28</v>
      </c>
      <c r="S95" s="5"/>
      <c r="T95" s="5"/>
      <c r="U95" s="5"/>
      <c r="V95" s="5"/>
      <c r="W95" s="5"/>
      <c r="X95" s="5"/>
      <c r="Y95" s="5"/>
      <c r="Z95" s="62"/>
      <c r="AA95" s="5"/>
      <c r="AB95" s="5"/>
      <c r="AC95" s="5"/>
      <c r="AD95" s="6"/>
      <c r="AE95" s="6"/>
      <c r="AF95" s="5"/>
      <c r="AG95" s="5"/>
      <c r="AH95" s="68"/>
    </row>
    <row r="96" spans="1:34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27" t="s">
        <v>27</v>
      </c>
      <c r="P96" s="27" t="s">
        <v>28</v>
      </c>
      <c r="Q96" s="27" t="s">
        <v>27</v>
      </c>
      <c r="R96" s="27" t="s">
        <v>28</v>
      </c>
      <c r="S96" s="5"/>
      <c r="T96" s="5"/>
      <c r="U96" s="5"/>
      <c r="V96" s="5"/>
      <c r="W96" s="5"/>
      <c r="X96" s="5"/>
      <c r="Y96" s="5"/>
      <c r="Z96" s="62"/>
      <c r="AA96" s="5"/>
      <c r="AB96" s="5"/>
      <c r="AC96" s="5"/>
      <c r="AD96" s="6"/>
      <c r="AE96" s="6"/>
      <c r="AF96" s="5"/>
      <c r="AG96" s="5"/>
      <c r="AH96" s="68"/>
    </row>
    <row r="97" spans="1:34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27" t="s">
        <v>27</v>
      </c>
      <c r="P97" s="27" t="s">
        <v>28</v>
      </c>
      <c r="Q97" s="27" t="s">
        <v>27</v>
      </c>
      <c r="R97" s="27" t="s">
        <v>28</v>
      </c>
      <c r="S97" s="5"/>
      <c r="T97" s="5"/>
      <c r="U97" s="5"/>
      <c r="V97" s="5"/>
      <c r="W97" s="5"/>
      <c r="X97" s="5"/>
      <c r="Y97" s="5"/>
      <c r="Z97" s="62"/>
      <c r="AA97" s="5"/>
      <c r="AB97" s="5"/>
      <c r="AC97" s="5"/>
      <c r="AD97" s="6"/>
      <c r="AE97" s="6"/>
      <c r="AF97" s="5"/>
      <c r="AG97" s="5"/>
      <c r="AH97" s="68"/>
    </row>
    <row r="98" spans="1:34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27" t="s">
        <v>27</v>
      </c>
      <c r="P98" s="27" t="s">
        <v>28</v>
      </c>
      <c r="Q98" s="27" t="s">
        <v>28</v>
      </c>
      <c r="R98" s="27" t="s">
        <v>28</v>
      </c>
      <c r="S98" s="5"/>
      <c r="T98" s="5"/>
      <c r="U98" s="5"/>
      <c r="V98" s="5"/>
      <c r="W98" s="5"/>
      <c r="X98" s="5"/>
      <c r="Y98" s="5"/>
      <c r="Z98" s="62"/>
      <c r="AA98" s="5"/>
      <c r="AB98" s="5"/>
      <c r="AC98" s="5"/>
      <c r="AD98" s="6"/>
      <c r="AE98" s="6"/>
      <c r="AF98" s="5"/>
      <c r="AG98" s="5"/>
      <c r="AH98" s="68"/>
    </row>
    <row r="99" spans="1:34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27" t="s">
        <v>27</v>
      </c>
      <c r="P99" s="27" t="s">
        <v>28</v>
      </c>
      <c r="Q99" s="27" t="s">
        <v>27</v>
      </c>
      <c r="R99" s="27" t="s">
        <v>28</v>
      </c>
      <c r="S99" s="5"/>
      <c r="T99" s="5"/>
      <c r="U99" s="5"/>
      <c r="V99" s="5"/>
      <c r="W99" s="5"/>
      <c r="X99" s="5"/>
      <c r="Y99" s="5"/>
      <c r="Z99" s="62"/>
      <c r="AA99" s="5"/>
      <c r="AB99" s="5"/>
      <c r="AC99" s="5"/>
      <c r="AD99" s="6"/>
      <c r="AE99" s="6"/>
      <c r="AF99" s="5"/>
      <c r="AG99" s="5"/>
      <c r="AH99" s="68"/>
    </row>
    <row r="100" spans="1:34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27" t="s">
        <v>27</v>
      </c>
      <c r="P100" s="27" t="s">
        <v>28</v>
      </c>
      <c r="Q100" s="27" t="s">
        <v>28</v>
      </c>
      <c r="R100" s="27" t="s">
        <v>28</v>
      </c>
      <c r="S100" s="5"/>
      <c r="T100" s="5"/>
      <c r="U100" s="5"/>
      <c r="V100" s="5"/>
      <c r="W100" s="5"/>
      <c r="X100" s="5"/>
      <c r="Y100" s="5"/>
      <c r="Z100" s="62"/>
      <c r="AA100" s="5"/>
      <c r="AB100" s="5"/>
      <c r="AC100" s="5"/>
      <c r="AD100" s="6"/>
      <c r="AE100" s="6"/>
      <c r="AF100" s="5"/>
      <c r="AG100" s="5"/>
      <c r="AH100" s="68"/>
    </row>
    <row r="101" spans="1:34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27" t="s">
        <v>27</v>
      </c>
      <c r="P101" s="27" t="s">
        <v>28</v>
      </c>
      <c r="Q101" s="27" t="s">
        <v>27</v>
      </c>
      <c r="R101" s="27" t="s">
        <v>28</v>
      </c>
      <c r="S101" s="5"/>
      <c r="T101" s="5"/>
      <c r="U101" s="5"/>
      <c r="V101" s="5"/>
      <c r="W101" s="5"/>
      <c r="X101" s="5"/>
      <c r="Y101" s="5"/>
      <c r="Z101" s="62"/>
      <c r="AA101" s="5"/>
      <c r="AB101" s="5"/>
      <c r="AC101" s="5"/>
      <c r="AD101" s="6"/>
      <c r="AE101" s="6"/>
      <c r="AF101" s="5"/>
      <c r="AG101" s="5"/>
      <c r="AH101" s="68"/>
    </row>
    <row r="102" spans="1:34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7" t="s">
        <v>27</v>
      </c>
      <c r="P102" s="27" t="s">
        <v>28</v>
      </c>
      <c r="Q102" s="27" t="s">
        <v>28</v>
      </c>
      <c r="R102" s="27" t="s">
        <v>28</v>
      </c>
      <c r="S102" s="5"/>
      <c r="T102" s="5"/>
      <c r="U102" s="5"/>
      <c r="V102" s="5"/>
      <c r="W102" s="5"/>
      <c r="X102" s="5"/>
      <c r="Y102" s="5"/>
      <c r="Z102" s="62"/>
      <c r="AA102" s="5"/>
      <c r="AB102" s="5"/>
      <c r="AC102" s="5"/>
      <c r="AD102" s="6"/>
      <c r="AE102" s="6"/>
      <c r="AF102" s="5"/>
      <c r="AG102" s="5"/>
      <c r="AH102" s="68"/>
    </row>
    <row r="103" spans="1:34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27" t="s">
        <v>27</v>
      </c>
      <c r="P103" s="27" t="s">
        <v>28</v>
      </c>
      <c r="Q103" s="27" t="s">
        <v>28</v>
      </c>
      <c r="R103" s="27" t="s">
        <v>28</v>
      </c>
      <c r="S103" s="5"/>
      <c r="T103" s="5"/>
      <c r="U103" s="5"/>
      <c r="V103" s="5"/>
      <c r="W103" s="5"/>
      <c r="X103" s="5"/>
      <c r="Y103" s="5"/>
      <c r="Z103" s="62"/>
      <c r="AA103" s="5"/>
      <c r="AB103" s="5"/>
      <c r="AC103" s="5"/>
      <c r="AD103" s="6"/>
      <c r="AE103" s="6"/>
      <c r="AF103" s="5"/>
      <c r="AG103" s="5"/>
      <c r="AH103" s="68"/>
    </row>
    <row r="104" spans="1:3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27" t="s">
        <v>27</v>
      </c>
      <c r="P104" s="27" t="s">
        <v>28</v>
      </c>
      <c r="Q104" s="27" t="s">
        <v>28</v>
      </c>
      <c r="R104" s="27" t="s">
        <v>28</v>
      </c>
      <c r="S104" s="5"/>
      <c r="T104" s="5"/>
      <c r="U104" s="5"/>
      <c r="V104" s="5"/>
      <c r="W104" s="5"/>
      <c r="X104" s="5"/>
      <c r="Y104" s="5"/>
      <c r="Z104" s="62"/>
      <c r="AA104" s="5"/>
      <c r="AB104" s="5"/>
      <c r="AC104" s="5"/>
      <c r="AD104" s="6"/>
      <c r="AE104" s="6"/>
      <c r="AF104" s="5"/>
      <c r="AG104" s="5"/>
      <c r="AH104" s="68"/>
    </row>
    <row r="105" spans="1:34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27" t="s">
        <v>27</v>
      </c>
      <c r="P105" s="27" t="s">
        <v>28</v>
      </c>
      <c r="Q105" s="27" t="s">
        <v>27</v>
      </c>
      <c r="R105" s="27" t="s">
        <v>28</v>
      </c>
      <c r="S105" s="5"/>
      <c r="T105" s="5"/>
      <c r="U105" s="5"/>
      <c r="V105" s="5"/>
      <c r="W105" s="5"/>
      <c r="X105" s="5"/>
      <c r="Y105" s="5"/>
      <c r="Z105" s="62"/>
      <c r="AA105" s="5"/>
      <c r="AB105" s="5"/>
      <c r="AC105" s="5"/>
      <c r="AD105" s="6"/>
      <c r="AE105" s="6"/>
      <c r="AF105" s="5"/>
      <c r="AG105" s="5"/>
      <c r="AH105" s="68"/>
    </row>
    <row r="106" spans="1:34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27" t="s">
        <v>27</v>
      </c>
      <c r="P106" s="27" t="s">
        <v>28</v>
      </c>
      <c r="Q106" s="27" t="s">
        <v>28</v>
      </c>
      <c r="R106" s="27" t="s">
        <v>28</v>
      </c>
      <c r="S106" s="5"/>
      <c r="T106" s="5"/>
      <c r="U106" s="5"/>
      <c r="V106" s="5"/>
      <c r="W106" s="5"/>
      <c r="X106" s="5"/>
      <c r="Y106" s="5"/>
      <c r="Z106" s="62"/>
      <c r="AA106" s="5"/>
      <c r="AB106" s="5"/>
      <c r="AC106" s="5"/>
      <c r="AD106" s="6"/>
      <c r="AE106" s="6"/>
      <c r="AF106" s="5"/>
      <c r="AG106" s="5"/>
      <c r="AH106" s="68"/>
    </row>
    <row r="107" spans="1:34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27" t="s">
        <v>28</v>
      </c>
      <c r="Q107" s="27" t="s">
        <v>28</v>
      </c>
      <c r="R107" s="27" t="s">
        <v>28</v>
      </c>
      <c r="S107" s="5"/>
      <c r="T107" s="5"/>
      <c r="U107" s="5"/>
      <c r="V107" s="5"/>
      <c r="W107" s="5"/>
      <c r="X107" s="5"/>
      <c r="Y107" s="5"/>
      <c r="Z107" s="62"/>
      <c r="AA107" s="5"/>
      <c r="AB107" s="5"/>
      <c r="AC107" s="5"/>
      <c r="AD107" s="6"/>
      <c r="AE107" s="6"/>
      <c r="AF107" s="5"/>
      <c r="AG107" s="5"/>
      <c r="AH107" s="68"/>
    </row>
    <row r="108" spans="1:34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7" t="s">
        <v>28</v>
      </c>
      <c r="Q108" s="27" t="s">
        <v>27</v>
      </c>
      <c r="R108" s="27" t="s">
        <v>28</v>
      </c>
      <c r="S108" s="5"/>
      <c r="T108" s="5"/>
      <c r="U108" s="5"/>
      <c r="V108" s="5"/>
      <c r="W108" s="5"/>
      <c r="X108" s="5"/>
      <c r="Y108" s="5"/>
      <c r="Z108" s="62"/>
      <c r="AA108" s="5"/>
      <c r="AB108" s="5"/>
      <c r="AC108" s="5"/>
      <c r="AD108" s="6"/>
      <c r="AE108" s="6"/>
      <c r="AF108" s="5"/>
      <c r="AG108" s="5"/>
      <c r="AH108" s="68"/>
    </row>
    <row r="109" spans="1:34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27" t="s">
        <v>28</v>
      </c>
      <c r="Q109" s="27" t="s">
        <v>28</v>
      </c>
      <c r="R109" s="27" t="s">
        <v>28</v>
      </c>
      <c r="S109" s="5"/>
      <c r="T109" s="5"/>
      <c r="U109" s="5"/>
      <c r="V109" s="5"/>
      <c r="W109" s="5"/>
      <c r="X109" s="5"/>
      <c r="Y109" s="5"/>
      <c r="Z109" s="62"/>
      <c r="AA109" s="5"/>
      <c r="AB109" s="5"/>
      <c r="AC109" s="5"/>
      <c r="AD109" s="6"/>
      <c r="AE109" s="6"/>
      <c r="AF109" s="5"/>
      <c r="AG109" s="5"/>
      <c r="AH109" s="68"/>
    </row>
    <row r="110" spans="1:34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27" t="s">
        <v>28</v>
      </c>
      <c r="Q110" s="27" t="s">
        <v>28</v>
      </c>
      <c r="R110" s="27" t="s">
        <v>28</v>
      </c>
      <c r="S110" s="5"/>
      <c r="T110" s="5"/>
      <c r="U110" s="5"/>
      <c r="V110" s="5"/>
      <c r="W110" s="5"/>
      <c r="X110" s="5"/>
      <c r="Y110" s="5"/>
      <c r="Z110" s="62"/>
      <c r="AA110" s="5"/>
      <c r="AB110" s="5"/>
      <c r="AC110" s="5"/>
      <c r="AD110" s="6"/>
      <c r="AE110" s="6"/>
      <c r="AF110" s="5"/>
      <c r="AG110" s="5"/>
      <c r="AH110" s="68"/>
    </row>
    <row r="111" spans="1:34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7" t="s">
        <v>28</v>
      </c>
      <c r="Q111" s="27" t="s">
        <v>28</v>
      </c>
      <c r="R111" s="27" t="s">
        <v>28</v>
      </c>
      <c r="S111" s="5"/>
      <c r="T111" s="5"/>
      <c r="U111" s="5"/>
      <c r="V111" s="5"/>
      <c r="W111" s="5"/>
      <c r="X111" s="5"/>
      <c r="Y111" s="5"/>
      <c r="Z111" s="62"/>
      <c r="AA111" s="5"/>
      <c r="AB111" s="5"/>
      <c r="AC111" s="5"/>
      <c r="AD111" s="6"/>
      <c r="AE111" s="6"/>
      <c r="AF111" s="5"/>
      <c r="AG111" s="5"/>
      <c r="AH111" s="68"/>
    </row>
    <row r="112" spans="1:34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7" t="s">
        <v>28</v>
      </c>
      <c r="Q112" s="27" t="s">
        <v>28</v>
      </c>
      <c r="R112" s="27" t="s">
        <v>28</v>
      </c>
      <c r="S112" s="5"/>
      <c r="T112" s="5"/>
      <c r="U112" s="5"/>
      <c r="V112" s="5"/>
      <c r="W112" s="5"/>
      <c r="X112" s="5"/>
      <c r="Y112" s="5"/>
      <c r="Z112" s="62"/>
      <c r="AA112" s="5"/>
      <c r="AB112" s="5"/>
      <c r="AC112" s="5"/>
      <c r="AD112" s="6"/>
      <c r="AE112" s="6"/>
      <c r="AF112" s="5"/>
      <c r="AG112" s="5"/>
      <c r="AH112" s="68"/>
    </row>
    <row r="113" spans="1:34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27" t="s">
        <v>28</v>
      </c>
      <c r="Q113" s="27" t="s">
        <v>28</v>
      </c>
      <c r="R113" s="27" t="s">
        <v>28</v>
      </c>
      <c r="S113" s="5"/>
      <c r="T113" s="5"/>
      <c r="U113" s="5"/>
      <c r="V113" s="5"/>
      <c r="W113" s="5"/>
      <c r="X113" s="5"/>
      <c r="Y113" s="5"/>
      <c r="Z113" s="62"/>
      <c r="AA113" s="5"/>
      <c r="AB113" s="5"/>
      <c r="AC113" s="5"/>
      <c r="AD113" s="6"/>
      <c r="AE113" s="6"/>
      <c r="AF113" s="5"/>
      <c r="AG113" s="5"/>
      <c r="AH113" s="68"/>
    </row>
    <row r="114" spans="1:3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27" t="s">
        <v>28</v>
      </c>
      <c r="Q114" s="27" t="s">
        <v>27</v>
      </c>
      <c r="R114" s="27" t="s">
        <v>28</v>
      </c>
      <c r="S114" s="5"/>
      <c r="T114" s="5"/>
      <c r="U114" s="5"/>
      <c r="V114" s="5"/>
      <c r="W114" s="5"/>
      <c r="X114" s="5"/>
      <c r="Y114" s="5"/>
      <c r="Z114" s="62"/>
      <c r="AA114" s="5"/>
      <c r="AB114" s="5"/>
      <c r="AC114" s="5"/>
      <c r="AD114" s="6"/>
      <c r="AE114" s="6"/>
      <c r="AF114" s="5"/>
      <c r="AG114" s="5"/>
      <c r="AH114" s="68"/>
    </row>
    <row r="115" spans="1:34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27" t="s">
        <v>28</v>
      </c>
      <c r="Q115" s="27" t="s">
        <v>28</v>
      </c>
      <c r="R115" s="27" t="s">
        <v>28</v>
      </c>
      <c r="S115" s="5"/>
      <c r="T115" s="5"/>
      <c r="U115" s="5"/>
      <c r="V115" s="5"/>
      <c r="W115" s="5"/>
      <c r="X115" s="5"/>
      <c r="Y115" s="5"/>
      <c r="Z115" s="62"/>
      <c r="AA115" s="5"/>
      <c r="AB115" s="5"/>
      <c r="AC115" s="5"/>
      <c r="AD115" s="6"/>
      <c r="AE115" s="6"/>
      <c r="AF115" s="5"/>
      <c r="AG115" s="5"/>
      <c r="AH115" s="68"/>
    </row>
    <row r="116" spans="1:34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27" t="s">
        <v>28</v>
      </c>
      <c r="Q116" s="27" t="s">
        <v>28</v>
      </c>
      <c r="R116" s="5"/>
      <c r="S116" s="5"/>
      <c r="T116" s="5"/>
      <c r="U116" s="5"/>
      <c r="V116" s="5"/>
      <c r="W116" s="5"/>
      <c r="X116" s="5"/>
      <c r="Y116" s="5"/>
      <c r="Z116" s="62"/>
      <c r="AA116" s="5"/>
      <c r="AB116" s="5"/>
      <c r="AC116" s="5"/>
      <c r="AD116" s="6"/>
      <c r="AE116" s="6"/>
      <c r="AF116" s="5"/>
      <c r="AG116" s="5"/>
      <c r="AH116" s="68"/>
    </row>
    <row r="117" spans="1:34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27" t="s">
        <v>28</v>
      </c>
      <c r="Q117" s="27" t="s">
        <v>27</v>
      </c>
      <c r="R117" s="5"/>
      <c r="S117" s="5"/>
      <c r="T117" s="5"/>
      <c r="U117" s="5"/>
      <c r="V117" s="5"/>
      <c r="W117" s="5"/>
      <c r="X117" s="5"/>
      <c r="Y117" s="5"/>
      <c r="Z117" s="62"/>
      <c r="AA117" s="5"/>
      <c r="AB117" s="5"/>
      <c r="AC117" s="5"/>
      <c r="AD117" s="6"/>
      <c r="AE117" s="6"/>
      <c r="AF117" s="5"/>
      <c r="AG117" s="5"/>
      <c r="AH117" s="68"/>
    </row>
    <row r="118" spans="1:34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27" t="s">
        <v>28</v>
      </c>
      <c r="Q118" s="27" t="s">
        <v>27</v>
      </c>
      <c r="R118" s="5"/>
      <c r="S118" s="5"/>
      <c r="T118" s="5"/>
      <c r="U118" s="5"/>
      <c r="V118" s="5"/>
      <c r="W118" s="5"/>
      <c r="X118" s="5"/>
      <c r="Y118" s="5"/>
      <c r="Z118" s="62"/>
      <c r="AA118" s="5"/>
      <c r="AB118" s="5"/>
      <c r="AC118" s="5"/>
      <c r="AD118" s="6"/>
      <c r="AE118" s="6"/>
      <c r="AF118" s="5"/>
      <c r="AG118" s="5"/>
      <c r="AH118" s="68"/>
    </row>
    <row r="119" spans="1:34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27" t="s">
        <v>28</v>
      </c>
      <c r="Q119" s="27" t="s">
        <v>27</v>
      </c>
      <c r="R119" s="5"/>
      <c r="S119" s="5"/>
      <c r="T119" s="5"/>
      <c r="U119" s="5"/>
      <c r="V119" s="5"/>
      <c r="W119" s="5"/>
      <c r="X119" s="5"/>
      <c r="Y119" s="5"/>
      <c r="Z119" s="62"/>
      <c r="AA119" s="5"/>
      <c r="AB119" s="5"/>
      <c r="AC119" s="5"/>
      <c r="AD119" s="6"/>
      <c r="AE119" s="6"/>
      <c r="AF119" s="5"/>
      <c r="AG119" s="5"/>
      <c r="AH119" s="68"/>
    </row>
    <row r="120" spans="1:34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27" t="s">
        <v>28</v>
      </c>
      <c r="Q120" s="27" t="s">
        <v>28</v>
      </c>
      <c r="R120" s="5"/>
      <c r="S120" s="5"/>
      <c r="T120" s="5"/>
      <c r="U120" s="5"/>
      <c r="V120" s="5"/>
      <c r="W120" s="5"/>
      <c r="X120" s="5"/>
      <c r="Y120" s="5"/>
      <c r="Z120" s="62"/>
      <c r="AA120" s="5"/>
      <c r="AB120" s="5"/>
      <c r="AC120" s="5"/>
      <c r="AD120" s="6"/>
      <c r="AE120" s="6"/>
      <c r="AF120" s="5"/>
      <c r="AG120" s="5"/>
      <c r="AH120" s="68"/>
    </row>
    <row r="121" spans="1:34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7" t="s">
        <v>28</v>
      </c>
      <c r="Q121" s="27" t="s">
        <v>28</v>
      </c>
      <c r="R121" s="5"/>
      <c r="S121" s="5"/>
      <c r="T121" s="5"/>
      <c r="U121" s="5"/>
      <c r="V121" s="5"/>
      <c r="W121" s="5"/>
      <c r="X121" s="5"/>
      <c r="Y121" s="5"/>
      <c r="Z121" s="62"/>
      <c r="AA121" s="5"/>
      <c r="AB121" s="5"/>
      <c r="AC121" s="5"/>
      <c r="AD121" s="6"/>
      <c r="AE121" s="6"/>
      <c r="AF121" s="5"/>
      <c r="AG121" s="5"/>
      <c r="AH121" s="68"/>
    </row>
    <row r="122" spans="1:34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27" t="s">
        <v>28</v>
      </c>
      <c r="Q122" s="27" t="s">
        <v>28</v>
      </c>
      <c r="R122" s="5"/>
      <c r="S122" s="5"/>
      <c r="T122" s="5"/>
      <c r="U122" s="5"/>
      <c r="V122" s="5"/>
      <c r="W122" s="5"/>
      <c r="X122" s="5"/>
      <c r="Y122" s="5"/>
      <c r="Z122" s="62"/>
      <c r="AA122" s="5"/>
      <c r="AB122" s="5"/>
      <c r="AC122" s="5"/>
      <c r="AD122" s="6"/>
      <c r="AE122" s="6"/>
      <c r="AF122" s="5"/>
      <c r="AG122" s="5"/>
      <c r="AH122" s="68"/>
    </row>
    <row r="123" spans="1:34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27" t="s">
        <v>28</v>
      </c>
      <c r="Q123" s="27" t="s">
        <v>27</v>
      </c>
      <c r="R123" s="5"/>
      <c r="S123" s="5"/>
      <c r="T123" s="5"/>
      <c r="U123" s="5"/>
      <c r="V123" s="5"/>
      <c r="W123" s="5"/>
      <c r="X123" s="5"/>
      <c r="Y123" s="5"/>
      <c r="Z123" s="62"/>
      <c r="AA123" s="5"/>
      <c r="AB123" s="5"/>
      <c r="AC123" s="5"/>
      <c r="AD123" s="6"/>
      <c r="AE123" s="6"/>
      <c r="AF123" s="5"/>
      <c r="AG123" s="5"/>
      <c r="AH123" s="68"/>
    </row>
    <row r="124" spans="1:3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27" t="s">
        <v>28</v>
      </c>
      <c r="Q124" s="27" t="s">
        <v>28</v>
      </c>
      <c r="R124" s="5"/>
      <c r="S124" s="5"/>
      <c r="T124" s="5"/>
      <c r="U124" s="5"/>
      <c r="V124" s="5"/>
      <c r="W124" s="5"/>
      <c r="X124" s="5"/>
      <c r="Y124" s="5"/>
      <c r="Z124" s="62"/>
      <c r="AA124" s="5"/>
      <c r="AB124" s="5"/>
      <c r="AC124" s="5"/>
      <c r="AD124" s="6"/>
      <c r="AE124" s="6"/>
      <c r="AF124" s="5"/>
      <c r="AG124" s="5"/>
      <c r="AH124" s="68"/>
    </row>
    <row r="125" spans="1:34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27" t="s">
        <v>28</v>
      </c>
      <c r="Q125" s="27" t="s">
        <v>28</v>
      </c>
      <c r="R125" s="5"/>
      <c r="S125" s="5"/>
      <c r="T125" s="5"/>
      <c r="U125" s="5"/>
      <c r="V125" s="5"/>
      <c r="W125" s="5"/>
      <c r="X125" s="5"/>
      <c r="Y125" s="5"/>
      <c r="Z125" s="62"/>
      <c r="AA125" s="5"/>
      <c r="AB125" s="5"/>
      <c r="AC125" s="5"/>
      <c r="AD125" s="6"/>
      <c r="AE125" s="6"/>
      <c r="AF125" s="5"/>
      <c r="AG125" s="5"/>
      <c r="AH125" s="68"/>
    </row>
    <row r="126" spans="1:34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27" t="s">
        <v>28</v>
      </c>
      <c r="Q126" s="27" t="s">
        <v>28</v>
      </c>
      <c r="R126" s="5"/>
      <c r="S126" s="5"/>
      <c r="T126" s="5"/>
      <c r="U126" s="5"/>
      <c r="V126" s="5"/>
      <c r="W126" s="5"/>
      <c r="X126" s="5"/>
      <c r="Y126" s="5"/>
      <c r="Z126" s="62"/>
      <c r="AA126" s="5"/>
      <c r="AB126" s="5"/>
      <c r="AC126" s="5"/>
      <c r="AD126" s="6"/>
      <c r="AE126" s="6"/>
      <c r="AF126" s="5"/>
      <c r="AG126" s="5"/>
      <c r="AH126" s="68"/>
    </row>
    <row r="127" spans="1:34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27" t="s">
        <v>28</v>
      </c>
      <c r="R127" s="5"/>
      <c r="S127" s="5"/>
      <c r="T127" s="5"/>
      <c r="U127" s="5"/>
      <c r="V127" s="5"/>
      <c r="W127" s="5"/>
      <c r="X127" s="5"/>
      <c r="Y127" s="5"/>
      <c r="Z127" s="62"/>
      <c r="AA127" s="5"/>
      <c r="AB127" s="5"/>
      <c r="AC127" s="5"/>
      <c r="AD127" s="6"/>
      <c r="AE127" s="6"/>
      <c r="AF127" s="5"/>
      <c r="AG127" s="5"/>
      <c r="AH127" s="68"/>
    </row>
    <row r="128" spans="1:34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27" t="s">
        <v>28</v>
      </c>
      <c r="R128" s="5"/>
      <c r="S128" s="5"/>
      <c r="T128" s="5"/>
      <c r="U128" s="5"/>
      <c r="V128" s="5"/>
      <c r="W128" s="5"/>
      <c r="X128" s="5"/>
      <c r="Y128" s="5"/>
      <c r="Z128" s="62"/>
      <c r="AA128" s="5"/>
      <c r="AB128" s="5"/>
      <c r="AC128" s="5"/>
      <c r="AD128" s="6"/>
      <c r="AE128" s="6"/>
      <c r="AF128" s="5"/>
      <c r="AG128" s="5"/>
      <c r="AH128" s="68"/>
    </row>
    <row r="129" spans="1:34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27" t="s">
        <v>28</v>
      </c>
      <c r="R129" s="5"/>
      <c r="S129" s="5"/>
      <c r="T129" s="5"/>
      <c r="U129" s="5"/>
      <c r="V129" s="5"/>
      <c r="W129" s="5"/>
      <c r="X129" s="5"/>
      <c r="Y129" s="5"/>
      <c r="Z129" s="62"/>
      <c r="AA129" s="5"/>
      <c r="AB129" s="5"/>
      <c r="AC129" s="5"/>
      <c r="AD129" s="6"/>
      <c r="AE129" s="6"/>
      <c r="AF129" s="5"/>
      <c r="AG129" s="5"/>
      <c r="AH129" s="68"/>
    </row>
    <row r="130" spans="1:34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27" t="s">
        <v>28</v>
      </c>
      <c r="R130" s="5"/>
      <c r="S130" s="5"/>
      <c r="T130" s="5"/>
      <c r="U130" s="5"/>
      <c r="V130" s="5"/>
      <c r="W130" s="5"/>
      <c r="X130" s="5"/>
      <c r="Y130" s="5"/>
      <c r="Z130" s="62"/>
      <c r="AA130" s="5"/>
      <c r="AB130" s="5"/>
      <c r="AC130" s="5"/>
      <c r="AD130" s="6"/>
      <c r="AE130" s="6"/>
      <c r="AF130" s="5"/>
      <c r="AG130" s="5"/>
      <c r="AH130" s="68"/>
    </row>
    <row r="131" spans="1:34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27" t="s">
        <v>28</v>
      </c>
      <c r="R131" s="5"/>
      <c r="S131" s="5"/>
      <c r="T131" s="5"/>
      <c r="U131" s="5"/>
      <c r="V131" s="5"/>
      <c r="W131" s="5"/>
      <c r="X131" s="5"/>
      <c r="Y131" s="5"/>
      <c r="Z131" s="62"/>
      <c r="AA131" s="5"/>
      <c r="AB131" s="5"/>
      <c r="AC131" s="5"/>
      <c r="AD131" s="6"/>
      <c r="AE131" s="6"/>
      <c r="AF131" s="5"/>
      <c r="AG131" s="5"/>
      <c r="AH131" s="68"/>
    </row>
    <row r="132" spans="1:34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27" t="s">
        <v>28</v>
      </c>
      <c r="R132" s="5"/>
      <c r="S132" s="5"/>
      <c r="T132" s="5"/>
      <c r="U132" s="5"/>
      <c r="V132" s="5"/>
      <c r="W132" s="5"/>
      <c r="X132" s="5"/>
      <c r="Y132" s="5"/>
      <c r="Z132" s="62"/>
      <c r="AA132" s="5"/>
      <c r="AB132" s="5"/>
      <c r="AC132" s="5"/>
      <c r="AD132" s="6"/>
      <c r="AE132" s="6"/>
      <c r="AF132" s="5"/>
      <c r="AG132" s="5"/>
      <c r="AH132" s="68"/>
    </row>
    <row r="133" spans="1:34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27" t="s">
        <v>28</v>
      </c>
      <c r="R133" s="5"/>
      <c r="S133" s="5"/>
      <c r="T133" s="5"/>
      <c r="U133" s="5"/>
      <c r="V133" s="5"/>
      <c r="W133" s="5"/>
      <c r="X133" s="5"/>
      <c r="Y133" s="5"/>
      <c r="Z133" s="62"/>
      <c r="AA133" s="5"/>
      <c r="AB133" s="5"/>
      <c r="AC133" s="5"/>
      <c r="AD133" s="6"/>
      <c r="AE133" s="6"/>
      <c r="AF133" s="5"/>
      <c r="AG133" s="5"/>
      <c r="AH133" s="68"/>
    </row>
    <row r="134" spans="1: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27" t="s">
        <v>28</v>
      </c>
      <c r="R134" s="5"/>
      <c r="S134" s="5"/>
      <c r="T134" s="5"/>
      <c r="U134" s="5"/>
      <c r="V134" s="5"/>
      <c r="W134" s="5"/>
      <c r="X134" s="5"/>
      <c r="Y134" s="5"/>
      <c r="Z134" s="62"/>
      <c r="AA134" s="5"/>
      <c r="AB134" s="5"/>
      <c r="AC134" s="5"/>
      <c r="AD134" s="6"/>
      <c r="AE134" s="6"/>
      <c r="AF134" s="5"/>
      <c r="AG134" s="5"/>
      <c r="AH134" s="68"/>
    </row>
    <row r="135" spans="1:34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27" t="s">
        <v>28</v>
      </c>
      <c r="R135" s="5"/>
      <c r="S135" s="5"/>
      <c r="T135" s="5"/>
      <c r="U135" s="5"/>
      <c r="V135" s="5"/>
      <c r="W135" s="5"/>
      <c r="X135" s="5"/>
      <c r="Y135" s="5"/>
      <c r="Z135" s="62"/>
      <c r="AA135" s="5"/>
      <c r="AB135" s="5"/>
      <c r="AC135" s="5"/>
      <c r="AD135" s="6"/>
      <c r="AE135" s="6"/>
      <c r="AF135" s="5"/>
      <c r="AG135" s="5"/>
      <c r="AH135" s="68"/>
    </row>
    <row r="136" spans="1:34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27" t="s">
        <v>27</v>
      </c>
      <c r="R136" s="5"/>
      <c r="S136" s="5"/>
      <c r="T136" s="5"/>
      <c r="U136" s="5"/>
      <c r="V136" s="5"/>
      <c r="W136" s="5"/>
      <c r="X136" s="5"/>
      <c r="Y136" s="5"/>
      <c r="Z136" s="62"/>
      <c r="AA136" s="5"/>
      <c r="AB136" s="5"/>
      <c r="AC136" s="5"/>
      <c r="AD136" s="6"/>
      <c r="AE136" s="6"/>
      <c r="AF136" s="5"/>
      <c r="AG136" s="5"/>
      <c r="AH136" s="68"/>
    </row>
    <row r="137" spans="1:34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27" t="s">
        <v>27</v>
      </c>
      <c r="R137" s="5"/>
      <c r="S137" s="5"/>
      <c r="T137" s="5"/>
      <c r="U137" s="5"/>
      <c r="V137" s="5"/>
      <c r="W137" s="5"/>
      <c r="X137" s="5"/>
      <c r="Y137" s="5"/>
      <c r="Z137" s="62"/>
      <c r="AA137" s="5"/>
      <c r="AB137" s="5"/>
      <c r="AC137" s="5"/>
      <c r="AD137" s="6"/>
      <c r="AE137" s="6"/>
      <c r="AF137" s="5"/>
      <c r="AG137" s="5"/>
      <c r="AH137" s="68"/>
    </row>
    <row r="138" spans="1:34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27" t="s">
        <v>28</v>
      </c>
      <c r="R138" s="5"/>
      <c r="S138" s="5"/>
      <c r="T138" s="5"/>
      <c r="U138" s="5"/>
      <c r="V138" s="5"/>
      <c r="W138" s="5"/>
      <c r="X138" s="5"/>
      <c r="Y138" s="5"/>
      <c r="Z138" s="62"/>
      <c r="AA138" s="5"/>
      <c r="AB138" s="5"/>
      <c r="AC138" s="5"/>
      <c r="AD138" s="6"/>
      <c r="AE138" s="6"/>
      <c r="AF138" s="5"/>
      <c r="AG138" s="5"/>
      <c r="AH138" s="68"/>
    </row>
    <row r="139" spans="1:34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27" t="s">
        <v>28</v>
      </c>
      <c r="R139" s="5"/>
      <c r="S139" s="5"/>
      <c r="T139" s="5"/>
      <c r="U139" s="5"/>
      <c r="V139" s="5"/>
      <c r="W139" s="5"/>
      <c r="X139" s="5"/>
      <c r="Y139" s="5"/>
      <c r="Z139" s="62"/>
      <c r="AA139" s="5"/>
      <c r="AB139" s="5"/>
      <c r="AC139" s="5"/>
      <c r="AD139" s="6"/>
      <c r="AE139" s="6"/>
      <c r="AF139" s="5"/>
      <c r="AG139" s="5"/>
      <c r="AH139" s="68"/>
    </row>
    <row r="140" spans="1:34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27" t="s">
        <v>28</v>
      </c>
      <c r="R140" s="5"/>
      <c r="S140" s="5"/>
      <c r="T140" s="5"/>
      <c r="U140" s="5"/>
      <c r="V140" s="5"/>
      <c r="W140" s="5"/>
      <c r="X140" s="5"/>
      <c r="Y140" s="5"/>
      <c r="Z140" s="62"/>
      <c r="AA140" s="5"/>
      <c r="AB140" s="5"/>
      <c r="AC140" s="5"/>
      <c r="AD140" s="6"/>
      <c r="AE140" s="6"/>
      <c r="AF140" s="5"/>
      <c r="AG140" s="5"/>
      <c r="AH140" s="68"/>
    </row>
    <row r="141" spans="1:34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27" t="s">
        <v>28</v>
      </c>
      <c r="R141" s="5"/>
      <c r="S141" s="5"/>
      <c r="T141" s="5"/>
      <c r="U141" s="5"/>
      <c r="V141" s="5"/>
      <c r="W141" s="5"/>
      <c r="X141" s="5"/>
      <c r="Y141" s="5"/>
      <c r="Z141" s="62"/>
      <c r="AA141" s="5"/>
      <c r="AB141" s="5"/>
      <c r="AC141" s="5"/>
      <c r="AD141" s="6"/>
      <c r="AE141" s="6"/>
      <c r="AF141" s="5"/>
      <c r="AG141" s="5"/>
      <c r="AH141" s="68"/>
    </row>
    <row r="142" spans="1:34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27" t="s">
        <v>28</v>
      </c>
      <c r="R142" s="5"/>
      <c r="S142" s="5"/>
      <c r="T142" s="5"/>
      <c r="U142" s="5"/>
      <c r="V142" s="5"/>
      <c r="W142" s="5"/>
      <c r="X142" s="5"/>
      <c r="Y142" s="5"/>
      <c r="Z142" s="62"/>
      <c r="AA142" s="5"/>
      <c r="AB142" s="5"/>
      <c r="AC142" s="5"/>
      <c r="AD142" s="6"/>
      <c r="AE142" s="6"/>
      <c r="AF142" s="5"/>
      <c r="AG142" s="5"/>
      <c r="AH142" s="68"/>
    </row>
    <row r="143" spans="1:34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27" t="s">
        <v>27</v>
      </c>
      <c r="R143" s="5"/>
      <c r="S143" s="5"/>
      <c r="T143" s="5"/>
      <c r="U143" s="5"/>
      <c r="V143" s="5"/>
      <c r="W143" s="5"/>
      <c r="X143" s="5"/>
      <c r="Y143" s="5"/>
      <c r="Z143" s="62"/>
      <c r="AA143" s="5"/>
      <c r="AB143" s="5"/>
      <c r="AC143" s="5"/>
      <c r="AD143" s="6"/>
      <c r="AE143" s="6"/>
      <c r="AF143" s="5"/>
      <c r="AG143" s="5"/>
      <c r="AH143" s="68"/>
    </row>
    <row r="144" spans="1:3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27" t="s">
        <v>28</v>
      </c>
      <c r="R144" s="5"/>
      <c r="S144" s="5"/>
      <c r="T144" s="5"/>
      <c r="U144" s="5"/>
      <c r="V144" s="5"/>
      <c r="W144" s="5"/>
      <c r="X144" s="5"/>
      <c r="Y144" s="5"/>
      <c r="Z144" s="62"/>
      <c r="AA144" s="5"/>
      <c r="AB144" s="5"/>
      <c r="AC144" s="5"/>
      <c r="AD144" s="6"/>
      <c r="AE144" s="6"/>
      <c r="AF144" s="5"/>
      <c r="AG144" s="5"/>
      <c r="AH144" s="68"/>
    </row>
    <row r="145" spans="1:34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27" t="s">
        <v>27</v>
      </c>
      <c r="R145" s="5"/>
      <c r="S145" s="5"/>
      <c r="T145" s="5"/>
      <c r="U145" s="5"/>
      <c r="V145" s="5"/>
      <c r="W145" s="5"/>
      <c r="X145" s="5"/>
      <c r="Y145" s="5"/>
      <c r="Z145" s="62"/>
      <c r="AA145" s="5"/>
      <c r="AB145" s="5"/>
      <c r="AC145" s="5"/>
      <c r="AD145" s="6"/>
      <c r="AE145" s="6"/>
      <c r="AF145" s="5"/>
      <c r="AG145" s="5"/>
      <c r="AH145" s="68"/>
    </row>
    <row r="146" spans="1:34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27" t="s">
        <v>27</v>
      </c>
      <c r="R146" s="5"/>
      <c r="S146" s="5"/>
      <c r="T146" s="5"/>
      <c r="U146" s="5"/>
      <c r="V146" s="5"/>
      <c r="W146" s="5"/>
      <c r="X146" s="5"/>
      <c r="Y146" s="5"/>
      <c r="Z146" s="62"/>
      <c r="AA146" s="5"/>
      <c r="AB146" s="5"/>
      <c r="AC146" s="5"/>
      <c r="AD146" s="6"/>
      <c r="AE146" s="6"/>
      <c r="AF146" s="5"/>
      <c r="AG146" s="5"/>
      <c r="AH146" s="68"/>
    </row>
    <row r="147" spans="1:34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27" t="s">
        <v>28</v>
      </c>
      <c r="R147" s="5"/>
      <c r="S147" s="5"/>
      <c r="T147" s="5"/>
      <c r="U147" s="5"/>
      <c r="V147" s="5"/>
      <c r="W147" s="5"/>
      <c r="X147" s="5"/>
      <c r="Y147" s="5"/>
      <c r="Z147" s="62"/>
      <c r="AA147" s="5"/>
      <c r="AB147" s="5"/>
      <c r="AC147" s="5"/>
      <c r="AD147" s="6"/>
      <c r="AE147" s="6"/>
      <c r="AF147" s="5"/>
      <c r="AG147" s="5"/>
      <c r="AH147" s="68"/>
    </row>
    <row r="148" spans="1:34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27" t="s">
        <v>28</v>
      </c>
      <c r="R148" s="5"/>
      <c r="S148" s="5"/>
      <c r="T148" s="5"/>
      <c r="U148" s="5"/>
      <c r="V148" s="5"/>
      <c r="W148" s="5"/>
      <c r="X148" s="5"/>
      <c r="Y148" s="5"/>
      <c r="Z148" s="62"/>
      <c r="AA148" s="5"/>
      <c r="AB148" s="5"/>
      <c r="AC148" s="5"/>
      <c r="AD148" s="6"/>
      <c r="AE148" s="6"/>
      <c r="AF148" s="5"/>
      <c r="AG148" s="5"/>
      <c r="AH148" s="68"/>
    </row>
    <row r="149" spans="1:34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2"/>
      <c r="AA149" s="5"/>
      <c r="AB149" s="5"/>
      <c r="AC149" s="5"/>
      <c r="AD149" s="6"/>
      <c r="AE149" s="6"/>
      <c r="AF149" s="5"/>
      <c r="AG149" s="5"/>
      <c r="AH149" s="68"/>
    </row>
    <row r="150" spans="1:34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2"/>
      <c r="AA150" s="5"/>
      <c r="AB150" s="5"/>
      <c r="AC150" s="5"/>
      <c r="AD150" s="6"/>
      <c r="AE150" s="6"/>
      <c r="AF150" s="5"/>
      <c r="AG150" s="5"/>
      <c r="AH150" s="68"/>
    </row>
    <row r="151" spans="1:34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2"/>
      <c r="AA151" s="5"/>
      <c r="AB151" s="5"/>
      <c r="AC151" s="5"/>
      <c r="AD151" s="6"/>
      <c r="AE151" s="6"/>
      <c r="AF151" s="5"/>
      <c r="AG151" s="5"/>
      <c r="AH151" s="68"/>
    </row>
    <row r="152" spans="1:34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2"/>
      <c r="AA152" s="5"/>
      <c r="AB152" s="5"/>
      <c r="AC152" s="5"/>
      <c r="AD152" s="6"/>
      <c r="AE152" s="6"/>
      <c r="AF152" s="5"/>
      <c r="AG152" s="5"/>
      <c r="AH152" s="68"/>
    </row>
    <row r="153" spans="1:34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2"/>
      <c r="AA153" s="5"/>
      <c r="AB153" s="5"/>
      <c r="AC153" s="5"/>
      <c r="AD153" s="6"/>
      <c r="AE153" s="6"/>
      <c r="AF153" s="5"/>
      <c r="AG153" s="5"/>
      <c r="AH153" s="68"/>
    </row>
    <row r="154" spans="1:3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2"/>
      <c r="AA154" s="5"/>
      <c r="AB154" s="5"/>
      <c r="AC154" s="5"/>
      <c r="AD154" s="6"/>
      <c r="AE154" s="6"/>
      <c r="AF154" s="5"/>
      <c r="AG154" s="5"/>
      <c r="AH154" s="68"/>
    </row>
    <row r="155" spans="1:34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2"/>
      <c r="AA155" s="5"/>
      <c r="AB155" s="5"/>
      <c r="AC155" s="5"/>
      <c r="AD155" s="6"/>
      <c r="AE155" s="6"/>
      <c r="AF155" s="5"/>
      <c r="AG155" s="5"/>
      <c r="AH155" s="68"/>
    </row>
    <row r="156" spans="1:34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2"/>
      <c r="AA156" s="5"/>
      <c r="AB156" s="5"/>
      <c r="AC156" s="5"/>
      <c r="AD156" s="6"/>
      <c r="AE156" s="6"/>
      <c r="AF156" s="5"/>
      <c r="AG156" s="5"/>
      <c r="AH156" s="68"/>
    </row>
    <row r="157" spans="1:34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2"/>
      <c r="AA157" s="5"/>
      <c r="AB157" s="5"/>
      <c r="AC157" s="5"/>
      <c r="AD157" s="6"/>
      <c r="AE157" s="6"/>
      <c r="AF157" s="5"/>
      <c r="AG157" s="5"/>
      <c r="AH157" s="68"/>
    </row>
    <row r="158" spans="1:34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2"/>
      <c r="AA158" s="5"/>
      <c r="AB158" s="5"/>
      <c r="AC158" s="5"/>
      <c r="AD158" s="6"/>
      <c r="AE158" s="6"/>
      <c r="AF158" s="5"/>
      <c r="AG158" s="5"/>
      <c r="AH158" s="68"/>
    </row>
    <row r="159" spans="1:34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2"/>
      <c r="AA159" s="5"/>
      <c r="AB159" s="5"/>
      <c r="AC159" s="5"/>
      <c r="AD159" s="6"/>
      <c r="AE159" s="6"/>
      <c r="AF159" s="5"/>
      <c r="AG159" s="5"/>
      <c r="AH159" s="68"/>
    </row>
    <row r="160" spans="1:34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2"/>
      <c r="AA160" s="5"/>
      <c r="AB160" s="5"/>
      <c r="AC160" s="5"/>
      <c r="AD160" s="6"/>
      <c r="AE160" s="6"/>
      <c r="AF160" s="5"/>
      <c r="AG160" s="5"/>
      <c r="AH160" s="68"/>
    </row>
    <row r="161" spans="1:34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2"/>
      <c r="AA161" s="5"/>
      <c r="AB161" s="5"/>
      <c r="AC161" s="5"/>
      <c r="AD161" s="6"/>
      <c r="AE161" s="6"/>
      <c r="AF161" s="5"/>
      <c r="AG161" s="5"/>
      <c r="AH161" s="68"/>
    </row>
    <row r="162" spans="1:34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2"/>
      <c r="AA162" s="5"/>
      <c r="AB162" s="5"/>
      <c r="AC162" s="5"/>
      <c r="AD162" s="6"/>
      <c r="AE162" s="6"/>
      <c r="AF162" s="5"/>
      <c r="AG162" s="5"/>
      <c r="AH162" s="68"/>
    </row>
    <row r="163" spans="1:34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2"/>
      <c r="AA163" s="5"/>
      <c r="AB163" s="5"/>
      <c r="AC163" s="5"/>
      <c r="AD163" s="6"/>
      <c r="AE163" s="6"/>
      <c r="AF163" s="5"/>
      <c r="AG163" s="5"/>
      <c r="AH163" s="68"/>
    </row>
    <row r="164" spans="1:3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2"/>
      <c r="AA164" s="5"/>
      <c r="AB164" s="5"/>
      <c r="AC164" s="5"/>
      <c r="AD164" s="6"/>
      <c r="AE164" s="6"/>
      <c r="AF164" s="5"/>
      <c r="AG164" s="5"/>
      <c r="AH164" s="68"/>
    </row>
    <row r="165" spans="1:34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2"/>
      <c r="AA165" s="5"/>
      <c r="AB165" s="5"/>
      <c r="AC165" s="5"/>
      <c r="AD165" s="6"/>
      <c r="AE165" s="6"/>
      <c r="AF165" s="5"/>
      <c r="AG165" s="5"/>
      <c r="AH165" s="68"/>
    </row>
    <row r="166" spans="1:34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2"/>
      <c r="AA166" s="5"/>
      <c r="AB166" s="5"/>
      <c r="AC166" s="5"/>
      <c r="AD166" s="6"/>
      <c r="AE166" s="6"/>
      <c r="AF166" s="5"/>
      <c r="AG166" s="5"/>
      <c r="AH166" s="68"/>
    </row>
    <row r="167" spans="1:34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2"/>
      <c r="AA167" s="5"/>
      <c r="AB167" s="5"/>
      <c r="AC167" s="5"/>
      <c r="AD167" s="6"/>
      <c r="AE167" s="6"/>
      <c r="AF167" s="5"/>
      <c r="AG167" s="5"/>
      <c r="AH167" s="68"/>
    </row>
    <row r="168" spans="1:34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2"/>
      <c r="AA168" s="5"/>
      <c r="AB168" s="5"/>
      <c r="AC168" s="5"/>
      <c r="AD168" s="6"/>
      <c r="AE168" s="6"/>
      <c r="AF168" s="5"/>
      <c r="AG168" s="5"/>
      <c r="AH168" s="68"/>
    </row>
    <row r="169" spans="1:34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2"/>
      <c r="AA169" s="5"/>
      <c r="AB169" s="5"/>
      <c r="AC169" s="5"/>
      <c r="AD169" s="6"/>
      <c r="AE169" s="6"/>
      <c r="AF169" s="5"/>
      <c r="AG169" s="5"/>
      <c r="AH169" s="68"/>
    </row>
    <row r="170" spans="1:34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2"/>
      <c r="AA170" s="5"/>
      <c r="AB170" s="5"/>
      <c r="AC170" s="5"/>
      <c r="AD170" s="6"/>
      <c r="AE170" s="6"/>
      <c r="AF170" s="5"/>
      <c r="AG170" s="5"/>
      <c r="AH170" s="68"/>
    </row>
    <row r="171" spans="1:34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2"/>
      <c r="AA171" s="5"/>
      <c r="AB171" s="5"/>
      <c r="AC171" s="5"/>
      <c r="AD171" s="6"/>
      <c r="AE171" s="6"/>
      <c r="AF171" s="5"/>
      <c r="AG171" s="5"/>
      <c r="AH171" s="68"/>
    </row>
    <row r="172" spans="1:34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2"/>
      <c r="AA172" s="5"/>
      <c r="AB172" s="5"/>
      <c r="AC172" s="5"/>
      <c r="AD172" s="6"/>
      <c r="AE172" s="6"/>
      <c r="AF172" s="5"/>
      <c r="AG172" s="5"/>
      <c r="AH172" s="68"/>
    </row>
    <row r="173" spans="1:34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2"/>
      <c r="AA173" s="5"/>
      <c r="AB173" s="5"/>
      <c r="AC173" s="5"/>
      <c r="AD173" s="6"/>
      <c r="AE173" s="6"/>
      <c r="AF173" s="5"/>
      <c r="AG173" s="5"/>
      <c r="AH173" s="68"/>
    </row>
    <row r="174" spans="1:3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2"/>
      <c r="AA174" s="5"/>
      <c r="AB174" s="5"/>
      <c r="AC174" s="5"/>
      <c r="AD174" s="6"/>
      <c r="AE174" s="6"/>
      <c r="AF174" s="5"/>
      <c r="AG174" s="5"/>
      <c r="AH174" s="68"/>
    </row>
    <row r="175" spans="1:34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2"/>
      <c r="AA175" s="5"/>
      <c r="AB175" s="5"/>
      <c r="AC175" s="5"/>
      <c r="AD175" s="6"/>
      <c r="AE175" s="6"/>
      <c r="AF175" s="5"/>
      <c r="AG175" s="5"/>
      <c r="AH175" s="68"/>
    </row>
    <row r="176" spans="1:34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2"/>
      <c r="AA176" s="5"/>
      <c r="AB176" s="5"/>
      <c r="AC176" s="5"/>
      <c r="AD176" s="6"/>
      <c r="AE176" s="6"/>
      <c r="AF176" s="5"/>
      <c r="AG176" s="5"/>
      <c r="AH176" s="68"/>
    </row>
    <row r="177" spans="1:34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2"/>
      <c r="AA177" s="5"/>
      <c r="AB177" s="5"/>
      <c r="AC177" s="5"/>
      <c r="AD177" s="6"/>
      <c r="AE177" s="6"/>
      <c r="AF177" s="5"/>
      <c r="AG177" s="5"/>
      <c r="AH177" s="68"/>
    </row>
    <row r="178" spans="1:34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2"/>
      <c r="AA178" s="5"/>
      <c r="AB178" s="5"/>
      <c r="AC178" s="5"/>
      <c r="AD178" s="6"/>
      <c r="AE178" s="6"/>
      <c r="AF178" s="5"/>
      <c r="AG178" s="5"/>
      <c r="AH178" s="68"/>
    </row>
    <row r="179" spans="1:34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2"/>
      <c r="AA179" s="5"/>
      <c r="AB179" s="5"/>
      <c r="AC179" s="5"/>
      <c r="AD179" s="6"/>
      <c r="AE179" s="6"/>
      <c r="AF179" s="5"/>
      <c r="AG179" s="5"/>
      <c r="AH179" s="68"/>
    </row>
    <row r="180" spans="1:34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2"/>
      <c r="AA180" s="5"/>
      <c r="AB180" s="5"/>
      <c r="AC180" s="5"/>
      <c r="AD180" s="6"/>
      <c r="AE180" s="6"/>
      <c r="AF180" s="5"/>
      <c r="AG180" s="5"/>
      <c r="AH180" s="68"/>
    </row>
    <row r="181" spans="1:34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2"/>
      <c r="AA181" s="5"/>
      <c r="AB181" s="5"/>
      <c r="AC181" s="5"/>
      <c r="AD181" s="6"/>
      <c r="AE181" s="6"/>
      <c r="AF181" s="5"/>
      <c r="AG181" s="5"/>
      <c r="AH181" s="68"/>
    </row>
    <row r="182" spans="1:34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2"/>
      <c r="AA182" s="5"/>
      <c r="AB182" s="5"/>
      <c r="AC182" s="5"/>
      <c r="AD182" s="6"/>
      <c r="AE182" s="6"/>
      <c r="AF182" s="5"/>
      <c r="AG182" s="5"/>
      <c r="AH182" s="68"/>
    </row>
    <row r="183" spans="1:34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2"/>
      <c r="AA183" s="5"/>
      <c r="AB183" s="5"/>
      <c r="AC183" s="5"/>
      <c r="AD183" s="6"/>
      <c r="AE183" s="6"/>
      <c r="AF183" s="5"/>
      <c r="AG183" s="5"/>
      <c r="AH183" s="68"/>
    </row>
    <row r="184" spans="1:3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2"/>
      <c r="AA184" s="5"/>
      <c r="AB184" s="5"/>
      <c r="AC184" s="5"/>
      <c r="AD184" s="6"/>
      <c r="AE184" s="6"/>
      <c r="AF184" s="5"/>
      <c r="AG184" s="5"/>
      <c r="AH184" s="68"/>
    </row>
    <row r="185" spans="1:34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2"/>
      <c r="AA185" s="5"/>
      <c r="AB185" s="5"/>
      <c r="AC185" s="5"/>
      <c r="AD185" s="6"/>
      <c r="AE185" s="6"/>
      <c r="AF185" s="5"/>
      <c r="AG185" s="5"/>
      <c r="AH185" s="68"/>
    </row>
    <row r="186" spans="1:34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2"/>
      <c r="AA186" s="5"/>
      <c r="AB186" s="5"/>
      <c r="AC186" s="5"/>
      <c r="AD186" s="6"/>
      <c r="AE186" s="6"/>
      <c r="AF186" s="5"/>
      <c r="AG186" s="5"/>
      <c r="AH186" s="68"/>
    </row>
    <row r="187" spans="1:34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2"/>
      <c r="AA187" s="5"/>
      <c r="AB187" s="5"/>
      <c r="AC187" s="5"/>
      <c r="AD187" s="6"/>
      <c r="AE187" s="6"/>
      <c r="AF187" s="5"/>
      <c r="AG187" s="5"/>
      <c r="AH187" s="68"/>
    </row>
    <row r="188" spans="1:34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2"/>
      <c r="AA188" s="5"/>
      <c r="AB188" s="5"/>
      <c r="AC188" s="5"/>
      <c r="AD188" s="6"/>
      <c r="AE188" s="6"/>
      <c r="AF188" s="5"/>
      <c r="AG188" s="5"/>
      <c r="AH188" s="68"/>
    </row>
    <row r="189" spans="1:34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2"/>
      <c r="AA189" s="5"/>
      <c r="AB189" s="5"/>
      <c r="AC189" s="5"/>
      <c r="AD189" s="6"/>
      <c r="AE189" s="6"/>
      <c r="AF189" s="5"/>
      <c r="AG189" s="5"/>
      <c r="AH189" s="68"/>
    </row>
    <row r="190" spans="1:34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2"/>
      <c r="AA190" s="5"/>
      <c r="AB190" s="5"/>
      <c r="AC190" s="5"/>
      <c r="AD190" s="6"/>
      <c r="AE190" s="6"/>
      <c r="AF190" s="5"/>
      <c r="AG190" s="5"/>
      <c r="AH190" s="68"/>
    </row>
    <row r="191" spans="1:34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2"/>
      <c r="AA191" s="5"/>
      <c r="AB191" s="5"/>
      <c r="AC191" s="5"/>
      <c r="AD191" s="6"/>
      <c r="AE191" s="6"/>
      <c r="AF191" s="5"/>
      <c r="AG191" s="5"/>
      <c r="AH191" s="68"/>
    </row>
    <row r="192" spans="1:34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2"/>
      <c r="AA192" s="5"/>
      <c r="AB192" s="5"/>
      <c r="AC192" s="5"/>
      <c r="AD192" s="6"/>
      <c r="AE192" s="6"/>
      <c r="AF192" s="5"/>
      <c r="AG192" s="5"/>
      <c r="AH192" s="68"/>
    </row>
    <row r="193" spans="1:34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2"/>
      <c r="AA193" s="5"/>
      <c r="AB193" s="5"/>
      <c r="AC193" s="5"/>
      <c r="AD193" s="6"/>
      <c r="AE193" s="6"/>
      <c r="AF193" s="5"/>
      <c r="AG193" s="5"/>
      <c r="AH193" s="68"/>
    </row>
    <row r="194" spans="1:3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2"/>
      <c r="AA194" s="5"/>
      <c r="AB194" s="5"/>
      <c r="AC194" s="5"/>
      <c r="AD194" s="6"/>
      <c r="AE194" s="6"/>
      <c r="AF194" s="5"/>
      <c r="AG194" s="5"/>
      <c r="AH194" s="68"/>
    </row>
    <row r="195" spans="1:34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2"/>
      <c r="AA195" s="5"/>
      <c r="AB195" s="5"/>
      <c r="AC195" s="5"/>
      <c r="AD195" s="6"/>
      <c r="AE195" s="6"/>
      <c r="AF195" s="5"/>
      <c r="AG195" s="5"/>
      <c r="AH195" s="68"/>
    </row>
    <row r="196" spans="1:34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2"/>
      <c r="AA196" s="5"/>
      <c r="AB196" s="5"/>
      <c r="AC196" s="5"/>
      <c r="AD196" s="6"/>
      <c r="AE196" s="6"/>
      <c r="AF196" s="5"/>
      <c r="AG196" s="5"/>
      <c r="AH196" s="68"/>
    </row>
    <row r="197" spans="1:34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2"/>
      <c r="AA197" s="5"/>
      <c r="AB197" s="5"/>
      <c r="AC197" s="5"/>
      <c r="AD197" s="6"/>
      <c r="AE197" s="6"/>
      <c r="AF197" s="5"/>
      <c r="AG197" s="5"/>
      <c r="AH197" s="68"/>
    </row>
    <row r="198" spans="1:34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2"/>
      <c r="AA198" s="5"/>
      <c r="AB198" s="5"/>
      <c r="AC198" s="5"/>
      <c r="AD198" s="6"/>
      <c r="AE198" s="6"/>
      <c r="AF198" s="5"/>
      <c r="AG198" s="5"/>
      <c r="AH198" s="68"/>
    </row>
    <row r="199" spans="1:34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2"/>
      <c r="AA199" s="5"/>
      <c r="AB199" s="5"/>
      <c r="AC199" s="5"/>
      <c r="AD199" s="6"/>
      <c r="AE199" s="6"/>
      <c r="AF199" s="5"/>
      <c r="AG199" s="5"/>
      <c r="AH199" s="68"/>
    </row>
    <row r="200" spans="1:34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2"/>
      <c r="AA200" s="5"/>
      <c r="AB200" s="5"/>
      <c r="AC200" s="5"/>
      <c r="AD200" s="6"/>
      <c r="AE200" s="6"/>
      <c r="AF200" s="5"/>
      <c r="AG200" s="5"/>
      <c r="AH200" s="68"/>
    </row>
    <row r="201" spans="1:34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2"/>
      <c r="AA201" s="5"/>
      <c r="AB201" s="5"/>
      <c r="AC201" s="5"/>
      <c r="AD201" s="6"/>
      <c r="AE201" s="6"/>
      <c r="AF201" s="5"/>
      <c r="AG201" s="5"/>
      <c r="AH201" s="68"/>
    </row>
    <row r="202" spans="1:34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2"/>
      <c r="AA202" s="5"/>
      <c r="AB202" s="5"/>
      <c r="AC202" s="5"/>
      <c r="AD202" s="6"/>
      <c r="AE202" s="6"/>
      <c r="AF202" s="5"/>
      <c r="AG202" s="5"/>
      <c r="AH202" s="68"/>
    </row>
    <row r="203" spans="1:34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2"/>
      <c r="AA203" s="5"/>
      <c r="AB203" s="5"/>
      <c r="AC203" s="5"/>
      <c r="AD203" s="6"/>
      <c r="AE203" s="6"/>
      <c r="AF203" s="5"/>
      <c r="AG203" s="5"/>
      <c r="AH203" s="68"/>
    </row>
    <row r="204" spans="1:3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2"/>
      <c r="AA204" s="5"/>
      <c r="AB204" s="5"/>
      <c r="AC204" s="5"/>
      <c r="AD204" s="6"/>
      <c r="AE204" s="6"/>
      <c r="AF204" s="5"/>
      <c r="AG204" s="5"/>
      <c r="AH204" s="68"/>
    </row>
    <row r="205" spans="1:34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2"/>
      <c r="AA205" s="5"/>
      <c r="AB205" s="5"/>
      <c r="AC205" s="5"/>
      <c r="AD205" s="6"/>
      <c r="AE205" s="6"/>
      <c r="AF205" s="5"/>
      <c r="AG205" s="5"/>
      <c r="AH205" s="68"/>
    </row>
    <row r="206" spans="1:34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2"/>
      <c r="AA206" s="5"/>
      <c r="AB206" s="5"/>
      <c r="AC206" s="5"/>
      <c r="AD206" s="6"/>
      <c r="AE206" s="6"/>
      <c r="AF206" s="5"/>
      <c r="AG206" s="5"/>
      <c r="AH206" s="68"/>
    </row>
    <row r="207" spans="1:34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2"/>
      <c r="AA207" s="5"/>
      <c r="AB207" s="5"/>
      <c r="AC207" s="5"/>
      <c r="AD207" s="6"/>
      <c r="AE207" s="6"/>
      <c r="AF207" s="5"/>
      <c r="AG207" s="5"/>
      <c r="AH207" s="68"/>
    </row>
    <row r="208" spans="1:34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2"/>
      <c r="AA208" s="5"/>
      <c r="AB208" s="5"/>
      <c r="AC208" s="5"/>
      <c r="AD208" s="6"/>
      <c r="AE208" s="6"/>
      <c r="AF208" s="5"/>
      <c r="AG208" s="5"/>
      <c r="AH208" s="68"/>
    </row>
    <row r="209" spans="1:34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2"/>
      <c r="AA209" s="5"/>
      <c r="AB209" s="5"/>
      <c r="AC209" s="5"/>
      <c r="AD209" s="6"/>
      <c r="AE209" s="6"/>
      <c r="AF209" s="5"/>
      <c r="AG209" s="5"/>
      <c r="AH209" s="68"/>
    </row>
    <row r="210" spans="1:34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2"/>
      <c r="AA210" s="5"/>
      <c r="AB210" s="5"/>
      <c r="AC210" s="5"/>
      <c r="AD210" s="6"/>
      <c r="AE210" s="6"/>
      <c r="AF210" s="5"/>
      <c r="AG210" s="5"/>
      <c r="AH210" s="68"/>
    </row>
    <row r="211" spans="1:34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2"/>
      <c r="AA211" s="5"/>
      <c r="AB211" s="5"/>
      <c r="AC211" s="5"/>
      <c r="AD211" s="6"/>
      <c r="AE211" s="6"/>
      <c r="AF211" s="5"/>
      <c r="AG211" s="5"/>
      <c r="AH211" s="68"/>
    </row>
    <row r="212" spans="1:34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2"/>
      <c r="AA212" s="5"/>
      <c r="AB212" s="5"/>
      <c r="AC212" s="5"/>
      <c r="AD212" s="6"/>
      <c r="AE212" s="6"/>
      <c r="AF212" s="5"/>
      <c r="AG212" s="5"/>
      <c r="AH212" s="68"/>
    </row>
    <row r="213" spans="1:34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2"/>
      <c r="AA213" s="5"/>
      <c r="AB213" s="5"/>
      <c r="AC213" s="5"/>
      <c r="AD213" s="6"/>
      <c r="AE213" s="6"/>
      <c r="AF213" s="5"/>
      <c r="AG213" s="5"/>
      <c r="AH213" s="68"/>
    </row>
    <row r="214" spans="1:3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2"/>
      <c r="AA214" s="5"/>
      <c r="AB214" s="5"/>
      <c r="AC214" s="5"/>
      <c r="AD214" s="6"/>
      <c r="AE214" s="6"/>
      <c r="AF214" s="5"/>
      <c r="AG214" s="5"/>
      <c r="AH214" s="68"/>
    </row>
    <row r="215" spans="1:34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2"/>
      <c r="AA215" s="5"/>
      <c r="AB215" s="5"/>
      <c r="AC215" s="5"/>
      <c r="AD215" s="6"/>
      <c r="AE215" s="6"/>
      <c r="AF215" s="5"/>
      <c r="AG215" s="5"/>
      <c r="AH215" s="68"/>
    </row>
    <row r="216" spans="1:34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2"/>
      <c r="AA216" s="5"/>
      <c r="AB216" s="5"/>
      <c r="AC216" s="5"/>
      <c r="AD216" s="6"/>
      <c r="AE216" s="6"/>
      <c r="AF216" s="5"/>
      <c r="AG216" s="5"/>
      <c r="AH216" s="68"/>
    </row>
    <row r="217" spans="1:34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2"/>
      <c r="AA217" s="5"/>
      <c r="AB217" s="5"/>
      <c r="AC217" s="5"/>
      <c r="AD217" s="6"/>
      <c r="AE217" s="6"/>
      <c r="AF217" s="5"/>
      <c r="AG217" s="5"/>
      <c r="AH217" s="68"/>
    </row>
    <row r="218" spans="1:34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2"/>
      <c r="AA218" s="5"/>
      <c r="AB218" s="5"/>
      <c r="AC218" s="5"/>
      <c r="AD218" s="6"/>
      <c r="AE218" s="6"/>
      <c r="AF218" s="5"/>
      <c r="AG218" s="5"/>
      <c r="AH218" s="68"/>
    </row>
    <row r="219" spans="1:34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2"/>
      <c r="AA219" s="5"/>
      <c r="AB219" s="5"/>
      <c r="AC219" s="5"/>
      <c r="AD219" s="6"/>
      <c r="AE219" s="6"/>
      <c r="AF219" s="5"/>
      <c r="AG219" s="5"/>
      <c r="AH219" s="68"/>
    </row>
    <row r="220" spans="1:34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2"/>
      <c r="AA220" s="5"/>
      <c r="AB220" s="5"/>
      <c r="AC220" s="5"/>
      <c r="AD220" s="6"/>
      <c r="AE220" s="6"/>
      <c r="AF220" s="5"/>
      <c r="AG220" s="5"/>
      <c r="AH220" s="68"/>
    </row>
    <row r="221" spans="1:34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2"/>
      <c r="AA221" s="5"/>
      <c r="AB221" s="5"/>
      <c r="AC221" s="5"/>
      <c r="AD221" s="6"/>
      <c r="AE221" s="6"/>
      <c r="AF221" s="5"/>
      <c r="AG221" s="5"/>
      <c r="AH221" s="68"/>
    </row>
    <row r="222" spans="1:34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2"/>
      <c r="AA222" s="5"/>
      <c r="AB222" s="5"/>
      <c r="AC222" s="5"/>
      <c r="AD222" s="6"/>
      <c r="AE222" s="6"/>
      <c r="AF222" s="5"/>
      <c r="AG222" s="5"/>
      <c r="AH222" s="68"/>
    </row>
    <row r="223" spans="1:34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2"/>
      <c r="AA223" s="5"/>
      <c r="AB223" s="5"/>
      <c r="AC223" s="5"/>
      <c r="AD223" s="6"/>
      <c r="AE223" s="6"/>
      <c r="AF223" s="5"/>
      <c r="AG223" s="5"/>
      <c r="AH223" s="68"/>
    </row>
    <row r="224" spans="1:3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2"/>
      <c r="AA224" s="5"/>
      <c r="AB224" s="5"/>
      <c r="AC224" s="5"/>
      <c r="AD224" s="6"/>
      <c r="AE224" s="6"/>
      <c r="AF224" s="5"/>
      <c r="AG224" s="5"/>
      <c r="AH224" s="68"/>
    </row>
    <row r="225" spans="1:34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2"/>
      <c r="AA225" s="5"/>
      <c r="AB225" s="5"/>
      <c r="AC225" s="5"/>
      <c r="AD225" s="6"/>
      <c r="AE225" s="6"/>
      <c r="AF225" s="5"/>
      <c r="AG225" s="5"/>
      <c r="AH225" s="68"/>
    </row>
    <row r="226" spans="1:34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2"/>
      <c r="AA226" s="5"/>
      <c r="AB226" s="5"/>
      <c r="AC226" s="5"/>
      <c r="AD226" s="6"/>
      <c r="AE226" s="6"/>
      <c r="AF226" s="5"/>
      <c r="AG226" s="5"/>
      <c r="AH226" s="68"/>
    </row>
    <row r="227" spans="1:34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2"/>
      <c r="AA227" s="5"/>
      <c r="AB227" s="5"/>
      <c r="AC227" s="5"/>
      <c r="AD227" s="6"/>
      <c r="AE227" s="6"/>
      <c r="AF227" s="5"/>
      <c r="AG227" s="5"/>
      <c r="AH227" s="68"/>
    </row>
    <row r="228" spans="1:34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2"/>
      <c r="AA228" s="5"/>
      <c r="AB228" s="5"/>
      <c r="AC228" s="5"/>
      <c r="AD228" s="6"/>
      <c r="AE228" s="6"/>
      <c r="AF228" s="5"/>
      <c r="AG228" s="5"/>
      <c r="AH228" s="68"/>
    </row>
    <row r="229" spans="1:34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2"/>
      <c r="AA229" s="5"/>
      <c r="AB229" s="5"/>
      <c r="AC229" s="5"/>
      <c r="AD229" s="6"/>
      <c r="AE229" s="6"/>
      <c r="AF229" s="5"/>
      <c r="AG229" s="5"/>
      <c r="AH229" s="68"/>
    </row>
    <row r="230" spans="1:34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2"/>
      <c r="AA230" s="5"/>
      <c r="AB230" s="5"/>
      <c r="AC230" s="5"/>
      <c r="AD230" s="6"/>
      <c r="AE230" s="6"/>
      <c r="AF230" s="5"/>
      <c r="AG230" s="5"/>
      <c r="AH230" s="68"/>
    </row>
    <row r="231" spans="1:34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2"/>
      <c r="AA231" s="5"/>
      <c r="AB231" s="5"/>
      <c r="AC231" s="5"/>
      <c r="AD231" s="6"/>
      <c r="AE231" s="6"/>
      <c r="AF231" s="5"/>
      <c r="AG231" s="5"/>
      <c r="AH231" s="68"/>
    </row>
    <row r="232" spans="1:34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2"/>
      <c r="AA232" s="5"/>
      <c r="AB232" s="5"/>
      <c r="AC232" s="5"/>
      <c r="AD232" s="6"/>
      <c r="AE232" s="6"/>
      <c r="AF232" s="5"/>
      <c r="AG232" s="5"/>
      <c r="AH232" s="68"/>
    </row>
    <row r="233" spans="1:34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2"/>
      <c r="AA233" s="5"/>
      <c r="AB233" s="5"/>
      <c r="AC233" s="5"/>
      <c r="AD233" s="6"/>
      <c r="AE233" s="6"/>
      <c r="AF233" s="5"/>
      <c r="AG233" s="5"/>
      <c r="AH233" s="68"/>
    </row>
    <row r="234" spans="1: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2"/>
      <c r="AA234" s="5"/>
      <c r="AB234" s="5"/>
      <c r="AC234" s="5"/>
      <c r="AD234" s="6"/>
      <c r="AE234" s="6"/>
      <c r="AF234" s="5"/>
      <c r="AG234" s="5"/>
      <c r="AH234" s="68"/>
    </row>
    <row r="235" spans="1:34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2"/>
      <c r="AA235" s="5"/>
      <c r="AB235" s="5"/>
      <c r="AC235" s="5"/>
      <c r="AD235" s="6"/>
      <c r="AE235" s="6"/>
      <c r="AF235" s="5"/>
      <c r="AG235" s="5"/>
      <c r="AH235" s="68"/>
    </row>
    <row r="236" spans="1:34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2"/>
      <c r="AA236" s="5"/>
      <c r="AB236" s="5"/>
      <c r="AC236" s="5"/>
      <c r="AD236" s="6"/>
      <c r="AE236" s="6"/>
      <c r="AF236" s="5"/>
      <c r="AG236" s="5"/>
      <c r="AH236" s="68"/>
    </row>
    <row r="237" spans="1:34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2"/>
      <c r="AA237" s="5"/>
      <c r="AB237" s="5"/>
      <c r="AC237" s="5"/>
      <c r="AD237" s="6"/>
      <c r="AE237" s="6"/>
      <c r="AF237" s="5"/>
      <c r="AG237" s="5"/>
      <c r="AH237" s="68"/>
    </row>
    <row r="238" spans="1:34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2"/>
      <c r="AA238" s="5"/>
      <c r="AB238" s="5"/>
      <c r="AC238" s="5"/>
      <c r="AD238" s="6"/>
      <c r="AE238" s="6"/>
      <c r="AF238" s="5"/>
      <c r="AG238" s="5"/>
      <c r="AH238" s="68"/>
    </row>
    <row r="239" spans="1:34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2"/>
      <c r="AA239" s="5"/>
      <c r="AB239" s="5"/>
      <c r="AC239" s="5"/>
      <c r="AD239" s="6"/>
      <c r="AE239" s="6"/>
      <c r="AF239" s="5"/>
      <c r="AG239" s="5"/>
      <c r="AH239" s="68"/>
    </row>
    <row r="240" spans="1:34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2"/>
      <c r="AA240" s="5"/>
      <c r="AB240" s="5"/>
      <c r="AC240" s="5"/>
      <c r="AD240" s="6"/>
      <c r="AE240" s="6"/>
      <c r="AF240" s="5"/>
      <c r="AG240" s="5"/>
      <c r="AH240" s="68"/>
    </row>
    <row r="241" spans="1:34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2"/>
      <c r="AA241" s="5"/>
      <c r="AB241" s="5"/>
      <c r="AC241" s="5"/>
      <c r="AD241" s="6"/>
      <c r="AE241" s="6"/>
      <c r="AF241" s="5"/>
      <c r="AG241" s="5"/>
      <c r="AH241" s="68"/>
    </row>
    <row r="242" spans="1:34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2"/>
      <c r="AA242" s="5"/>
      <c r="AB242" s="5"/>
      <c r="AC242" s="5"/>
      <c r="AD242" s="6"/>
      <c r="AE242" s="6"/>
      <c r="AF242" s="5"/>
      <c r="AG242" s="5"/>
      <c r="AH242" s="68"/>
    </row>
    <row r="243" spans="1:34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2"/>
      <c r="AA243" s="5"/>
      <c r="AB243" s="5"/>
      <c r="AC243" s="5"/>
      <c r="AD243" s="6"/>
      <c r="AE243" s="6"/>
      <c r="AF243" s="5"/>
      <c r="AG243" s="5"/>
      <c r="AH243" s="68"/>
    </row>
    <row r="244" spans="1:3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2"/>
      <c r="AA244" s="5"/>
      <c r="AB244" s="5"/>
      <c r="AC244" s="5"/>
      <c r="AD244" s="6"/>
      <c r="AE244" s="6"/>
      <c r="AF244" s="5"/>
      <c r="AG244" s="5"/>
      <c r="AH244" s="68"/>
    </row>
    <row r="245" spans="1:34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2"/>
      <c r="AA245" s="5"/>
      <c r="AB245" s="5"/>
      <c r="AC245" s="5"/>
      <c r="AD245" s="6"/>
      <c r="AE245" s="6"/>
      <c r="AF245" s="5"/>
      <c r="AG245" s="5"/>
      <c r="AH245" s="68"/>
    </row>
    <row r="246" spans="1:34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2"/>
      <c r="AA246" s="5"/>
      <c r="AB246" s="5"/>
      <c r="AC246" s="5"/>
      <c r="AD246" s="6"/>
      <c r="AE246" s="6"/>
      <c r="AF246" s="5"/>
      <c r="AG246" s="5"/>
      <c r="AH246" s="68"/>
    </row>
    <row r="247" spans="1:34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2"/>
      <c r="AA247" s="5"/>
      <c r="AB247" s="5"/>
      <c r="AC247" s="5"/>
      <c r="AD247" s="6"/>
      <c r="AE247" s="6"/>
      <c r="AF247" s="5"/>
      <c r="AG247" s="5"/>
      <c r="AH247" s="68"/>
    </row>
    <row r="248" spans="1:34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2"/>
      <c r="AA248" s="5"/>
      <c r="AB248" s="5"/>
      <c r="AC248" s="5"/>
      <c r="AD248" s="6"/>
      <c r="AE248" s="6"/>
      <c r="AF248" s="5"/>
      <c r="AG248" s="5"/>
      <c r="AH248" s="68"/>
    </row>
    <row r="249" spans="1:34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2"/>
      <c r="AA249" s="5"/>
      <c r="AB249" s="5"/>
      <c r="AC249" s="5"/>
      <c r="AD249" s="6"/>
      <c r="AE249" s="6"/>
      <c r="AF249" s="5"/>
      <c r="AG249" s="5"/>
      <c r="AH249" s="68"/>
    </row>
    <row r="250" spans="1:34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2"/>
      <c r="AA250" s="5"/>
      <c r="AB250" s="5"/>
      <c r="AC250" s="5"/>
      <c r="AD250" s="6"/>
      <c r="AE250" s="6"/>
      <c r="AF250" s="5"/>
      <c r="AG250" s="5"/>
      <c r="AH250" s="68"/>
    </row>
    <row r="251" spans="1:34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2"/>
      <c r="AA251" s="5"/>
      <c r="AB251" s="5"/>
      <c r="AC251" s="5"/>
      <c r="AD251" s="6"/>
      <c r="AE251" s="6"/>
      <c r="AF251" s="5"/>
      <c r="AG251" s="5"/>
      <c r="AH251" s="68"/>
    </row>
    <row r="252" spans="1:34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2"/>
      <c r="AA252" s="5"/>
      <c r="AB252" s="5"/>
      <c r="AC252" s="5"/>
      <c r="AD252" s="6"/>
      <c r="AE252" s="6"/>
      <c r="AF252" s="5"/>
      <c r="AG252" s="5"/>
      <c r="AH252" s="68"/>
    </row>
    <row r="253" spans="1:34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2"/>
      <c r="AA253" s="5"/>
      <c r="AB253" s="5"/>
      <c r="AC253" s="5"/>
      <c r="AD253" s="6"/>
      <c r="AE253" s="6"/>
      <c r="AF253" s="5"/>
      <c r="AG253" s="5"/>
      <c r="AH253" s="68"/>
    </row>
    <row r="254" spans="1:3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2"/>
      <c r="AA254" s="5"/>
      <c r="AB254" s="5"/>
      <c r="AC254" s="5"/>
      <c r="AD254" s="6"/>
      <c r="AE254" s="6"/>
      <c r="AF254" s="5"/>
      <c r="AG254" s="5"/>
      <c r="AH254" s="68"/>
    </row>
    <row r="255" spans="1:34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2"/>
      <c r="AA255" s="5"/>
      <c r="AB255" s="5"/>
      <c r="AC255" s="5"/>
      <c r="AD255" s="6"/>
      <c r="AE255" s="6"/>
      <c r="AF255" s="5"/>
      <c r="AG255" s="5"/>
      <c r="AH255" s="68"/>
    </row>
    <row r="256" spans="1:34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2"/>
      <c r="AA256" s="5"/>
      <c r="AB256" s="5"/>
      <c r="AC256" s="5"/>
      <c r="AD256" s="6"/>
      <c r="AE256" s="6"/>
      <c r="AF256" s="5"/>
      <c r="AG256" s="5"/>
      <c r="AH256" s="68"/>
    </row>
    <row r="257" spans="1:34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2"/>
      <c r="AA257" s="5"/>
      <c r="AB257" s="5"/>
      <c r="AC257" s="5"/>
      <c r="AD257" s="6"/>
      <c r="AE257" s="6"/>
      <c r="AF257" s="5"/>
      <c r="AG257" s="5"/>
      <c r="AH257" s="68"/>
    </row>
    <row r="258" spans="1:34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2"/>
      <c r="AA258" s="5"/>
      <c r="AB258" s="5"/>
      <c r="AC258" s="5"/>
      <c r="AD258" s="6"/>
      <c r="AE258" s="6"/>
      <c r="AF258" s="5"/>
      <c r="AG258" s="5"/>
      <c r="AH258" s="68"/>
    </row>
    <row r="259" spans="1:34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2"/>
      <c r="AA259" s="5"/>
      <c r="AB259" s="5"/>
      <c r="AC259" s="5"/>
      <c r="AD259" s="6"/>
      <c r="AE259" s="6"/>
      <c r="AF259" s="5"/>
      <c r="AG259" s="5"/>
      <c r="AH259" s="68"/>
    </row>
    <row r="260" spans="1:34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2"/>
      <c r="AA260" s="5"/>
      <c r="AB260" s="5"/>
      <c r="AC260" s="5"/>
      <c r="AD260" s="6"/>
      <c r="AE260" s="6"/>
      <c r="AF260" s="5"/>
      <c r="AG260" s="5"/>
      <c r="AH260" s="68"/>
    </row>
    <row r="261" spans="1:34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2"/>
      <c r="AA261" s="5"/>
      <c r="AB261" s="5"/>
      <c r="AC261" s="5"/>
      <c r="AD261" s="6"/>
      <c r="AE261" s="6"/>
      <c r="AF261" s="5"/>
      <c r="AG261" s="5"/>
      <c r="AH261" s="68"/>
    </row>
    <row r="262" spans="1:34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2"/>
      <c r="AA262" s="5"/>
      <c r="AB262" s="5"/>
      <c r="AC262" s="5"/>
      <c r="AD262" s="6"/>
      <c r="AE262" s="6"/>
      <c r="AF262" s="5"/>
      <c r="AG262" s="5"/>
      <c r="AH262" s="68"/>
    </row>
    <row r="263" spans="1:34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2"/>
      <c r="AA263" s="5"/>
      <c r="AB263" s="5"/>
      <c r="AC263" s="5"/>
      <c r="AD263" s="6"/>
      <c r="AE263" s="6"/>
      <c r="AF263" s="5"/>
      <c r="AG263" s="5"/>
      <c r="AH263" s="68"/>
    </row>
    <row r="264" spans="1:3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2"/>
      <c r="AA264" s="5"/>
      <c r="AB264" s="5"/>
      <c r="AC264" s="5"/>
      <c r="AD264" s="6"/>
      <c r="AE264" s="6"/>
      <c r="AF264" s="5"/>
      <c r="AG264" s="5"/>
      <c r="AH264" s="68"/>
    </row>
    <row r="265" spans="1:34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2"/>
      <c r="AA265" s="5"/>
      <c r="AB265" s="5"/>
      <c r="AC265" s="5"/>
      <c r="AD265" s="6"/>
      <c r="AE265" s="6"/>
      <c r="AF265" s="5"/>
      <c r="AG265" s="5"/>
      <c r="AH265" s="68"/>
    </row>
    <row r="266" spans="1:34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2"/>
      <c r="AA266" s="5"/>
      <c r="AB266" s="5"/>
      <c r="AC266" s="5"/>
      <c r="AD266" s="6"/>
      <c r="AE266" s="6"/>
      <c r="AF266" s="5"/>
      <c r="AG266" s="5"/>
      <c r="AH266" s="68"/>
    </row>
    <row r="267" spans="1:34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2"/>
      <c r="AA267" s="5"/>
      <c r="AB267" s="5"/>
      <c r="AC267" s="5"/>
      <c r="AD267" s="6"/>
      <c r="AE267" s="6"/>
      <c r="AF267" s="5"/>
      <c r="AG267" s="5"/>
      <c r="AH267" s="68"/>
    </row>
    <row r="268" spans="1:34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2"/>
      <c r="AA268" s="5"/>
      <c r="AB268" s="5"/>
      <c r="AC268" s="5"/>
      <c r="AD268" s="6"/>
      <c r="AE268" s="6"/>
      <c r="AF268" s="5"/>
      <c r="AG268" s="5"/>
      <c r="AH268" s="68"/>
    </row>
    <row r="269" spans="1:34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2"/>
      <c r="AA269" s="5"/>
      <c r="AB269" s="5"/>
      <c r="AC269" s="5"/>
      <c r="AD269" s="6"/>
      <c r="AE269" s="6"/>
      <c r="AF269" s="5"/>
      <c r="AG269" s="5"/>
      <c r="AH269" s="68"/>
    </row>
    <row r="270" spans="1:34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2"/>
      <c r="AA270" s="5"/>
      <c r="AB270" s="5"/>
      <c r="AC270" s="5"/>
      <c r="AD270" s="6"/>
      <c r="AE270" s="6"/>
      <c r="AF270" s="5"/>
      <c r="AG270" s="5"/>
      <c r="AH270" s="68"/>
    </row>
    <row r="271" spans="1:34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2"/>
      <c r="AA271" s="5"/>
      <c r="AB271" s="5"/>
      <c r="AC271" s="5"/>
      <c r="AD271" s="6"/>
      <c r="AE271" s="6"/>
      <c r="AF271" s="5"/>
      <c r="AG271" s="5"/>
      <c r="AH271" s="68"/>
    </row>
    <row r="272" spans="1:34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2"/>
      <c r="AA272" s="5"/>
      <c r="AB272" s="5"/>
      <c r="AC272" s="5"/>
      <c r="AD272" s="6"/>
      <c r="AE272" s="6"/>
      <c r="AF272" s="5"/>
      <c r="AG272" s="5"/>
      <c r="AH272" s="68"/>
    </row>
    <row r="273" spans="1:34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2"/>
      <c r="AA273" s="5"/>
      <c r="AB273" s="5"/>
      <c r="AC273" s="5"/>
      <c r="AD273" s="6"/>
      <c r="AE273" s="6"/>
      <c r="AF273" s="5"/>
      <c r="AG273" s="5"/>
      <c r="AH273" s="68"/>
    </row>
    <row r="274" spans="1:3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2"/>
      <c r="AA274" s="5"/>
      <c r="AB274" s="5"/>
      <c r="AC274" s="5"/>
      <c r="AD274" s="6"/>
      <c r="AE274" s="6"/>
      <c r="AF274" s="5"/>
      <c r="AG274" s="5"/>
      <c r="AH274" s="68"/>
    </row>
    <row r="275" spans="1:34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2"/>
      <c r="AA275" s="5"/>
      <c r="AB275" s="5"/>
      <c r="AC275" s="5"/>
      <c r="AD275" s="6"/>
      <c r="AE275" s="6"/>
      <c r="AF275" s="5"/>
      <c r="AG275" s="5"/>
      <c r="AH275" s="68"/>
    </row>
    <row r="276" spans="1:34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2"/>
      <c r="AA276" s="5"/>
      <c r="AB276" s="5"/>
      <c r="AC276" s="5"/>
      <c r="AD276" s="6"/>
      <c r="AE276" s="6"/>
      <c r="AF276" s="5"/>
      <c r="AG276" s="5"/>
      <c r="AH276" s="68"/>
    </row>
    <row r="277" spans="1:34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2"/>
      <c r="AA277" s="5"/>
      <c r="AB277" s="5"/>
      <c r="AC277" s="5"/>
      <c r="AD277" s="6"/>
      <c r="AE277" s="6"/>
      <c r="AF277" s="5"/>
      <c r="AG277" s="5"/>
      <c r="AH277" s="68"/>
    </row>
    <row r="278" spans="1:34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2"/>
      <c r="AA278" s="5"/>
      <c r="AB278" s="5"/>
      <c r="AC278" s="5"/>
      <c r="AD278" s="6"/>
      <c r="AE278" s="6"/>
      <c r="AF278" s="5"/>
      <c r="AG278" s="5"/>
      <c r="AH278" s="68"/>
    </row>
    <row r="279" spans="1:34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2"/>
      <c r="AA279" s="5"/>
      <c r="AB279" s="5"/>
      <c r="AC279" s="5"/>
      <c r="AD279" s="6"/>
      <c r="AE279" s="6"/>
      <c r="AF279" s="5"/>
      <c r="AG279" s="5"/>
      <c r="AH279" s="68"/>
    </row>
    <row r="280" spans="1:34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2"/>
      <c r="AA280" s="5"/>
      <c r="AB280" s="5"/>
      <c r="AC280" s="5"/>
      <c r="AD280" s="6"/>
      <c r="AE280" s="6"/>
      <c r="AF280" s="5"/>
      <c r="AG280" s="5"/>
      <c r="AH280" s="68"/>
    </row>
    <row r="281" spans="1:34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2"/>
      <c r="AA281" s="5"/>
      <c r="AB281" s="5"/>
      <c r="AC281" s="5"/>
      <c r="AD281" s="6"/>
      <c r="AE281" s="6"/>
      <c r="AF281" s="5"/>
      <c r="AG281" s="5"/>
      <c r="AH281" s="68"/>
    </row>
    <row r="282" spans="1:34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2"/>
      <c r="AA282" s="5"/>
      <c r="AB282" s="5"/>
      <c r="AC282" s="5"/>
      <c r="AD282" s="6"/>
      <c r="AE282" s="6"/>
      <c r="AF282" s="5"/>
      <c r="AG282" s="5"/>
      <c r="AH282" s="68"/>
    </row>
    <row r="283" spans="1:34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2"/>
      <c r="AA283" s="5"/>
      <c r="AB283" s="5"/>
      <c r="AC283" s="5"/>
      <c r="AD283" s="6"/>
      <c r="AE283" s="6"/>
      <c r="AF283" s="5"/>
      <c r="AG283" s="5"/>
      <c r="AH283" s="68"/>
    </row>
    <row r="284" spans="1:3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2"/>
      <c r="AA284" s="5"/>
      <c r="AB284" s="5"/>
      <c r="AC284" s="5"/>
      <c r="AD284" s="6"/>
      <c r="AE284" s="6"/>
      <c r="AF284" s="5"/>
      <c r="AG284" s="5"/>
      <c r="AH284" s="68"/>
    </row>
    <row r="285" spans="1:34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2"/>
      <c r="AA285" s="5"/>
      <c r="AB285" s="5"/>
      <c r="AC285" s="5"/>
      <c r="AD285" s="6"/>
      <c r="AE285" s="6"/>
      <c r="AF285" s="5"/>
      <c r="AG285" s="5"/>
      <c r="AH285" s="68"/>
    </row>
    <row r="286" spans="1:34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2"/>
      <c r="AA286" s="5"/>
      <c r="AB286" s="5"/>
      <c r="AC286" s="5"/>
      <c r="AD286" s="6"/>
      <c r="AE286" s="6"/>
      <c r="AF286" s="5"/>
      <c r="AG286" s="5"/>
      <c r="AH286" s="68"/>
    </row>
    <row r="287" spans="1:34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2"/>
      <c r="AA287" s="5"/>
      <c r="AB287" s="5"/>
      <c r="AC287" s="5"/>
      <c r="AD287" s="6"/>
      <c r="AE287" s="6"/>
      <c r="AF287" s="5"/>
      <c r="AG287" s="5"/>
      <c r="AH287" s="68"/>
    </row>
    <row r="288" spans="1:34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2"/>
      <c r="AA288" s="5"/>
      <c r="AB288" s="5"/>
      <c r="AC288" s="5"/>
      <c r="AD288" s="6"/>
      <c r="AE288" s="6"/>
      <c r="AF288" s="5"/>
      <c r="AG288" s="5"/>
      <c r="AH288" s="68"/>
    </row>
    <row r="289" spans="1:34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2"/>
      <c r="AA289" s="5"/>
      <c r="AB289" s="5"/>
      <c r="AC289" s="5"/>
      <c r="AD289" s="6"/>
      <c r="AE289" s="6"/>
      <c r="AF289" s="5"/>
      <c r="AG289" s="5"/>
      <c r="AH289" s="68"/>
    </row>
    <row r="290" spans="1:34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2"/>
      <c r="AA290" s="5"/>
      <c r="AB290" s="5"/>
      <c r="AC290" s="5"/>
      <c r="AD290" s="6"/>
      <c r="AE290" s="6"/>
      <c r="AF290" s="5"/>
      <c r="AG290" s="5"/>
      <c r="AH290" s="68"/>
    </row>
    <row r="291" spans="1:34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2"/>
      <c r="AA291" s="5"/>
      <c r="AB291" s="5"/>
      <c r="AC291" s="5"/>
      <c r="AD291" s="6"/>
      <c r="AE291" s="6"/>
      <c r="AF291" s="5"/>
      <c r="AG291" s="5"/>
      <c r="AH291" s="68"/>
    </row>
    <row r="292" spans="1:34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2"/>
      <c r="AA292" s="5"/>
      <c r="AB292" s="5"/>
      <c r="AC292" s="5"/>
      <c r="AD292" s="6"/>
      <c r="AE292" s="6"/>
      <c r="AF292" s="5"/>
      <c r="AG292" s="5"/>
      <c r="AH292" s="68"/>
    </row>
    <row r="293" spans="1:34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2"/>
      <c r="AA293" s="5"/>
      <c r="AB293" s="5"/>
      <c r="AC293" s="5"/>
      <c r="AD293" s="6"/>
      <c r="AE293" s="6"/>
      <c r="AF293" s="5"/>
      <c r="AG293" s="5"/>
      <c r="AH293" s="68"/>
    </row>
    <row r="294" spans="1:3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2"/>
      <c r="AA294" s="5"/>
      <c r="AB294" s="5"/>
      <c r="AC294" s="5"/>
      <c r="AD294" s="6"/>
      <c r="AE294" s="6"/>
      <c r="AF294" s="5"/>
      <c r="AG294" s="5"/>
      <c r="AH294" s="68"/>
    </row>
    <row r="295" spans="1:34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2"/>
      <c r="AA295" s="5"/>
      <c r="AB295" s="5"/>
      <c r="AC295" s="5"/>
      <c r="AD295" s="6"/>
      <c r="AE295" s="6"/>
      <c r="AF295" s="5"/>
      <c r="AG295" s="5"/>
      <c r="AH295" s="68"/>
    </row>
    <row r="296" spans="1:34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2"/>
      <c r="AA296" s="5"/>
      <c r="AB296" s="5"/>
      <c r="AC296" s="5"/>
      <c r="AD296" s="6"/>
      <c r="AE296" s="6"/>
      <c r="AF296" s="5"/>
      <c r="AG296" s="5"/>
      <c r="AH296" s="68"/>
    </row>
    <row r="297" spans="1:34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2"/>
      <c r="AA297" s="5"/>
      <c r="AB297" s="5"/>
      <c r="AC297" s="5"/>
      <c r="AD297" s="6"/>
      <c r="AE297" s="6"/>
      <c r="AF297" s="5"/>
      <c r="AG297" s="5"/>
      <c r="AH297" s="68"/>
    </row>
    <row r="298" spans="1:34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2"/>
      <c r="AA298" s="5"/>
      <c r="AB298" s="5"/>
      <c r="AC298" s="5"/>
      <c r="AD298" s="6"/>
      <c r="AE298" s="6"/>
      <c r="AF298" s="5"/>
      <c r="AG298" s="5"/>
      <c r="AH298" s="68"/>
    </row>
    <row r="299" spans="1:34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2"/>
      <c r="AA299" s="5"/>
      <c r="AB299" s="5"/>
      <c r="AC299" s="5"/>
      <c r="AD299" s="6"/>
      <c r="AE299" s="6"/>
      <c r="AF299" s="5"/>
      <c r="AG299" s="5"/>
      <c r="AH299" s="68"/>
    </row>
    <row r="300" spans="1:34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2"/>
      <c r="AA300" s="5"/>
      <c r="AB300" s="5"/>
      <c r="AC300" s="5"/>
      <c r="AD300" s="6"/>
      <c r="AE300" s="6"/>
      <c r="AF300" s="5"/>
      <c r="AG300" s="5"/>
      <c r="AH300" s="68"/>
    </row>
    <row r="301" spans="1:34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2"/>
      <c r="AA301" s="5"/>
      <c r="AB301" s="5"/>
      <c r="AC301" s="5"/>
      <c r="AD301" s="6"/>
      <c r="AE301" s="6"/>
      <c r="AF301" s="5"/>
      <c r="AG301" s="5"/>
      <c r="AH301" s="68"/>
    </row>
    <row r="302" spans="1:34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2"/>
      <c r="AA302" s="5"/>
      <c r="AB302" s="5"/>
      <c r="AC302" s="5"/>
      <c r="AD302" s="6"/>
      <c r="AE302" s="6"/>
      <c r="AF302" s="5"/>
      <c r="AG302" s="5"/>
      <c r="AH302" s="68"/>
    </row>
    <row r="303" spans="1:34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2"/>
      <c r="AA303" s="5"/>
      <c r="AB303" s="5"/>
      <c r="AC303" s="5"/>
      <c r="AD303" s="6"/>
      <c r="AE303" s="6"/>
      <c r="AF303" s="5"/>
      <c r="AG303" s="5"/>
      <c r="AH303" s="68"/>
    </row>
    <row r="304" spans="1:3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2"/>
      <c r="AA304" s="5"/>
      <c r="AB304" s="5"/>
      <c r="AC304" s="5"/>
      <c r="AD304" s="6"/>
      <c r="AE304" s="6"/>
      <c r="AF304" s="5"/>
      <c r="AG304" s="5"/>
      <c r="AH304" s="68"/>
    </row>
    <row r="305" spans="1:34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2"/>
      <c r="AA305" s="5"/>
      <c r="AB305" s="5"/>
      <c r="AC305" s="5"/>
      <c r="AD305" s="6"/>
      <c r="AE305" s="6"/>
      <c r="AF305" s="5"/>
      <c r="AG305" s="5"/>
      <c r="AH305" s="68"/>
    </row>
    <row r="306" spans="1:34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2"/>
      <c r="AA306" s="5"/>
      <c r="AB306" s="5"/>
      <c r="AC306" s="5"/>
      <c r="AD306" s="6"/>
      <c r="AE306" s="6"/>
      <c r="AF306" s="5"/>
      <c r="AG306" s="5"/>
      <c r="AH306" s="68"/>
    </row>
    <row r="307" spans="1:34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2"/>
      <c r="AA307" s="5"/>
      <c r="AB307" s="5"/>
      <c r="AC307" s="5"/>
      <c r="AD307" s="6"/>
      <c r="AE307" s="6"/>
      <c r="AF307" s="5"/>
      <c r="AG307" s="5"/>
      <c r="AH307" s="68"/>
    </row>
    <row r="308" spans="1:34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2"/>
      <c r="AA308" s="5"/>
      <c r="AB308" s="5"/>
      <c r="AC308" s="5"/>
      <c r="AD308" s="6"/>
      <c r="AE308" s="6"/>
      <c r="AF308" s="5"/>
      <c r="AG308" s="5"/>
      <c r="AH308" s="68"/>
    </row>
    <row r="309" spans="1:34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2"/>
      <c r="AA309" s="5"/>
      <c r="AB309" s="5"/>
      <c r="AC309" s="5"/>
      <c r="AD309" s="6"/>
      <c r="AE309" s="6"/>
      <c r="AF309" s="5"/>
      <c r="AG309" s="5"/>
      <c r="AH309" s="68"/>
    </row>
    <row r="310" spans="1:34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2"/>
      <c r="AA310" s="5"/>
      <c r="AB310" s="5"/>
      <c r="AC310" s="5"/>
      <c r="AD310" s="6"/>
      <c r="AE310" s="6"/>
      <c r="AF310" s="5"/>
      <c r="AG310" s="5"/>
      <c r="AH310" s="68"/>
    </row>
    <row r="311" spans="1:34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2"/>
      <c r="AA311" s="5"/>
      <c r="AB311" s="5"/>
      <c r="AC311" s="5"/>
      <c r="AD311" s="6"/>
      <c r="AE311" s="6"/>
      <c r="AF311" s="5"/>
      <c r="AG311" s="5"/>
      <c r="AH311" s="68"/>
    </row>
    <row r="312" spans="1:34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2"/>
      <c r="AA312" s="5"/>
      <c r="AB312" s="5"/>
      <c r="AC312" s="5"/>
      <c r="AD312" s="6"/>
      <c r="AE312" s="6"/>
      <c r="AF312" s="5"/>
      <c r="AG312" s="5"/>
      <c r="AH312" s="68"/>
    </row>
    <row r="313" spans="1:34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2"/>
      <c r="AA313" s="5"/>
      <c r="AB313" s="5"/>
      <c r="AC313" s="5"/>
      <c r="AD313" s="6"/>
      <c r="AE313" s="6"/>
      <c r="AF313" s="5"/>
      <c r="AG313" s="5"/>
      <c r="AH313" s="68"/>
    </row>
    <row r="314" spans="1:3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2"/>
      <c r="AA314" s="5"/>
      <c r="AB314" s="5"/>
      <c r="AC314" s="5"/>
      <c r="AD314" s="6"/>
      <c r="AE314" s="6"/>
      <c r="AF314" s="5"/>
      <c r="AG314" s="5"/>
      <c r="AH314" s="68"/>
    </row>
    <row r="315" spans="1:34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2"/>
      <c r="AA315" s="5"/>
      <c r="AB315" s="5"/>
      <c r="AC315" s="5"/>
      <c r="AD315" s="6"/>
      <c r="AE315" s="6"/>
      <c r="AF315" s="5"/>
      <c r="AG315" s="5"/>
      <c r="AH315" s="68"/>
    </row>
    <row r="316" spans="1:34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2"/>
      <c r="AA316" s="5"/>
      <c r="AB316" s="5"/>
      <c r="AC316" s="5"/>
      <c r="AD316" s="6"/>
      <c r="AE316" s="6"/>
      <c r="AF316" s="5"/>
      <c r="AG316" s="5"/>
      <c r="AH316" s="68"/>
    </row>
    <row r="317" spans="1:34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2"/>
      <c r="AA317" s="5"/>
      <c r="AB317" s="5"/>
      <c r="AC317" s="5"/>
      <c r="AD317" s="6"/>
      <c r="AE317" s="6"/>
      <c r="AF317" s="5"/>
      <c r="AG317" s="5"/>
      <c r="AH317" s="68"/>
    </row>
    <row r="318" spans="1:34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2"/>
      <c r="AA318" s="5"/>
      <c r="AB318" s="5"/>
      <c r="AC318" s="5"/>
      <c r="AD318" s="6"/>
      <c r="AE318" s="6"/>
      <c r="AF318" s="5"/>
      <c r="AG318" s="5"/>
      <c r="AH318" s="68"/>
    </row>
    <row r="319" spans="1:34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2"/>
      <c r="AA319" s="5"/>
      <c r="AB319" s="5"/>
      <c r="AC319" s="5"/>
      <c r="AD319" s="6"/>
      <c r="AE319" s="6"/>
      <c r="AF319" s="5"/>
      <c r="AG319" s="5"/>
      <c r="AH319" s="68"/>
    </row>
    <row r="320" spans="1:34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2"/>
      <c r="AA320" s="5"/>
      <c r="AB320" s="5"/>
      <c r="AC320" s="5"/>
      <c r="AD320" s="6"/>
      <c r="AE320" s="6"/>
      <c r="AF320" s="5"/>
      <c r="AG320" s="5"/>
      <c r="AH320" s="68"/>
    </row>
    <row r="321" spans="1:34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2"/>
      <c r="AA321" s="5"/>
      <c r="AB321" s="5"/>
      <c r="AC321" s="5"/>
      <c r="AD321" s="6"/>
      <c r="AE321" s="6"/>
      <c r="AF321" s="5"/>
      <c r="AG321" s="5"/>
      <c r="AH321" s="68"/>
    </row>
    <row r="322" spans="1:34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2"/>
      <c r="AA322" s="5"/>
      <c r="AB322" s="5"/>
      <c r="AC322" s="5"/>
      <c r="AD322" s="6"/>
      <c r="AE322" s="6"/>
      <c r="AF322" s="5"/>
      <c r="AG322" s="5"/>
      <c r="AH322" s="68"/>
    </row>
    <row r="323" spans="1:34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2"/>
      <c r="AA323" s="5"/>
      <c r="AB323" s="5"/>
      <c r="AC323" s="5"/>
      <c r="AD323" s="6"/>
      <c r="AE323" s="6"/>
      <c r="AF323" s="5"/>
      <c r="AG323" s="5"/>
      <c r="AH323" s="68"/>
    </row>
    <row r="324" spans="1:3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2"/>
      <c r="AA324" s="5"/>
      <c r="AB324" s="5"/>
      <c r="AC324" s="5"/>
      <c r="AD324" s="6"/>
      <c r="AE324" s="6"/>
      <c r="AF324" s="5"/>
      <c r="AG324" s="5"/>
      <c r="AH324" s="68"/>
    </row>
    <row r="325" spans="1:34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2"/>
      <c r="AA325" s="5"/>
      <c r="AB325" s="5"/>
      <c r="AC325" s="5"/>
      <c r="AD325" s="6"/>
      <c r="AE325" s="6"/>
      <c r="AF325" s="5"/>
      <c r="AG325" s="5"/>
      <c r="AH325" s="68"/>
    </row>
    <row r="326" spans="1:34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2"/>
      <c r="AA326" s="5"/>
      <c r="AB326" s="5"/>
      <c r="AC326" s="5"/>
      <c r="AD326" s="6"/>
      <c r="AE326" s="6"/>
      <c r="AF326" s="5"/>
      <c r="AG326" s="5"/>
      <c r="AH326" s="68"/>
    </row>
    <row r="327" spans="1:34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2"/>
      <c r="AA327" s="5"/>
      <c r="AB327" s="5"/>
      <c r="AC327" s="5"/>
      <c r="AD327" s="6"/>
      <c r="AE327" s="6"/>
      <c r="AF327" s="5"/>
      <c r="AG327" s="5"/>
      <c r="AH327" s="68"/>
    </row>
    <row r="328" spans="1:34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2"/>
      <c r="AA328" s="5"/>
      <c r="AB328" s="5"/>
      <c r="AC328" s="5"/>
      <c r="AD328" s="6"/>
      <c r="AE328" s="6"/>
      <c r="AF328" s="5"/>
      <c r="AG328" s="5"/>
      <c r="AH328" s="68"/>
    </row>
    <row r="329" spans="1:34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2"/>
      <c r="AA329" s="5"/>
      <c r="AB329" s="5"/>
      <c r="AC329" s="5"/>
      <c r="AD329" s="6"/>
      <c r="AE329" s="6"/>
      <c r="AF329" s="5"/>
      <c r="AG329" s="5"/>
      <c r="AH329" s="68"/>
    </row>
    <row r="330" spans="1:34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2"/>
      <c r="AA330" s="5"/>
      <c r="AB330" s="5"/>
      <c r="AC330" s="5"/>
      <c r="AD330" s="6"/>
      <c r="AE330" s="6"/>
      <c r="AF330" s="5"/>
      <c r="AG330" s="5"/>
      <c r="AH330" s="68"/>
    </row>
    <row r="331" spans="1:34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2"/>
      <c r="AA331" s="5"/>
      <c r="AB331" s="5"/>
      <c r="AC331" s="5"/>
      <c r="AD331" s="6"/>
      <c r="AE331" s="6"/>
      <c r="AF331" s="5"/>
      <c r="AG331" s="5"/>
      <c r="AH331" s="68"/>
    </row>
    <row r="332" spans="1:34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2"/>
      <c r="AA332" s="5"/>
      <c r="AB332" s="5"/>
      <c r="AC332" s="5"/>
      <c r="AD332" s="6"/>
      <c r="AE332" s="6"/>
      <c r="AF332" s="5"/>
      <c r="AG332" s="5"/>
      <c r="AH332" s="68"/>
    </row>
    <row r="333" spans="1:34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2"/>
      <c r="AA333" s="5"/>
      <c r="AB333" s="5"/>
      <c r="AC333" s="5"/>
      <c r="AD333" s="6"/>
      <c r="AE333" s="6"/>
      <c r="AF333" s="5"/>
      <c r="AG333" s="5"/>
      <c r="AH333" s="68"/>
    </row>
    <row r="334" spans="1: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2"/>
      <c r="AA334" s="5"/>
      <c r="AB334" s="5"/>
      <c r="AC334" s="5"/>
      <c r="AD334" s="6"/>
      <c r="AE334" s="6"/>
      <c r="AF334" s="5"/>
      <c r="AG334" s="5"/>
      <c r="AH334" s="68"/>
    </row>
    <row r="335" spans="1:34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2"/>
      <c r="AA335" s="5"/>
      <c r="AB335" s="5"/>
      <c r="AC335" s="5"/>
      <c r="AD335" s="6"/>
      <c r="AE335" s="6"/>
      <c r="AF335" s="5"/>
      <c r="AG335" s="5"/>
      <c r="AH335" s="68"/>
    </row>
    <row r="336" spans="1:34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2"/>
      <c r="AA336" s="5"/>
      <c r="AB336" s="5"/>
      <c r="AC336" s="5"/>
      <c r="AD336" s="6"/>
      <c r="AE336" s="6"/>
      <c r="AF336" s="5"/>
      <c r="AG336" s="5"/>
      <c r="AH336" s="68"/>
    </row>
    <row r="337" spans="1:34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2"/>
      <c r="AA337" s="5"/>
      <c r="AB337" s="5"/>
      <c r="AC337" s="5"/>
      <c r="AD337" s="6"/>
      <c r="AE337" s="6"/>
      <c r="AF337" s="5"/>
      <c r="AG337" s="5"/>
      <c r="AH337" s="68"/>
    </row>
    <row r="338" spans="1:34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2"/>
      <c r="AA338" s="5"/>
      <c r="AB338" s="5"/>
      <c r="AC338" s="5"/>
      <c r="AD338" s="6"/>
      <c r="AE338" s="6"/>
      <c r="AF338" s="5"/>
      <c r="AG338" s="5"/>
      <c r="AH338" s="68"/>
    </row>
    <row r="339" spans="1:34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2"/>
      <c r="AA339" s="5"/>
      <c r="AB339" s="5"/>
      <c r="AC339" s="5"/>
      <c r="AD339" s="6"/>
      <c r="AE339" s="6"/>
      <c r="AF339" s="5"/>
      <c r="AG339" s="5"/>
      <c r="AH339" s="68"/>
    </row>
    <row r="340" spans="1:34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2"/>
      <c r="AA340" s="5"/>
      <c r="AB340" s="5"/>
      <c r="AC340" s="5"/>
      <c r="AD340" s="6"/>
      <c r="AE340" s="6"/>
      <c r="AF340" s="5"/>
      <c r="AG340" s="5"/>
      <c r="AH340" s="68"/>
    </row>
    <row r="341" spans="1:34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2"/>
      <c r="AA341" s="5"/>
      <c r="AB341" s="5"/>
      <c r="AC341" s="5"/>
      <c r="AD341" s="6"/>
      <c r="AE341" s="6"/>
      <c r="AF341" s="5"/>
      <c r="AG341" s="5"/>
      <c r="AH341" s="68"/>
    </row>
    <row r="342" spans="1:34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2"/>
      <c r="AA342" s="5"/>
      <c r="AB342" s="5"/>
      <c r="AC342" s="5"/>
      <c r="AD342" s="6"/>
      <c r="AE342" s="6"/>
      <c r="AF342" s="5"/>
      <c r="AG342" s="5"/>
      <c r="AH342" s="68"/>
    </row>
    <row r="343" spans="1:34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2"/>
      <c r="AA343" s="5"/>
      <c r="AB343" s="5"/>
      <c r="AC343" s="5"/>
      <c r="AD343" s="6"/>
      <c r="AE343" s="6"/>
      <c r="AF343" s="5"/>
      <c r="AG343" s="5"/>
      <c r="AH343" s="68"/>
    </row>
    <row r="344" spans="1:3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2"/>
      <c r="AA344" s="5"/>
      <c r="AB344" s="5"/>
      <c r="AC344" s="5"/>
      <c r="AD344" s="6"/>
      <c r="AE344" s="6"/>
      <c r="AF344" s="5"/>
      <c r="AG344" s="5"/>
      <c r="AH344" s="68"/>
    </row>
    <row r="345" spans="1:34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2"/>
      <c r="AA345" s="5"/>
      <c r="AB345" s="5"/>
      <c r="AC345" s="5"/>
      <c r="AD345" s="6"/>
      <c r="AE345" s="6"/>
      <c r="AF345" s="5"/>
      <c r="AG345" s="5"/>
      <c r="AH345" s="68"/>
    </row>
    <row r="346" spans="1:34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2"/>
      <c r="AA346" s="5"/>
      <c r="AB346" s="5"/>
      <c r="AC346" s="5"/>
      <c r="AD346" s="6"/>
      <c r="AE346" s="6"/>
      <c r="AF346" s="5"/>
      <c r="AG346" s="5"/>
      <c r="AH346" s="68"/>
    </row>
    <row r="347" spans="1:34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2"/>
      <c r="AA347" s="5"/>
      <c r="AB347" s="5"/>
      <c r="AC347" s="5"/>
      <c r="AD347" s="6"/>
      <c r="AE347" s="6"/>
      <c r="AF347" s="5"/>
      <c r="AG347" s="5"/>
      <c r="AH347" s="68"/>
    </row>
    <row r="348" spans="1:34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2"/>
      <c r="AA348" s="5"/>
      <c r="AB348" s="5"/>
      <c r="AC348" s="5"/>
      <c r="AD348" s="6"/>
      <c r="AE348" s="6"/>
      <c r="AF348" s="5"/>
      <c r="AG348" s="5"/>
      <c r="AH348" s="68"/>
    </row>
    <row r="349" spans="1:34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2"/>
      <c r="AA349" s="5"/>
      <c r="AB349" s="5"/>
      <c r="AC349" s="5"/>
      <c r="AD349" s="6"/>
      <c r="AE349" s="6"/>
      <c r="AF349" s="5"/>
      <c r="AG349" s="5"/>
      <c r="AH349" s="68"/>
    </row>
    <row r="350" spans="1:34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2"/>
      <c r="AA350" s="5"/>
      <c r="AB350" s="5"/>
      <c r="AC350" s="5"/>
      <c r="AD350" s="6"/>
      <c r="AE350" s="6"/>
      <c r="AF350" s="5"/>
      <c r="AG350" s="5"/>
      <c r="AH350" s="68"/>
    </row>
    <row r="351" spans="1:34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2"/>
      <c r="AA351" s="5"/>
      <c r="AB351" s="5"/>
      <c r="AC351" s="5"/>
      <c r="AD351" s="6"/>
      <c r="AE351" s="6"/>
      <c r="AF351" s="5"/>
      <c r="AG351" s="5"/>
      <c r="AH351" s="68"/>
    </row>
    <row r="352" spans="1:34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2"/>
      <c r="AA352" s="5"/>
      <c r="AB352" s="5"/>
      <c r="AC352" s="5"/>
      <c r="AD352" s="6"/>
      <c r="AE352" s="6"/>
      <c r="AF352" s="5"/>
      <c r="AG352" s="5"/>
      <c r="AH352" s="68"/>
    </row>
    <row r="353" spans="1:34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2"/>
      <c r="AA353" s="5"/>
      <c r="AB353" s="5"/>
      <c r="AC353" s="5"/>
      <c r="AD353" s="6"/>
      <c r="AE353" s="6"/>
      <c r="AF353" s="5"/>
      <c r="AG353" s="5"/>
      <c r="AH353" s="68"/>
    </row>
    <row r="354" spans="1:3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2"/>
      <c r="AA354" s="5"/>
      <c r="AB354" s="5"/>
      <c r="AC354" s="5"/>
      <c r="AD354" s="6"/>
      <c r="AE354" s="6"/>
      <c r="AF354" s="5"/>
      <c r="AG354" s="5"/>
      <c r="AH354" s="68"/>
    </row>
    <row r="355" spans="1:34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2"/>
      <c r="AA355" s="5"/>
      <c r="AB355" s="5"/>
      <c r="AC355" s="5"/>
      <c r="AD355" s="6"/>
      <c r="AE355" s="6"/>
      <c r="AF355" s="5"/>
      <c r="AG355" s="5"/>
      <c r="AH355" s="68"/>
    </row>
    <row r="356" spans="1:34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2"/>
      <c r="AA356" s="5"/>
      <c r="AB356" s="5"/>
      <c r="AC356" s="5"/>
      <c r="AD356" s="6"/>
      <c r="AE356" s="6"/>
      <c r="AF356" s="5"/>
      <c r="AG356" s="5"/>
      <c r="AH356" s="68"/>
    </row>
    <row r="357" spans="1:34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2"/>
      <c r="AA357" s="5"/>
      <c r="AB357" s="5"/>
      <c r="AC357" s="5"/>
      <c r="AD357" s="6"/>
      <c r="AE357" s="6"/>
      <c r="AF357" s="5"/>
      <c r="AG357" s="5"/>
      <c r="AH357" s="68"/>
    </row>
    <row r="358" spans="1:34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2"/>
      <c r="AA358" s="5"/>
      <c r="AB358" s="5"/>
      <c r="AC358" s="5"/>
      <c r="AD358" s="6"/>
      <c r="AE358" s="6"/>
      <c r="AF358" s="5"/>
      <c r="AG358" s="5"/>
      <c r="AH358" s="68"/>
    </row>
    <row r="359" spans="1:34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2"/>
      <c r="AA359" s="5"/>
      <c r="AB359" s="5"/>
      <c r="AC359" s="5"/>
      <c r="AD359" s="6"/>
      <c r="AE359" s="6"/>
      <c r="AF359" s="5"/>
      <c r="AG359" s="5"/>
      <c r="AH359" s="68"/>
    </row>
    <row r="360" spans="1:34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2"/>
      <c r="AA360" s="5"/>
      <c r="AB360" s="5"/>
      <c r="AC360" s="5"/>
      <c r="AD360" s="6"/>
      <c r="AE360" s="6"/>
      <c r="AF360" s="5"/>
      <c r="AG360" s="5"/>
      <c r="AH360" s="68"/>
    </row>
    <row r="361" spans="1:34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2"/>
      <c r="AA361" s="5"/>
      <c r="AB361" s="5"/>
      <c r="AC361" s="5"/>
      <c r="AD361" s="6"/>
      <c r="AE361" s="6"/>
      <c r="AF361" s="5"/>
      <c r="AG361" s="5"/>
      <c r="AH361" s="68"/>
    </row>
    <row r="362" spans="1:34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2"/>
      <c r="AA362" s="5"/>
      <c r="AB362" s="5"/>
      <c r="AC362" s="5"/>
      <c r="AD362" s="6"/>
      <c r="AE362" s="6"/>
      <c r="AF362" s="5"/>
      <c r="AG362" s="5"/>
      <c r="AH362" s="68"/>
    </row>
    <row r="363" spans="1:34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2"/>
      <c r="AA363" s="5"/>
      <c r="AB363" s="5"/>
      <c r="AC363" s="5"/>
      <c r="AD363" s="6"/>
      <c r="AE363" s="6"/>
      <c r="AF363" s="5"/>
      <c r="AG363" s="5"/>
      <c r="AH363" s="68"/>
    </row>
    <row r="364" spans="1:3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2"/>
      <c r="AA364" s="5"/>
      <c r="AB364" s="5"/>
      <c r="AC364" s="5"/>
      <c r="AD364" s="6"/>
      <c r="AE364" s="6"/>
      <c r="AF364" s="5"/>
      <c r="AG364" s="5"/>
      <c r="AH364" s="68"/>
    </row>
    <row r="365" spans="1:34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2"/>
      <c r="AA365" s="5"/>
      <c r="AB365" s="5"/>
      <c r="AC365" s="5"/>
      <c r="AD365" s="6"/>
      <c r="AE365" s="6"/>
      <c r="AF365" s="5"/>
      <c r="AG365" s="5"/>
      <c r="AH365" s="68"/>
    </row>
    <row r="366" spans="1:34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2"/>
      <c r="AA366" s="5"/>
      <c r="AB366" s="5"/>
      <c r="AC366" s="5"/>
      <c r="AD366" s="6"/>
      <c r="AE366" s="6"/>
      <c r="AF366" s="5"/>
      <c r="AG366" s="5"/>
      <c r="AH366" s="68"/>
    </row>
    <row r="367" spans="1:34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2"/>
      <c r="AA367" s="5"/>
      <c r="AB367" s="5"/>
      <c r="AC367" s="5"/>
      <c r="AD367" s="6"/>
      <c r="AE367" s="6"/>
      <c r="AF367" s="5"/>
      <c r="AG367" s="5"/>
      <c r="AH367" s="68"/>
    </row>
    <row r="368" spans="1:34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2"/>
      <c r="AA368" s="5"/>
      <c r="AB368" s="5"/>
      <c r="AC368" s="5"/>
      <c r="AD368" s="6"/>
      <c r="AE368" s="6"/>
      <c r="AF368" s="5"/>
      <c r="AG368" s="5"/>
      <c r="AH368" s="68"/>
    </row>
    <row r="369" spans="1:34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2"/>
      <c r="AA369" s="5"/>
      <c r="AB369" s="5"/>
      <c r="AC369" s="5"/>
      <c r="AD369" s="6"/>
      <c r="AE369" s="6"/>
      <c r="AF369" s="5"/>
      <c r="AG369" s="5"/>
      <c r="AH369" s="68"/>
    </row>
    <row r="370" spans="1:34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2"/>
      <c r="AA370" s="5"/>
      <c r="AB370" s="5"/>
      <c r="AC370" s="5"/>
      <c r="AD370" s="6"/>
      <c r="AE370" s="6"/>
      <c r="AF370" s="5"/>
      <c r="AG370" s="5"/>
      <c r="AH370" s="68"/>
    </row>
    <row r="371" spans="1:34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2"/>
      <c r="AA371" s="5"/>
      <c r="AB371" s="5"/>
      <c r="AC371" s="5"/>
      <c r="AD371" s="6"/>
      <c r="AE371" s="6"/>
      <c r="AF371" s="5"/>
      <c r="AG371" s="5"/>
      <c r="AH371" s="68"/>
    </row>
    <row r="372" spans="1:34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2"/>
      <c r="AA372" s="5"/>
      <c r="AB372" s="5"/>
      <c r="AC372" s="5"/>
      <c r="AD372" s="6"/>
      <c r="AE372" s="6"/>
      <c r="AF372" s="5"/>
      <c r="AG372" s="5"/>
      <c r="AH372" s="68"/>
    </row>
    <row r="373" spans="1:34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2"/>
      <c r="AA373" s="5"/>
      <c r="AB373" s="5"/>
      <c r="AC373" s="5"/>
      <c r="AD373" s="6"/>
      <c r="AE373" s="6"/>
      <c r="AF373" s="5"/>
      <c r="AG373" s="5"/>
      <c r="AH373" s="68"/>
    </row>
    <row r="374" spans="1:3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2"/>
      <c r="AA374" s="5"/>
      <c r="AB374" s="5"/>
      <c r="AC374" s="5"/>
      <c r="AD374" s="6"/>
      <c r="AE374" s="6"/>
      <c r="AF374" s="5"/>
      <c r="AG374" s="5"/>
      <c r="AH374" s="68"/>
    </row>
    <row r="375" spans="1:34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2"/>
      <c r="AA375" s="5"/>
      <c r="AB375" s="5"/>
      <c r="AC375" s="5"/>
      <c r="AD375" s="6"/>
      <c r="AE375" s="6"/>
      <c r="AF375" s="5"/>
      <c r="AG375" s="5"/>
      <c r="AH375" s="68"/>
    </row>
    <row r="376" spans="1:34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2"/>
      <c r="AA376" s="5"/>
      <c r="AB376" s="5"/>
      <c r="AC376" s="5"/>
      <c r="AD376" s="6"/>
      <c r="AE376" s="6"/>
      <c r="AF376" s="5"/>
      <c r="AG376" s="5"/>
      <c r="AH376" s="68"/>
    </row>
    <row r="377" spans="1:34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2"/>
      <c r="AA377" s="5"/>
      <c r="AB377" s="5"/>
      <c r="AC377" s="5"/>
      <c r="AD377" s="6"/>
      <c r="AE377" s="6"/>
      <c r="AF377" s="5"/>
      <c r="AG377" s="5"/>
      <c r="AH377" s="68"/>
    </row>
    <row r="378" spans="1:34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2"/>
      <c r="AA378" s="5"/>
      <c r="AB378" s="5"/>
      <c r="AC378" s="5"/>
      <c r="AD378" s="6"/>
      <c r="AE378" s="6"/>
      <c r="AF378" s="5"/>
      <c r="AG378" s="5"/>
      <c r="AH378" s="68"/>
    </row>
    <row r="379" spans="1:34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2"/>
      <c r="AA379" s="5"/>
      <c r="AB379" s="5"/>
      <c r="AC379" s="5"/>
      <c r="AD379" s="6"/>
      <c r="AE379" s="6"/>
      <c r="AF379" s="5"/>
      <c r="AG379" s="5"/>
      <c r="AH379" s="68"/>
    </row>
    <row r="380" spans="1:34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2"/>
      <c r="AA380" s="5"/>
      <c r="AB380" s="5"/>
      <c r="AC380" s="5"/>
      <c r="AD380" s="6"/>
      <c r="AE380" s="6"/>
      <c r="AF380" s="5"/>
      <c r="AG380" s="5"/>
      <c r="AH380" s="68"/>
    </row>
    <row r="381" spans="1:34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2"/>
      <c r="AA381" s="5"/>
      <c r="AB381" s="5"/>
      <c r="AC381" s="5"/>
      <c r="AD381" s="6"/>
      <c r="AE381" s="6"/>
      <c r="AF381" s="5"/>
      <c r="AG381" s="5"/>
      <c r="AH381" s="68"/>
    </row>
    <row r="382" spans="1:34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2"/>
      <c r="AA382" s="5"/>
      <c r="AB382" s="5"/>
      <c r="AC382" s="5"/>
      <c r="AD382" s="6"/>
      <c r="AE382" s="6"/>
      <c r="AF382" s="5"/>
      <c r="AG382" s="5"/>
      <c r="AH382" s="68"/>
    </row>
    <row r="383" spans="1:34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2"/>
      <c r="AA383" s="5"/>
      <c r="AB383" s="5"/>
      <c r="AC383" s="5"/>
      <c r="AD383" s="6"/>
      <c r="AE383" s="6"/>
      <c r="AF383" s="5"/>
      <c r="AG383" s="5"/>
      <c r="AH383" s="68"/>
    </row>
    <row r="384" spans="1:3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2"/>
      <c r="AA384" s="5"/>
      <c r="AB384" s="5"/>
      <c r="AC384" s="5"/>
      <c r="AD384" s="6"/>
      <c r="AE384" s="6"/>
      <c r="AF384" s="5"/>
      <c r="AG384" s="5"/>
      <c r="AH384" s="68"/>
    </row>
    <row r="385" spans="1:34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2"/>
      <c r="AA385" s="5"/>
      <c r="AB385" s="5"/>
      <c r="AC385" s="5"/>
      <c r="AD385" s="6"/>
      <c r="AE385" s="6"/>
      <c r="AF385" s="5"/>
      <c r="AG385" s="5"/>
      <c r="AH385" s="68"/>
    </row>
    <row r="386" spans="1:34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2"/>
      <c r="AA386" s="5"/>
      <c r="AB386" s="5"/>
      <c r="AC386" s="5"/>
      <c r="AD386" s="6"/>
      <c r="AE386" s="6"/>
      <c r="AF386" s="5"/>
      <c r="AG386" s="5"/>
      <c r="AH386" s="68"/>
    </row>
    <row r="387" spans="1:34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2"/>
      <c r="AA387" s="5"/>
      <c r="AB387" s="5"/>
      <c r="AC387" s="5"/>
      <c r="AD387" s="6"/>
      <c r="AE387" s="6"/>
      <c r="AF387" s="5"/>
      <c r="AG387" s="5"/>
      <c r="AH387" s="68"/>
    </row>
    <row r="388" spans="1:34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2"/>
      <c r="AA388" s="5"/>
      <c r="AB388" s="5"/>
      <c r="AC388" s="5"/>
      <c r="AD388" s="6"/>
      <c r="AE388" s="6"/>
      <c r="AF388" s="5"/>
      <c r="AG388" s="5"/>
      <c r="AH388" s="68"/>
    </row>
    <row r="389" spans="1:34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2"/>
      <c r="AA389" s="5"/>
      <c r="AB389" s="5"/>
      <c r="AC389" s="5"/>
      <c r="AD389" s="6"/>
      <c r="AE389" s="6"/>
      <c r="AF389" s="5"/>
      <c r="AG389" s="5"/>
      <c r="AH389" s="68"/>
    </row>
    <row r="390" spans="1:34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2"/>
      <c r="AA390" s="5"/>
      <c r="AB390" s="5"/>
      <c r="AC390" s="5"/>
      <c r="AD390" s="6"/>
      <c r="AE390" s="6"/>
      <c r="AF390" s="5"/>
      <c r="AG390" s="5"/>
      <c r="AH390" s="68"/>
    </row>
    <row r="391" spans="1:34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2"/>
      <c r="AA391" s="5"/>
      <c r="AB391" s="5"/>
      <c r="AC391" s="5"/>
      <c r="AD391" s="6"/>
      <c r="AE391" s="6"/>
      <c r="AF391" s="5"/>
      <c r="AG391" s="5"/>
      <c r="AH391" s="68"/>
    </row>
    <row r="392" spans="1:34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2"/>
      <c r="AA392" s="5"/>
      <c r="AB392" s="5"/>
      <c r="AC392" s="5"/>
      <c r="AD392" s="6"/>
      <c r="AE392" s="6"/>
      <c r="AF392" s="5"/>
      <c r="AG392" s="5"/>
      <c r="AH392" s="68"/>
    </row>
    <row r="393" spans="1:34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2"/>
      <c r="AA393" s="5"/>
      <c r="AB393" s="5"/>
      <c r="AC393" s="5"/>
      <c r="AD393" s="6"/>
      <c r="AE393" s="6"/>
      <c r="AF393" s="5"/>
      <c r="AG393" s="5"/>
      <c r="AH393" s="68"/>
    </row>
    <row r="394" spans="1:3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2"/>
      <c r="AA394" s="5"/>
      <c r="AB394" s="5"/>
      <c r="AC394" s="5"/>
      <c r="AD394" s="6"/>
      <c r="AE394" s="6"/>
      <c r="AF394" s="5"/>
      <c r="AG394" s="5"/>
      <c r="AH394" s="68"/>
    </row>
    <row r="395" spans="1:34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2"/>
      <c r="AA395" s="5"/>
      <c r="AB395" s="5"/>
      <c r="AC395" s="5"/>
      <c r="AD395" s="6"/>
      <c r="AE395" s="6"/>
      <c r="AF395" s="5"/>
      <c r="AG395" s="5"/>
      <c r="AH395" s="68"/>
    </row>
    <row r="396" spans="1:34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2"/>
      <c r="AA396" s="5"/>
      <c r="AB396" s="5"/>
      <c r="AC396" s="5"/>
      <c r="AD396" s="6"/>
      <c r="AE396" s="6"/>
      <c r="AF396" s="5"/>
      <c r="AG396" s="5"/>
      <c r="AH396" s="68"/>
    </row>
    <row r="397" spans="1:34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2"/>
      <c r="AA397" s="5"/>
      <c r="AB397" s="5"/>
      <c r="AC397" s="5"/>
      <c r="AD397" s="6"/>
      <c r="AE397" s="6"/>
      <c r="AF397" s="5"/>
      <c r="AG397" s="5"/>
      <c r="AH397" s="68"/>
    </row>
    <row r="398" spans="1:34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2"/>
      <c r="AA398" s="5"/>
      <c r="AB398" s="5"/>
      <c r="AC398" s="5"/>
      <c r="AD398" s="6"/>
      <c r="AE398" s="6"/>
      <c r="AF398" s="5"/>
      <c r="AG398" s="5"/>
      <c r="AH398" s="68"/>
    </row>
    <row r="399" spans="1:34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2"/>
      <c r="AA399" s="5"/>
      <c r="AB399" s="5"/>
      <c r="AC399" s="5"/>
      <c r="AD399" s="6"/>
      <c r="AE399" s="6"/>
      <c r="AF399" s="5"/>
      <c r="AG399" s="5"/>
      <c r="AH399" s="68"/>
    </row>
    <row r="400" spans="1:34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2"/>
      <c r="AA400" s="5"/>
      <c r="AB400" s="5"/>
      <c r="AC400" s="5"/>
      <c r="AD400" s="6"/>
      <c r="AE400" s="6"/>
      <c r="AF400" s="5"/>
      <c r="AG400" s="5"/>
      <c r="AH400" s="68"/>
    </row>
    <row r="401" spans="1:34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2"/>
      <c r="AA401" s="5"/>
      <c r="AB401" s="5"/>
      <c r="AC401" s="5"/>
      <c r="AD401" s="6"/>
      <c r="AE401" s="6"/>
      <c r="AF401" s="5"/>
      <c r="AG401" s="5"/>
      <c r="AH401" s="68"/>
    </row>
    <row r="402" spans="1:34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2"/>
      <c r="AA402" s="5"/>
      <c r="AB402" s="5"/>
      <c r="AC402" s="5"/>
      <c r="AD402" s="6"/>
      <c r="AE402" s="6"/>
      <c r="AF402" s="5"/>
      <c r="AG402" s="5"/>
      <c r="AH402" s="68"/>
    </row>
    <row r="403" spans="1:34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2"/>
      <c r="AA403" s="5"/>
      <c r="AB403" s="5"/>
      <c r="AC403" s="5"/>
      <c r="AD403" s="6"/>
      <c r="AE403" s="6"/>
      <c r="AF403" s="5"/>
      <c r="AG403" s="5"/>
      <c r="AH403" s="68"/>
    </row>
    <row r="404" spans="1:3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2"/>
      <c r="AA404" s="5"/>
      <c r="AB404" s="5"/>
      <c r="AC404" s="5"/>
      <c r="AD404" s="6"/>
      <c r="AE404" s="6"/>
      <c r="AF404" s="5"/>
      <c r="AG404" s="5"/>
      <c r="AH404" s="68"/>
    </row>
    <row r="405" spans="1:34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2"/>
      <c r="AA405" s="5"/>
      <c r="AB405" s="5"/>
      <c r="AC405" s="5"/>
      <c r="AD405" s="6"/>
      <c r="AE405" s="6"/>
      <c r="AF405" s="5"/>
      <c r="AG405" s="5"/>
      <c r="AH405" s="68"/>
    </row>
    <row r="406" spans="1:34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2"/>
      <c r="AA406" s="5"/>
      <c r="AB406" s="5"/>
      <c r="AC406" s="5"/>
      <c r="AD406" s="6"/>
      <c r="AE406" s="6"/>
      <c r="AF406" s="5"/>
      <c r="AG406" s="5"/>
      <c r="AH406" s="68"/>
    </row>
    <row r="407" spans="1:34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2"/>
      <c r="AA407" s="5"/>
      <c r="AB407" s="5"/>
      <c r="AC407" s="5"/>
      <c r="AD407" s="6"/>
      <c r="AE407" s="6"/>
      <c r="AF407" s="5"/>
      <c r="AG407" s="5"/>
      <c r="AH407" s="68"/>
    </row>
    <row r="408" spans="1:34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2"/>
      <c r="AA408" s="5"/>
      <c r="AB408" s="5"/>
      <c r="AC408" s="5"/>
      <c r="AD408" s="6"/>
      <c r="AE408" s="6"/>
      <c r="AF408" s="5"/>
      <c r="AG408" s="5"/>
      <c r="AH408" s="68"/>
    </row>
    <row r="409" spans="1:34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2"/>
      <c r="AA409" s="5"/>
      <c r="AB409" s="5"/>
      <c r="AC409" s="5"/>
      <c r="AD409" s="6"/>
      <c r="AE409" s="6"/>
      <c r="AF409" s="5"/>
      <c r="AG409" s="5"/>
      <c r="AH409" s="68"/>
    </row>
    <row r="410" spans="1:34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2"/>
      <c r="AA410" s="5"/>
      <c r="AB410" s="5"/>
      <c r="AC410" s="5"/>
      <c r="AD410" s="6"/>
      <c r="AE410" s="6"/>
      <c r="AF410" s="5"/>
      <c r="AG410" s="5"/>
      <c r="AH410" s="68"/>
    </row>
    <row r="411" spans="1:34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2"/>
      <c r="AA411" s="5"/>
      <c r="AB411" s="5"/>
      <c r="AC411" s="5"/>
      <c r="AD411" s="6"/>
      <c r="AE411" s="6"/>
      <c r="AF411" s="5"/>
      <c r="AG411" s="5"/>
      <c r="AH411" s="68"/>
    </row>
    <row r="412" spans="1:34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2"/>
      <c r="AA412" s="5"/>
      <c r="AB412" s="5"/>
      <c r="AC412" s="5"/>
      <c r="AD412" s="6"/>
      <c r="AE412" s="6"/>
      <c r="AF412" s="5"/>
      <c r="AG412" s="5"/>
      <c r="AH412" s="68"/>
    </row>
    <row r="413" spans="1:34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2"/>
      <c r="AA413" s="5"/>
      <c r="AB413" s="5"/>
      <c r="AC413" s="5"/>
      <c r="AD413" s="6"/>
      <c r="AE413" s="6"/>
      <c r="AF413" s="5"/>
      <c r="AG413" s="5"/>
      <c r="AH413" s="68"/>
    </row>
    <row r="414" spans="1:3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2"/>
      <c r="AA414" s="5"/>
      <c r="AB414" s="5"/>
      <c r="AC414" s="5"/>
      <c r="AD414" s="6"/>
      <c r="AE414" s="6"/>
      <c r="AF414" s="5"/>
      <c r="AG414" s="5"/>
      <c r="AH414" s="68"/>
    </row>
    <row r="415" spans="1:34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2"/>
      <c r="AA415" s="5"/>
      <c r="AB415" s="5"/>
      <c r="AC415" s="5"/>
      <c r="AD415" s="6"/>
      <c r="AE415" s="6"/>
      <c r="AF415" s="5"/>
      <c r="AG415" s="5"/>
      <c r="AH415" s="68"/>
    </row>
    <row r="416" spans="1:34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2"/>
      <c r="AA416" s="5"/>
      <c r="AB416" s="5"/>
      <c r="AC416" s="5"/>
      <c r="AD416" s="6"/>
      <c r="AE416" s="6"/>
      <c r="AF416" s="5"/>
      <c r="AG416" s="5"/>
      <c r="AH416" s="68"/>
    </row>
    <row r="417" spans="1:34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2"/>
      <c r="AA417" s="5"/>
      <c r="AB417" s="5"/>
      <c r="AC417" s="5"/>
      <c r="AD417" s="6"/>
      <c r="AE417" s="6"/>
      <c r="AF417" s="5"/>
      <c r="AG417" s="5"/>
      <c r="AH417" s="68"/>
    </row>
    <row r="418" spans="1:34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2"/>
      <c r="AA418" s="5"/>
      <c r="AB418" s="5"/>
      <c r="AC418" s="5"/>
      <c r="AD418" s="6"/>
      <c r="AE418" s="6"/>
      <c r="AF418" s="5"/>
      <c r="AG418" s="5"/>
      <c r="AH418" s="68"/>
    </row>
    <row r="419" spans="1:34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2"/>
      <c r="AA419" s="5"/>
      <c r="AB419" s="5"/>
      <c r="AC419" s="5"/>
      <c r="AD419" s="6"/>
      <c r="AE419" s="6"/>
      <c r="AF419" s="5"/>
      <c r="AG419" s="5"/>
      <c r="AH419" s="68"/>
    </row>
    <row r="420" spans="1:34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2"/>
      <c r="AA420" s="5"/>
      <c r="AB420" s="5"/>
      <c r="AC420" s="5"/>
      <c r="AD420" s="6"/>
      <c r="AE420" s="6"/>
      <c r="AF420" s="5"/>
      <c r="AG420" s="5"/>
      <c r="AH420" s="68"/>
    </row>
    <row r="421" spans="1:34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2"/>
      <c r="AA421" s="5"/>
      <c r="AB421" s="5"/>
      <c r="AC421" s="5"/>
      <c r="AD421" s="6"/>
      <c r="AE421" s="6"/>
      <c r="AF421" s="5"/>
      <c r="AG421" s="5"/>
      <c r="AH421" s="68"/>
    </row>
    <row r="422" spans="1:34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2"/>
      <c r="AA422" s="5"/>
      <c r="AB422" s="5"/>
      <c r="AC422" s="5"/>
      <c r="AD422" s="6"/>
      <c r="AE422" s="6"/>
      <c r="AF422" s="5"/>
      <c r="AG422" s="5"/>
      <c r="AH422" s="68"/>
    </row>
    <row r="423" spans="1:34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2"/>
      <c r="AA423" s="5"/>
      <c r="AB423" s="5"/>
      <c r="AC423" s="5"/>
      <c r="AD423" s="6"/>
      <c r="AE423" s="6"/>
      <c r="AF423" s="5"/>
      <c r="AG423" s="5"/>
      <c r="AH423" s="68"/>
    </row>
    <row r="424" spans="1:3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2"/>
      <c r="AA424" s="5"/>
      <c r="AB424" s="5"/>
      <c r="AC424" s="5"/>
      <c r="AD424" s="6"/>
      <c r="AE424" s="6"/>
      <c r="AF424" s="5"/>
      <c r="AG424" s="5"/>
      <c r="AH424" s="68"/>
    </row>
    <row r="425" spans="1:34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2"/>
      <c r="AA425" s="5"/>
      <c r="AB425" s="5"/>
      <c r="AC425" s="5"/>
      <c r="AD425" s="6"/>
      <c r="AE425" s="6"/>
      <c r="AF425" s="5"/>
      <c r="AG425" s="5"/>
      <c r="AH425" s="68"/>
    </row>
    <row r="426" spans="1:34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2"/>
      <c r="AA426" s="5"/>
      <c r="AB426" s="5"/>
      <c r="AC426" s="5"/>
      <c r="AD426" s="6"/>
      <c r="AE426" s="6"/>
      <c r="AF426" s="5"/>
      <c r="AG426" s="5"/>
      <c r="AH426" s="68"/>
    </row>
    <row r="427" spans="1:34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2"/>
      <c r="AA427" s="5"/>
      <c r="AB427" s="5"/>
      <c r="AC427" s="5"/>
      <c r="AD427" s="6"/>
      <c r="AE427" s="6"/>
      <c r="AF427" s="5"/>
      <c r="AG427" s="5"/>
      <c r="AH427" s="68"/>
    </row>
    <row r="428" spans="1:34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2"/>
      <c r="AA428" s="5"/>
      <c r="AB428" s="5"/>
      <c r="AC428" s="5"/>
      <c r="AD428" s="6"/>
      <c r="AE428" s="6"/>
      <c r="AF428" s="5"/>
      <c r="AG428" s="5"/>
      <c r="AH428" s="68"/>
    </row>
    <row r="429" spans="1:34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2"/>
      <c r="AA429" s="5"/>
      <c r="AB429" s="5"/>
      <c r="AC429" s="5"/>
      <c r="AD429" s="6"/>
      <c r="AE429" s="6"/>
      <c r="AF429" s="5"/>
      <c r="AG429" s="5"/>
      <c r="AH429" s="68"/>
    </row>
    <row r="430" spans="1:34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2"/>
      <c r="AA430" s="5"/>
      <c r="AB430" s="5"/>
      <c r="AC430" s="5"/>
      <c r="AD430" s="6"/>
      <c r="AE430" s="6"/>
      <c r="AF430" s="5"/>
      <c r="AG430" s="5"/>
      <c r="AH430" s="68"/>
    </row>
    <row r="431" spans="1:34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2"/>
      <c r="AA431" s="5"/>
      <c r="AB431" s="5"/>
      <c r="AC431" s="5"/>
      <c r="AD431" s="6"/>
      <c r="AE431" s="6"/>
      <c r="AF431" s="5"/>
      <c r="AG431" s="5"/>
      <c r="AH431" s="68"/>
    </row>
    <row r="432" spans="1:34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2"/>
      <c r="AA432" s="5"/>
      <c r="AB432" s="5"/>
      <c r="AC432" s="5"/>
      <c r="AD432" s="6"/>
      <c r="AE432" s="6"/>
      <c r="AF432" s="5"/>
      <c r="AG432" s="5"/>
      <c r="AH432" s="68"/>
    </row>
    <row r="433" spans="1:34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2"/>
      <c r="AA433" s="5"/>
      <c r="AB433" s="5"/>
      <c r="AC433" s="5"/>
      <c r="AD433" s="6"/>
      <c r="AE433" s="6"/>
      <c r="AF433" s="5"/>
      <c r="AG433" s="5"/>
      <c r="AH433" s="68"/>
    </row>
    <row r="434" spans="1: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2"/>
      <c r="AA434" s="5"/>
      <c r="AB434" s="5"/>
      <c r="AC434" s="5"/>
      <c r="AD434" s="6"/>
      <c r="AE434" s="6"/>
      <c r="AF434" s="5"/>
      <c r="AG434" s="5"/>
      <c r="AH434" s="68"/>
    </row>
    <row r="435" spans="1:34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2"/>
      <c r="AA435" s="5"/>
      <c r="AB435" s="5"/>
      <c r="AC435" s="5"/>
      <c r="AD435" s="6"/>
      <c r="AE435" s="6"/>
      <c r="AF435" s="5"/>
      <c r="AG435" s="5"/>
      <c r="AH435" s="68"/>
    </row>
    <row r="436" spans="1:34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2"/>
      <c r="AA436" s="5"/>
      <c r="AB436" s="5"/>
      <c r="AC436" s="5"/>
      <c r="AD436" s="6"/>
      <c r="AE436" s="6"/>
      <c r="AF436" s="5"/>
      <c r="AG436" s="5"/>
      <c r="AH436" s="68"/>
    </row>
    <row r="437" spans="1:34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2"/>
      <c r="AA437" s="5"/>
      <c r="AB437" s="5"/>
      <c r="AC437" s="5"/>
      <c r="AD437" s="6"/>
      <c r="AE437" s="6"/>
      <c r="AF437" s="5"/>
      <c r="AG437" s="5"/>
      <c r="AH437" s="68"/>
    </row>
    <row r="438" spans="1:34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2"/>
      <c r="AA438" s="5"/>
      <c r="AB438" s="5"/>
      <c r="AC438" s="5"/>
      <c r="AD438" s="6"/>
      <c r="AE438" s="6"/>
      <c r="AF438" s="5"/>
      <c r="AG438" s="5"/>
      <c r="AH438" s="68"/>
    </row>
    <row r="439" spans="1:34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2"/>
      <c r="AA439" s="5"/>
      <c r="AB439" s="5"/>
      <c r="AC439" s="5"/>
      <c r="AD439" s="6"/>
      <c r="AE439" s="6"/>
      <c r="AF439" s="5"/>
      <c r="AG439" s="5"/>
      <c r="AH439" s="68"/>
    </row>
    <row r="440" spans="1:34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2"/>
      <c r="AA440" s="5"/>
      <c r="AB440" s="5"/>
      <c r="AC440" s="5"/>
      <c r="AD440" s="6"/>
      <c r="AE440" s="6"/>
      <c r="AF440" s="5"/>
      <c r="AG440" s="5"/>
      <c r="AH440" s="68"/>
    </row>
    <row r="441" spans="1:34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2"/>
      <c r="AA441" s="5"/>
      <c r="AB441" s="5"/>
      <c r="AC441" s="5"/>
      <c r="AD441" s="6"/>
      <c r="AE441" s="6"/>
      <c r="AF441" s="5"/>
      <c r="AG441" s="5"/>
      <c r="AH441" s="68"/>
    </row>
    <row r="442" spans="1:34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2"/>
      <c r="AA442" s="5"/>
      <c r="AB442" s="5"/>
      <c r="AC442" s="5"/>
      <c r="AD442" s="6"/>
      <c r="AE442" s="6"/>
      <c r="AF442" s="5"/>
      <c r="AG442" s="5"/>
      <c r="AH442" s="68"/>
    </row>
    <row r="443" spans="1:34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2"/>
      <c r="AA443" s="5"/>
      <c r="AB443" s="5"/>
      <c r="AC443" s="5"/>
      <c r="AD443" s="6"/>
      <c r="AE443" s="6"/>
      <c r="AF443" s="5"/>
      <c r="AG443" s="5"/>
      <c r="AH443" s="68"/>
    </row>
    <row r="444" spans="1:3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2"/>
      <c r="AA444" s="5"/>
      <c r="AB444" s="5"/>
      <c r="AC444" s="5"/>
      <c r="AD444" s="6"/>
      <c r="AE444" s="6"/>
      <c r="AF444" s="5"/>
      <c r="AG444" s="5"/>
      <c r="AH444" s="68"/>
    </row>
    <row r="445" spans="1:34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2"/>
      <c r="AA445" s="5"/>
      <c r="AB445" s="5"/>
      <c r="AC445" s="5"/>
      <c r="AD445" s="6"/>
      <c r="AE445" s="6"/>
      <c r="AF445" s="5"/>
      <c r="AG445" s="5"/>
      <c r="AH445" s="68"/>
    </row>
    <row r="446" spans="1:34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2"/>
      <c r="AA446" s="5"/>
      <c r="AB446" s="5"/>
      <c r="AC446" s="5"/>
      <c r="AD446" s="6"/>
      <c r="AE446" s="6"/>
      <c r="AF446" s="5"/>
      <c r="AG446" s="5"/>
      <c r="AH446" s="68"/>
    </row>
    <row r="447" spans="1:34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2"/>
      <c r="AA447" s="5"/>
      <c r="AB447" s="5"/>
      <c r="AC447" s="5"/>
      <c r="AD447" s="6"/>
      <c r="AE447" s="6"/>
      <c r="AF447" s="5"/>
      <c r="AG447" s="5"/>
      <c r="AH447" s="68"/>
    </row>
    <row r="448" spans="1:34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2"/>
      <c r="AA448" s="5"/>
      <c r="AB448" s="5"/>
      <c r="AC448" s="5"/>
      <c r="AD448" s="6"/>
      <c r="AE448" s="6"/>
      <c r="AF448" s="5"/>
      <c r="AG448" s="5"/>
      <c r="AH448" s="68"/>
    </row>
    <row r="449" spans="1:34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2"/>
      <c r="AA449" s="5"/>
      <c r="AB449" s="5"/>
      <c r="AC449" s="5"/>
      <c r="AD449" s="6"/>
      <c r="AE449" s="6"/>
      <c r="AF449" s="5"/>
      <c r="AG449" s="5"/>
      <c r="AH449" s="68"/>
    </row>
    <row r="450" spans="1:34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2"/>
      <c r="AA450" s="5"/>
      <c r="AB450" s="5"/>
      <c r="AC450" s="5"/>
      <c r="AD450" s="6"/>
      <c r="AE450" s="6"/>
      <c r="AF450" s="5"/>
      <c r="AG450" s="5"/>
      <c r="AH450" s="68"/>
    </row>
    <row r="451" spans="1:34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2"/>
      <c r="AA451" s="5"/>
      <c r="AB451" s="5"/>
      <c r="AC451" s="5"/>
      <c r="AD451" s="6"/>
      <c r="AE451" s="6"/>
      <c r="AF451" s="5"/>
      <c r="AG451" s="5"/>
      <c r="AH451" s="68"/>
    </row>
    <row r="452" spans="1:34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2"/>
      <c r="AA452" s="5"/>
      <c r="AB452" s="5"/>
      <c r="AC452" s="5"/>
      <c r="AD452" s="6"/>
      <c r="AE452" s="6"/>
      <c r="AF452" s="5"/>
      <c r="AG452" s="5"/>
      <c r="AH452" s="68"/>
    </row>
    <row r="453" spans="1:34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2"/>
      <c r="AA453" s="5"/>
      <c r="AB453" s="5"/>
      <c r="AC453" s="5"/>
      <c r="AD453" s="6"/>
      <c r="AE453" s="6"/>
      <c r="AF453" s="5"/>
      <c r="AG453" s="5"/>
      <c r="AH453" s="68"/>
    </row>
    <row r="454" spans="1:3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2"/>
      <c r="AA454" s="5"/>
      <c r="AB454" s="5"/>
      <c r="AC454" s="5"/>
      <c r="AD454" s="6"/>
      <c r="AE454" s="6"/>
      <c r="AF454" s="5"/>
      <c r="AG454" s="5"/>
      <c r="AH454" s="68"/>
    </row>
    <row r="455" spans="1:34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2"/>
      <c r="AA455" s="5"/>
      <c r="AB455" s="5"/>
      <c r="AC455" s="5"/>
      <c r="AD455" s="6"/>
      <c r="AE455" s="6"/>
      <c r="AF455" s="5"/>
      <c r="AG455" s="5"/>
      <c r="AH455" s="68"/>
    </row>
    <row r="456" spans="1:34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2"/>
      <c r="AA456" s="5"/>
      <c r="AB456" s="5"/>
      <c r="AC456" s="5"/>
      <c r="AD456" s="6"/>
      <c r="AE456" s="6"/>
      <c r="AF456" s="5"/>
      <c r="AG456" s="5"/>
      <c r="AH456" s="68"/>
    </row>
    <row r="457" spans="1:34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2"/>
      <c r="AA457" s="5"/>
      <c r="AB457" s="5"/>
      <c r="AC457" s="5"/>
      <c r="AD457" s="6"/>
      <c r="AE457" s="6"/>
      <c r="AF457" s="5"/>
      <c r="AG457" s="5"/>
      <c r="AH457" s="68"/>
    </row>
    <row r="458" spans="1:34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2"/>
      <c r="AA458" s="5"/>
      <c r="AB458" s="5"/>
      <c r="AC458" s="5"/>
      <c r="AD458" s="6"/>
      <c r="AE458" s="6"/>
      <c r="AF458" s="5"/>
      <c r="AG458" s="5"/>
      <c r="AH458" s="68"/>
    </row>
    <row r="459" spans="1:34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2"/>
      <c r="AA459" s="5"/>
      <c r="AB459" s="5"/>
      <c r="AC459" s="5"/>
      <c r="AD459" s="6"/>
      <c r="AE459" s="6"/>
      <c r="AF459" s="5"/>
      <c r="AG459" s="5"/>
      <c r="AH459" s="68"/>
    </row>
    <row r="460" spans="1:34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2"/>
      <c r="AA460" s="5"/>
      <c r="AB460" s="5"/>
      <c r="AC460" s="5"/>
      <c r="AD460" s="6"/>
      <c r="AE460" s="6"/>
      <c r="AF460" s="5"/>
      <c r="AG460" s="5"/>
      <c r="AH460" s="68"/>
    </row>
    <row r="461" spans="1:34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2"/>
      <c r="AA461" s="5"/>
      <c r="AB461" s="5"/>
      <c r="AC461" s="5"/>
      <c r="AD461" s="6"/>
      <c r="AE461" s="6"/>
      <c r="AF461" s="5"/>
      <c r="AG461" s="5"/>
      <c r="AH461" s="68"/>
    </row>
    <row r="462" spans="1:34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2"/>
      <c r="AA462" s="5"/>
      <c r="AB462" s="5"/>
      <c r="AC462" s="5"/>
      <c r="AD462" s="6"/>
      <c r="AE462" s="6"/>
      <c r="AF462" s="5"/>
      <c r="AG462" s="5"/>
      <c r="AH462" s="68"/>
    </row>
    <row r="463" spans="1:34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2"/>
      <c r="AA463" s="5"/>
      <c r="AB463" s="5"/>
      <c r="AC463" s="5"/>
      <c r="AD463" s="6"/>
      <c r="AE463" s="6"/>
      <c r="AF463" s="5"/>
      <c r="AG463" s="5"/>
      <c r="AH463" s="68"/>
    </row>
    <row r="464" spans="1:3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2"/>
      <c r="AA464" s="5"/>
      <c r="AB464" s="5"/>
      <c r="AC464" s="5"/>
      <c r="AD464" s="6"/>
      <c r="AE464" s="6"/>
      <c r="AF464" s="5"/>
      <c r="AG464" s="5"/>
      <c r="AH464" s="68"/>
    </row>
    <row r="465" spans="1:34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2"/>
      <c r="AA465" s="5"/>
      <c r="AB465" s="5"/>
      <c r="AC465" s="5"/>
      <c r="AD465" s="6"/>
      <c r="AE465" s="6"/>
      <c r="AF465" s="5"/>
      <c r="AG465" s="5"/>
      <c r="AH465" s="68"/>
    </row>
    <row r="466" spans="1:34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2"/>
      <c r="AA466" s="5"/>
      <c r="AB466" s="5"/>
      <c r="AC466" s="5"/>
      <c r="AD466" s="6"/>
      <c r="AE466" s="6"/>
      <c r="AF466" s="5"/>
      <c r="AG466" s="5"/>
      <c r="AH466" s="68"/>
    </row>
    <row r="467" spans="1:34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2"/>
      <c r="AA467" s="5"/>
      <c r="AB467" s="5"/>
      <c r="AC467" s="5"/>
      <c r="AD467" s="6"/>
      <c r="AE467" s="6"/>
      <c r="AF467" s="5"/>
      <c r="AG467" s="5"/>
      <c r="AH467" s="68"/>
    </row>
    <row r="468" spans="1:34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2"/>
      <c r="AA468" s="5"/>
      <c r="AB468" s="5"/>
      <c r="AC468" s="5"/>
      <c r="AD468" s="6"/>
      <c r="AE468" s="6"/>
      <c r="AF468" s="5"/>
      <c r="AG468" s="5"/>
      <c r="AH468" s="68"/>
    </row>
    <row r="469" spans="1:34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2"/>
      <c r="AA469" s="5"/>
      <c r="AB469" s="5"/>
      <c r="AC469" s="5"/>
      <c r="AD469" s="6"/>
      <c r="AE469" s="6"/>
      <c r="AF469" s="5"/>
      <c r="AG469" s="5"/>
      <c r="AH469" s="68"/>
    </row>
    <row r="470" spans="1:34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2"/>
      <c r="AA470" s="5"/>
      <c r="AB470" s="5"/>
      <c r="AC470" s="5"/>
      <c r="AD470" s="6"/>
      <c r="AE470" s="6"/>
      <c r="AF470" s="5"/>
      <c r="AG470" s="5"/>
      <c r="AH470" s="68"/>
    </row>
    <row r="471" spans="1:34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2"/>
      <c r="AA471" s="5"/>
      <c r="AB471" s="5"/>
      <c r="AC471" s="5"/>
      <c r="AD471" s="6"/>
      <c r="AE471" s="6"/>
      <c r="AF471" s="5"/>
      <c r="AG471" s="5"/>
      <c r="AH471" s="68"/>
    </row>
    <row r="472" spans="1:34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2"/>
      <c r="AA472" s="5"/>
      <c r="AB472" s="5"/>
      <c r="AC472" s="5"/>
      <c r="AD472" s="6"/>
      <c r="AE472" s="6"/>
      <c r="AF472" s="5"/>
      <c r="AG472" s="5"/>
      <c r="AH472" s="68"/>
    </row>
    <row r="473" spans="1:34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2"/>
      <c r="AA473" s="5"/>
      <c r="AB473" s="5"/>
      <c r="AC473" s="5"/>
      <c r="AD473" s="6"/>
      <c r="AE473" s="6"/>
      <c r="AF473" s="5"/>
      <c r="AG473" s="5"/>
      <c r="AH473" s="68"/>
    </row>
    <row r="474" spans="1:3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2"/>
      <c r="AA474" s="5"/>
      <c r="AB474" s="5"/>
      <c r="AC474" s="5"/>
      <c r="AD474" s="6"/>
      <c r="AE474" s="6"/>
      <c r="AF474" s="5"/>
      <c r="AG474" s="5"/>
      <c r="AH474" s="68"/>
    </row>
    <row r="475" spans="1:34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2"/>
      <c r="AA475" s="5"/>
      <c r="AB475" s="5"/>
      <c r="AC475" s="5"/>
      <c r="AD475" s="6"/>
      <c r="AE475" s="6"/>
      <c r="AF475" s="5"/>
      <c r="AG475" s="5"/>
      <c r="AH475" s="68"/>
    </row>
    <row r="476" spans="1:34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2"/>
      <c r="AA476" s="5"/>
      <c r="AB476" s="5"/>
      <c r="AC476" s="5"/>
      <c r="AD476" s="6"/>
      <c r="AE476" s="6"/>
      <c r="AF476" s="5"/>
      <c r="AG476" s="5"/>
      <c r="AH476" s="68"/>
    </row>
    <row r="477" spans="1:34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2"/>
      <c r="AA477" s="5"/>
      <c r="AB477" s="5"/>
      <c r="AC477" s="5"/>
      <c r="AD477" s="6"/>
      <c r="AE477" s="6"/>
      <c r="AF477" s="5"/>
      <c r="AG477" s="5"/>
      <c r="AH477" s="68"/>
    </row>
    <row r="478" spans="1:34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2"/>
      <c r="AA478" s="5"/>
      <c r="AB478" s="5"/>
      <c r="AC478" s="5"/>
      <c r="AD478" s="6"/>
      <c r="AE478" s="6"/>
      <c r="AF478" s="5"/>
      <c r="AG478" s="5"/>
      <c r="AH478" s="68"/>
    </row>
    <row r="479" spans="1:34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2"/>
      <c r="AA479" s="5"/>
      <c r="AB479" s="5"/>
      <c r="AC479" s="5"/>
      <c r="AD479" s="6"/>
      <c r="AE479" s="6"/>
      <c r="AF479" s="5"/>
      <c r="AG479" s="5"/>
      <c r="AH479" s="68"/>
    </row>
    <row r="480" spans="1:34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2"/>
      <c r="AA480" s="5"/>
      <c r="AB480" s="5"/>
      <c r="AC480" s="5"/>
      <c r="AD480" s="6"/>
      <c r="AE480" s="6"/>
      <c r="AF480" s="5"/>
      <c r="AG480" s="5"/>
      <c r="AH480" s="68"/>
    </row>
    <row r="481" spans="1:34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2"/>
      <c r="AA481" s="5"/>
      <c r="AB481" s="5"/>
      <c r="AC481" s="5"/>
      <c r="AD481" s="6"/>
      <c r="AE481" s="6"/>
      <c r="AF481" s="5"/>
      <c r="AG481" s="5"/>
      <c r="AH481" s="68"/>
    </row>
    <row r="482" spans="1:34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2"/>
      <c r="AA482" s="5"/>
      <c r="AB482" s="5"/>
      <c r="AC482" s="5"/>
      <c r="AD482" s="6"/>
      <c r="AE482" s="6"/>
      <c r="AF482" s="5"/>
      <c r="AG482" s="5"/>
      <c r="AH482" s="68"/>
    </row>
    <row r="483" spans="1:34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2"/>
      <c r="AA483" s="5"/>
      <c r="AB483" s="5"/>
      <c r="AC483" s="5"/>
      <c r="AD483" s="6"/>
      <c r="AE483" s="6"/>
      <c r="AF483" s="5"/>
      <c r="AG483" s="5"/>
      <c r="AH483" s="68"/>
    </row>
    <row r="484" spans="1:3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2"/>
      <c r="AA484" s="5"/>
      <c r="AB484" s="5"/>
      <c r="AC484" s="5"/>
      <c r="AD484" s="6"/>
      <c r="AE484" s="6"/>
      <c r="AF484" s="5"/>
      <c r="AG484" s="5"/>
      <c r="AH484" s="68"/>
    </row>
    <row r="485" spans="1:34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2"/>
      <c r="AA485" s="5"/>
      <c r="AB485" s="5"/>
      <c r="AC485" s="5"/>
      <c r="AD485" s="6"/>
      <c r="AE485" s="6"/>
      <c r="AF485" s="5"/>
      <c r="AG485" s="5"/>
      <c r="AH485" s="68"/>
    </row>
    <row r="486" spans="1:34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2"/>
      <c r="AA486" s="5"/>
      <c r="AB486" s="5"/>
      <c r="AC486" s="5"/>
      <c r="AD486" s="6"/>
      <c r="AE486" s="6"/>
      <c r="AF486" s="5"/>
      <c r="AG486" s="5"/>
      <c r="AH486" s="68"/>
    </row>
    <row r="487" spans="1:34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2"/>
      <c r="AA487" s="5"/>
      <c r="AB487" s="5"/>
      <c r="AC487" s="5"/>
      <c r="AD487" s="6"/>
      <c r="AE487" s="6"/>
      <c r="AF487" s="5"/>
      <c r="AG487" s="5"/>
      <c r="AH487" s="68"/>
    </row>
    <row r="488" spans="1:34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2"/>
      <c r="AA488" s="5"/>
      <c r="AB488" s="5"/>
      <c r="AC488" s="5"/>
      <c r="AD488" s="6"/>
      <c r="AE488" s="6"/>
      <c r="AF488" s="5"/>
      <c r="AG488" s="5"/>
      <c r="AH488" s="68"/>
    </row>
    <row r="489" spans="1:34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2"/>
      <c r="AA489" s="5"/>
      <c r="AB489" s="5"/>
      <c r="AC489" s="5"/>
      <c r="AD489" s="6"/>
      <c r="AE489" s="6"/>
      <c r="AF489" s="5"/>
      <c r="AG489" s="5"/>
      <c r="AH489" s="68"/>
    </row>
    <row r="490" spans="1:34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2"/>
      <c r="AA490" s="5"/>
      <c r="AB490" s="5"/>
      <c r="AC490" s="5"/>
      <c r="AD490" s="6"/>
      <c r="AE490" s="6"/>
      <c r="AF490" s="5"/>
      <c r="AG490" s="5"/>
      <c r="AH490" s="68"/>
    </row>
    <row r="491" spans="1:34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2"/>
      <c r="AA491" s="5"/>
      <c r="AB491" s="5"/>
      <c r="AC491" s="5"/>
      <c r="AD491" s="6"/>
      <c r="AE491" s="6"/>
      <c r="AF491" s="5"/>
      <c r="AG491" s="5"/>
      <c r="AH491" s="68"/>
    </row>
    <row r="492" spans="1:34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2"/>
      <c r="AA492" s="5"/>
      <c r="AB492" s="5"/>
      <c r="AC492" s="5"/>
      <c r="AD492" s="6"/>
      <c r="AE492" s="6"/>
      <c r="AF492" s="5"/>
      <c r="AG492" s="5"/>
      <c r="AH492" s="68"/>
    </row>
    <row r="493" spans="1:34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2"/>
      <c r="AA493" s="5"/>
      <c r="AB493" s="5"/>
      <c r="AC493" s="5"/>
      <c r="AD493" s="6"/>
      <c r="AE493" s="6"/>
      <c r="AF493" s="5"/>
      <c r="AG493" s="5"/>
      <c r="AH493" s="68"/>
    </row>
    <row r="494" spans="1:3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2"/>
      <c r="AA494" s="5"/>
      <c r="AB494" s="5"/>
      <c r="AC494" s="5"/>
      <c r="AD494" s="6"/>
      <c r="AE494" s="6"/>
      <c r="AF494" s="5"/>
      <c r="AG494" s="5"/>
      <c r="AH494" s="68"/>
    </row>
    <row r="495" spans="1:34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2"/>
      <c r="AA495" s="5"/>
      <c r="AB495" s="5"/>
      <c r="AC495" s="5"/>
      <c r="AD495" s="6"/>
      <c r="AE495" s="6"/>
      <c r="AF495" s="5"/>
      <c r="AG495" s="5"/>
      <c r="AH495" s="68"/>
    </row>
    <row r="496" spans="1:34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2"/>
      <c r="AA496" s="5"/>
      <c r="AB496" s="5"/>
      <c r="AC496" s="5"/>
      <c r="AD496" s="6"/>
      <c r="AE496" s="6"/>
      <c r="AF496" s="5"/>
      <c r="AG496" s="5"/>
      <c r="AH496" s="68"/>
    </row>
    <row r="497" spans="1:34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2"/>
      <c r="AA497" s="5"/>
      <c r="AB497" s="5"/>
      <c r="AC497" s="5"/>
      <c r="AD497" s="6"/>
      <c r="AE497" s="6"/>
      <c r="AF497" s="5"/>
      <c r="AG497" s="5"/>
      <c r="AH497" s="68"/>
    </row>
    <row r="498" spans="1:34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2"/>
      <c r="AA498" s="5"/>
      <c r="AB498" s="5"/>
      <c r="AC498" s="5"/>
      <c r="AD498" s="6"/>
      <c r="AE498" s="6"/>
      <c r="AF498" s="5"/>
      <c r="AG498" s="5"/>
      <c r="AH498" s="68"/>
    </row>
    <row r="499" spans="1:34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2"/>
      <c r="AA499" s="5"/>
      <c r="AB499" s="5"/>
      <c r="AC499" s="5"/>
      <c r="AD499" s="6"/>
      <c r="AE499" s="6"/>
      <c r="AF499" s="5"/>
      <c r="AG499" s="5"/>
      <c r="AH499" s="68"/>
    </row>
    <row r="500" spans="1:34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2"/>
      <c r="AA500" s="5"/>
      <c r="AB500" s="5"/>
      <c r="AC500" s="5"/>
      <c r="AD500" s="6"/>
      <c r="AE500" s="6"/>
      <c r="AF500" s="5"/>
      <c r="AG500" s="5"/>
      <c r="AH500" s="68"/>
    </row>
    <row r="501" spans="1:34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2"/>
      <c r="AA501" s="5"/>
      <c r="AB501" s="5"/>
      <c r="AC501" s="5"/>
      <c r="AD501" s="6"/>
      <c r="AE501" s="6"/>
      <c r="AF501" s="5"/>
      <c r="AG501" s="5"/>
      <c r="AH501" s="68"/>
    </row>
    <row r="502" spans="1:34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2"/>
      <c r="AA502" s="5"/>
      <c r="AB502" s="5"/>
      <c r="AC502" s="5"/>
      <c r="AD502" s="6"/>
      <c r="AE502" s="6"/>
      <c r="AF502" s="5"/>
      <c r="AG502" s="5"/>
      <c r="AH502" s="68"/>
    </row>
    <row r="503" spans="1:34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2"/>
      <c r="AA503" s="5"/>
      <c r="AB503" s="5"/>
      <c r="AC503" s="5"/>
      <c r="AD503" s="6"/>
      <c r="AE503" s="6"/>
      <c r="AF503" s="5"/>
      <c r="AG503" s="5"/>
      <c r="AH503" s="68"/>
    </row>
    <row r="504" spans="1:3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2"/>
      <c r="AA504" s="5"/>
      <c r="AB504" s="5"/>
      <c r="AC504" s="5"/>
      <c r="AD504" s="6"/>
      <c r="AE504" s="6"/>
      <c r="AF504" s="5"/>
      <c r="AG504" s="5"/>
      <c r="AH504" s="68"/>
    </row>
    <row r="505" spans="1:34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2"/>
      <c r="AA505" s="5"/>
      <c r="AB505" s="5"/>
      <c r="AC505" s="5"/>
      <c r="AD505" s="6"/>
      <c r="AE505" s="6"/>
      <c r="AF505" s="5"/>
      <c r="AG505" s="5"/>
      <c r="AH505" s="68"/>
    </row>
    <row r="506" spans="1:34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2"/>
      <c r="AA506" s="5"/>
      <c r="AB506" s="5"/>
      <c r="AC506" s="5"/>
      <c r="AD506" s="6"/>
      <c r="AE506" s="6"/>
      <c r="AF506" s="5"/>
      <c r="AG506" s="5"/>
      <c r="AH506" s="68"/>
    </row>
    <row r="507" spans="1:34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2"/>
      <c r="AA507" s="5"/>
      <c r="AB507" s="5"/>
      <c r="AC507" s="5"/>
      <c r="AD507" s="6"/>
      <c r="AE507" s="6"/>
      <c r="AF507" s="5"/>
      <c r="AG507" s="5"/>
      <c r="AH507" s="68"/>
    </row>
    <row r="508" spans="1:34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2"/>
      <c r="AA508" s="5"/>
      <c r="AB508" s="5"/>
      <c r="AC508" s="5"/>
      <c r="AD508" s="6"/>
      <c r="AE508" s="6"/>
      <c r="AF508" s="5"/>
      <c r="AG508" s="5"/>
      <c r="AH508" s="68"/>
    </row>
    <row r="509" spans="1:34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2"/>
      <c r="AA509" s="5"/>
      <c r="AB509" s="5"/>
      <c r="AC509" s="5"/>
      <c r="AD509" s="6"/>
      <c r="AE509" s="6"/>
      <c r="AF509" s="5"/>
      <c r="AG509" s="5"/>
      <c r="AH509" s="68"/>
    </row>
    <row r="510" spans="1:34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2"/>
      <c r="AA510" s="5"/>
      <c r="AB510" s="5"/>
      <c r="AC510" s="5"/>
      <c r="AD510" s="6"/>
      <c r="AE510" s="6"/>
      <c r="AF510" s="5"/>
      <c r="AG510" s="5"/>
      <c r="AH510" s="68"/>
    </row>
    <row r="511" spans="1:34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2"/>
      <c r="AA511" s="5"/>
      <c r="AB511" s="5"/>
      <c r="AC511" s="5"/>
      <c r="AD511" s="6"/>
      <c r="AE511" s="6"/>
      <c r="AF511" s="5"/>
      <c r="AG511" s="5"/>
      <c r="AH511" s="68"/>
    </row>
    <row r="512" spans="1:34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2"/>
      <c r="AA512" s="5"/>
      <c r="AB512" s="5"/>
      <c r="AC512" s="5"/>
      <c r="AD512" s="6"/>
      <c r="AE512" s="6"/>
      <c r="AF512" s="5"/>
      <c r="AG512" s="5"/>
      <c r="AH512" s="68"/>
    </row>
    <row r="513" spans="1:34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2"/>
      <c r="AA513" s="5"/>
      <c r="AB513" s="5"/>
      <c r="AC513" s="5"/>
      <c r="AD513" s="6"/>
      <c r="AE513" s="6"/>
      <c r="AF513" s="5"/>
      <c r="AG513" s="5"/>
      <c r="AH513" s="68"/>
    </row>
    <row r="514" spans="1:3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2"/>
      <c r="AA514" s="5"/>
      <c r="AB514" s="5"/>
      <c r="AC514" s="5"/>
      <c r="AD514" s="6"/>
      <c r="AE514" s="6"/>
      <c r="AF514" s="5"/>
      <c r="AG514" s="5"/>
      <c r="AH514" s="68"/>
    </row>
    <row r="515" spans="1:34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2"/>
      <c r="AA515" s="5"/>
      <c r="AB515" s="5"/>
      <c r="AC515" s="5"/>
      <c r="AD515" s="6"/>
      <c r="AE515" s="6"/>
      <c r="AF515" s="5"/>
      <c r="AG515" s="5"/>
      <c r="AH515" s="68"/>
    </row>
    <row r="516" spans="1:34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2"/>
      <c r="AA516" s="5"/>
      <c r="AB516" s="5"/>
      <c r="AC516" s="5"/>
      <c r="AD516" s="6"/>
      <c r="AE516" s="6"/>
      <c r="AF516" s="5"/>
      <c r="AG516" s="5"/>
      <c r="AH516" s="68"/>
    </row>
    <row r="517" spans="1:34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2"/>
      <c r="AA517" s="5"/>
      <c r="AB517" s="5"/>
      <c r="AC517" s="5"/>
      <c r="AD517" s="6"/>
      <c r="AE517" s="6"/>
      <c r="AF517" s="5"/>
      <c r="AG517" s="5"/>
      <c r="AH517" s="68"/>
    </row>
    <row r="518" spans="1:34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2"/>
      <c r="AA518" s="5"/>
      <c r="AB518" s="5"/>
      <c r="AC518" s="5"/>
      <c r="AD518" s="6"/>
      <c r="AE518" s="6"/>
      <c r="AF518" s="5"/>
      <c r="AG518" s="5"/>
      <c r="AH518" s="68"/>
    </row>
    <row r="519" spans="1:34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2"/>
      <c r="AA519" s="5"/>
      <c r="AB519" s="5"/>
      <c r="AC519" s="5"/>
      <c r="AD519" s="6"/>
      <c r="AE519" s="6"/>
      <c r="AF519" s="5"/>
      <c r="AG519" s="5"/>
      <c r="AH519" s="68"/>
    </row>
    <row r="520" spans="1:34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2"/>
      <c r="AA520" s="5"/>
      <c r="AB520" s="5"/>
      <c r="AC520" s="5"/>
      <c r="AD520" s="6"/>
      <c r="AE520" s="6"/>
      <c r="AF520" s="5"/>
      <c r="AG520" s="5"/>
      <c r="AH520" s="68"/>
    </row>
    <row r="521" spans="1:34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2"/>
      <c r="AA521" s="5"/>
      <c r="AB521" s="5"/>
      <c r="AC521" s="5"/>
      <c r="AD521" s="6"/>
      <c r="AE521" s="6"/>
      <c r="AF521" s="5"/>
      <c r="AG521" s="5"/>
      <c r="AH521" s="68"/>
    </row>
    <row r="522" spans="1:34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2"/>
      <c r="AA522" s="5"/>
      <c r="AB522" s="5"/>
      <c r="AC522" s="5"/>
      <c r="AD522" s="6"/>
      <c r="AE522" s="6"/>
      <c r="AF522" s="5"/>
      <c r="AG522" s="5"/>
      <c r="AH522" s="68"/>
    </row>
    <row r="523" spans="1:34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2"/>
      <c r="AA523" s="5"/>
      <c r="AB523" s="5"/>
      <c r="AC523" s="5"/>
      <c r="AD523" s="6"/>
      <c r="AE523" s="6"/>
      <c r="AF523" s="5"/>
      <c r="AG523" s="5"/>
      <c r="AH523" s="68"/>
    </row>
    <row r="524" spans="1:3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2"/>
      <c r="AA524" s="5"/>
      <c r="AB524" s="5"/>
      <c r="AC524" s="5"/>
      <c r="AD524" s="6"/>
      <c r="AE524" s="6"/>
      <c r="AF524" s="5"/>
      <c r="AG524" s="5"/>
      <c r="AH524" s="68"/>
    </row>
    <row r="525" spans="1:34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2"/>
      <c r="AA525" s="5"/>
      <c r="AB525" s="5"/>
      <c r="AC525" s="5"/>
      <c r="AD525" s="6"/>
      <c r="AE525" s="6"/>
      <c r="AF525" s="5"/>
      <c r="AG525" s="5"/>
      <c r="AH525" s="68"/>
    </row>
    <row r="526" spans="1:34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2"/>
      <c r="AA526" s="5"/>
      <c r="AB526" s="5"/>
      <c r="AC526" s="5"/>
      <c r="AD526" s="6"/>
      <c r="AE526" s="6"/>
      <c r="AF526" s="5"/>
      <c r="AG526" s="5"/>
      <c r="AH526" s="68"/>
    </row>
    <row r="527" spans="1:34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2"/>
      <c r="AA527" s="5"/>
      <c r="AB527" s="5"/>
      <c r="AC527" s="5"/>
      <c r="AD527" s="6"/>
      <c r="AE527" s="6"/>
      <c r="AF527" s="5"/>
      <c r="AG527" s="5"/>
      <c r="AH527" s="68"/>
    </row>
    <row r="528" spans="1:34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2"/>
      <c r="AA528" s="5"/>
      <c r="AB528" s="5"/>
      <c r="AC528" s="5"/>
      <c r="AD528" s="6"/>
      <c r="AE528" s="6"/>
      <c r="AF528" s="5"/>
      <c r="AG528" s="5"/>
      <c r="AH528" s="68"/>
    </row>
    <row r="529" spans="1:34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2"/>
      <c r="AA529" s="5"/>
      <c r="AB529" s="5"/>
      <c r="AC529" s="5"/>
      <c r="AD529" s="6"/>
      <c r="AE529" s="6"/>
      <c r="AF529" s="5"/>
      <c r="AG529" s="5"/>
      <c r="AH529" s="68"/>
    </row>
    <row r="530" spans="1:34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2"/>
      <c r="AA530" s="5"/>
      <c r="AB530" s="5"/>
      <c r="AC530" s="5"/>
      <c r="AD530" s="6"/>
      <c r="AE530" s="6"/>
      <c r="AF530" s="5"/>
      <c r="AG530" s="5"/>
      <c r="AH530" s="68"/>
    </row>
    <row r="531" spans="1:34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2"/>
      <c r="AA531" s="5"/>
      <c r="AB531" s="5"/>
      <c r="AC531" s="5"/>
      <c r="AD531" s="6"/>
      <c r="AE531" s="6"/>
      <c r="AF531" s="5"/>
      <c r="AG531" s="5"/>
      <c r="AH531" s="68"/>
    </row>
    <row r="532" spans="1:34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2"/>
      <c r="AA532" s="5"/>
      <c r="AB532" s="5"/>
      <c r="AC532" s="5"/>
      <c r="AD532" s="6"/>
      <c r="AE532" s="6"/>
      <c r="AF532" s="5"/>
      <c r="AG532" s="5"/>
      <c r="AH532" s="68"/>
    </row>
    <row r="533" spans="1:34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2"/>
      <c r="AA533" s="5"/>
      <c r="AB533" s="5"/>
      <c r="AC533" s="5"/>
      <c r="AD533" s="6"/>
      <c r="AE533" s="6"/>
      <c r="AF533" s="5"/>
      <c r="AG533" s="5"/>
      <c r="AH533" s="68"/>
    </row>
    <row r="534" spans="1: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2"/>
      <c r="AA534" s="5"/>
      <c r="AB534" s="5"/>
      <c r="AC534" s="5"/>
      <c r="AD534" s="6"/>
      <c r="AE534" s="6"/>
      <c r="AF534" s="5"/>
      <c r="AG534" s="5"/>
      <c r="AH534" s="68"/>
    </row>
    <row r="535" spans="1:34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2"/>
      <c r="AA535" s="5"/>
      <c r="AB535" s="5"/>
      <c r="AC535" s="5"/>
      <c r="AD535" s="6"/>
      <c r="AE535" s="6"/>
      <c r="AF535" s="5"/>
      <c r="AG535" s="5"/>
      <c r="AH535" s="68"/>
    </row>
    <row r="536" spans="1:34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2"/>
      <c r="AA536" s="5"/>
      <c r="AB536" s="5"/>
      <c r="AC536" s="5"/>
      <c r="AD536" s="6"/>
      <c r="AE536" s="6"/>
      <c r="AF536" s="5"/>
      <c r="AG536" s="5"/>
      <c r="AH536" s="68"/>
    </row>
    <row r="537" spans="1:34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2"/>
      <c r="AA537" s="5"/>
      <c r="AB537" s="5"/>
      <c r="AC537" s="5"/>
      <c r="AD537" s="6"/>
      <c r="AE537" s="6"/>
      <c r="AF537" s="5"/>
      <c r="AG537" s="5"/>
      <c r="AH537" s="68"/>
    </row>
    <row r="538" spans="1:34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2"/>
      <c r="AA538" s="5"/>
      <c r="AB538" s="5"/>
      <c r="AC538" s="5"/>
      <c r="AD538" s="6"/>
      <c r="AE538" s="6"/>
      <c r="AF538" s="5"/>
      <c r="AG538" s="5"/>
      <c r="AH538" s="68"/>
    </row>
    <row r="539" spans="1:34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2"/>
      <c r="AA539" s="5"/>
      <c r="AB539" s="5"/>
      <c r="AC539" s="5"/>
      <c r="AD539" s="6"/>
      <c r="AE539" s="6"/>
      <c r="AF539" s="5"/>
      <c r="AG539" s="5"/>
      <c r="AH539" s="68"/>
    </row>
    <row r="540" spans="1:34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2"/>
      <c r="AA540" s="5"/>
      <c r="AB540" s="5"/>
      <c r="AC540" s="5"/>
      <c r="AD540" s="6"/>
      <c r="AE540" s="6"/>
      <c r="AF540" s="5"/>
      <c r="AG540" s="5"/>
      <c r="AH540" s="68"/>
    </row>
    <row r="541" spans="1:34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2"/>
      <c r="AA541" s="5"/>
      <c r="AB541" s="5"/>
      <c r="AC541" s="5"/>
      <c r="AD541" s="6"/>
      <c r="AE541" s="6"/>
      <c r="AF541" s="5"/>
      <c r="AG541" s="5"/>
      <c r="AH541" s="68"/>
    </row>
    <row r="542" spans="1:34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2"/>
      <c r="AA542" s="5"/>
      <c r="AB542" s="5"/>
      <c r="AC542" s="5"/>
      <c r="AD542" s="6"/>
      <c r="AE542" s="6"/>
      <c r="AF542" s="5"/>
      <c r="AG542" s="5"/>
      <c r="AH542" s="68"/>
    </row>
    <row r="543" spans="1:34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2"/>
      <c r="AA543" s="5"/>
      <c r="AB543" s="5"/>
      <c r="AC543" s="5"/>
      <c r="AD543" s="6"/>
      <c r="AE543" s="6"/>
      <c r="AF543" s="5"/>
      <c r="AG543" s="5"/>
      <c r="AH543" s="68"/>
    </row>
    <row r="544" spans="1:3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2"/>
      <c r="AA544" s="5"/>
      <c r="AB544" s="5"/>
      <c r="AC544" s="5"/>
      <c r="AD544" s="6"/>
      <c r="AE544" s="6"/>
      <c r="AF544" s="5"/>
      <c r="AG544" s="5"/>
      <c r="AH544" s="68"/>
    </row>
    <row r="545" spans="1:34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2"/>
      <c r="AA545" s="5"/>
      <c r="AB545" s="5"/>
      <c r="AC545" s="5"/>
      <c r="AD545" s="6"/>
      <c r="AE545" s="6"/>
      <c r="AF545" s="5"/>
      <c r="AG545" s="5"/>
      <c r="AH545" s="68"/>
    </row>
    <row r="546" spans="1:34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2"/>
      <c r="AA546" s="5"/>
      <c r="AB546" s="5"/>
      <c r="AC546" s="5"/>
      <c r="AD546" s="6"/>
      <c r="AE546" s="6"/>
      <c r="AF546" s="5"/>
      <c r="AG546" s="5"/>
      <c r="AH546" s="68"/>
    </row>
    <row r="547" spans="1:34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2"/>
      <c r="AA547" s="5"/>
      <c r="AB547" s="5"/>
      <c r="AC547" s="5"/>
      <c r="AD547" s="6"/>
      <c r="AE547" s="6"/>
      <c r="AF547" s="5"/>
      <c r="AG547" s="5"/>
      <c r="AH547" s="68"/>
    </row>
    <row r="548" spans="1:34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2"/>
      <c r="AA548" s="5"/>
      <c r="AB548" s="5"/>
      <c r="AC548" s="5"/>
      <c r="AD548" s="6"/>
      <c r="AE548" s="6"/>
      <c r="AF548" s="5"/>
      <c r="AG548" s="5"/>
      <c r="AH548" s="68"/>
    </row>
    <row r="549" spans="1:34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2"/>
      <c r="AA549" s="5"/>
      <c r="AB549" s="5"/>
      <c r="AC549" s="5"/>
      <c r="AD549" s="6"/>
      <c r="AE549" s="6"/>
      <c r="AF549" s="5"/>
      <c r="AG549" s="5"/>
      <c r="AH549" s="68"/>
    </row>
    <row r="550" spans="1:34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2"/>
      <c r="AA550" s="5"/>
      <c r="AB550" s="5"/>
      <c r="AC550" s="5"/>
      <c r="AD550" s="6"/>
      <c r="AE550" s="6"/>
      <c r="AF550" s="5"/>
      <c r="AG550" s="5"/>
      <c r="AH550" s="68"/>
    </row>
    <row r="551" spans="1:34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2"/>
      <c r="AA551" s="5"/>
      <c r="AB551" s="5"/>
      <c r="AC551" s="5"/>
      <c r="AD551" s="6"/>
      <c r="AE551" s="6"/>
      <c r="AF551" s="5"/>
      <c r="AG551" s="5"/>
      <c r="AH551" s="68"/>
    </row>
    <row r="552" spans="1:34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2"/>
      <c r="AA552" s="5"/>
      <c r="AB552" s="5"/>
      <c r="AC552" s="5"/>
      <c r="AD552" s="6"/>
      <c r="AE552" s="6"/>
      <c r="AF552" s="5"/>
      <c r="AG552" s="5"/>
      <c r="AH552" s="68"/>
    </row>
    <row r="553" spans="1:34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2"/>
      <c r="AA553" s="5"/>
      <c r="AB553" s="5"/>
      <c r="AC553" s="5"/>
      <c r="AD553" s="6"/>
      <c r="AE553" s="6"/>
      <c r="AF553" s="5"/>
      <c r="AG553" s="5"/>
      <c r="AH553" s="68"/>
    </row>
    <row r="554" spans="1:3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2"/>
      <c r="AA554" s="5"/>
      <c r="AB554" s="5"/>
      <c r="AC554" s="5"/>
      <c r="AD554" s="6"/>
      <c r="AE554" s="6"/>
      <c r="AF554" s="5"/>
      <c r="AG554" s="5"/>
      <c r="AH554" s="68"/>
    </row>
    <row r="555" spans="1:34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2"/>
      <c r="AA555" s="5"/>
      <c r="AB555" s="5"/>
      <c r="AC555" s="5"/>
      <c r="AD555" s="6"/>
      <c r="AE555" s="6"/>
      <c r="AF555" s="5"/>
      <c r="AG555" s="5"/>
      <c r="AH555" s="68"/>
    </row>
    <row r="556" spans="1:34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2"/>
      <c r="AA556" s="5"/>
      <c r="AB556" s="5"/>
      <c r="AC556" s="5"/>
      <c r="AD556" s="6"/>
      <c r="AE556" s="6"/>
      <c r="AF556" s="5"/>
      <c r="AG556" s="5"/>
      <c r="AH556" s="68"/>
    </row>
    <row r="557" spans="1:34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2"/>
      <c r="AA557" s="5"/>
      <c r="AB557" s="5"/>
      <c r="AC557" s="5"/>
      <c r="AD557" s="6"/>
      <c r="AE557" s="6"/>
      <c r="AF557" s="5"/>
      <c r="AG557" s="5"/>
      <c r="AH557" s="68"/>
    </row>
    <row r="558" spans="1:34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2"/>
      <c r="AA558" s="5"/>
      <c r="AB558" s="5"/>
      <c r="AC558" s="5"/>
      <c r="AD558" s="6"/>
      <c r="AE558" s="6"/>
      <c r="AF558" s="5"/>
      <c r="AG558" s="5"/>
      <c r="AH558" s="68"/>
    </row>
    <row r="559" spans="1:34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2"/>
      <c r="AA559" s="5"/>
      <c r="AB559" s="5"/>
      <c r="AC559" s="5"/>
      <c r="AD559" s="6"/>
      <c r="AE559" s="6"/>
      <c r="AF559" s="5"/>
      <c r="AG559" s="5"/>
      <c r="AH559" s="68"/>
    </row>
    <row r="560" spans="1:34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2"/>
      <c r="AA560" s="5"/>
      <c r="AB560" s="5"/>
      <c r="AC560" s="5"/>
      <c r="AD560" s="6"/>
      <c r="AE560" s="6"/>
      <c r="AF560" s="5"/>
      <c r="AG560" s="5"/>
      <c r="AH560" s="68"/>
    </row>
    <row r="561" spans="1:34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2"/>
      <c r="AA561" s="5"/>
      <c r="AB561" s="5"/>
      <c r="AC561" s="5"/>
      <c r="AD561" s="6"/>
      <c r="AE561" s="6"/>
      <c r="AF561" s="5"/>
      <c r="AG561" s="5"/>
      <c r="AH561" s="68"/>
    </row>
    <row r="562" spans="1:34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2"/>
      <c r="AA562" s="5"/>
      <c r="AB562" s="5"/>
      <c r="AC562" s="5"/>
      <c r="AD562" s="6"/>
      <c r="AE562" s="6"/>
      <c r="AF562" s="5"/>
      <c r="AG562" s="5"/>
      <c r="AH562" s="68"/>
    </row>
    <row r="563" spans="1:34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2"/>
      <c r="AA563" s="5"/>
      <c r="AB563" s="5"/>
      <c r="AC563" s="5"/>
      <c r="AD563" s="6"/>
      <c r="AE563" s="6"/>
      <c r="AF563" s="5"/>
      <c r="AG563" s="5"/>
      <c r="AH563" s="68"/>
    </row>
    <row r="564" spans="1:3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2"/>
      <c r="AA564" s="5"/>
      <c r="AB564" s="5"/>
      <c r="AC564" s="5"/>
      <c r="AD564" s="6"/>
      <c r="AE564" s="6"/>
      <c r="AF564" s="5"/>
      <c r="AG564" s="5"/>
      <c r="AH564" s="68"/>
    </row>
    <row r="565" spans="1:34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2"/>
      <c r="AA565" s="5"/>
      <c r="AB565" s="5"/>
      <c r="AC565" s="5"/>
      <c r="AD565" s="6"/>
      <c r="AE565" s="6"/>
      <c r="AF565" s="5"/>
      <c r="AG565" s="5"/>
      <c r="AH565" s="68"/>
    </row>
    <row r="566" spans="1:34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2"/>
      <c r="AA566" s="5"/>
      <c r="AB566" s="5"/>
      <c r="AC566" s="5"/>
      <c r="AD566" s="6"/>
      <c r="AE566" s="6"/>
      <c r="AF566" s="5"/>
      <c r="AG566" s="5"/>
      <c r="AH566" s="68"/>
    </row>
    <row r="567" spans="1:34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2"/>
      <c r="AA567" s="5"/>
      <c r="AB567" s="5"/>
      <c r="AC567" s="5"/>
      <c r="AD567" s="6"/>
      <c r="AE567" s="6"/>
      <c r="AF567" s="5"/>
      <c r="AG567" s="5"/>
      <c r="AH567" s="68"/>
    </row>
    <row r="568" spans="1:34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2"/>
      <c r="AA568" s="5"/>
      <c r="AB568" s="5"/>
      <c r="AC568" s="5"/>
      <c r="AD568" s="6"/>
      <c r="AE568" s="6"/>
      <c r="AF568" s="5"/>
      <c r="AG568" s="5"/>
      <c r="AH568" s="68"/>
    </row>
    <row r="569" spans="1:34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2"/>
      <c r="AA569" s="5"/>
      <c r="AB569" s="5"/>
      <c r="AC569" s="5"/>
      <c r="AD569" s="6"/>
      <c r="AE569" s="6"/>
      <c r="AF569" s="5"/>
      <c r="AG569" s="5"/>
      <c r="AH569" s="68"/>
    </row>
    <row r="570" spans="1:34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2"/>
      <c r="AA570" s="5"/>
      <c r="AB570" s="5"/>
      <c r="AC570" s="5"/>
      <c r="AD570" s="6"/>
      <c r="AE570" s="6"/>
      <c r="AF570" s="5"/>
      <c r="AG570" s="5"/>
      <c r="AH570" s="68"/>
    </row>
    <row r="571" spans="1:34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2"/>
      <c r="AA571" s="5"/>
      <c r="AB571" s="5"/>
      <c r="AC571" s="5"/>
      <c r="AD571" s="6"/>
      <c r="AE571" s="6"/>
      <c r="AF571" s="5"/>
      <c r="AG571" s="5"/>
      <c r="AH571" s="68"/>
    </row>
    <row r="572" spans="1:34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2"/>
      <c r="AA572" s="5"/>
      <c r="AB572" s="5"/>
      <c r="AC572" s="5"/>
      <c r="AD572" s="6"/>
      <c r="AE572" s="6"/>
      <c r="AF572" s="5"/>
      <c r="AG572" s="5"/>
      <c r="AH572" s="68"/>
    </row>
    <row r="573" spans="1:34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2"/>
      <c r="AA573" s="5"/>
      <c r="AB573" s="5"/>
      <c r="AC573" s="5"/>
      <c r="AD573" s="6"/>
      <c r="AE573" s="6"/>
      <c r="AF573" s="5"/>
      <c r="AG573" s="5"/>
      <c r="AH573" s="68"/>
    </row>
    <row r="574" spans="1:3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2"/>
      <c r="AA574" s="5"/>
      <c r="AB574" s="5"/>
      <c r="AC574" s="5"/>
      <c r="AD574" s="6"/>
      <c r="AE574" s="6"/>
      <c r="AF574" s="5"/>
      <c r="AG574" s="5"/>
      <c r="AH574" s="68"/>
    </row>
    <row r="575" spans="1:34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2"/>
      <c r="AA575" s="5"/>
      <c r="AB575" s="5"/>
      <c r="AC575" s="5"/>
      <c r="AD575" s="6"/>
      <c r="AE575" s="6"/>
      <c r="AF575" s="5"/>
      <c r="AG575" s="5"/>
      <c r="AH575" s="68"/>
    </row>
    <row r="576" spans="1:34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2"/>
      <c r="AA576" s="5"/>
      <c r="AB576" s="5"/>
      <c r="AC576" s="5"/>
      <c r="AD576" s="6"/>
      <c r="AE576" s="6"/>
      <c r="AF576" s="5"/>
      <c r="AG576" s="5"/>
      <c r="AH576" s="68"/>
    </row>
    <row r="577" spans="1:34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2"/>
      <c r="AA577" s="5"/>
      <c r="AB577" s="5"/>
      <c r="AC577" s="5"/>
      <c r="AD577" s="6"/>
      <c r="AE577" s="6"/>
      <c r="AF577" s="5"/>
      <c r="AG577" s="5"/>
      <c r="AH577" s="68"/>
    </row>
    <row r="578" spans="1:34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2"/>
      <c r="AA578" s="5"/>
      <c r="AB578" s="5"/>
      <c r="AC578" s="5"/>
      <c r="AD578" s="6"/>
      <c r="AE578" s="6"/>
      <c r="AF578" s="5"/>
      <c r="AG578" s="5"/>
      <c r="AH578" s="68"/>
    </row>
    <row r="579" spans="1:34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2"/>
      <c r="AA579" s="5"/>
      <c r="AB579" s="5"/>
      <c r="AC579" s="5"/>
      <c r="AD579" s="6"/>
      <c r="AE579" s="6"/>
      <c r="AF579" s="5"/>
      <c r="AG579" s="5"/>
      <c r="AH579" s="68"/>
    </row>
    <row r="580" spans="1:34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2"/>
      <c r="AA580" s="5"/>
      <c r="AB580" s="5"/>
      <c r="AC580" s="5"/>
      <c r="AD580" s="6"/>
      <c r="AE580" s="6"/>
      <c r="AF580" s="5"/>
      <c r="AG580" s="5"/>
      <c r="AH580" s="68"/>
    </row>
    <row r="581" spans="1:34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2"/>
      <c r="AA581" s="5"/>
      <c r="AB581" s="5"/>
      <c r="AC581" s="5"/>
      <c r="AD581" s="6"/>
      <c r="AE581" s="6"/>
      <c r="AF581" s="5"/>
      <c r="AG581" s="5"/>
      <c r="AH581" s="68"/>
    </row>
    <row r="582" spans="1:34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2"/>
      <c r="AA582" s="5"/>
      <c r="AB582" s="5"/>
      <c r="AC582" s="5"/>
      <c r="AD582" s="6"/>
      <c r="AE582" s="6"/>
      <c r="AF582" s="5"/>
      <c r="AG582" s="5"/>
      <c r="AH582" s="68"/>
    </row>
    <row r="583" spans="1:34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2"/>
      <c r="AA583" s="5"/>
      <c r="AB583" s="5"/>
      <c r="AC583" s="5"/>
      <c r="AD583" s="6"/>
      <c r="AE583" s="6"/>
      <c r="AF583" s="5"/>
      <c r="AG583" s="5"/>
      <c r="AH583" s="68"/>
    </row>
    <row r="584" spans="1:3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2"/>
      <c r="AA584" s="5"/>
      <c r="AB584" s="5"/>
      <c r="AC584" s="5"/>
      <c r="AD584" s="6"/>
      <c r="AE584" s="6"/>
      <c r="AF584" s="5"/>
      <c r="AG584" s="5"/>
      <c r="AH584" s="68"/>
    </row>
    <row r="585" spans="1:34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2"/>
      <c r="AA585" s="5"/>
      <c r="AB585" s="5"/>
      <c r="AC585" s="5"/>
      <c r="AD585" s="6"/>
      <c r="AE585" s="6"/>
      <c r="AF585" s="5"/>
      <c r="AG585" s="5"/>
      <c r="AH585" s="68"/>
    </row>
    <row r="586" spans="1:34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2"/>
      <c r="AA586" s="5"/>
      <c r="AB586" s="5"/>
      <c r="AC586" s="5"/>
      <c r="AD586" s="6"/>
      <c r="AE586" s="6"/>
      <c r="AF586" s="5"/>
      <c r="AG586" s="5"/>
      <c r="AH586" s="68"/>
    </row>
    <row r="587" spans="1:34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2"/>
      <c r="AA587" s="5"/>
      <c r="AB587" s="5"/>
      <c r="AC587" s="5"/>
      <c r="AD587" s="6"/>
      <c r="AE587" s="6"/>
      <c r="AF587" s="5"/>
      <c r="AG587" s="5"/>
      <c r="AH587" s="68"/>
    </row>
    <row r="588" spans="1:34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2"/>
      <c r="AA588" s="5"/>
      <c r="AB588" s="5"/>
      <c r="AC588" s="5"/>
      <c r="AD588" s="6"/>
      <c r="AE588" s="6"/>
      <c r="AF588" s="5"/>
      <c r="AG588" s="5"/>
      <c r="AH588" s="68"/>
    </row>
    <row r="589" spans="1:34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2"/>
      <c r="AA589" s="5"/>
      <c r="AB589" s="5"/>
      <c r="AC589" s="5"/>
      <c r="AD589" s="6"/>
      <c r="AE589" s="6"/>
      <c r="AF589" s="5"/>
      <c r="AG589" s="5"/>
      <c r="AH589" s="68"/>
    </row>
    <row r="590" spans="1:34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2"/>
      <c r="AA590" s="5"/>
      <c r="AB590" s="5"/>
      <c r="AC590" s="5"/>
      <c r="AD590" s="6"/>
      <c r="AE590" s="6"/>
      <c r="AF590" s="5"/>
      <c r="AG590" s="5"/>
      <c r="AH590" s="68"/>
    </row>
    <row r="591" spans="1:34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2"/>
      <c r="AA591" s="5"/>
      <c r="AB591" s="5"/>
      <c r="AC591" s="5"/>
      <c r="AD591" s="6"/>
      <c r="AE591" s="6"/>
      <c r="AF591" s="5"/>
      <c r="AG591" s="5"/>
      <c r="AH591" s="68"/>
    </row>
    <row r="592" spans="1:34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2"/>
      <c r="AA592" s="5"/>
      <c r="AB592" s="5"/>
      <c r="AC592" s="5"/>
      <c r="AD592" s="6"/>
      <c r="AE592" s="6"/>
      <c r="AF592" s="5"/>
      <c r="AG592" s="5"/>
      <c r="AH592" s="68"/>
    </row>
    <row r="593" spans="1:34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2"/>
      <c r="AA593" s="5"/>
      <c r="AB593" s="5"/>
      <c r="AC593" s="5"/>
      <c r="AD593" s="6"/>
      <c r="AE593" s="6"/>
      <c r="AF593" s="5"/>
      <c r="AG593" s="5"/>
      <c r="AH593" s="68"/>
    </row>
    <row r="594" spans="1:3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2"/>
      <c r="AA594" s="5"/>
      <c r="AB594" s="5"/>
      <c r="AC594" s="5"/>
      <c r="AD594" s="6"/>
      <c r="AE594" s="6"/>
      <c r="AF594" s="5"/>
      <c r="AG594" s="5"/>
      <c r="AH594" s="68"/>
    </row>
    <row r="595" spans="1:34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2"/>
      <c r="AA595" s="5"/>
      <c r="AB595" s="5"/>
      <c r="AC595" s="5"/>
      <c r="AD595" s="6"/>
      <c r="AE595" s="6"/>
      <c r="AF595" s="5"/>
      <c r="AG595" s="5"/>
      <c r="AH595" s="68"/>
    </row>
    <row r="596" spans="1:34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2"/>
      <c r="AA596" s="5"/>
      <c r="AB596" s="5"/>
      <c r="AC596" s="5"/>
      <c r="AD596" s="6"/>
      <c r="AE596" s="6"/>
      <c r="AF596" s="5"/>
      <c r="AG596" s="5"/>
      <c r="AH596" s="68"/>
    </row>
    <row r="597" spans="1:34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2"/>
      <c r="AA597" s="5"/>
      <c r="AB597" s="5"/>
      <c r="AC597" s="5"/>
      <c r="AD597" s="6"/>
      <c r="AE597" s="6"/>
      <c r="AF597" s="5"/>
      <c r="AG597" s="5"/>
      <c r="AH597" s="68"/>
    </row>
    <row r="598" spans="1:34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2"/>
      <c r="AA598" s="5"/>
      <c r="AB598" s="5"/>
      <c r="AC598" s="5"/>
      <c r="AD598" s="6"/>
      <c r="AE598" s="6"/>
      <c r="AF598" s="5"/>
      <c r="AG598" s="5"/>
      <c r="AH598" s="68"/>
    </row>
    <row r="599" spans="1:34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2"/>
      <c r="AA599" s="5"/>
      <c r="AB599" s="5"/>
      <c r="AC599" s="5"/>
      <c r="AD599" s="6"/>
      <c r="AE599" s="6"/>
      <c r="AF599" s="5"/>
      <c r="AG599" s="5"/>
      <c r="AH599" s="68"/>
    </row>
    <row r="600" spans="1:34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2"/>
      <c r="AA600" s="5"/>
      <c r="AB600" s="5"/>
      <c r="AC600" s="5"/>
      <c r="AD600" s="6"/>
      <c r="AE600" s="6"/>
      <c r="AF600" s="5"/>
      <c r="AG600" s="5"/>
      <c r="AH600" s="68"/>
    </row>
    <row r="601" spans="1:34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2"/>
      <c r="AA601" s="5"/>
      <c r="AB601" s="5"/>
      <c r="AC601" s="5"/>
      <c r="AD601" s="6"/>
      <c r="AE601" s="6"/>
      <c r="AF601" s="5"/>
      <c r="AG601" s="5"/>
      <c r="AH601" s="68"/>
    </row>
    <row r="602" spans="1:34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2"/>
      <c r="AA602" s="5"/>
      <c r="AB602" s="5"/>
      <c r="AC602" s="5"/>
      <c r="AD602" s="6"/>
      <c r="AE602" s="6"/>
      <c r="AF602" s="5"/>
      <c r="AG602" s="5"/>
      <c r="AH602" s="68"/>
    </row>
    <row r="603" spans="1:34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2"/>
      <c r="AA603" s="5"/>
      <c r="AB603" s="5"/>
      <c r="AC603" s="5"/>
      <c r="AD603" s="6"/>
      <c r="AE603" s="6"/>
      <c r="AF603" s="5"/>
      <c r="AG603" s="5"/>
      <c r="AH603" s="68"/>
    </row>
    <row r="604" spans="1:3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2"/>
      <c r="AA604" s="5"/>
      <c r="AB604" s="5"/>
      <c r="AC604" s="5"/>
      <c r="AD604" s="6"/>
      <c r="AE604" s="6"/>
      <c r="AF604" s="5"/>
      <c r="AG604" s="5"/>
      <c r="AH604" s="68"/>
    </row>
    <row r="605" spans="1:34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2"/>
      <c r="AA605" s="5"/>
      <c r="AB605" s="5"/>
      <c r="AC605" s="5"/>
      <c r="AD605" s="6"/>
      <c r="AE605" s="6"/>
      <c r="AF605" s="5"/>
      <c r="AG605" s="5"/>
      <c r="AH605" s="68"/>
    </row>
    <row r="606" spans="1:34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2"/>
      <c r="AA606" s="5"/>
      <c r="AB606" s="5"/>
      <c r="AC606" s="5"/>
      <c r="AD606" s="6"/>
      <c r="AE606" s="6"/>
      <c r="AF606" s="5"/>
      <c r="AG606" s="5"/>
      <c r="AH606" s="68"/>
    </row>
    <row r="607" spans="1:34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2"/>
      <c r="AA607" s="5"/>
      <c r="AB607" s="5"/>
      <c r="AC607" s="5"/>
      <c r="AD607" s="6"/>
      <c r="AE607" s="6"/>
      <c r="AF607" s="5"/>
      <c r="AG607" s="5"/>
      <c r="AH607" s="68"/>
    </row>
    <row r="608" spans="1:34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2"/>
      <c r="AA608" s="5"/>
      <c r="AB608" s="5"/>
      <c r="AC608" s="5"/>
      <c r="AD608" s="6"/>
      <c r="AE608" s="6"/>
      <c r="AF608" s="5"/>
      <c r="AG608" s="5"/>
      <c r="AH608" s="68"/>
    </row>
    <row r="609" spans="1:34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2"/>
      <c r="AA609" s="5"/>
      <c r="AB609" s="5"/>
      <c r="AC609" s="5"/>
      <c r="AD609" s="6"/>
      <c r="AE609" s="6"/>
      <c r="AF609" s="5"/>
      <c r="AG609" s="5"/>
      <c r="AH609" s="68"/>
    </row>
    <row r="610" spans="1:34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2"/>
      <c r="AA610" s="5"/>
      <c r="AB610" s="5"/>
      <c r="AC610" s="5"/>
      <c r="AD610" s="6"/>
      <c r="AE610" s="6"/>
      <c r="AF610" s="5"/>
      <c r="AG610" s="5"/>
      <c r="AH610" s="68"/>
    </row>
    <row r="611" spans="1:34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2"/>
      <c r="AA611" s="5"/>
      <c r="AB611" s="5"/>
      <c r="AC611" s="5"/>
      <c r="AD611" s="6"/>
      <c r="AE611" s="6"/>
      <c r="AF611" s="5"/>
      <c r="AG611" s="5"/>
      <c r="AH611" s="68"/>
    </row>
    <row r="612" spans="1:34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2"/>
      <c r="AA612" s="5"/>
      <c r="AB612" s="5"/>
      <c r="AC612" s="5"/>
      <c r="AD612" s="6"/>
      <c r="AE612" s="6"/>
      <c r="AF612" s="5"/>
      <c r="AG612" s="5"/>
      <c r="AH612" s="68"/>
    </row>
    <row r="613" spans="1:34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2"/>
      <c r="AA613" s="5"/>
      <c r="AB613" s="5"/>
      <c r="AC613" s="5"/>
      <c r="AD613" s="6"/>
      <c r="AE613" s="6"/>
      <c r="AF613" s="5"/>
      <c r="AG613" s="5"/>
      <c r="AH613" s="68"/>
    </row>
    <row r="614" spans="1:3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2"/>
      <c r="AA614" s="5"/>
      <c r="AB614" s="5"/>
      <c r="AC614" s="5"/>
      <c r="AD614" s="6"/>
      <c r="AE614" s="6"/>
      <c r="AF614" s="5"/>
      <c r="AG614" s="5"/>
      <c r="AH614" s="68"/>
    </row>
    <row r="615" spans="1:34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2"/>
      <c r="AA615" s="5"/>
      <c r="AB615" s="5"/>
      <c r="AC615" s="5"/>
      <c r="AD615" s="6"/>
      <c r="AE615" s="6"/>
      <c r="AF615" s="5"/>
      <c r="AG615" s="5"/>
      <c r="AH615" s="68"/>
    </row>
    <row r="616" spans="1:34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2"/>
      <c r="AA616" s="5"/>
      <c r="AB616" s="5"/>
      <c r="AC616" s="5"/>
      <c r="AD616" s="6"/>
      <c r="AE616" s="6"/>
      <c r="AF616" s="5"/>
      <c r="AG616" s="5"/>
      <c r="AH616" s="68"/>
    </row>
    <row r="617" spans="1:34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2"/>
      <c r="AA617" s="5"/>
      <c r="AB617" s="5"/>
      <c r="AC617" s="5"/>
      <c r="AD617" s="6"/>
      <c r="AE617" s="6"/>
      <c r="AF617" s="5"/>
      <c r="AG617" s="5"/>
      <c r="AH617" s="68"/>
    </row>
    <row r="618" spans="1:34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2"/>
      <c r="AA618" s="5"/>
      <c r="AB618" s="5"/>
      <c r="AC618" s="5"/>
      <c r="AD618" s="6"/>
      <c r="AE618" s="6"/>
      <c r="AF618" s="5"/>
      <c r="AG618" s="5"/>
      <c r="AH618" s="68"/>
    </row>
    <row r="619" spans="1:34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2"/>
      <c r="AA619" s="5"/>
      <c r="AB619" s="5"/>
      <c r="AC619" s="5"/>
      <c r="AD619" s="6"/>
      <c r="AE619" s="6"/>
      <c r="AF619" s="5"/>
      <c r="AG619" s="5"/>
      <c r="AH619" s="68"/>
    </row>
    <row r="620" spans="1:34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2"/>
      <c r="AA620" s="5"/>
      <c r="AB620" s="5"/>
      <c r="AC620" s="5"/>
      <c r="AD620" s="6"/>
      <c r="AE620" s="6"/>
      <c r="AF620" s="5"/>
      <c r="AG620" s="5"/>
      <c r="AH620" s="68"/>
    </row>
    <row r="621" spans="1:34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2"/>
      <c r="AA621" s="5"/>
      <c r="AB621" s="5"/>
      <c r="AC621" s="5"/>
      <c r="AD621" s="6"/>
      <c r="AE621" s="6"/>
      <c r="AF621" s="5"/>
      <c r="AG621" s="5"/>
      <c r="AH621" s="68"/>
    </row>
    <row r="622" spans="1:34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2"/>
      <c r="AA622" s="5"/>
      <c r="AB622" s="5"/>
      <c r="AC622" s="5"/>
      <c r="AD622" s="6"/>
      <c r="AE622" s="6"/>
      <c r="AF622" s="5"/>
      <c r="AG622" s="5"/>
      <c r="AH622" s="68"/>
    </row>
    <row r="623" spans="1:34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2"/>
      <c r="AA623" s="5"/>
      <c r="AB623" s="5"/>
      <c r="AC623" s="5"/>
      <c r="AD623" s="6"/>
      <c r="AE623" s="6"/>
      <c r="AF623" s="5"/>
      <c r="AG623" s="5"/>
      <c r="AH623" s="68"/>
    </row>
    <row r="624" spans="1:3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2"/>
      <c r="AA624" s="5"/>
      <c r="AB624" s="5"/>
      <c r="AC624" s="5"/>
      <c r="AD624" s="6"/>
      <c r="AE624" s="6"/>
      <c r="AF624" s="5"/>
      <c r="AG624" s="5"/>
      <c r="AH624" s="68"/>
    </row>
    <row r="625" spans="1:34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2"/>
      <c r="AA625" s="5"/>
      <c r="AB625" s="5"/>
      <c r="AC625" s="5"/>
      <c r="AD625" s="6"/>
      <c r="AE625" s="6"/>
      <c r="AF625" s="5"/>
      <c r="AG625" s="5"/>
      <c r="AH625" s="68"/>
    </row>
    <row r="626" spans="1:34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2"/>
      <c r="AA626" s="5"/>
      <c r="AB626" s="5"/>
      <c r="AC626" s="5"/>
      <c r="AD626" s="6"/>
      <c r="AE626" s="6"/>
      <c r="AF626" s="5"/>
      <c r="AG626" s="5"/>
      <c r="AH626" s="68"/>
    </row>
    <row r="627" spans="1:34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2"/>
      <c r="AA627" s="5"/>
      <c r="AB627" s="5"/>
      <c r="AC627" s="5"/>
      <c r="AD627" s="6"/>
      <c r="AE627" s="6"/>
      <c r="AF627" s="5"/>
      <c r="AG627" s="5"/>
      <c r="AH627" s="68"/>
    </row>
    <row r="628" spans="1:34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2"/>
      <c r="AA628" s="5"/>
      <c r="AB628" s="5"/>
      <c r="AC628" s="5"/>
      <c r="AD628" s="6"/>
      <c r="AE628" s="6"/>
      <c r="AF628" s="5"/>
      <c r="AG628" s="5"/>
      <c r="AH628" s="68"/>
    </row>
    <row r="629" spans="1:34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2"/>
      <c r="AA629" s="5"/>
      <c r="AB629" s="5"/>
      <c r="AC629" s="5"/>
      <c r="AD629" s="6"/>
      <c r="AE629" s="6"/>
      <c r="AF629" s="5"/>
      <c r="AG629" s="5"/>
      <c r="AH629" s="68"/>
    </row>
    <row r="630" spans="1:34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2"/>
      <c r="AA630" s="5"/>
      <c r="AB630" s="5"/>
      <c r="AC630" s="5"/>
      <c r="AD630" s="6"/>
      <c r="AE630" s="6"/>
      <c r="AF630" s="5"/>
      <c r="AG630" s="5"/>
      <c r="AH630" s="68"/>
    </row>
    <row r="631" spans="1:34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2"/>
      <c r="AA631" s="5"/>
      <c r="AB631" s="5"/>
      <c r="AC631" s="5"/>
      <c r="AD631" s="6"/>
      <c r="AE631" s="6"/>
      <c r="AF631" s="5"/>
      <c r="AG631" s="5"/>
      <c r="AH631" s="68"/>
    </row>
    <row r="632" spans="1:34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2"/>
      <c r="AA632" s="5"/>
      <c r="AB632" s="5"/>
      <c r="AC632" s="5"/>
      <c r="AD632" s="6"/>
      <c r="AE632" s="6"/>
      <c r="AF632" s="5"/>
      <c r="AG632" s="5"/>
      <c r="AH632" s="68"/>
    </row>
    <row r="633" spans="1:34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2"/>
      <c r="AA633" s="5"/>
      <c r="AB633" s="5"/>
      <c r="AC633" s="5"/>
      <c r="AD633" s="6"/>
      <c r="AE633" s="6"/>
      <c r="AF633" s="5"/>
      <c r="AG633" s="5"/>
      <c r="AH633" s="68"/>
    </row>
    <row r="634" spans="1: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2"/>
      <c r="AA634" s="5"/>
      <c r="AB634" s="5"/>
      <c r="AC634" s="5"/>
      <c r="AD634" s="6"/>
      <c r="AE634" s="6"/>
      <c r="AF634" s="5"/>
      <c r="AG634" s="5"/>
      <c r="AH634" s="68"/>
    </row>
    <row r="635" spans="1:34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2"/>
      <c r="AA635" s="5"/>
      <c r="AB635" s="5"/>
      <c r="AC635" s="5"/>
      <c r="AD635" s="6"/>
      <c r="AE635" s="6"/>
      <c r="AF635" s="5"/>
      <c r="AG635" s="5"/>
      <c r="AH635" s="68"/>
    </row>
    <row r="636" spans="1:34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2"/>
      <c r="AA636" s="5"/>
      <c r="AB636" s="5"/>
      <c r="AC636" s="5"/>
      <c r="AD636" s="6"/>
      <c r="AE636" s="6"/>
      <c r="AF636" s="5"/>
      <c r="AG636" s="5"/>
      <c r="AH636" s="68"/>
    </row>
    <row r="637" spans="1:34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2"/>
      <c r="AA637" s="5"/>
      <c r="AB637" s="5"/>
      <c r="AC637" s="5"/>
      <c r="AD637" s="6"/>
      <c r="AE637" s="6"/>
      <c r="AF637" s="5"/>
      <c r="AG637" s="5"/>
      <c r="AH637" s="68"/>
    </row>
    <row r="638" spans="1:34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2"/>
      <c r="AA638" s="5"/>
      <c r="AB638" s="5"/>
      <c r="AC638" s="5"/>
      <c r="AD638" s="6"/>
      <c r="AE638" s="6"/>
      <c r="AF638" s="5"/>
      <c r="AG638" s="5"/>
      <c r="AH638" s="68"/>
    </row>
    <row r="639" spans="1:34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2"/>
      <c r="AA639" s="5"/>
      <c r="AB639" s="5"/>
      <c r="AC639" s="5"/>
      <c r="AD639" s="6"/>
      <c r="AE639" s="6"/>
      <c r="AF639" s="5"/>
      <c r="AG639" s="5"/>
      <c r="AH639" s="68"/>
    </row>
    <row r="640" spans="1:34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2"/>
      <c r="AA640" s="5"/>
      <c r="AB640" s="5"/>
      <c r="AC640" s="5"/>
      <c r="AD640" s="6"/>
      <c r="AE640" s="6"/>
      <c r="AF640" s="5"/>
      <c r="AG640" s="5"/>
      <c r="AH640" s="68"/>
    </row>
    <row r="641" spans="1:34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2"/>
      <c r="AA641" s="5"/>
      <c r="AB641" s="5"/>
      <c r="AC641" s="5"/>
      <c r="AD641" s="6"/>
      <c r="AE641" s="6"/>
      <c r="AF641" s="5"/>
      <c r="AG641" s="5"/>
      <c r="AH641" s="68"/>
    </row>
    <row r="642" spans="1:34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2"/>
      <c r="AA642" s="5"/>
      <c r="AB642" s="5"/>
      <c r="AC642" s="5"/>
      <c r="AD642" s="6"/>
      <c r="AE642" s="6"/>
      <c r="AF642" s="5"/>
      <c r="AG642" s="5"/>
      <c r="AH642" s="68"/>
    </row>
    <row r="643" spans="1:34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2"/>
      <c r="AA643" s="5"/>
      <c r="AB643" s="5"/>
      <c r="AC643" s="5"/>
      <c r="AD643" s="6"/>
      <c r="AE643" s="6"/>
      <c r="AF643" s="5"/>
      <c r="AG643" s="5"/>
      <c r="AH643" s="68"/>
    </row>
    <row r="644" spans="1:3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2"/>
      <c r="AA644" s="5"/>
      <c r="AB644" s="5"/>
      <c r="AC644" s="5"/>
      <c r="AD644" s="6"/>
      <c r="AE644" s="6"/>
      <c r="AF644" s="5"/>
      <c r="AG644" s="5"/>
      <c r="AH644" s="68"/>
    </row>
    <row r="645" spans="1:34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2"/>
      <c r="AA645" s="5"/>
      <c r="AB645" s="5"/>
      <c r="AC645" s="5"/>
      <c r="AD645" s="6"/>
      <c r="AE645" s="6"/>
      <c r="AF645" s="5"/>
      <c r="AG645" s="5"/>
      <c r="AH645" s="68"/>
    </row>
    <row r="646" spans="1:34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2"/>
      <c r="AA646" s="5"/>
      <c r="AB646" s="5"/>
      <c r="AC646" s="5"/>
      <c r="AD646" s="6"/>
      <c r="AE646" s="6"/>
      <c r="AF646" s="5"/>
      <c r="AG646" s="5"/>
      <c r="AH646" s="68"/>
    </row>
    <row r="647" spans="1:34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2"/>
      <c r="AA647" s="5"/>
      <c r="AB647" s="5"/>
      <c r="AC647" s="5"/>
      <c r="AD647" s="6"/>
      <c r="AE647" s="6"/>
      <c r="AF647" s="5"/>
      <c r="AG647" s="5"/>
      <c r="AH647" s="68"/>
    </row>
    <row r="648" spans="1:34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2"/>
      <c r="AA648" s="5"/>
      <c r="AB648" s="5"/>
      <c r="AC648" s="5"/>
      <c r="AD648" s="6"/>
      <c r="AE648" s="6"/>
      <c r="AF648" s="5"/>
      <c r="AG648" s="5"/>
      <c r="AH648" s="68"/>
    </row>
    <row r="649" spans="1:34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2"/>
      <c r="AA649" s="5"/>
      <c r="AB649" s="5"/>
      <c r="AC649" s="5"/>
      <c r="AD649" s="6"/>
      <c r="AE649" s="6"/>
      <c r="AF649" s="5"/>
      <c r="AG649" s="5"/>
      <c r="AH649" s="68"/>
    </row>
    <row r="650" spans="1:34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2"/>
      <c r="AA650" s="5"/>
      <c r="AB650" s="5"/>
      <c r="AC650" s="5"/>
      <c r="AD650" s="6"/>
      <c r="AE650" s="6"/>
      <c r="AF650" s="5"/>
      <c r="AG650" s="5"/>
      <c r="AH650" s="68"/>
    </row>
    <row r="651" spans="1:34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2"/>
      <c r="AA651" s="5"/>
      <c r="AB651" s="5"/>
      <c r="AC651" s="5"/>
      <c r="AD651" s="6"/>
      <c r="AE651" s="6"/>
      <c r="AF651" s="5"/>
      <c r="AG651" s="5"/>
      <c r="AH651" s="68"/>
    </row>
    <row r="652" spans="1:34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2"/>
      <c r="AA652" s="5"/>
      <c r="AB652" s="5"/>
      <c r="AC652" s="5"/>
      <c r="AD652" s="6"/>
      <c r="AE652" s="6"/>
      <c r="AF652" s="5"/>
      <c r="AG652" s="5"/>
      <c r="AH652" s="68"/>
    </row>
    <row r="653" spans="1:34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2"/>
      <c r="AA653" s="5"/>
      <c r="AB653" s="5"/>
      <c r="AC653" s="5"/>
      <c r="AD653" s="6"/>
      <c r="AE653" s="6"/>
      <c r="AF653" s="5"/>
      <c r="AG653" s="5"/>
      <c r="AH653" s="68"/>
    </row>
    <row r="654" spans="1:3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2"/>
      <c r="AA654" s="5"/>
      <c r="AB654" s="5"/>
      <c r="AC654" s="5"/>
      <c r="AD654" s="6"/>
      <c r="AE654" s="6"/>
      <c r="AF654" s="5"/>
      <c r="AG654" s="5"/>
      <c r="AH654" s="68"/>
    </row>
    <row r="655" spans="1:34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2"/>
      <c r="AA655" s="5"/>
      <c r="AB655" s="5"/>
      <c r="AC655" s="5"/>
      <c r="AD655" s="6"/>
      <c r="AE655" s="6"/>
      <c r="AF655" s="5"/>
      <c r="AG655" s="5"/>
      <c r="AH655" s="68"/>
    </row>
    <row r="656" spans="1:34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2"/>
      <c r="AA656" s="5"/>
      <c r="AB656" s="5"/>
      <c r="AC656" s="5"/>
      <c r="AD656" s="6"/>
      <c r="AE656" s="6"/>
      <c r="AF656" s="5"/>
      <c r="AG656" s="5"/>
      <c r="AH656" s="68"/>
    </row>
    <row r="657" spans="1:34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2"/>
      <c r="AA657" s="5"/>
      <c r="AB657" s="5"/>
      <c r="AC657" s="5"/>
      <c r="AD657" s="6"/>
      <c r="AE657" s="6"/>
      <c r="AF657" s="5"/>
      <c r="AG657" s="5"/>
      <c r="AH657" s="68"/>
    </row>
    <row r="658" spans="1:34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2"/>
      <c r="AA658" s="5"/>
      <c r="AB658" s="5"/>
      <c r="AC658" s="5"/>
      <c r="AD658" s="6"/>
      <c r="AE658" s="6"/>
      <c r="AF658" s="5"/>
      <c r="AG658" s="5"/>
      <c r="AH658" s="68"/>
    </row>
    <row r="659" spans="1:34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2"/>
      <c r="AA659" s="5"/>
      <c r="AB659" s="5"/>
      <c r="AC659" s="5"/>
      <c r="AD659" s="6"/>
      <c r="AE659" s="6"/>
      <c r="AF659" s="5"/>
      <c r="AG659" s="5"/>
      <c r="AH659" s="68"/>
    </row>
    <row r="660" spans="1:34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2"/>
      <c r="AA660" s="5"/>
      <c r="AB660" s="5"/>
      <c r="AC660" s="5"/>
      <c r="AD660" s="6"/>
      <c r="AE660" s="6"/>
      <c r="AF660" s="5"/>
      <c r="AG660" s="5"/>
      <c r="AH660" s="68"/>
    </row>
    <row r="661" spans="1:34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2"/>
      <c r="AA661" s="5"/>
      <c r="AB661" s="5"/>
      <c r="AC661" s="5"/>
      <c r="AD661" s="6"/>
      <c r="AE661" s="6"/>
      <c r="AF661" s="5"/>
      <c r="AG661" s="5"/>
      <c r="AH661" s="68"/>
    </row>
    <row r="662" spans="1:34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2"/>
      <c r="AA662" s="5"/>
      <c r="AB662" s="5"/>
      <c r="AC662" s="5"/>
      <c r="AD662" s="6"/>
      <c r="AE662" s="6"/>
      <c r="AF662" s="5"/>
      <c r="AG662" s="5"/>
      <c r="AH662" s="68"/>
    </row>
    <row r="663" spans="1:34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2"/>
      <c r="AA663" s="5"/>
      <c r="AB663" s="5"/>
      <c r="AC663" s="5"/>
      <c r="AD663" s="6"/>
      <c r="AE663" s="6"/>
      <c r="AF663" s="5"/>
      <c r="AG663" s="5"/>
      <c r="AH663" s="68"/>
    </row>
    <row r="664" spans="1:3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2"/>
      <c r="AA664" s="5"/>
      <c r="AB664" s="5"/>
      <c r="AC664" s="5"/>
      <c r="AD664" s="6"/>
      <c r="AE664" s="6"/>
      <c r="AF664" s="5"/>
      <c r="AG664" s="5"/>
      <c r="AH664" s="68"/>
    </row>
    <row r="665" spans="1:34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2"/>
      <c r="AA665" s="5"/>
      <c r="AB665" s="5"/>
      <c r="AC665" s="5"/>
      <c r="AD665" s="6"/>
      <c r="AE665" s="6"/>
      <c r="AF665" s="5"/>
      <c r="AG665" s="5"/>
      <c r="AH665" s="68"/>
    </row>
    <row r="666" spans="1:34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2"/>
      <c r="AA666" s="5"/>
      <c r="AB666" s="5"/>
      <c r="AC666" s="5"/>
      <c r="AD666" s="6"/>
      <c r="AE666" s="6"/>
      <c r="AF666" s="5"/>
      <c r="AG666" s="5"/>
      <c r="AH666" s="68"/>
    </row>
    <row r="667" spans="1:34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2"/>
      <c r="AA667" s="5"/>
      <c r="AB667" s="5"/>
      <c r="AC667" s="5"/>
      <c r="AD667" s="6"/>
      <c r="AE667" s="6"/>
      <c r="AF667" s="5"/>
      <c r="AG667" s="5"/>
      <c r="AH667" s="68"/>
    </row>
    <row r="668" spans="1:34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2"/>
      <c r="AA668" s="5"/>
      <c r="AB668" s="5"/>
      <c r="AC668" s="5"/>
      <c r="AD668" s="6"/>
      <c r="AE668" s="6"/>
      <c r="AF668" s="5"/>
      <c r="AG668" s="5"/>
      <c r="AH668" s="68"/>
    </row>
    <row r="669" spans="1:34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2"/>
      <c r="AA669" s="5"/>
      <c r="AB669" s="5"/>
      <c r="AC669" s="5"/>
      <c r="AD669" s="6"/>
      <c r="AE669" s="6"/>
      <c r="AF669" s="5"/>
      <c r="AG669" s="5"/>
      <c r="AH669" s="68"/>
    </row>
    <row r="670" spans="1:34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2"/>
      <c r="AA670" s="5"/>
      <c r="AB670" s="5"/>
      <c r="AC670" s="5"/>
      <c r="AD670" s="6"/>
      <c r="AE670" s="6"/>
      <c r="AF670" s="5"/>
      <c r="AG670" s="5"/>
      <c r="AH670" s="68"/>
    </row>
    <row r="671" spans="1:34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2"/>
      <c r="AA671" s="5"/>
      <c r="AB671" s="5"/>
      <c r="AC671" s="5"/>
      <c r="AD671" s="6"/>
      <c r="AE671" s="6"/>
      <c r="AF671" s="5"/>
      <c r="AG671" s="5"/>
      <c r="AH671" s="68"/>
    </row>
    <row r="672" spans="1:34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2"/>
      <c r="AA672" s="5"/>
      <c r="AB672" s="5"/>
      <c r="AC672" s="5"/>
      <c r="AD672" s="6"/>
      <c r="AE672" s="6"/>
      <c r="AF672" s="5"/>
      <c r="AG672" s="5"/>
      <c r="AH672" s="68"/>
    </row>
    <row r="673" spans="1:34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2"/>
      <c r="AA673" s="5"/>
      <c r="AB673" s="5"/>
      <c r="AC673" s="5"/>
      <c r="AD673" s="6"/>
      <c r="AE673" s="6"/>
      <c r="AF673" s="5"/>
      <c r="AG673" s="5"/>
      <c r="AH673" s="68"/>
    </row>
    <row r="674" spans="1:3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2"/>
      <c r="AA674" s="5"/>
      <c r="AB674" s="5"/>
      <c r="AC674" s="5"/>
      <c r="AD674" s="6"/>
      <c r="AE674" s="6"/>
      <c r="AF674" s="5"/>
      <c r="AG674" s="5"/>
      <c r="AH674" s="68"/>
    </row>
    <row r="675" spans="1:34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2"/>
      <c r="AA675" s="5"/>
      <c r="AB675" s="5"/>
      <c r="AC675" s="5"/>
      <c r="AD675" s="6"/>
      <c r="AE675" s="6"/>
      <c r="AF675" s="5"/>
      <c r="AG675" s="5"/>
      <c r="AH675" s="68"/>
    </row>
    <row r="676" spans="1:34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2"/>
      <c r="AA676" s="5"/>
      <c r="AB676" s="5"/>
      <c r="AC676" s="5"/>
      <c r="AD676" s="6"/>
      <c r="AE676" s="6"/>
      <c r="AF676" s="5"/>
      <c r="AG676" s="5"/>
      <c r="AH676" s="68"/>
    </row>
    <row r="677" spans="1:34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2"/>
      <c r="AA677" s="5"/>
      <c r="AB677" s="5"/>
      <c r="AC677" s="5"/>
      <c r="AD677" s="6"/>
      <c r="AE677" s="6"/>
      <c r="AF677" s="5"/>
      <c r="AG677" s="5"/>
      <c r="AH677" s="68"/>
    </row>
    <row r="678" spans="1:34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2"/>
      <c r="AA678" s="5"/>
      <c r="AB678" s="5"/>
      <c r="AC678" s="5"/>
      <c r="AD678" s="6"/>
      <c r="AE678" s="6"/>
      <c r="AF678" s="5"/>
      <c r="AG678" s="5"/>
      <c r="AH678" s="68"/>
    </row>
    <row r="679" spans="1:34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2"/>
      <c r="AA679" s="5"/>
      <c r="AB679" s="5"/>
      <c r="AC679" s="5"/>
      <c r="AD679" s="6"/>
      <c r="AE679" s="6"/>
      <c r="AF679" s="5"/>
      <c r="AG679" s="5"/>
      <c r="AH679" s="68"/>
    </row>
    <row r="680" spans="1:34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2"/>
      <c r="AA680" s="5"/>
      <c r="AB680" s="5"/>
      <c r="AC680" s="5"/>
      <c r="AD680" s="6"/>
      <c r="AE680" s="6"/>
      <c r="AF680" s="5"/>
      <c r="AG680" s="5"/>
      <c r="AH680" s="68"/>
    </row>
    <row r="681" spans="1:34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2"/>
      <c r="AA681" s="5"/>
      <c r="AB681" s="5"/>
      <c r="AC681" s="5"/>
      <c r="AD681" s="6"/>
      <c r="AE681" s="6"/>
      <c r="AF681" s="5"/>
      <c r="AG681" s="5"/>
      <c r="AH681" s="68"/>
    </row>
    <row r="682" spans="1:34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2"/>
      <c r="AA682" s="5"/>
      <c r="AB682" s="5"/>
      <c r="AC682" s="5"/>
      <c r="AD682" s="6"/>
      <c r="AE682" s="6"/>
      <c r="AF682" s="5"/>
      <c r="AG682" s="5"/>
      <c r="AH682" s="68"/>
    </row>
    <row r="683" spans="1:34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2"/>
      <c r="AA683" s="5"/>
      <c r="AB683" s="5"/>
      <c r="AC683" s="5"/>
      <c r="AD683" s="6"/>
      <c r="AE683" s="6"/>
      <c r="AF683" s="5"/>
      <c r="AG683" s="5"/>
      <c r="AH683" s="68"/>
    </row>
    <row r="684" spans="1:3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2"/>
      <c r="AA684" s="5"/>
      <c r="AB684" s="5"/>
      <c r="AC684" s="5"/>
      <c r="AD684" s="6"/>
      <c r="AE684" s="6"/>
      <c r="AF684" s="5"/>
      <c r="AG684" s="5"/>
      <c r="AH684" s="68"/>
    </row>
    <row r="685" spans="1:34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2"/>
      <c r="AA685" s="5"/>
      <c r="AB685" s="5"/>
      <c r="AC685" s="5"/>
      <c r="AD685" s="6"/>
      <c r="AE685" s="6"/>
      <c r="AF685" s="5"/>
      <c r="AG685" s="5"/>
      <c r="AH685" s="68"/>
    </row>
    <row r="686" spans="1:34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2"/>
      <c r="AA686" s="5"/>
      <c r="AB686" s="5"/>
      <c r="AC686" s="5"/>
      <c r="AD686" s="6"/>
      <c r="AE686" s="6"/>
      <c r="AF686" s="5"/>
      <c r="AG686" s="5"/>
      <c r="AH686" s="68"/>
    </row>
    <row r="687" spans="1:34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2"/>
      <c r="AA687" s="5"/>
      <c r="AB687" s="5"/>
      <c r="AC687" s="5"/>
      <c r="AD687" s="6"/>
      <c r="AE687" s="6"/>
      <c r="AF687" s="5"/>
      <c r="AG687" s="5"/>
      <c r="AH687" s="68"/>
    </row>
    <row r="688" spans="1:34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2"/>
      <c r="AA688" s="5"/>
      <c r="AB688" s="5"/>
      <c r="AC688" s="5"/>
      <c r="AD688" s="6"/>
      <c r="AE688" s="6"/>
      <c r="AF688" s="5"/>
      <c r="AG688" s="5"/>
      <c r="AH688" s="68"/>
    </row>
    <row r="689" spans="1:34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2"/>
      <c r="AA689" s="5"/>
      <c r="AB689" s="5"/>
      <c r="AC689" s="5"/>
      <c r="AD689" s="6"/>
      <c r="AE689" s="6"/>
      <c r="AF689" s="5"/>
      <c r="AG689" s="5"/>
      <c r="AH689" s="68"/>
    </row>
    <row r="690" spans="1:34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2"/>
      <c r="AA690" s="5"/>
      <c r="AB690" s="5"/>
      <c r="AC690" s="5"/>
      <c r="AD690" s="6"/>
      <c r="AE690" s="6"/>
      <c r="AF690" s="5"/>
      <c r="AG690" s="5"/>
      <c r="AH690" s="68"/>
    </row>
    <row r="691" spans="1:34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2"/>
      <c r="AA691" s="5"/>
      <c r="AB691" s="5"/>
      <c r="AC691" s="5"/>
      <c r="AD691" s="6"/>
      <c r="AE691" s="6"/>
      <c r="AF691" s="5"/>
      <c r="AG691" s="5"/>
      <c r="AH691" s="68"/>
    </row>
    <row r="692" spans="1:34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2"/>
      <c r="AA692" s="5"/>
      <c r="AB692" s="5"/>
      <c r="AC692" s="5"/>
      <c r="AD692" s="6"/>
      <c r="AE692" s="6"/>
      <c r="AF692" s="5"/>
      <c r="AG692" s="5"/>
      <c r="AH692" s="68"/>
    </row>
    <row r="693" spans="1:34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2"/>
      <c r="AA693" s="5"/>
      <c r="AB693" s="5"/>
      <c r="AC693" s="5"/>
      <c r="AD693" s="6"/>
      <c r="AE693" s="6"/>
      <c r="AF693" s="5"/>
      <c r="AG693" s="5"/>
      <c r="AH693" s="68"/>
    </row>
    <row r="694" spans="1:3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2"/>
      <c r="AA694" s="5"/>
      <c r="AB694" s="5"/>
      <c r="AC694" s="5"/>
      <c r="AD694" s="6"/>
      <c r="AE694" s="6"/>
      <c r="AF694" s="5"/>
      <c r="AG694" s="5"/>
      <c r="AH694" s="68"/>
    </row>
    <row r="695" spans="1:34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2"/>
      <c r="AA695" s="5"/>
      <c r="AB695" s="5"/>
      <c r="AC695" s="5"/>
      <c r="AD695" s="6"/>
      <c r="AE695" s="6"/>
      <c r="AF695" s="5"/>
      <c r="AG695" s="5"/>
      <c r="AH695" s="68"/>
    </row>
    <row r="696" spans="1:34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2"/>
      <c r="AA696" s="5"/>
      <c r="AB696" s="5"/>
      <c r="AC696" s="5"/>
      <c r="AD696" s="6"/>
      <c r="AE696" s="6"/>
      <c r="AF696" s="5"/>
      <c r="AG696" s="5"/>
      <c r="AH696" s="68"/>
    </row>
    <row r="697" spans="1:34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2"/>
      <c r="AA697" s="5"/>
      <c r="AB697" s="5"/>
      <c r="AC697" s="5"/>
      <c r="AD697" s="6"/>
      <c r="AE697" s="6"/>
      <c r="AF697" s="5"/>
      <c r="AG697" s="5"/>
      <c r="AH697" s="68"/>
    </row>
    <row r="698" spans="1:34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2"/>
      <c r="AA698" s="5"/>
      <c r="AB698" s="5"/>
      <c r="AC698" s="5"/>
      <c r="AD698" s="6"/>
      <c r="AE698" s="6"/>
      <c r="AF698" s="5"/>
      <c r="AG698" s="5"/>
      <c r="AH698" s="68"/>
    </row>
    <row r="699" spans="1:34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2"/>
      <c r="AA699" s="5"/>
      <c r="AB699" s="5"/>
      <c r="AC699" s="5"/>
      <c r="AD699" s="6"/>
      <c r="AE699" s="6"/>
      <c r="AF699" s="5"/>
      <c r="AG699" s="5"/>
      <c r="AH699" s="68"/>
    </row>
    <row r="700" spans="1:34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2"/>
      <c r="AA700" s="5"/>
      <c r="AB700" s="5"/>
      <c r="AC700" s="5"/>
      <c r="AD700" s="6"/>
      <c r="AE700" s="6"/>
      <c r="AF700" s="5"/>
      <c r="AG700" s="5"/>
      <c r="AH700" s="68"/>
    </row>
    <row r="701" spans="1:34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2"/>
      <c r="AA701" s="5"/>
      <c r="AB701" s="5"/>
      <c r="AC701" s="5"/>
      <c r="AD701" s="6"/>
      <c r="AE701" s="6"/>
      <c r="AF701" s="5"/>
      <c r="AG701" s="5"/>
      <c r="AH701" s="68"/>
    </row>
    <row r="702" spans="1:34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2"/>
      <c r="AA702" s="5"/>
      <c r="AB702" s="5"/>
      <c r="AC702" s="5"/>
      <c r="AD702" s="6"/>
      <c r="AE702" s="6"/>
      <c r="AF702" s="5"/>
      <c r="AG702" s="5"/>
      <c r="AH702" s="68"/>
    </row>
    <row r="703" spans="1:34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2"/>
      <c r="AA703" s="5"/>
      <c r="AB703" s="5"/>
      <c r="AC703" s="5"/>
      <c r="AD703" s="6"/>
      <c r="AE703" s="6"/>
      <c r="AF703" s="5"/>
      <c r="AG703" s="5"/>
      <c r="AH703" s="68"/>
    </row>
    <row r="704" spans="1:3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2"/>
      <c r="AA704" s="5"/>
      <c r="AB704" s="5"/>
      <c r="AC704" s="5"/>
      <c r="AD704" s="6"/>
      <c r="AE704" s="6"/>
      <c r="AF704" s="5"/>
      <c r="AG704" s="5"/>
      <c r="AH704" s="68"/>
    </row>
    <row r="705" spans="1:34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2"/>
      <c r="AA705" s="5"/>
      <c r="AB705" s="5"/>
      <c r="AC705" s="5"/>
      <c r="AD705" s="6"/>
      <c r="AE705" s="6"/>
      <c r="AF705" s="5"/>
      <c r="AG705" s="5"/>
      <c r="AH705" s="68"/>
    </row>
    <row r="706" spans="1:34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2"/>
      <c r="AA706" s="5"/>
      <c r="AB706" s="5"/>
      <c r="AC706" s="5"/>
      <c r="AD706" s="6"/>
      <c r="AE706" s="6"/>
      <c r="AF706" s="5"/>
      <c r="AG706" s="5"/>
      <c r="AH706" s="68"/>
    </row>
    <row r="707" spans="1:34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2"/>
      <c r="AA707" s="5"/>
      <c r="AB707" s="5"/>
      <c r="AC707" s="5"/>
      <c r="AD707" s="6"/>
      <c r="AE707" s="6"/>
      <c r="AF707" s="5"/>
      <c r="AG707" s="5"/>
      <c r="AH707" s="68"/>
    </row>
    <row r="708" spans="1:34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2"/>
      <c r="AA708" s="5"/>
      <c r="AB708" s="5"/>
      <c r="AC708" s="5"/>
      <c r="AD708" s="6"/>
      <c r="AE708" s="6"/>
      <c r="AF708" s="5"/>
      <c r="AG708" s="5"/>
      <c r="AH708" s="68"/>
    </row>
    <row r="709" spans="1:34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2"/>
      <c r="AA709" s="5"/>
      <c r="AB709" s="5"/>
      <c r="AC709" s="5"/>
      <c r="AD709" s="6"/>
      <c r="AE709" s="6"/>
      <c r="AF709" s="5"/>
      <c r="AG709" s="5"/>
      <c r="AH709" s="68"/>
    </row>
    <row r="710" spans="1:34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2"/>
      <c r="AA710" s="5"/>
      <c r="AB710" s="5"/>
      <c r="AC710" s="5"/>
      <c r="AD710" s="6"/>
      <c r="AE710" s="6"/>
      <c r="AF710" s="5"/>
      <c r="AG710" s="5"/>
      <c r="AH710" s="68"/>
    </row>
    <row r="711" spans="1:34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2"/>
      <c r="AA711" s="5"/>
      <c r="AB711" s="5"/>
      <c r="AC711" s="5"/>
      <c r="AD711" s="6"/>
      <c r="AE711" s="6"/>
      <c r="AF711" s="5"/>
      <c r="AG711" s="5"/>
      <c r="AH711" s="68"/>
    </row>
    <row r="712" spans="1:34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2"/>
      <c r="AA712" s="5"/>
      <c r="AB712" s="5"/>
      <c r="AC712" s="5"/>
      <c r="AD712" s="6"/>
      <c r="AE712" s="6"/>
      <c r="AF712" s="5"/>
      <c r="AG712" s="5"/>
      <c r="AH712" s="68"/>
    </row>
    <row r="713" spans="1:34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2"/>
      <c r="AA713" s="5"/>
      <c r="AB713" s="5"/>
      <c r="AC713" s="5"/>
      <c r="AD713" s="6"/>
      <c r="AE713" s="6"/>
      <c r="AF713" s="5"/>
      <c r="AG713" s="5"/>
      <c r="AH713" s="68"/>
    </row>
    <row r="714" spans="1:3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2"/>
      <c r="AA714" s="5"/>
      <c r="AB714" s="5"/>
      <c r="AC714" s="5"/>
      <c r="AD714" s="6"/>
      <c r="AE714" s="6"/>
      <c r="AF714" s="5"/>
      <c r="AG714" s="5"/>
      <c r="AH714" s="68"/>
    </row>
    <row r="715" spans="1:34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2"/>
      <c r="AA715" s="5"/>
      <c r="AB715" s="5"/>
      <c r="AC715" s="5"/>
      <c r="AD715" s="6"/>
      <c r="AE715" s="6"/>
      <c r="AF715" s="5"/>
      <c r="AG715" s="5"/>
      <c r="AH715" s="68"/>
    </row>
    <row r="716" spans="1:34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2"/>
      <c r="AA716" s="5"/>
      <c r="AB716" s="5"/>
      <c r="AC716" s="5"/>
      <c r="AD716" s="6"/>
      <c r="AE716" s="6"/>
      <c r="AF716" s="5"/>
      <c r="AG716" s="5"/>
      <c r="AH716" s="68"/>
    </row>
    <row r="717" spans="1:34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2"/>
      <c r="AA717" s="5"/>
      <c r="AB717" s="5"/>
      <c r="AC717" s="5"/>
      <c r="AD717" s="6"/>
      <c r="AE717" s="6"/>
      <c r="AF717" s="5"/>
      <c r="AG717" s="5"/>
      <c r="AH717" s="68"/>
    </row>
    <row r="718" spans="1:34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2"/>
      <c r="AA718" s="5"/>
      <c r="AB718" s="5"/>
      <c r="AC718" s="5"/>
      <c r="AD718" s="6"/>
      <c r="AE718" s="6"/>
      <c r="AF718" s="5"/>
      <c r="AG718" s="5"/>
      <c r="AH718" s="68"/>
    </row>
    <row r="719" spans="1:34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2"/>
      <c r="AA719" s="5"/>
      <c r="AB719" s="5"/>
      <c r="AC719" s="5"/>
      <c r="AD719" s="6"/>
      <c r="AE719" s="6"/>
      <c r="AF719" s="5"/>
      <c r="AG719" s="5"/>
      <c r="AH719" s="68"/>
    </row>
    <row r="720" spans="1:34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2"/>
      <c r="AA720" s="5"/>
      <c r="AB720" s="5"/>
      <c r="AC720" s="5"/>
      <c r="AD720" s="6"/>
      <c r="AE720" s="6"/>
      <c r="AF720" s="5"/>
      <c r="AG720" s="5"/>
      <c r="AH720" s="68"/>
    </row>
    <row r="721" spans="1:34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2"/>
      <c r="AA721" s="5"/>
      <c r="AB721" s="5"/>
      <c r="AC721" s="5"/>
      <c r="AD721" s="6"/>
      <c r="AE721" s="6"/>
      <c r="AF721" s="5"/>
      <c r="AG721" s="5"/>
      <c r="AH721" s="68"/>
    </row>
    <row r="722" spans="1:34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2"/>
      <c r="AA722" s="5"/>
      <c r="AB722" s="5"/>
      <c r="AC722" s="5"/>
      <c r="AD722" s="6"/>
      <c r="AE722" s="6"/>
      <c r="AF722" s="5"/>
      <c r="AG722" s="5"/>
      <c r="AH722" s="68"/>
    </row>
    <row r="723" spans="1:34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2"/>
      <c r="AA723" s="5"/>
      <c r="AB723" s="5"/>
      <c r="AC723" s="5"/>
      <c r="AD723" s="6"/>
      <c r="AE723" s="6"/>
      <c r="AF723" s="5"/>
      <c r="AG723" s="5"/>
      <c r="AH723" s="68"/>
    </row>
    <row r="724" spans="1:3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2"/>
      <c r="AA724" s="5"/>
      <c r="AB724" s="5"/>
      <c r="AC724" s="5"/>
      <c r="AD724" s="6"/>
      <c r="AE724" s="6"/>
      <c r="AF724" s="5"/>
      <c r="AG724" s="5"/>
      <c r="AH724" s="68"/>
    </row>
    <row r="725" spans="1:34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2"/>
      <c r="AA725" s="5"/>
      <c r="AB725" s="5"/>
      <c r="AC725" s="5"/>
      <c r="AD725" s="6"/>
      <c r="AE725" s="6"/>
      <c r="AF725" s="5"/>
      <c r="AG725" s="5"/>
      <c r="AH725" s="68"/>
    </row>
    <row r="726" spans="1:34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2"/>
      <c r="AA726" s="5"/>
      <c r="AB726" s="5"/>
      <c r="AC726" s="5"/>
      <c r="AD726" s="6"/>
      <c r="AE726" s="6"/>
      <c r="AF726" s="5"/>
      <c r="AG726" s="5"/>
      <c r="AH726" s="68"/>
    </row>
    <row r="727" spans="1:34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2"/>
      <c r="AA727" s="5"/>
      <c r="AB727" s="5"/>
      <c r="AC727" s="5"/>
      <c r="AD727" s="6"/>
      <c r="AE727" s="6"/>
      <c r="AF727" s="5"/>
      <c r="AG727" s="5"/>
      <c r="AH727" s="68"/>
    </row>
    <row r="728" spans="1:34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2"/>
      <c r="AA728" s="5"/>
      <c r="AB728" s="5"/>
      <c r="AC728" s="5"/>
      <c r="AD728" s="6"/>
      <c r="AE728" s="6"/>
      <c r="AF728" s="5"/>
      <c r="AG728" s="5"/>
      <c r="AH728" s="68"/>
    </row>
    <row r="729" spans="1:34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2"/>
      <c r="AA729" s="5"/>
      <c r="AB729" s="5"/>
      <c r="AC729" s="5"/>
      <c r="AD729" s="6"/>
      <c r="AE729" s="6"/>
      <c r="AF729" s="5"/>
      <c r="AG729" s="5"/>
      <c r="AH729" s="68"/>
    </row>
    <row r="730" spans="1:34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2"/>
      <c r="AA730" s="5"/>
      <c r="AB730" s="5"/>
      <c r="AC730" s="5"/>
      <c r="AD730" s="6"/>
      <c r="AE730" s="6"/>
      <c r="AF730" s="5"/>
      <c r="AG730" s="5"/>
      <c r="AH730" s="68"/>
    </row>
    <row r="731" spans="1:34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2"/>
      <c r="AA731" s="5"/>
      <c r="AB731" s="5"/>
      <c r="AC731" s="5"/>
      <c r="AD731" s="6"/>
      <c r="AE731" s="6"/>
      <c r="AF731" s="5"/>
      <c r="AG731" s="5"/>
      <c r="AH731" s="68"/>
    </row>
    <row r="732" spans="1:34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2"/>
      <c r="AA732" s="5"/>
      <c r="AB732" s="5"/>
      <c r="AC732" s="5"/>
      <c r="AD732" s="6"/>
      <c r="AE732" s="6"/>
      <c r="AF732" s="5"/>
      <c r="AG732" s="5"/>
      <c r="AH732" s="68"/>
    </row>
    <row r="733" spans="1:34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2"/>
      <c r="AA733" s="5"/>
      <c r="AB733" s="5"/>
      <c r="AC733" s="5"/>
      <c r="AD733" s="6"/>
      <c r="AE733" s="6"/>
      <c r="AF733" s="5"/>
      <c r="AG733" s="5"/>
      <c r="AH733" s="68"/>
    </row>
    <row r="734" spans="1: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2"/>
      <c r="AA734" s="5"/>
      <c r="AB734" s="5"/>
      <c r="AC734" s="5"/>
      <c r="AD734" s="6"/>
      <c r="AE734" s="6"/>
      <c r="AF734" s="5"/>
      <c r="AG734" s="5"/>
      <c r="AH734" s="68"/>
    </row>
    <row r="735" spans="1:34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2"/>
      <c r="AA735" s="5"/>
      <c r="AB735" s="5"/>
      <c r="AC735" s="5"/>
      <c r="AD735" s="6"/>
      <c r="AE735" s="6"/>
      <c r="AF735" s="5"/>
      <c r="AG735" s="5"/>
      <c r="AH735" s="68"/>
    </row>
    <row r="736" spans="1:34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2"/>
      <c r="AA736" s="5"/>
      <c r="AB736" s="5"/>
      <c r="AC736" s="5"/>
      <c r="AD736" s="6"/>
      <c r="AE736" s="6"/>
      <c r="AF736" s="5"/>
      <c r="AG736" s="5"/>
      <c r="AH736" s="68"/>
    </row>
    <row r="737" spans="1:34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2"/>
      <c r="AA737" s="5"/>
      <c r="AB737" s="5"/>
      <c r="AC737" s="5"/>
      <c r="AD737" s="6"/>
      <c r="AE737" s="6"/>
      <c r="AF737" s="5"/>
      <c r="AG737" s="5"/>
      <c r="AH737" s="68"/>
    </row>
    <row r="738" spans="1:34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2"/>
      <c r="AA738" s="5"/>
      <c r="AB738" s="5"/>
      <c r="AC738" s="5"/>
      <c r="AD738" s="6"/>
      <c r="AE738" s="6"/>
      <c r="AF738" s="5"/>
      <c r="AG738" s="5"/>
      <c r="AH738" s="68"/>
    </row>
    <row r="739" spans="1:34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2"/>
      <c r="AA739" s="5"/>
      <c r="AB739" s="5"/>
      <c r="AC739" s="5"/>
      <c r="AD739" s="6"/>
      <c r="AE739" s="6"/>
      <c r="AF739" s="5"/>
      <c r="AG739" s="5"/>
      <c r="AH739" s="68"/>
    </row>
    <row r="740" spans="1:34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2"/>
      <c r="AA740" s="5"/>
      <c r="AB740" s="5"/>
      <c r="AC740" s="5"/>
      <c r="AD740" s="6"/>
      <c r="AE740" s="6"/>
      <c r="AF740" s="5"/>
      <c r="AG740" s="5"/>
      <c r="AH740" s="68"/>
    </row>
    <row r="741" spans="1:34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2"/>
      <c r="AA741" s="5"/>
      <c r="AB741" s="5"/>
      <c r="AC741" s="5"/>
      <c r="AD741" s="6"/>
      <c r="AE741" s="6"/>
      <c r="AF741" s="5"/>
      <c r="AG741" s="5"/>
      <c r="AH741" s="68"/>
    </row>
    <row r="742" spans="1:34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2"/>
      <c r="AA742" s="5"/>
      <c r="AB742" s="5"/>
      <c r="AC742" s="5"/>
      <c r="AD742" s="6"/>
      <c r="AE742" s="6"/>
      <c r="AF742" s="5"/>
      <c r="AG742" s="5"/>
      <c r="AH742" s="68"/>
    </row>
    <row r="743" spans="1:34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2"/>
      <c r="AA743" s="5"/>
      <c r="AB743" s="5"/>
      <c r="AC743" s="5"/>
      <c r="AD743" s="6"/>
      <c r="AE743" s="6"/>
      <c r="AF743" s="5"/>
      <c r="AG743" s="5"/>
      <c r="AH743" s="68"/>
    </row>
    <row r="744" spans="1:3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2"/>
      <c r="AA744" s="5"/>
      <c r="AB744" s="5"/>
      <c r="AC744" s="5"/>
      <c r="AD744" s="6"/>
      <c r="AE744" s="6"/>
      <c r="AF744" s="5"/>
      <c r="AG744" s="5"/>
      <c r="AH744" s="68"/>
    </row>
    <row r="745" spans="1:34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2"/>
      <c r="AA745" s="5"/>
      <c r="AB745" s="5"/>
      <c r="AC745" s="5"/>
      <c r="AD745" s="6"/>
      <c r="AE745" s="6"/>
      <c r="AF745" s="5"/>
      <c r="AG745" s="5"/>
      <c r="AH745" s="68"/>
    </row>
    <row r="746" spans="1:34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2"/>
      <c r="AA746" s="5"/>
      <c r="AB746" s="5"/>
      <c r="AC746" s="5"/>
      <c r="AD746" s="6"/>
      <c r="AE746" s="6"/>
      <c r="AF746" s="5"/>
      <c r="AG746" s="5"/>
      <c r="AH746" s="68"/>
    </row>
    <row r="747" spans="1:34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2"/>
      <c r="AA747" s="5"/>
      <c r="AB747" s="5"/>
      <c r="AC747" s="5"/>
      <c r="AD747" s="6"/>
      <c r="AE747" s="6"/>
      <c r="AF747" s="5"/>
      <c r="AG747" s="5"/>
      <c r="AH747" s="68"/>
    </row>
    <row r="748" spans="1:34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2"/>
      <c r="AA748" s="5"/>
      <c r="AB748" s="5"/>
      <c r="AC748" s="5"/>
      <c r="AD748" s="6"/>
      <c r="AE748" s="6"/>
      <c r="AF748" s="5"/>
      <c r="AG748" s="5"/>
      <c r="AH748" s="68"/>
    </row>
    <row r="749" spans="1:34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2"/>
      <c r="AA749" s="5"/>
      <c r="AB749" s="5"/>
      <c r="AC749" s="5"/>
      <c r="AD749" s="6"/>
      <c r="AE749" s="6"/>
      <c r="AF749" s="5"/>
      <c r="AG749" s="5"/>
      <c r="AH749" s="68"/>
    </row>
    <row r="750" spans="1:34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2"/>
      <c r="AA750" s="5"/>
      <c r="AB750" s="5"/>
      <c r="AC750" s="5"/>
      <c r="AD750" s="6"/>
      <c r="AE750" s="6"/>
      <c r="AF750" s="5"/>
      <c r="AG750" s="5"/>
      <c r="AH750" s="68"/>
    </row>
    <row r="751" spans="1:34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2"/>
      <c r="AA751" s="5"/>
      <c r="AB751" s="5"/>
      <c r="AC751" s="5"/>
      <c r="AD751" s="6"/>
      <c r="AE751" s="6"/>
      <c r="AF751" s="5"/>
      <c r="AG751" s="5"/>
      <c r="AH751" s="68"/>
    </row>
    <row r="752" spans="1:34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2"/>
      <c r="AA752" s="5"/>
      <c r="AB752" s="5"/>
      <c r="AC752" s="5"/>
      <c r="AD752" s="6"/>
      <c r="AE752" s="6"/>
      <c r="AF752" s="5"/>
      <c r="AG752" s="5"/>
      <c r="AH752" s="68"/>
    </row>
    <row r="753" spans="1:34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2"/>
      <c r="AA753" s="5"/>
      <c r="AB753" s="5"/>
      <c r="AC753" s="5"/>
      <c r="AD753" s="6"/>
      <c r="AE753" s="6"/>
      <c r="AF753" s="5"/>
      <c r="AG753" s="5"/>
      <c r="AH753" s="68"/>
    </row>
    <row r="754" spans="1:3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2"/>
      <c r="AA754" s="5"/>
      <c r="AB754" s="5"/>
      <c r="AC754" s="5"/>
      <c r="AD754" s="6"/>
      <c r="AE754" s="6"/>
      <c r="AF754" s="5"/>
      <c r="AG754" s="5"/>
      <c r="AH754" s="68"/>
    </row>
    <row r="755" spans="1:34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2"/>
      <c r="AA755" s="5"/>
      <c r="AB755" s="5"/>
      <c r="AC755" s="5"/>
      <c r="AD755" s="6"/>
      <c r="AE755" s="6"/>
      <c r="AF755" s="5"/>
      <c r="AG755" s="5"/>
      <c r="AH755" s="68"/>
    </row>
    <row r="756" spans="1:34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2"/>
      <c r="AA756" s="5"/>
      <c r="AB756" s="5"/>
      <c r="AC756" s="5"/>
      <c r="AD756" s="6"/>
      <c r="AE756" s="6"/>
      <c r="AF756" s="5"/>
      <c r="AG756" s="5"/>
      <c r="AH756" s="68"/>
    </row>
    <row r="757" spans="1:34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2"/>
      <c r="AA757" s="5"/>
      <c r="AB757" s="5"/>
      <c r="AC757" s="5"/>
      <c r="AD757" s="6"/>
      <c r="AE757" s="6"/>
      <c r="AF757" s="5"/>
      <c r="AG757" s="5"/>
      <c r="AH757" s="68"/>
    </row>
    <row r="758" spans="1:34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2"/>
      <c r="AA758" s="5"/>
      <c r="AB758" s="5"/>
      <c r="AC758" s="5"/>
      <c r="AD758" s="6"/>
      <c r="AE758" s="6"/>
      <c r="AF758" s="5"/>
      <c r="AG758" s="5"/>
      <c r="AH758" s="68"/>
    </row>
    <row r="759" spans="1:34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2"/>
      <c r="AA759" s="5"/>
      <c r="AB759" s="5"/>
      <c r="AC759" s="5"/>
      <c r="AD759" s="6"/>
      <c r="AE759" s="6"/>
      <c r="AF759" s="5"/>
      <c r="AG759" s="5"/>
      <c r="AH759" s="68"/>
    </row>
    <row r="760" spans="1:34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2"/>
      <c r="AA760" s="5"/>
      <c r="AB760" s="5"/>
      <c r="AC760" s="5"/>
      <c r="AD760" s="6"/>
      <c r="AE760" s="6"/>
      <c r="AF760" s="5"/>
      <c r="AG760" s="5"/>
      <c r="AH760" s="68"/>
    </row>
    <row r="761" spans="1:34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2"/>
      <c r="AA761" s="5"/>
      <c r="AB761" s="5"/>
      <c r="AC761" s="5"/>
      <c r="AD761" s="6"/>
      <c r="AE761" s="6"/>
      <c r="AF761" s="5"/>
      <c r="AG761" s="5"/>
      <c r="AH761" s="68"/>
    </row>
    <row r="762" spans="1:34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2"/>
      <c r="AA762" s="5"/>
      <c r="AB762" s="5"/>
      <c r="AC762" s="5"/>
      <c r="AD762" s="6"/>
      <c r="AE762" s="6"/>
      <c r="AF762" s="5"/>
      <c r="AG762" s="5"/>
      <c r="AH762" s="68"/>
    </row>
    <row r="763" spans="1:34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2"/>
      <c r="AA763" s="5"/>
      <c r="AB763" s="5"/>
      <c r="AC763" s="5"/>
      <c r="AD763" s="6"/>
      <c r="AE763" s="6"/>
      <c r="AF763" s="5"/>
      <c r="AG763" s="5"/>
      <c r="AH763" s="68"/>
    </row>
    <row r="764" spans="1:3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2"/>
      <c r="AA764" s="5"/>
      <c r="AB764" s="5"/>
      <c r="AC764" s="5"/>
      <c r="AD764" s="6"/>
      <c r="AE764" s="6"/>
      <c r="AF764" s="5"/>
      <c r="AG764" s="5"/>
      <c r="AH764" s="68"/>
    </row>
    <row r="765" spans="1:34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2"/>
      <c r="AA765" s="5"/>
      <c r="AB765" s="5"/>
      <c r="AC765" s="5"/>
      <c r="AD765" s="6"/>
      <c r="AE765" s="6"/>
      <c r="AF765" s="5"/>
      <c r="AG765" s="5"/>
      <c r="AH765" s="68"/>
    </row>
    <row r="766" spans="1:34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2"/>
      <c r="AA766" s="5"/>
      <c r="AB766" s="5"/>
      <c r="AC766" s="5"/>
      <c r="AD766" s="6"/>
      <c r="AE766" s="6"/>
      <c r="AF766" s="5"/>
      <c r="AG766" s="5"/>
      <c r="AH766" s="68"/>
    </row>
    <row r="767" spans="1:34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2"/>
      <c r="AA767" s="5"/>
      <c r="AB767" s="5"/>
      <c r="AC767" s="5"/>
      <c r="AD767" s="6"/>
      <c r="AE767" s="6"/>
      <c r="AF767" s="5"/>
      <c r="AG767" s="5"/>
      <c r="AH767" s="68"/>
    </row>
    <row r="768" spans="1:34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2"/>
      <c r="AA768" s="5"/>
      <c r="AB768" s="5"/>
      <c r="AC768" s="5"/>
      <c r="AD768" s="6"/>
      <c r="AE768" s="6"/>
      <c r="AF768" s="5"/>
      <c r="AG768" s="5"/>
      <c r="AH768" s="68"/>
    </row>
    <row r="769" spans="1:34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2"/>
      <c r="AA769" s="5"/>
      <c r="AB769" s="5"/>
      <c r="AC769" s="5"/>
      <c r="AD769" s="6"/>
      <c r="AE769" s="6"/>
      <c r="AF769" s="5"/>
      <c r="AG769" s="5"/>
      <c r="AH769" s="68"/>
    </row>
    <row r="770" spans="1:34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2"/>
      <c r="AA770" s="5"/>
      <c r="AB770" s="5"/>
      <c r="AC770" s="5"/>
      <c r="AD770" s="6"/>
      <c r="AE770" s="6"/>
      <c r="AF770" s="5"/>
      <c r="AG770" s="5"/>
      <c r="AH770" s="68"/>
    </row>
    <row r="771" spans="1:34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2"/>
      <c r="AA771" s="5"/>
      <c r="AB771" s="5"/>
      <c r="AC771" s="5"/>
      <c r="AD771" s="6"/>
      <c r="AE771" s="6"/>
      <c r="AF771" s="5"/>
      <c r="AG771" s="5"/>
      <c r="AH771" s="68"/>
    </row>
    <row r="772" spans="1:34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2"/>
      <c r="AA772" s="5"/>
      <c r="AB772" s="5"/>
      <c r="AC772" s="5"/>
      <c r="AD772" s="6"/>
      <c r="AE772" s="6"/>
      <c r="AF772" s="5"/>
      <c r="AG772" s="5"/>
      <c r="AH772" s="68"/>
    </row>
    <row r="773" spans="1:34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2"/>
      <c r="AA773" s="5"/>
      <c r="AB773" s="5"/>
      <c r="AC773" s="5"/>
      <c r="AD773" s="6"/>
      <c r="AE773" s="6"/>
      <c r="AF773" s="5"/>
      <c r="AG773" s="5"/>
      <c r="AH773" s="68"/>
    </row>
    <row r="774" spans="1:3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2"/>
      <c r="AA774" s="5"/>
      <c r="AB774" s="5"/>
      <c r="AC774" s="5"/>
      <c r="AD774" s="6"/>
      <c r="AE774" s="6"/>
      <c r="AF774" s="5"/>
      <c r="AG774" s="5"/>
      <c r="AH774" s="68"/>
    </row>
    <row r="775" spans="1:34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2"/>
      <c r="AA775" s="5"/>
      <c r="AB775" s="5"/>
      <c r="AC775" s="5"/>
      <c r="AD775" s="6"/>
      <c r="AE775" s="6"/>
      <c r="AF775" s="5"/>
      <c r="AG775" s="5"/>
      <c r="AH775" s="68"/>
    </row>
    <row r="776" spans="1:34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2"/>
      <c r="AA776" s="5"/>
      <c r="AB776" s="5"/>
      <c r="AC776" s="5"/>
      <c r="AD776" s="6"/>
      <c r="AE776" s="6"/>
      <c r="AF776" s="5"/>
      <c r="AG776" s="5"/>
      <c r="AH776" s="68"/>
    </row>
    <row r="777" spans="1:34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2"/>
      <c r="AA777" s="5"/>
      <c r="AB777" s="5"/>
      <c r="AC777" s="5"/>
      <c r="AD777" s="6"/>
      <c r="AE777" s="6"/>
      <c r="AF777" s="5"/>
      <c r="AG777" s="5"/>
      <c r="AH777" s="68"/>
    </row>
    <row r="778" spans="1:34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2"/>
      <c r="AA778" s="5"/>
      <c r="AB778" s="5"/>
      <c r="AC778" s="5"/>
      <c r="AD778" s="6"/>
      <c r="AE778" s="6"/>
      <c r="AF778" s="5"/>
      <c r="AG778" s="5"/>
      <c r="AH778" s="68"/>
    </row>
    <row r="779" spans="1:34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2"/>
      <c r="AA779" s="5"/>
      <c r="AB779" s="5"/>
      <c r="AC779" s="5"/>
      <c r="AD779" s="6"/>
      <c r="AE779" s="6"/>
      <c r="AF779" s="5"/>
      <c r="AG779" s="5"/>
      <c r="AH779" s="68"/>
    </row>
    <row r="780" spans="1:34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2"/>
      <c r="AA780" s="5"/>
      <c r="AB780" s="5"/>
      <c r="AC780" s="5"/>
      <c r="AD780" s="6"/>
      <c r="AE780" s="6"/>
      <c r="AF780" s="5"/>
      <c r="AG780" s="5"/>
      <c r="AH780" s="68"/>
    </row>
    <row r="781" spans="1:34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2"/>
      <c r="AA781" s="5"/>
      <c r="AB781" s="5"/>
      <c r="AC781" s="5"/>
      <c r="AD781" s="6"/>
      <c r="AE781" s="6"/>
      <c r="AF781" s="5"/>
      <c r="AG781" s="5"/>
      <c r="AH781" s="68"/>
    </row>
    <row r="782" spans="1:34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2"/>
      <c r="AA782" s="5"/>
      <c r="AB782" s="5"/>
      <c r="AC782" s="5"/>
      <c r="AD782" s="6"/>
      <c r="AE782" s="6"/>
      <c r="AF782" s="5"/>
      <c r="AG782" s="5"/>
      <c r="AH782" s="68"/>
    </row>
    <row r="783" spans="1:34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2"/>
      <c r="AA783" s="5"/>
      <c r="AB783" s="5"/>
      <c r="AC783" s="5"/>
      <c r="AD783" s="6"/>
      <c r="AE783" s="6"/>
      <c r="AF783" s="5"/>
      <c r="AG783" s="5"/>
      <c r="AH783" s="68"/>
    </row>
    <row r="784" spans="1:3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2"/>
      <c r="AA784" s="5"/>
      <c r="AB784" s="5"/>
      <c r="AC784" s="5"/>
      <c r="AD784" s="6"/>
      <c r="AE784" s="6"/>
      <c r="AF784" s="5"/>
      <c r="AG784" s="5"/>
      <c r="AH784" s="68"/>
    </row>
    <row r="785" spans="1:34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2"/>
      <c r="AA785" s="5"/>
      <c r="AB785" s="5"/>
      <c r="AC785" s="5"/>
      <c r="AD785" s="6"/>
      <c r="AE785" s="6"/>
      <c r="AF785" s="5"/>
      <c r="AG785" s="5"/>
      <c r="AH785" s="68"/>
    </row>
    <row r="786" spans="1:34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2"/>
      <c r="AA786" s="5"/>
      <c r="AB786" s="5"/>
      <c r="AC786" s="5"/>
      <c r="AD786" s="6"/>
      <c r="AE786" s="6"/>
      <c r="AF786" s="5"/>
      <c r="AG786" s="5"/>
      <c r="AH786" s="68"/>
    </row>
    <row r="787" spans="1:34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2"/>
      <c r="AA787" s="5"/>
      <c r="AB787" s="5"/>
      <c r="AC787" s="5"/>
      <c r="AD787" s="6"/>
      <c r="AE787" s="6"/>
      <c r="AF787" s="5"/>
      <c r="AG787" s="5"/>
      <c r="AH787" s="68"/>
    </row>
    <row r="788" spans="1:34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2"/>
      <c r="AA788" s="5"/>
      <c r="AB788" s="5"/>
      <c r="AC788" s="5"/>
      <c r="AD788" s="6"/>
      <c r="AE788" s="6"/>
      <c r="AF788" s="5"/>
      <c r="AG788" s="5"/>
      <c r="AH788" s="68"/>
    </row>
    <row r="789" spans="1:34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2"/>
      <c r="AA789" s="5"/>
      <c r="AB789" s="5"/>
      <c r="AC789" s="5"/>
      <c r="AD789" s="6"/>
      <c r="AE789" s="6"/>
      <c r="AF789" s="5"/>
      <c r="AG789" s="5"/>
      <c r="AH789" s="68"/>
    </row>
    <row r="790" spans="1:34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2"/>
      <c r="AA790" s="5"/>
      <c r="AB790" s="5"/>
      <c r="AC790" s="5"/>
      <c r="AD790" s="6"/>
      <c r="AE790" s="6"/>
      <c r="AF790" s="5"/>
      <c r="AG790" s="5"/>
      <c r="AH790" s="68"/>
    </row>
    <row r="791" spans="1:34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2"/>
      <c r="AA791" s="5"/>
      <c r="AB791" s="5"/>
      <c r="AC791" s="5"/>
      <c r="AD791" s="6"/>
      <c r="AE791" s="6"/>
      <c r="AF791" s="5"/>
      <c r="AG791" s="5"/>
      <c r="AH791" s="68"/>
    </row>
    <row r="792" spans="1:34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2"/>
      <c r="AA792" s="5"/>
      <c r="AB792" s="5"/>
      <c r="AC792" s="5"/>
      <c r="AD792" s="6"/>
      <c r="AE792" s="6"/>
      <c r="AF792" s="5"/>
      <c r="AG792" s="5"/>
      <c r="AH792" s="68"/>
    </row>
    <row r="793" spans="1:34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2"/>
      <c r="AA793" s="5"/>
      <c r="AB793" s="5"/>
      <c r="AC793" s="5"/>
      <c r="AD793" s="6"/>
      <c r="AE793" s="6"/>
      <c r="AF793" s="5"/>
      <c r="AG793" s="5"/>
      <c r="AH793" s="68"/>
    </row>
    <row r="794" spans="1:3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2"/>
      <c r="AA794" s="5"/>
      <c r="AB794" s="5"/>
      <c r="AC794" s="5"/>
      <c r="AD794" s="6"/>
      <c r="AE794" s="6"/>
      <c r="AF794" s="5"/>
      <c r="AG794" s="5"/>
      <c r="AH794" s="68"/>
    </row>
    <row r="795" spans="1:34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2"/>
      <c r="AA795" s="5"/>
      <c r="AB795" s="5"/>
      <c r="AC795" s="5"/>
      <c r="AD795" s="6"/>
      <c r="AE795" s="6"/>
      <c r="AF795" s="5"/>
      <c r="AG795" s="5"/>
      <c r="AH795" s="68"/>
    </row>
    <row r="796" spans="1:34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2"/>
      <c r="AA796" s="5"/>
      <c r="AB796" s="5"/>
      <c r="AC796" s="5"/>
      <c r="AD796" s="6"/>
      <c r="AE796" s="6"/>
      <c r="AF796" s="5"/>
      <c r="AG796" s="5"/>
      <c r="AH796" s="68"/>
    </row>
    <row r="797" spans="1:34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2"/>
      <c r="AA797" s="5"/>
      <c r="AB797" s="5"/>
      <c r="AC797" s="5"/>
      <c r="AD797" s="6"/>
      <c r="AE797" s="6"/>
      <c r="AF797" s="5"/>
      <c r="AG797" s="5"/>
      <c r="AH797" s="68"/>
    </row>
    <row r="798" spans="1:34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2"/>
      <c r="AA798" s="5"/>
      <c r="AB798" s="5"/>
      <c r="AC798" s="5"/>
      <c r="AD798" s="6"/>
      <c r="AE798" s="6"/>
      <c r="AF798" s="5"/>
      <c r="AG798" s="5"/>
      <c r="AH798" s="68"/>
    </row>
    <row r="799" spans="1:34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2"/>
      <c r="AA799" s="5"/>
      <c r="AB799" s="5"/>
      <c r="AC799" s="5"/>
      <c r="AD799" s="6"/>
      <c r="AE799" s="6"/>
      <c r="AF799" s="5"/>
      <c r="AG799" s="5"/>
      <c r="AH799" s="68"/>
    </row>
    <row r="800" spans="1:34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2"/>
      <c r="AA800" s="5"/>
      <c r="AB800" s="5"/>
      <c r="AC800" s="5"/>
      <c r="AD800" s="6"/>
      <c r="AE800" s="6"/>
      <c r="AF800" s="5"/>
      <c r="AG800" s="5"/>
      <c r="AH800" s="68"/>
    </row>
    <row r="801" spans="1:34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2"/>
      <c r="AA801" s="5"/>
      <c r="AB801" s="5"/>
      <c r="AC801" s="5"/>
      <c r="AD801" s="6"/>
      <c r="AE801" s="6"/>
      <c r="AF801" s="5"/>
      <c r="AG801" s="5"/>
      <c r="AH801" s="68"/>
    </row>
    <row r="802" spans="1:34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2"/>
      <c r="AA802" s="5"/>
      <c r="AB802" s="5"/>
      <c r="AC802" s="5"/>
      <c r="AD802" s="6"/>
      <c r="AE802" s="6"/>
      <c r="AF802" s="5"/>
      <c r="AG802" s="5"/>
      <c r="AH802" s="68"/>
    </row>
    <row r="803" spans="1:34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2"/>
      <c r="AA803" s="5"/>
      <c r="AB803" s="5"/>
      <c r="AC803" s="5"/>
      <c r="AD803" s="6"/>
      <c r="AE803" s="6"/>
      <c r="AF803" s="5"/>
      <c r="AG803" s="5"/>
      <c r="AH803" s="68"/>
    </row>
    <row r="804" spans="1:3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2"/>
      <c r="AA804" s="5"/>
      <c r="AB804" s="5"/>
      <c r="AC804" s="5"/>
      <c r="AD804" s="6"/>
      <c r="AE804" s="6"/>
      <c r="AF804" s="5"/>
      <c r="AG804" s="5"/>
      <c r="AH804" s="68"/>
    </row>
    <row r="805" spans="1:34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2"/>
      <c r="AA805" s="5"/>
      <c r="AB805" s="5"/>
      <c r="AC805" s="5"/>
      <c r="AD805" s="6"/>
      <c r="AE805" s="6"/>
      <c r="AF805" s="5"/>
      <c r="AG805" s="5"/>
      <c r="AH805" s="68"/>
    </row>
    <row r="806" spans="1:34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2"/>
      <c r="AA806" s="5"/>
      <c r="AB806" s="5"/>
      <c r="AC806" s="5"/>
      <c r="AD806" s="6"/>
      <c r="AE806" s="6"/>
      <c r="AF806" s="5"/>
      <c r="AG806" s="5"/>
      <c r="AH806" s="68"/>
    </row>
    <row r="807" spans="1:34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2"/>
      <c r="AA807" s="5"/>
      <c r="AB807" s="5"/>
      <c r="AC807" s="5"/>
      <c r="AD807" s="6"/>
      <c r="AE807" s="6"/>
      <c r="AF807" s="5"/>
      <c r="AG807" s="5"/>
      <c r="AH807" s="68"/>
    </row>
    <row r="808" spans="1:34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2"/>
      <c r="AA808" s="5"/>
      <c r="AB808" s="5"/>
      <c r="AC808" s="5"/>
      <c r="AD808" s="6"/>
      <c r="AE808" s="6"/>
      <c r="AF808" s="5"/>
      <c r="AG808" s="5"/>
      <c r="AH808" s="68"/>
    </row>
    <row r="809" spans="1:34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2"/>
      <c r="AA809" s="5"/>
      <c r="AB809" s="5"/>
      <c r="AC809" s="5"/>
      <c r="AD809" s="6"/>
      <c r="AE809" s="6"/>
      <c r="AF809" s="5"/>
      <c r="AG809" s="5"/>
      <c r="AH809" s="68"/>
    </row>
    <row r="810" spans="1:34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2"/>
      <c r="AA810" s="5"/>
      <c r="AB810" s="5"/>
      <c r="AC810" s="5"/>
      <c r="AD810" s="6"/>
      <c r="AE810" s="6"/>
      <c r="AF810" s="5"/>
      <c r="AG810" s="5"/>
      <c r="AH810" s="68"/>
    </row>
    <row r="811" spans="1:34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2"/>
      <c r="AA811" s="5"/>
      <c r="AB811" s="5"/>
      <c r="AC811" s="5"/>
      <c r="AD811" s="6"/>
      <c r="AE811" s="6"/>
      <c r="AF811" s="5"/>
      <c r="AG811" s="5"/>
      <c r="AH811" s="68"/>
    </row>
    <row r="812" spans="1:34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2"/>
      <c r="AA812" s="5"/>
      <c r="AB812" s="5"/>
      <c r="AC812" s="5"/>
      <c r="AD812" s="6"/>
      <c r="AE812" s="6"/>
      <c r="AF812" s="5"/>
      <c r="AG812" s="5"/>
      <c r="AH812" s="68"/>
    </row>
    <row r="813" spans="1:34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2"/>
      <c r="AA813" s="5"/>
      <c r="AB813" s="5"/>
      <c r="AC813" s="5"/>
      <c r="AD813" s="6"/>
      <c r="AE813" s="6"/>
      <c r="AF813" s="5"/>
      <c r="AG813" s="5"/>
      <c r="AH813" s="68"/>
    </row>
    <row r="814" spans="1:3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2"/>
      <c r="AA814" s="5"/>
      <c r="AB814" s="5"/>
      <c r="AC814" s="5"/>
      <c r="AD814" s="6"/>
      <c r="AE814" s="6"/>
      <c r="AF814" s="5"/>
      <c r="AG814" s="5"/>
      <c r="AH814" s="68"/>
    </row>
    <row r="815" spans="1:34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2"/>
      <c r="AA815" s="5"/>
      <c r="AB815" s="5"/>
      <c r="AC815" s="5"/>
      <c r="AD815" s="6"/>
      <c r="AE815" s="6"/>
      <c r="AF815" s="5"/>
      <c r="AG815" s="5"/>
      <c r="AH815" s="68"/>
    </row>
    <row r="816" spans="1:34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2"/>
      <c r="AA816" s="5"/>
      <c r="AB816" s="5"/>
      <c r="AC816" s="5"/>
      <c r="AD816" s="6"/>
      <c r="AE816" s="6"/>
      <c r="AF816" s="5"/>
      <c r="AG816" s="5"/>
      <c r="AH816" s="68"/>
    </row>
    <row r="817" spans="1:34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2"/>
      <c r="AA817" s="5"/>
      <c r="AB817" s="5"/>
      <c r="AC817" s="5"/>
      <c r="AD817" s="6"/>
      <c r="AE817" s="6"/>
      <c r="AF817" s="5"/>
      <c r="AG817" s="5"/>
      <c r="AH817" s="68"/>
    </row>
    <row r="818" spans="1:34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2"/>
      <c r="AA818" s="5"/>
      <c r="AB818" s="5"/>
      <c r="AC818" s="5"/>
      <c r="AD818" s="6"/>
      <c r="AE818" s="6"/>
      <c r="AF818" s="5"/>
      <c r="AG818" s="5"/>
      <c r="AH818" s="68"/>
    </row>
    <row r="819" spans="1:34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2"/>
      <c r="AA819" s="5"/>
      <c r="AB819" s="5"/>
      <c r="AC819" s="5"/>
      <c r="AD819" s="6"/>
      <c r="AE819" s="6"/>
      <c r="AF819" s="5"/>
      <c r="AG819" s="5"/>
      <c r="AH819" s="68"/>
    </row>
    <row r="820" spans="1:34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2"/>
      <c r="AA820" s="5"/>
      <c r="AB820" s="5"/>
      <c r="AC820" s="5"/>
      <c r="AD820" s="6"/>
      <c r="AE820" s="6"/>
      <c r="AF820" s="5"/>
      <c r="AG820" s="5"/>
      <c r="AH820" s="68"/>
    </row>
    <row r="821" spans="1:34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2"/>
      <c r="AA821" s="5"/>
      <c r="AB821" s="5"/>
      <c r="AC821" s="5"/>
      <c r="AD821" s="6"/>
      <c r="AE821" s="6"/>
      <c r="AF821" s="5"/>
      <c r="AG821" s="5"/>
      <c r="AH821" s="68"/>
    </row>
    <row r="822" spans="1:34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2"/>
      <c r="AA822" s="5"/>
      <c r="AB822" s="5"/>
      <c r="AC822" s="5"/>
      <c r="AD822" s="6"/>
      <c r="AE822" s="6"/>
      <c r="AF822" s="5"/>
      <c r="AG822" s="5"/>
      <c r="AH822" s="68"/>
    </row>
    <row r="823" spans="1:34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2"/>
      <c r="AA823" s="5"/>
      <c r="AB823" s="5"/>
      <c r="AC823" s="5"/>
      <c r="AD823" s="6"/>
      <c r="AE823" s="6"/>
      <c r="AF823" s="5"/>
      <c r="AG823" s="5"/>
      <c r="AH823" s="68"/>
    </row>
    <row r="824" spans="1:3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2"/>
      <c r="AA824" s="5"/>
      <c r="AB824" s="5"/>
      <c r="AC824" s="5"/>
      <c r="AD824" s="6"/>
      <c r="AE824" s="6"/>
      <c r="AF824" s="5"/>
      <c r="AG824" s="5"/>
      <c r="AH824" s="68"/>
    </row>
    <row r="825" spans="1:34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2"/>
      <c r="AA825" s="5"/>
      <c r="AB825" s="5"/>
      <c r="AC825" s="5"/>
      <c r="AD825" s="6"/>
      <c r="AE825" s="6"/>
      <c r="AF825" s="5"/>
      <c r="AG825" s="5"/>
      <c r="AH825" s="68"/>
    </row>
    <row r="826" spans="1:34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2"/>
      <c r="AA826" s="5"/>
      <c r="AB826" s="5"/>
      <c r="AC826" s="5"/>
      <c r="AD826" s="6"/>
      <c r="AE826" s="6"/>
      <c r="AF826" s="5"/>
      <c r="AG826" s="5"/>
      <c r="AH826" s="68"/>
    </row>
    <row r="827" spans="1:34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2"/>
      <c r="AA827" s="5"/>
      <c r="AB827" s="5"/>
      <c r="AC827" s="5"/>
      <c r="AD827" s="6"/>
      <c r="AE827" s="6"/>
      <c r="AF827" s="5"/>
      <c r="AG827" s="5"/>
      <c r="AH827" s="68"/>
    </row>
    <row r="828" spans="1:34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2"/>
      <c r="AA828" s="5"/>
      <c r="AB828" s="5"/>
      <c r="AC828" s="5"/>
      <c r="AD828" s="6"/>
      <c r="AE828" s="6"/>
      <c r="AF828" s="5"/>
      <c r="AG828" s="5"/>
      <c r="AH828" s="68"/>
    </row>
    <row r="829" spans="1:34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2"/>
      <c r="AA829" s="5"/>
      <c r="AB829" s="5"/>
      <c r="AC829" s="5"/>
      <c r="AD829" s="6"/>
      <c r="AE829" s="6"/>
      <c r="AF829" s="5"/>
      <c r="AG829" s="5"/>
      <c r="AH829" s="68"/>
    </row>
    <row r="830" spans="1:34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2"/>
      <c r="AA830" s="5"/>
      <c r="AB830" s="5"/>
      <c r="AC830" s="5"/>
      <c r="AD830" s="6"/>
      <c r="AE830" s="6"/>
      <c r="AF830" s="5"/>
      <c r="AG830" s="5"/>
      <c r="AH830" s="68"/>
    </row>
    <row r="831" spans="1:34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2"/>
      <c r="AA831" s="5"/>
      <c r="AB831" s="5"/>
      <c r="AC831" s="5"/>
      <c r="AD831" s="6"/>
      <c r="AE831" s="6"/>
      <c r="AF831" s="5"/>
      <c r="AG831" s="5"/>
      <c r="AH831" s="68"/>
    </row>
    <row r="832" spans="1:34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2"/>
      <c r="AA832" s="5"/>
      <c r="AB832" s="5"/>
      <c r="AC832" s="5"/>
      <c r="AD832" s="6"/>
      <c r="AE832" s="6"/>
      <c r="AF832" s="5"/>
      <c r="AG832" s="5"/>
      <c r="AH832" s="68"/>
    </row>
    <row r="833" spans="1:34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2"/>
      <c r="AA833" s="5"/>
      <c r="AB833" s="5"/>
      <c r="AC833" s="5"/>
      <c r="AD833" s="6"/>
      <c r="AE833" s="6"/>
      <c r="AF833" s="5"/>
      <c r="AG833" s="5"/>
      <c r="AH833" s="68"/>
    </row>
    <row r="834" spans="1: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2"/>
      <c r="AA834" s="5"/>
      <c r="AB834" s="5"/>
      <c r="AC834" s="5"/>
      <c r="AD834" s="6"/>
      <c r="AE834" s="6"/>
      <c r="AF834" s="5"/>
      <c r="AG834" s="5"/>
      <c r="AH834" s="68"/>
    </row>
    <row r="835" spans="1:34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2"/>
      <c r="AA835" s="5"/>
      <c r="AB835" s="5"/>
      <c r="AC835" s="5"/>
      <c r="AD835" s="6"/>
      <c r="AE835" s="6"/>
      <c r="AF835" s="5"/>
      <c r="AG835" s="5"/>
      <c r="AH835" s="68"/>
    </row>
    <row r="836" spans="1:34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2"/>
      <c r="AA836" s="5"/>
      <c r="AB836" s="5"/>
      <c r="AC836" s="5"/>
      <c r="AD836" s="6"/>
      <c r="AE836" s="6"/>
      <c r="AF836" s="5"/>
      <c r="AG836" s="5"/>
      <c r="AH836" s="68"/>
    </row>
    <row r="837" spans="1:34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2"/>
      <c r="AA837" s="5"/>
      <c r="AB837" s="5"/>
      <c r="AC837" s="5"/>
      <c r="AD837" s="6"/>
      <c r="AE837" s="6"/>
      <c r="AF837" s="5"/>
      <c r="AG837" s="5"/>
      <c r="AH837" s="68"/>
    </row>
    <row r="838" spans="1:34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2"/>
      <c r="AA838" s="5"/>
      <c r="AB838" s="5"/>
      <c r="AC838" s="5"/>
      <c r="AD838" s="6"/>
      <c r="AE838" s="6"/>
      <c r="AF838" s="5"/>
      <c r="AG838" s="5"/>
      <c r="AH838" s="68"/>
    </row>
    <row r="839" spans="1:34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2"/>
      <c r="AA839" s="5"/>
      <c r="AB839" s="5"/>
      <c r="AC839" s="5"/>
      <c r="AD839" s="6"/>
      <c r="AE839" s="6"/>
      <c r="AF839" s="5"/>
      <c r="AG839" s="5"/>
      <c r="AH839" s="68"/>
    </row>
    <row r="840" spans="1:34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2"/>
      <c r="AA840" s="5"/>
      <c r="AB840" s="5"/>
      <c r="AC840" s="5"/>
      <c r="AD840" s="6"/>
      <c r="AE840" s="6"/>
      <c r="AF840" s="5"/>
      <c r="AG840" s="5"/>
      <c r="AH840" s="68"/>
    </row>
    <row r="841" spans="1:34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2"/>
      <c r="AA841" s="5"/>
      <c r="AB841" s="5"/>
      <c r="AC841" s="5"/>
      <c r="AD841" s="6"/>
      <c r="AE841" s="6"/>
      <c r="AF841" s="5"/>
      <c r="AG841" s="5"/>
      <c r="AH841" s="68"/>
    </row>
    <row r="842" spans="1:34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2"/>
      <c r="AA842" s="5"/>
      <c r="AB842" s="5"/>
      <c r="AC842" s="5"/>
      <c r="AD842" s="6"/>
      <c r="AE842" s="6"/>
      <c r="AF842" s="5"/>
      <c r="AG842" s="5"/>
      <c r="AH842" s="68"/>
    </row>
    <row r="843" spans="1:34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2"/>
      <c r="AA843" s="5"/>
      <c r="AB843" s="5"/>
      <c r="AC843" s="5"/>
      <c r="AD843" s="6"/>
      <c r="AE843" s="6"/>
      <c r="AF843" s="5"/>
      <c r="AG843" s="5"/>
      <c r="AH843" s="68"/>
    </row>
    <row r="844" spans="1:3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2"/>
      <c r="AA844" s="5"/>
      <c r="AB844" s="5"/>
      <c r="AC844" s="5"/>
      <c r="AD844" s="6"/>
      <c r="AE844" s="6"/>
      <c r="AF844" s="5"/>
      <c r="AG844" s="5"/>
      <c r="AH844" s="68"/>
    </row>
    <row r="845" spans="1:34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2"/>
      <c r="AA845" s="5"/>
      <c r="AB845" s="5"/>
      <c r="AC845" s="5"/>
      <c r="AD845" s="6"/>
      <c r="AE845" s="6"/>
      <c r="AF845" s="5"/>
      <c r="AG845" s="5"/>
      <c r="AH845" s="68"/>
    </row>
    <row r="846" spans="1:34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2"/>
      <c r="AA846" s="5"/>
      <c r="AB846" s="5"/>
      <c r="AC846" s="5"/>
      <c r="AD846" s="6"/>
      <c r="AE846" s="6"/>
      <c r="AF846" s="5"/>
      <c r="AG846" s="5"/>
      <c r="AH846" s="68"/>
    </row>
    <row r="847" spans="1:34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2"/>
      <c r="AA847" s="5"/>
      <c r="AB847" s="5"/>
      <c r="AC847" s="5"/>
      <c r="AD847" s="6"/>
      <c r="AE847" s="6"/>
      <c r="AF847" s="5"/>
      <c r="AG847" s="5"/>
      <c r="AH847" s="68"/>
    </row>
    <row r="848" spans="1:34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2"/>
      <c r="AA848" s="5"/>
      <c r="AB848" s="5"/>
      <c r="AC848" s="5"/>
      <c r="AD848" s="6"/>
      <c r="AE848" s="6"/>
      <c r="AF848" s="5"/>
      <c r="AG848" s="5"/>
      <c r="AH848" s="68"/>
    </row>
    <row r="849" spans="1:34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2"/>
      <c r="AA849" s="5"/>
      <c r="AB849" s="5"/>
      <c r="AC849" s="5"/>
      <c r="AD849" s="6"/>
      <c r="AE849" s="6"/>
      <c r="AF849" s="5"/>
      <c r="AG849" s="5"/>
      <c r="AH849" s="68"/>
    </row>
    <row r="850" spans="1:34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2"/>
      <c r="AA850" s="5"/>
      <c r="AB850" s="5"/>
      <c r="AC850" s="5"/>
      <c r="AD850" s="6"/>
      <c r="AE850" s="6"/>
      <c r="AF850" s="5"/>
      <c r="AG850" s="5"/>
      <c r="AH850" s="68"/>
    </row>
    <row r="851" spans="1:34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2"/>
      <c r="AA851" s="5"/>
      <c r="AB851" s="5"/>
      <c r="AC851" s="5"/>
      <c r="AD851" s="6"/>
      <c r="AE851" s="6"/>
      <c r="AF851" s="5"/>
      <c r="AG851" s="5"/>
      <c r="AH851" s="68"/>
    </row>
    <row r="852" spans="1:34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2"/>
      <c r="AA852" s="5"/>
      <c r="AB852" s="5"/>
      <c r="AC852" s="5"/>
      <c r="AD852" s="6"/>
      <c r="AE852" s="6"/>
      <c r="AF852" s="5"/>
      <c r="AG852" s="5"/>
      <c r="AH852" s="68"/>
    </row>
    <row r="853" spans="1:34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2"/>
      <c r="AA853" s="5"/>
      <c r="AB853" s="5"/>
      <c r="AC853" s="5"/>
      <c r="AD853" s="6"/>
      <c r="AE853" s="6"/>
      <c r="AF853" s="5"/>
      <c r="AG853" s="5"/>
      <c r="AH853" s="68"/>
    </row>
    <row r="854" spans="1:3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2"/>
      <c r="AA854" s="5"/>
      <c r="AB854" s="5"/>
      <c r="AC854" s="5"/>
      <c r="AD854" s="6"/>
      <c r="AE854" s="6"/>
      <c r="AF854" s="5"/>
      <c r="AG854" s="5"/>
      <c r="AH854" s="68"/>
    </row>
    <row r="855" spans="1:34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2"/>
      <c r="AA855" s="5"/>
      <c r="AB855" s="5"/>
      <c r="AC855" s="5"/>
      <c r="AD855" s="6"/>
      <c r="AE855" s="6"/>
      <c r="AF855" s="5"/>
      <c r="AG855" s="5"/>
      <c r="AH855" s="68"/>
    </row>
    <row r="856" spans="1:34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2"/>
      <c r="AA856" s="5"/>
      <c r="AB856" s="5"/>
      <c r="AC856" s="5"/>
      <c r="AD856" s="6"/>
      <c r="AE856" s="6"/>
      <c r="AF856" s="5"/>
      <c r="AG856" s="5"/>
      <c r="AH856" s="68"/>
    </row>
    <row r="857" spans="1:34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2"/>
      <c r="AA857" s="5"/>
      <c r="AB857" s="5"/>
      <c r="AC857" s="5"/>
      <c r="AD857" s="6"/>
      <c r="AE857" s="6"/>
      <c r="AF857" s="5"/>
      <c r="AG857" s="5"/>
      <c r="AH857" s="68"/>
    </row>
    <row r="858" spans="1:34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2"/>
      <c r="AA858" s="5"/>
      <c r="AB858" s="5"/>
      <c r="AC858" s="5"/>
      <c r="AD858" s="6"/>
      <c r="AE858" s="6"/>
      <c r="AF858" s="5"/>
      <c r="AG858" s="5"/>
      <c r="AH858" s="68"/>
    </row>
    <row r="859" spans="1:34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2"/>
      <c r="AA859" s="5"/>
      <c r="AB859" s="5"/>
      <c r="AC859" s="5"/>
      <c r="AD859" s="6"/>
      <c r="AE859" s="6"/>
      <c r="AF859" s="5"/>
      <c r="AG859" s="5"/>
      <c r="AH859" s="68"/>
    </row>
    <row r="860" spans="1:34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2"/>
      <c r="AA860" s="5"/>
      <c r="AB860" s="5"/>
      <c r="AC860" s="5"/>
      <c r="AD860" s="6"/>
      <c r="AE860" s="6"/>
      <c r="AF860" s="5"/>
      <c r="AG860" s="5"/>
      <c r="AH860" s="68"/>
    </row>
    <row r="861" spans="1:34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2"/>
      <c r="AA861" s="5"/>
      <c r="AB861" s="5"/>
      <c r="AC861" s="5"/>
      <c r="AD861" s="6"/>
      <c r="AE861" s="6"/>
      <c r="AF861" s="5"/>
      <c r="AG861" s="5"/>
      <c r="AH861" s="68"/>
    </row>
    <row r="862" spans="1:34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2"/>
      <c r="AA862" s="5"/>
      <c r="AB862" s="5"/>
      <c r="AC862" s="5"/>
      <c r="AD862" s="6"/>
      <c r="AE862" s="6"/>
      <c r="AF862" s="5"/>
      <c r="AG862" s="5"/>
      <c r="AH862" s="68"/>
    </row>
    <row r="863" spans="1:34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2"/>
      <c r="AA863" s="5"/>
      <c r="AB863" s="5"/>
      <c r="AC863" s="5"/>
      <c r="AD863" s="6"/>
      <c r="AE863" s="6"/>
      <c r="AF863" s="5"/>
      <c r="AG863" s="5"/>
      <c r="AH863" s="68"/>
    </row>
    <row r="864" spans="1:3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2"/>
      <c r="AA864" s="5"/>
      <c r="AB864" s="5"/>
      <c r="AC864" s="5"/>
      <c r="AD864" s="6"/>
      <c r="AE864" s="6"/>
      <c r="AF864" s="5"/>
      <c r="AG864" s="5"/>
      <c r="AH864" s="68"/>
    </row>
    <row r="865" spans="1:34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2"/>
      <c r="AA865" s="5"/>
      <c r="AB865" s="5"/>
      <c r="AC865" s="5"/>
      <c r="AD865" s="6"/>
      <c r="AE865" s="6"/>
      <c r="AF865" s="5"/>
      <c r="AG865" s="5"/>
      <c r="AH865" s="68"/>
    </row>
    <row r="866" spans="1:34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2"/>
      <c r="AA866" s="5"/>
      <c r="AB866" s="5"/>
      <c r="AC866" s="5"/>
      <c r="AD866" s="6"/>
      <c r="AE866" s="6"/>
      <c r="AF866" s="5"/>
      <c r="AG866" s="5"/>
      <c r="AH866" s="68"/>
    </row>
    <row r="867" spans="1:34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2"/>
      <c r="AA867" s="5"/>
      <c r="AB867" s="5"/>
      <c r="AC867" s="5"/>
      <c r="AD867" s="6"/>
      <c r="AE867" s="6"/>
      <c r="AF867" s="5"/>
      <c r="AG867" s="5"/>
      <c r="AH867" s="68"/>
    </row>
    <row r="868" spans="1:34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2"/>
      <c r="AA868" s="5"/>
      <c r="AB868" s="5"/>
      <c r="AC868" s="5"/>
      <c r="AD868" s="6"/>
      <c r="AE868" s="6"/>
      <c r="AF868" s="5"/>
      <c r="AG868" s="5"/>
      <c r="AH868" s="68"/>
    </row>
    <row r="869" spans="1:34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2"/>
      <c r="AA869" s="5"/>
      <c r="AB869" s="5"/>
      <c r="AC869" s="5"/>
      <c r="AD869" s="6"/>
      <c r="AE869" s="6"/>
      <c r="AF869" s="5"/>
      <c r="AG869" s="5"/>
      <c r="AH869" s="68"/>
    </row>
    <row r="870" spans="1:34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2"/>
      <c r="AA870" s="5"/>
      <c r="AB870" s="5"/>
      <c r="AC870" s="5"/>
      <c r="AD870" s="6"/>
      <c r="AE870" s="6"/>
      <c r="AF870" s="5"/>
      <c r="AG870" s="5"/>
      <c r="AH870" s="68"/>
    </row>
    <row r="871" spans="1:34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2"/>
      <c r="AA871" s="5"/>
      <c r="AB871" s="5"/>
      <c r="AC871" s="5"/>
      <c r="AD871" s="6"/>
      <c r="AE871" s="6"/>
      <c r="AF871" s="5"/>
      <c r="AG871" s="5"/>
      <c r="AH871" s="68"/>
    </row>
    <row r="872" spans="1:34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2"/>
      <c r="AA872" s="5"/>
      <c r="AB872" s="5"/>
      <c r="AC872" s="5"/>
      <c r="AD872" s="6"/>
      <c r="AE872" s="6"/>
      <c r="AF872" s="5"/>
      <c r="AG872" s="5"/>
      <c r="AH872" s="68"/>
    </row>
    <row r="873" spans="1:34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2"/>
      <c r="AA873" s="5"/>
      <c r="AB873" s="5"/>
      <c r="AC873" s="5"/>
      <c r="AD873" s="6"/>
      <c r="AE873" s="6"/>
      <c r="AF873" s="5"/>
      <c r="AG873" s="5"/>
      <c r="AH873" s="68"/>
    </row>
    <row r="874" spans="1:3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2"/>
      <c r="AA874" s="5"/>
      <c r="AB874" s="5"/>
      <c r="AC874" s="5"/>
      <c r="AD874" s="6"/>
      <c r="AE874" s="6"/>
      <c r="AF874" s="5"/>
      <c r="AG874" s="5"/>
      <c r="AH874" s="68"/>
    </row>
    <row r="875" spans="1:34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2"/>
      <c r="AA875" s="5"/>
      <c r="AB875" s="5"/>
      <c r="AC875" s="5"/>
      <c r="AD875" s="6"/>
      <c r="AE875" s="6"/>
      <c r="AF875" s="5"/>
      <c r="AG875" s="5"/>
      <c r="AH875" s="68"/>
    </row>
    <row r="876" spans="1:34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2"/>
      <c r="AA876" s="5"/>
      <c r="AB876" s="5"/>
      <c r="AC876" s="5"/>
      <c r="AD876" s="6"/>
      <c r="AE876" s="6"/>
      <c r="AF876" s="5"/>
      <c r="AG876" s="5"/>
      <c r="AH876" s="68"/>
    </row>
    <row r="877" spans="1:34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2"/>
      <c r="AA877" s="5"/>
      <c r="AB877" s="5"/>
      <c r="AC877" s="5"/>
      <c r="AD877" s="6"/>
      <c r="AE877" s="6"/>
      <c r="AF877" s="5"/>
      <c r="AG877" s="5"/>
      <c r="AH877" s="68"/>
    </row>
    <row r="878" spans="1:34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2"/>
      <c r="AA878" s="5"/>
      <c r="AB878" s="5"/>
      <c r="AC878" s="5"/>
      <c r="AD878" s="6"/>
      <c r="AE878" s="6"/>
      <c r="AF878" s="5"/>
      <c r="AG878" s="5"/>
      <c r="AH878" s="68"/>
    </row>
    <row r="879" spans="1:34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2"/>
      <c r="AA879" s="5"/>
      <c r="AB879" s="5"/>
      <c r="AC879" s="5"/>
      <c r="AD879" s="6"/>
      <c r="AE879" s="6"/>
      <c r="AF879" s="5"/>
      <c r="AG879" s="5"/>
      <c r="AH879" s="68"/>
    </row>
    <row r="880" spans="1:34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2"/>
      <c r="AA880" s="5"/>
      <c r="AB880" s="5"/>
      <c r="AC880" s="5"/>
      <c r="AD880" s="6"/>
      <c r="AE880" s="6"/>
      <c r="AF880" s="5"/>
      <c r="AG880" s="5"/>
      <c r="AH880" s="68"/>
    </row>
    <row r="881" spans="1:34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2"/>
      <c r="AA881" s="5"/>
      <c r="AB881" s="5"/>
      <c r="AC881" s="5"/>
      <c r="AD881" s="6"/>
      <c r="AE881" s="6"/>
      <c r="AF881" s="5"/>
      <c r="AG881" s="5"/>
      <c r="AH881" s="68"/>
    </row>
    <row r="882" spans="1:34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2"/>
      <c r="AA882" s="5"/>
      <c r="AB882" s="5"/>
      <c r="AC882" s="5"/>
      <c r="AD882" s="6"/>
      <c r="AE882" s="6"/>
      <c r="AF882" s="5"/>
      <c r="AG882" s="5"/>
      <c r="AH882" s="68"/>
    </row>
    <row r="883" spans="1:34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2"/>
      <c r="AA883" s="5"/>
      <c r="AB883" s="5"/>
      <c r="AC883" s="5"/>
      <c r="AD883" s="6"/>
      <c r="AE883" s="6"/>
      <c r="AF883" s="5"/>
      <c r="AG883" s="5"/>
      <c r="AH883" s="68"/>
    </row>
    <row r="884" spans="1:3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2"/>
      <c r="AA884" s="5"/>
      <c r="AB884" s="5"/>
      <c r="AC884" s="5"/>
      <c r="AD884" s="6"/>
      <c r="AE884" s="6"/>
      <c r="AF884" s="5"/>
      <c r="AG884" s="5"/>
      <c r="AH884" s="68"/>
    </row>
    <row r="885" spans="1:34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2"/>
      <c r="AA885" s="5"/>
      <c r="AB885" s="5"/>
      <c r="AC885" s="5"/>
      <c r="AD885" s="6"/>
      <c r="AE885" s="6"/>
      <c r="AF885" s="5"/>
      <c r="AG885" s="5"/>
      <c r="AH885" s="68"/>
    </row>
    <row r="886" spans="1:34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2"/>
      <c r="AA886" s="5"/>
      <c r="AB886" s="5"/>
      <c r="AC886" s="5"/>
      <c r="AD886" s="6"/>
      <c r="AE886" s="6"/>
      <c r="AF886" s="5"/>
      <c r="AG886" s="5"/>
      <c r="AH886" s="68"/>
    </row>
    <row r="887" spans="1:34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2"/>
      <c r="AA887" s="5"/>
      <c r="AB887" s="5"/>
      <c r="AC887" s="5"/>
      <c r="AD887" s="6"/>
      <c r="AE887" s="6"/>
      <c r="AF887" s="5"/>
      <c r="AG887" s="5"/>
      <c r="AH887" s="68"/>
    </row>
    <row r="888" spans="1:34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2"/>
      <c r="AA888" s="5"/>
      <c r="AB888" s="5"/>
      <c r="AC888" s="5"/>
      <c r="AD888" s="6"/>
      <c r="AE888" s="6"/>
      <c r="AF888" s="5"/>
      <c r="AG888" s="5"/>
      <c r="AH888" s="68"/>
    </row>
    <row r="889" spans="1:34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2"/>
      <c r="AA889" s="5"/>
      <c r="AB889" s="5"/>
      <c r="AC889" s="5"/>
      <c r="AD889" s="6"/>
      <c r="AE889" s="6"/>
      <c r="AF889" s="5"/>
      <c r="AG889" s="5"/>
      <c r="AH889" s="68"/>
    </row>
    <row r="890" spans="1:34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2"/>
      <c r="AA890" s="5"/>
      <c r="AB890" s="5"/>
      <c r="AC890" s="5"/>
      <c r="AD890" s="6"/>
      <c r="AE890" s="6"/>
      <c r="AF890" s="5"/>
      <c r="AG890" s="5"/>
      <c r="AH890" s="68"/>
    </row>
    <row r="891" spans="1:34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2"/>
      <c r="AA891" s="5"/>
      <c r="AB891" s="5"/>
      <c r="AC891" s="5"/>
      <c r="AD891" s="6"/>
      <c r="AE891" s="6"/>
      <c r="AF891" s="5"/>
      <c r="AG891" s="5"/>
      <c r="AH891" s="68"/>
    </row>
    <row r="892" spans="1:34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2"/>
      <c r="AA892" s="5"/>
      <c r="AB892" s="5"/>
      <c r="AC892" s="5"/>
      <c r="AD892" s="6"/>
      <c r="AE892" s="6"/>
      <c r="AF892" s="5"/>
      <c r="AG892" s="5"/>
      <c r="AH892" s="68"/>
    </row>
    <row r="893" spans="1:34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2"/>
      <c r="AA893" s="5"/>
      <c r="AB893" s="5"/>
      <c r="AC893" s="5"/>
      <c r="AD893" s="6"/>
      <c r="AE893" s="6"/>
      <c r="AF893" s="5"/>
      <c r="AG893" s="5"/>
      <c r="AH893" s="68"/>
    </row>
    <row r="894" spans="1:3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2"/>
      <c r="AA894" s="5"/>
      <c r="AB894" s="5"/>
      <c r="AC894" s="5"/>
      <c r="AD894" s="6"/>
      <c r="AE894" s="6"/>
      <c r="AF894" s="5"/>
      <c r="AG894" s="5"/>
      <c r="AH894" s="68"/>
    </row>
    <row r="895" spans="1:34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2"/>
      <c r="AA895" s="5"/>
      <c r="AB895" s="5"/>
      <c r="AC895" s="5"/>
      <c r="AD895" s="6"/>
      <c r="AE895" s="6"/>
      <c r="AF895" s="5"/>
      <c r="AG895" s="5"/>
      <c r="AH895" s="68"/>
    </row>
    <row r="896" spans="1:34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2"/>
      <c r="AA896" s="5"/>
      <c r="AB896" s="5"/>
      <c r="AC896" s="5"/>
      <c r="AD896" s="6"/>
      <c r="AE896" s="6"/>
      <c r="AF896" s="5"/>
      <c r="AG896" s="5"/>
      <c r="AH896" s="68"/>
    </row>
    <row r="897" spans="1:34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2"/>
      <c r="AA897" s="5"/>
      <c r="AB897" s="5"/>
      <c r="AC897" s="5"/>
      <c r="AD897" s="6"/>
      <c r="AE897" s="6"/>
      <c r="AF897" s="5"/>
      <c r="AG897" s="5"/>
      <c r="AH897" s="68"/>
    </row>
    <row r="898" spans="1:34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2"/>
      <c r="AA898" s="5"/>
      <c r="AB898" s="5"/>
      <c r="AC898" s="5"/>
      <c r="AD898" s="6"/>
      <c r="AE898" s="6"/>
      <c r="AF898" s="5"/>
      <c r="AG898" s="5"/>
      <c r="AH898" s="68"/>
    </row>
    <row r="899" spans="1:34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2"/>
      <c r="AA899" s="5"/>
      <c r="AB899" s="5"/>
      <c r="AC899" s="5"/>
      <c r="AD899" s="6"/>
      <c r="AE899" s="6"/>
      <c r="AF899" s="5"/>
      <c r="AG899" s="5"/>
      <c r="AH899" s="68"/>
    </row>
    <row r="900" spans="1:34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2"/>
      <c r="AA900" s="5"/>
      <c r="AB900" s="5"/>
      <c r="AC900" s="5"/>
      <c r="AD900" s="6"/>
      <c r="AE900" s="6"/>
      <c r="AF900" s="5"/>
      <c r="AG900" s="5"/>
      <c r="AH900" s="68"/>
    </row>
    <row r="901" spans="1:34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2"/>
      <c r="AA901" s="5"/>
      <c r="AB901" s="5"/>
      <c r="AC901" s="5"/>
      <c r="AD901" s="6"/>
      <c r="AE901" s="6"/>
      <c r="AF901" s="5"/>
      <c r="AG901" s="5"/>
      <c r="AH901" s="68"/>
    </row>
    <row r="902" spans="1:34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2"/>
      <c r="AA902" s="5"/>
      <c r="AB902" s="5"/>
      <c r="AC902" s="5"/>
      <c r="AD902" s="6"/>
      <c r="AE902" s="6"/>
      <c r="AF902" s="5"/>
      <c r="AG902" s="5"/>
      <c r="AH902" s="68"/>
    </row>
    <row r="903" spans="1:34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2"/>
      <c r="AA903" s="5"/>
      <c r="AB903" s="5"/>
      <c r="AC903" s="5"/>
      <c r="AD903" s="6"/>
      <c r="AE903" s="6"/>
      <c r="AF903" s="5"/>
      <c r="AG903" s="5"/>
      <c r="AH903" s="68"/>
    </row>
    <row r="904" spans="1:3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2"/>
      <c r="AA904" s="5"/>
      <c r="AB904" s="5"/>
      <c r="AC904" s="5"/>
      <c r="AD904" s="6"/>
      <c r="AE904" s="6"/>
      <c r="AF904" s="5"/>
      <c r="AG904" s="5"/>
      <c r="AH904" s="68"/>
    </row>
    <row r="905" spans="1:34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2"/>
      <c r="AA905" s="5"/>
      <c r="AB905" s="5"/>
      <c r="AC905" s="5"/>
      <c r="AD905" s="6"/>
      <c r="AE905" s="6"/>
      <c r="AF905" s="5"/>
      <c r="AG905" s="5"/>
      <c r="AH905" s="68"/>
    </row>
    <row r="906" spans="1:34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2"/>
      <c r="AA906" s="5"/>
      <c r="AB906" s="5"/>
      <c r="AC906" s="5"/>
      <c r="AD906" s="6"/>
      <c r="AE906" s="6"/>
      <c r="AF906" s="5"/>
      <c r="AG906" s="5"/>
      <c r="AH906" s="68"/>
    </row>
    <row r="907" spans="1:34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2"/>
      <c r="AA907" s="5"/>
      <c r="AB907" s="5"/>
      <c r="AC907" s="5"/>
      <c r="AD907" s="6"/>
      <c r="AE907" s="6"/>
      <c r="AF907" s="5"/>
      <c r="AG907" s="5"/>
      <c r="AH907" s="68"/>
    </row>
    <row r="908" spans="1:34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2"/>
      <c r="AA908" s="5"/>
      <c r="AB908" s="5"/>
      <c r="AC908" s="5"/>
      <c r="AD908" s="6"/>
      <c r="AE908" s="6"/>
      <c r="AF908" s="5"/>
      <c r="AG908" s="5"/>
      <c r="AH908" s="68"/>
    </row>
    <row r="909" spans="1:34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2"/>
      <c r="AA909" s="5"/>
      <c r="AB909" s="5"/>
      <c r="AC909" s="5"/>
      <c r="AD909" s="6"/>
      <c r="AE909" s="6"/>
      <c r="AF909" s="5"/>
      <c r="AG909" s="5"/>
      <c r="AH909" s="68"/>
    </row>
  </sheetData>
  <conditionalFormatting sqref="AH1:AH1048576">
    <cfRule type="cellIs" dxfId="1" priority="1" operator="equal">
      <formula>TRUE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D547-7297-4806-988D-DA3E8DC6CC9D}">
  <dimension ref="A1:AY38"/>
  <sheetViews>
    <sheetView topLeftCell="A7" workbookViewId="0">
      <selection activeCell="E14" sqref="E14"/>
    </sheetView>
  </sheetViews>
  <sheetFormatPr defaultRowHeight="14.5"/>
  <cols>
    <col min="1" max="34" width="8.7265625" style="109"/>
    <col min="35" max="35" width="7" style="109" customWidth="1"/>
    <col min="36" max="16384" width="8.7265625" style="109"/>
  </cols>
  <sheetData>
    <row r="1" spans="1:51" s="90" customFormat="1" ht="70.5" customHeight="1">
      <c r="A1" s="43" t="s">
        <v>0</v>
      </c>
      <c r="B1" s="43" t="s">
        <v>1</v>
      </c>
      <c r="C1" s="86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6" t="s">
        <v>7</v>
      </c>
      <c r="I1" s="43" t="s">
        <v>8</v>
      </c>
      <c r="J1" s="43" t="s">
        <v>9</v>
      </c>
      <c r="K1" s="43" t="s">
        <v>184</v>
      </c>
      <c r="L1" s="43" t="s">
        <v>185</v>
      </c>
      <c r="M1" s="43" t="s">
        <v>186</v>
      </c>
      <c r="N1" s="43" t="s">
        <v>187</v>
      </c>
      <c r="O1" s="43" t="s">
        <v>188</v>
      </c>
      <c r="P1" s="43" t="s">
        <v>189</v>
      </c>
      <c r="Q1" s="43" t="s">
        <v>190</v>
      </c>
      <c r="R1" s="43" t="s">
        <v>10</v>
      </c>
      <c r="S1" s="88" t="s">
        <v>11</v>
      </c>
      <c r="T1" s="88" t="s">
        <v>12</v>
      </c>
      <c r="U1" s="88" t="s">
        <v>13</v>
      </c>
      <c r="V1" s="88" t="s">
        <v>14</v>
      </c>
      <c r="W1" s="88" t="s">
        <v>15</v>
      </c>
      <c r="X1" s="43" t="s">
        <v>16</v>
      </c>
      <c r="Y1" s="43" t="s">
        <v>17</v>
      </c>
      <c r="Z1" s="61" t="s">
        <v>18</v>
      </c>
      <c r="AA1" s="28" t="s">
        <v>19</v>
      </c>
      <c r="AB1" s="28" t="s">
        <v>20</v>
      </c>
      <c r="AC1" s="28" t="s">
        <v>21</v>
      </c>
      <c r="AD1" s="89"/>
      <c r="AE1" s="38" t="s">
        <v>191</v>
      </c>
      <c r="AF1" s="38" t="s">
        <v>196</v>
      </c>
      <c r="AG1" s="38" t="s">
        <v>199</v>
      </c>
      <c r="AH1" s="38" t="s">
        <v>200</v>
      </c>
      <c r="AI1" s="38"/>
      <c r="AJ1" s="47" t="s">
        <v>192</v>
      </c>
      <c r="AK1" s="38" t="s">
        <v>197</v>
      </c>
      <c r="AL1" s="38" t="s">
        <v>198</v>
      </c>
      <c r="AM1" s="38" t="s">
        <v>201</v>
      </c>
      <c r="AN1" s="38"/>
      <c r="AO1" s="53" t="s">
        <v>193</v>
      </c>
      <c r="AP1" s="33" t="s">
        <v>194</v>
      </c>
      <c r="AQ1" s="33" t="s">
        <v>195</v>
      </c>
      <c r="AR1" s="33" t="s">
        <v>202</v>
      </c>
      <c r="AS1" s="33" t="s">
        <v>203</v>
      </c>
      <c r="AT1" s="33"/>
      <c r="AU1" s="33"/>
      <c r="AV1" s="33"/>
      <c r="AW1" s="33"/>
      <c r="AX1" s="33"/>
      <c r="AY1" s="33"/>
    </row>
    <row r="2" spans="1:51" s="104" customFormat="1" ht="14.25" customHeight="1">
      <c r="A2" s="91">
        <v>9</v>
      </c>
      <c r="B2" s="91" t="s">
        <v>145</v>
      </c>
      <c r="C2" s="91" t="s">
        <v>43</v>
      </c>
      <c r="D2" s="92" t="s">
        <v>28</v>
      </c>
      <c r="E2" s="92" t="s">
        <v>28</v>
      </c>
      <c r="F2" s="92" t="s">
        <v>40</v>
      </c>
      <c r="G2" s="92" t="s">
        <v>44</v>
      </c>
      <c r="H2" s="91" t="s">
        <v>42</v>
      </c>
      <c r="I2" s="93">
        <v>0.29533599999999999</v>
      </c>
      <c r="J2" s="94">
        <v>19.897345000000001</v>
      </c>
      <c r="K2" s="94">
        <v>524.41693099999998</v>
      </c>
      <c r="L2" s="94">
        <v>1720.5280439999999</v>
      </c>
      <c r="M2" s="94">
        <v>1700.6306999999999</v>
      </c>
      <c r="N2" s="94">
        <v>12792.229519</v>
      </c>
      <c r="O2" s="93">
        <v>2.422771</v>
      </c>
      <c r="P2" s="93">
        <v>8.2034260000000003</v>
      </c>
      <c r="Q2" s="94">
        <v>13950.998787</v>
      </c>
      <c r="R2" s="94" t="s">
        <v>144</v>
      </c>
      <c r="S2" s="95">
        <v>34.368333</v>
      </c>
      <c r="T2" s="94">
        <v>4.9000000000000004</v>
      </c>
      <c r="U2" s="94">
        <v>19.5</v>
      </c>
      <c r="V2" s="94">
        <v>64.099999999999994</v>
      </c>
      <c r="W2" s="94">
        <v>11.6</v>
      </c>
      <c r="X2" s="94">
        <v>1549</v>
      </c>
      <c r="Y2" s="94">
        <v>4459.206443</v>
      </c>
      <c r="Z2" s="96">
        <v>0.214312</v>
      </c>
      <c r="AA2" s="93">
        <v>9.0232000000000007E-2</v>
      </c>
      <c r="AB2" s="93">
        <v>1.580667</v>
      </c>
      <c r="AC2" s="93">
        <v>0.791412</v>
      </c>
      <c r="AD2" s="97"/>
      <c r="AE2" s="98">
        <v>0.21748365819139301</v>
      </c>
      <c r="AF2" s="98">
        <v>0.2120221356163422</v>
      </c>
      <c r="AG2" s="99">
        <v>2.5463654597179359</v>
      </c>
      <c r="AH2" s="99">
        <v>1.8605942848028818</v>
      </c>
      <c r="AI2" s="99"/>
      <c r="AJ2" s="100">
        <v>4.4025036392564905E-4</v>
      </c>
      <c r="AK2" s="101">
        <v>8.7837183465654608E-5</v>
      </c>
      <c r="AL2" s="101">
        <v>8.3472834810716396E-3</v>
      </c>
      <c r="AM2" s="102">
        <v>4.3008806430210972E-4</v>
      </c>
      <c r="AN2" s="98"/>
      <c r="AO2" s="103">
        <v>9525</v>
      </c>
      <c r="AP2" s="104">
        <v>0.09</v>
      </c>
      <c r="AQ2" s="104">
        <v>0.03</v>
      </c>
      <c r="AR2" s="104">
        <v>0.44</v>
      </c>
      <c r="AS2" s="104">
        <v>0.21</v>
      </c>
    </row>
    <row r="3" spans="1:51" s="104" customFormat="1" ht="14.25" customHeight="1">
      <c r="A3" s="91">
        <v>18</v>
      </c>
      <c r="B3" s="91" t="s">
        <v>54</v>
      </c>
      <c r="C3" s="91" t="s">
        <v>54</v>
      </c>
      <c r="D3" s="92" t="s">
        <v>28</v>
      </c>
      <c r="E3" s="92" t="s">
        <v>28</v>
      </c>
      <c r="F3" s="92" t="s">
        <v>40</v>
      </c>
      <c r="G3" s="92" t="s">
        <v>55</v>
      </c>
      <c r="H3" s="91" t="s">
        <v>42</v>
      </c>
      <c r="I3" s="93">
        <v>0.26872299999999999</v>
      </c>
      <c r="J3" s="94">
        <v>28.573962999999999</v>
      </c>
      <c r="K3" s="94">
        <v>356.32055700000001</v>
      </c>
      <c r="L3" s="94">
        <v>1169.030735</v>
      </c>
      <c r="M3" s="94">
        <v>1140.456772</v>
      </c>
      <c r="N3" s="94">
        <v>7887.3358619999999</v>
      </c>
      <c r="O3" s="93">
        <v>1.493814</v>
      </c>
      <c r="P3" s="93">
        <v>5.5589339999999998</v>
      </c>
      <c r="Q3" s="94">
        <v>6339.7241160000003</v>
      </c>
      <c r="R3" s="94" t="s">
        <v>144</v>
      </c>
      <c r="S3" s="95">
        <v>30.659493000000001</v>
      </c>
      <c r="T3" s="94">
        <v>0</v>
      </c>
      <c r="U3" s="94">
        <v>0</v>
      </c>
      <c r="V3" s="94">
        <v>97.5</v>
      </c>
      <c r="W3" s="94">
        <v>2.5</v>
      </c>
      <c r="X3" s="94">
        <v>29</v>
      </c>
      <c r="Y3" s="94">
        <v>4502.3326370000004</v>
      </c>
      <c r="Z3" s="96">
        <v>0.142203</v>
      </c>
      <c r="AA3" s="93">
        <v>5.7433999999999999E-2</v>
      </c>
      <c r="AB3" s="93">
        <v>1.030162</v>
      </c>
      <c r="AC3" s="93">
        <v>0.50425399999999998</v>
      </c>
      <c r="AD3" s="97"/>
      <c r="AE3" s="98">
        <v>0.13891322665446226</v>
      </c>
      <c r="AF3" s="98">
        <v>0.12270215515505316</v>
      </c>
      <c r="AG3" s="99">
        <v>1.5921473989236856</v>
      </c>
      <c r="AH3" s="99">
        <v>1.1361187539935036</v>
      </c>
      <c r="AI3" s="99"/>
      <c r="AJ3" s="100">
        <v>2.924102054211934E-4</v>
      </c>
      <c r="AK3" s="101">
        <v>5.5971763661728122E-5</v>
      </c>
      <c r="AL3" s="101">
        <v>5.4447131600763501E-3</v>
      </c>
      <c r="AM3" s="102">
        <v>3.9480030549092271E-4</v>
      </c>
      <c r="AN3" s="98"/>
      <c r="AO3" s="103">
        <v>9600</v>
      </c>
      <c r="AP3" s="104">
        <v>0.42</v>
      </c>
      <c r="AQ3" s="104">
        <v>0.23</v>
      </c>
      <c r="AR3" s="104">
        <v>1.21</v>
      </c>
      <c r="AS3" s="104">
        <v>0.78</v>
      </c>
    </row>
    <row r="4" spans="1:51" s="104" customFormat="1" ht="14.25" customHeight="1">
      <c r="A4" s="91">
        <v>36</v>
      </c>
      <c r="B4" s="91" t="s">
        <v>149</v>
      </c>
      <c r="C4" s="91" t="s">
        <v>79</v>
      </c>
      <c r="D4" s="92" t="s">
        <v>28</v>
      </c>
      <c r="E4" s="92" t="s">
        <v>28</v>
      </c>
      <c r="F4" s="92" t="s">
        <v>40</v>
      </c>
      <c r="G4" s="92" t="s">
        <v>44</v>
      </c>
      <c r="H4" s="91" t="s">
        <v>42</v>
      </c>
      <c r="I4" s="93">
        <v>0.77023900000000001</v>
      </c>
      <c r="J4" s="94">
        <v>39.875954999999998</v>
      </c>
      <c r="K4" s="94">
        <v>653.19268799999998</v>
      </c>
      <c r="L4" s="94">
        <v>2143.0206979999998</v>
      </c>
      <c r="M4" s="94">
        <v>2103.1447440000002</v>
      </c>
      <c r="N4" s="94">
        <v>35008.564398000002</v>
      </c>
      <c r="O4" s="93">
        <v>6.6304100000000004</v>
      </c>
      <c r="P4" s="93">
        <v>8.6082450000000001</v>
      </c>
      <c r="Q4" s="94">
        <v>18104.385436</v>
      </c>
      <c r="R4" s="94" t="s">
        <v>144</v>
      </c>
      <c r="S4" s="95">
        <v>36.152296999999997</v>
      </c>
      <c r="T4" s="94">
        <v>1.2</v>
      </c>
      <c r="U4" s="94">
        <v>3.2</v>
      </c>
      <c r="V4" s="94">
        <v>88.3</v>
      </c>
      <c r="W4" s="94">
        <v>7.3</v>
      </c>
      <c r="X4" s="94">
        <v>4991</v>
      </c>
      <c r="Y4" s="94">
        <v>5622.9197190000004</v>
      </c>
      <c r="Z4" s="96">
        <v>0.51940699999999995</v>
      </c>
      <c r="AA4" s="93">
        <v>0.23103599999999999</v>
      </c>
      <c r="AB4" s="93">
        <v>3.0717189999999999</v>
      </c>
      <c r="AC4" s="93">
        <v>1.562781</v>
      </c>
      <c r="AD4" s="97"/>
      <c r="AE4" s="98">
        <v>0.64088986001836024</v>
      </c>
      <c r="AF4" s="98">
        <v>0.66677143934321148</v>
      </c>
      <c r="AG4" s="99">
        <v>7.3246299833661004</v>
      </c>
      <c r="AH4" s="99">
        <v>5.3542013412219704</v>
      </c>
      <c r="AI4" s="99"/>
      <c r="AJ4" s="100">
        <v>8.806280591250157E-4</v>
      </c>
      <c r="AK4" s="101">
        <v>1.8137143175757492E-4</v>
      </c>
      <c r="AL4" s="101">
        <v>1.378603602331426E-2</v>
      </c>
      <c r="AM4" s="102">
        <v>6.8348464249339046E-4</v>
      </c>
      <c r="AN4" s="98"/>
      <c r="AO4" s="103">
        <v>9442</v>
      </c>
      <c r="AP4" s="104">
        <v>0.18</v>
      </c>
      <c r="AQ4" s="104">
        <v>0.04</v>
      </c>
      <c r="AR4" s="104">
        <v>4.18</v>
      </c>
      <c r="AS4" s="104">
        <v>1.3</v>
      </c>
    </row>
    <row r="5" spans="1:51" s="104" customFormat="1" ht="14.25" customHeight="1">
      <c r="A5" s="91">
        <v>37</v>
      </c>
      <c r="B5" s="91" t="s">
        <v>80</v>
      </c>
      <c r="C5" s="91" t="s">
        <v>80</v>
      </c>
      <c r="D5" s="92" t="s">
        <v>28</v>
      </c>
      <c r="E5" s="92" t="s">
        <v>28</v>
      </c>
      <c r="F5" s="92" t="s">
        <v>40</v>
      </c>
      <c r="G5" s="92" t="s">
        <v>44</v>
      </c>
      <c r="H5" s="91" t="s">
        <v>42</v>
      </c>
      <c r="I5" s="93">
        <v>0.65666899999999995</v>
      </c>
      <c r="J5" s="94">
        <v>20.265011000000001</v>
      </c>
      <c r="K5" s="94">
        <v>654.06811500000003</v>
      </c>
      <c r="L5" s="94">
        <v>2145.8928350000001</v>
      </c>
      <c r="M5" s="94">
        <v>2125.6278240000001</v>
      </c>
      <c r="N5" s="94">
        <v>26357.932465999998</v>
      </c>
      <c r="O5" s="93">
        <v>4.9920330000000002</v>
      </c>
      <c r="P5" s="93">
        <v>7.6020580000000004</v>
      </c>
      <c r="Q5" s="94">
        <v>16159.145945</v>
      </c>
      <c r="R5" s="94" t="s">
        <v>144</v>
      </c>
      <c r="S5" s="95">
        <v>35.908554000000002</v>
      </c>
      <c r="T5" s="94">
        <v>2.9</v>
      </c>
      <c r="U5" s="94">
        <v>4.4000000000000004</v>
      </c>
      <c r="V5" s="94">
        <v>79.400000000000006</v>
      </c>
      <c r="W5" s="94">
        <v>13.2</v>
      </c>
      <c r="X5" s="94">
        <v>731</v>
      </c>
      <c r="Y5" s="94">
        <v>5164.8946649999998</v>
      </c>
      <c r="Z5" s="96">
        <v>0.41195700000000002</v>
      </c>
      <c r="AA5" s="93">
        <v>0.17907300000000001</v>
      </c>
      <c r="AB5" s="93">
        <v>2.875267</v>
      </c>
      <c r="AC5" s="93">
        <v>1.4627079999999999</v>
      </c>
      <c r="AD5" s="97"/>
      <c r="AE5" s="98">
        <v>1.0959822754863526</v>
      </c>
      <c r="AF5" s="98">
        <v>0.48817542533283181</v>
      </c>
      <c r="AG5" s="99">
        <v>5.9401921464026763</v>
      </c>
      <c r="AH5" s="99">
        <v>4.3324484744449521</v>
      </c>
      <c r="AI5" s="99"/>
      <c r="AJ5" s="105">
        <v>5.9791066960537787E-4</v>
      </c>
      <c r="AK5" s="101">
        <v>1.1810608424020551E-4</v>
      </c>
      <c r="AL5" s="101">
        <v>1.1311897100754108E-2</v>
      </c>
      <c r="AM5" s="102">
        <v>6.2517143406039678E-4</v>
      </c>
      <c r="AN5" s="98"/>
      <c r="AO5" s="103">
        <v>9495</v>
      </c>
      <c r="AP5" s="104">
        <v>0.13</v>
      </c>
      <c r="AQ5" s="104">
        <v>0.08</v>
      </c>
      <c r="AR5" s="104">
        <v>1.1000000000000001</v>
      </c>
      <c r="AS5" s="104">
        <v>0.32</v>
      </c>
    </row>
    <row r="6" spans="1:51" s="104" customFormat="1" ht="14.25" customHeight="1">
      <c r="A6" s="91">
        <v>48</v>
      </c>
      <c r="B6" s="91" t="s">
        <v>92</v>
      </c>
      <c r="C6" s="91" t="s">
        <v>92</v>
      </c>
      <c r="D6" s="92" t="s">
        <v>28</v>
      </c>
      <c r="E6" s="92" t="s">
        <v>28</v>
      </c>
      <c r="F6" s="92" t="s">
        <v>40</v>
      </c>
      <c r="G6" s="92">
        <v>2</v>
      </c>
      <c r="H6" s="91" t="s">
        <v>42</v>
      </c>
      <c r="I6" s="93">
        <v>0.13832800000000001</v>
      </c>
      <c r="J6" s="94">
        <v>28.861311000000001</v>
      </c>
      <c r="K6" s="94">
        <v>288.09783900000002</v>
      </c>
      <c r="L6" s="94">
        <v>945.20291499999996</v>
      </c>
      <c r="M6" s="94">
        <v>916.34160499999996</v>
      </c>
      <c r="N6" s="94">
        <v>5242.0358939999996</v>
      </c>
      <c r="O6" s="93">
        <v>0.99280999999999997</v>
      </c>
      <c r="P6" s="93">
        <v>7.1772020000000003</v>
      </c>
      <c r="Q6" s="94">
        <v>6576.7685369999999</v>
      </c>
      <c r="R6" s="94" t="s">
        <v>144</v>
      </c>
      <c r="S6" s="95">
        <v>27.131312000000001</v>
      </c>
      <c r="T6" s="94">
        <v>2.1</v>
      </c>
      <c r="U6" s="94">
        <v>13.3</v>
      </c>
      <c r="V6" s="94">
        <v>77.7</v>
      </c>
      <c r="W6" s="94">
        <v>6.9</v>
      </c>
      <c r="X6" s="94">
        <v>134</v>
      </c>
      <c r="Y6" s="94">
        <v>2820.2632349999999</v>
      </c>
      <c r="Z6" s="96">
        <v>8.0717999999999998E-2</v>
      </c>
      <c r="AA6" s="93">
        <v>3.1663999999999998E-2</v>
      </c>
      <c r="AB6" s="93">
        <v>0.61116499999999996</v>
      </c>
      <c r="AC6" s="93">
        <v>0.29480000000000001</v>
      </c>
      <c r="AD6" s="97"/>
      <c r="AE6" s="98">
        <v>7.7482087654818094E-2</v>
      </c>
      <c r="AF6" s="98">
        <v>6.8205847535488168E-2</v>
      </c>
      <c r="AG6" s="99">
        <v>0.84976706716836314</v>
      </c>
      <c r="AH6" s="99">
        <v>0.6102976802121024</v>
      </c>
      <c r="AI6" s="99"/>
      <c r="AJ6" s="100">
        <v>2.8512417961121169E-4</v>
      </c>
      <c r="AK6" s="101">
        <v>5.658507117268259E-5</v>
      </c>
      <c r="AL6" s="101">
        <v>5.1092031023796105E-3</v>
      </c>
      <c r="AM6" s="102">
        <v>2.9516510523855893E-4</v>
      </c>
      <c r="AN6" s="98"/>
      <c r="AO6" s="103">
        <v>9080</v>
      </c>
      <c r="AP6" s="104">
        <v>0.01</v>
      </c>
      <c r="AQ6" s="106">
        <v>1E-3</v>
      </c>
      <c r="AR6" s="104">
        <v>0.18</v>
      </c>
      <c r="AS6" s="104">
        <v>7.0000000000000007E-2</v>
      </c>
    </row>
    <row r="7" spans="1:51" s="104" customFormat="1" ht="14.25" customHeight="1">
      <c r="A7" s="91">
        <v>49</v>
      </c>
      <c r="B7" s="91" t="s">
        <v>93</v>
      </c>
      <c r="C7" s="91" t="s">
        <v>93</v>
      </c>
      <c r="D7" s="92" t="s">
        <v>28</v>
      </c>
      <c r="E7" s="92" t="s">
        <v>28</v>
      </c>
      <c r="F7" s="92" t="s">
        <v>28</v>
      </c>
      <c r="G7" s="92">
        <v>10</v>
      </c>
      <c r="H7" s="91" t="s">
        <v>42</v>
      </c>
      <c r="I7" s="93">
        <v>0.47141699999999997</v>
      </c>
      <c r="J7" s="94">
        <v>26.095842999999999</v>
      </c>
      <c r="K7" s="94">
        <v>357.80764799999997</v>
      </c>
      <c r="L7" s="94">
        <v>1173.909643</v>
      </c>
      <c r="M7" s="94">
        <v>1147.8137999999999</v>
      </c>
      <c r="N7" s="94">
        <v>15956.600286999999</v>
      </c>
      <c r="O7" s="93">
        <v>3.0220829999999999</v>
      </c>
      <c r="P7" s="93">
        <v>6.4106350000000001</v>
      </c>
      <c r="Q7" s="94">
        <v>7358.2156150000001</v>
      </c>
      <c r="R7" s="94" t="s">
        <v>144</v>
      </c>
      <c r="S7" s="95">
        <v>27.868783000000001</v>
      </c>
      <c r="T7" s="94">
        <v>0.6</v>
      </c>
      <c r="U7" s="94">
        <v>6.9</v>
      </c>
      <c r="V7" s="94">
        <v>79.7</v>
      </c>
      <c r="W7" s="94">
        <v>12.8</v>
      </c>
      <c r="X7" s="94">
        <v>260</v>
      </c>
      <c r="Y7" s="94">
        <v>3878.8784599999999</v>
      </c>
      <c r="Z7" s="96">
        <v>0.18228900000000001</v>
      </c>
      <c r="AA7" s="93">
        <v>7.3349999999999999E-2</v>
      </c>
      <c r="AB7" s="93">
        <v>1.340311</v>
      </c>
      <c r="AC7" s="93">
        <v>0.65742299999999998</v>
      </c>
      <c r="AD7" s="97"/>
      <c r="AE7" s="98">
        <v>0.2473403971147044</v>
      </c>
      <c r="AF7" s="98">
        <v>0.22404061812117451</v>
      </c>
      <c r="AG7" s="99">
        <v>2.9528486737568254</v>
      </c>
      <c r="AH7" s="99">
        <v>2.1073400044841799</v>
      </c>
      <c r="AI7" s="99"/>
      <c r="AJ7" s="100">
        <v>4.4393070764487335E-4</v>
      </c>
      <c r="AK7" s="101">
        <v>8.6405346911852201E-5</v>
      </c>
      <c r="AL7" s="101">
        <v>8.1759017780079647E-3</v>
      </c>
      <c r="AM7" s="102">
        <v>5.2419884881834203E-4</v>
      </c>
      <c r="AN7" s="98"/>
      <c r="AO7" s="103">
        <v>9095</v>
      </c>
      <c r="AP7" s="104">
        <v>0.19</v>
      </c>
      <c r="AQ7" s="104">
        <v>0.08</v>
      </c>
      <c r="AR7" s="104">
        <v>0.83</v>
      </c>
      <c r="AS7" s="104">
        <v>0.43</v>
      </c>
    </row>
    <row r="8" spans="1:51" s="104" customFormat="1" ht="14.25" customHeight="1">
      <c r="A8" s="91">
        <v>50</v>
      </c>
      <c r="B8" s="91" t="s">
        <v>94</v>
      </c>
      <c r="C8" s="91" t="s">
        <v>94</v>
      </c>
      <c r="D8" s="92" t="s">
        <v>28</v>
      </c>
      <c r="E8" s="92" t="s">
        <v>28</v>
      </c>
      <c r="F8" s="92" t="s">
        <v>40</v>
      </c>
      <c r="G8" s="92" t="s">
        <v>44</v>
      </c>
      <c r="H8" s="91" t="s">
        <v>42</v>
      </c>
      <c r="I8" s="93">
        <v>0.58404100000000003</v>
      </c>
      <c r="J8" s="94">
        <v>47.398806</v>
      </c>
      <c r="K8" s="94">
        <v>524.49292000000003</v>
      </c>
      <c r="L8" s="94">
        <v>1720.777351</v>
      </c>
      <c r="M8" s="94">
        <v>1673.3785459999999</v>
      </c>
      <c r="N8" s="94">
        <v>13949.405257</v>
      </c>
      <c r="O8" s="93">
        <v>2.6419329999999999</v>
      </c>
      <c r="P8" s="93">
        <v>4.5235399999999997</v>
      </c>
      <c r="Q8" s="94">
        <v>7569.5944630000004</v>
      </c>
      <c r="R8" s="94" t="s">
        <v>144</v>
      </c>
      <c r="S8" s="95">
        <v>32.818762</v>
      </c>
      <c r="T8" s="94">
        <v>0.9</v>
      </c>
      <c r="U8" s="94">
        <v>6.7</v>
      </c>
      <c r="V8" s="94">
        <v>77.5</v>
      </c>
      <c r="W8" s="94">
        <v>14.9</v>
      </c>
      <c r="X8" s="94">
        <v>327</v>
      </c>
      <c r="Y8" s="94">
        <v>4327.0776290000003</v>
      </c>
      <c r="Z8" s="96">
        <v>0.36251499999999998</v>
      </c>
      <c r="AA8" s="93">
        <v>0.15711600000000001</v>
      </c>
      <c r="AB8" s="93">
        <v>2.1490429999999998</v>
      </c>
      <c r="AC8" s="93">
        <v>1.077925</v>
      </c>
      <c r="AD8" s="97"/>
      <c r="AE8" s="98">
        <v>0.32557519070452656</v>
      </c>
      <c r="AF8" s="98">
        <v>0.30132344433011804</v>
      </c>
      <c r="AG8" s="99">
        <v>3.6860902983996606</v>
      </c>
      <c r="AH8" s="99">
        <v>2.6284298400154653</v>
      </c>
      <c r="AI8" s="99"/>
      <c r="AJ8" s="100">
        <v>3.8046208671296122E-4</v>
      </c>
      <c r="AK8" s="101">
        <v>7.2055760960131157E-5</v>
      </c>
      <c r="AL8" s="101">
        <v>6.4237301999839035E-3</v>
      </c>
      <c r="AM8" s="102">
        <v>5.6004164272442506E-4</v>
      </c>
      <c r="AN8" s="98"/>
      <c r="AO8" s="103">
        <v>9120</v>
      </c>
      <c r="AP8" s="104">
        <v>0.38</v>
      </c>
      <c r="AQ8" s="104">
        <v>0.17</v>
      </c>
      <c r="AR8" s="104">
        <v>3.38</v>
      </c>
      <c r="AS8" s="104">
        <v>1.4</v>
      </c>
    </row>
    <row r="9" spans="1:51" s="104" customFormat="1" ht="14.25" customHeight="1">
      <c r="A9" s="91">
        <v>55</v>
      </c>
      <c r="B9" s="91" t="s">
        <v>99</v>
      </c>
      <c r="C9" s="91" t="s">
        <v>99</v>
      </c>
      <c r="D9" s="92" t="s">
        <v>28</v>
      </c>
      <c r="E9" s="92" t="s">
        <v>28</v>
      </c>
      <c r="F9" s="92" t="s">
        <v>29</v>
      </c>
      <c r="G9" s="92">
        <v>0</v>
      </c>
      <c r="H9" s="91" t="s">
        <v>38</v>
      </c>
      <c r="I9" s="93">
        <v>0.84794599999999998</v>
      </c>
      <c r="J9" s="94">
        <v>66.285177000000004</v>
      </c>
      <c r="K9" s="94">
        <v>392.18557700000002</v>
      </c>
      <c r="L9" s="94">
        <v>1286.69813</v>
      </c>
      <c r="M9" s="94">
        <v>1220.412953</v>
      </c>
      <c r="N9" s="94">
        <v>21030.078195999999</v>
      </c>
      <c r="O9" s="93">
        <v>3.9829690000000002</v>
      </c>
      <c r="P9" s="93">
        <v>4.6971980000000002</v>
      </c>
      <c r="Q9" s="94">
        <v>5732.5209480000003</v>
      </c>
      <c r="R9" s="94" t="s">
        <v>148</v>
      </c>
      <c r="S9" s="95">
        <v>26.458746999999999</v>
      </c>
      <c r="T9" s="94">
        <v>0</v>
      </c>
      <c r="U9" s="94">
        <v>0.4</v>
      </c>
      <c r="V9" s="94">
        <v>97.5</v>
      </c>
      <c r="W9" s="94">
        <v>2</v>
      </c>
      <c r="X9" s="94">
        <v>6</v>
      </c>
      <c r="Y9" s="94">
        <v>4666.0354100000004</v>
      </c>
      <c r="Z9" s="96">
        <v>0.34063700000000002</v>
      </c>
      <c r="AA9" s="93">
        <v>0.137491</v>
      </c>
      <c r="AB9" s="93">
        <v>2.5178050000000001</v>
      </c>
      <c r="AC9" s="93">
        <v>1.48854</v>
      </c>
      <c r="AD9" s="97"/>
      <c r="AE9" s="98">
        <v>0.4114259138102051</v>
      </c>
      <c r="AF9" s="98">
        <v>0.37163907508574662</v>
      </c>
      <c r="AG9" s="99">
        <v>4.6358429918719803</v>
      </c>
      <c r="AH9" s="99">
        <v>3.2675421841216852</v>
      </c>
      <c r="AI9" s="99"/>
      <c r="AJ9" s="100">
        <v>5.1742472702216973E-4</v>
      </c>
      <c r="AK9" s="101">
        <v>9.9709910829041045E-5</v>
      </c>
      <c r="AL9" s="101">
        <v>7.9546665751309576E-3</v>
      </c>
      <c r="AM9" s="102">
        <v>6.7192668462201662E-4</v>
      </c>
      <c r="AN9" s="98"/>
      <c r="AO9" s="103">
        <v>9250</v>
      </c>
      <c r="AP9" s="104">
        <v>0.9</v>
      </c>
      <c r="AQ9" s="104">
        <v>0.52</v>
      </c>
      <c r="AR9" s="104">
        <v>5</v>
      </c>
      <c r="AS9" s="104">
        <v>3.3</v>
      </c>
    </row>
    <row r="10" spans="1:51" s="104" customFormat="1" ht="14.25" customHeight="1">
      <c r="A10" s="91">
        <v>56</v>
      </c>
      <c r="B10" s="91" t="s">
        <v>100</v>
      </c>
      <c r="C10" s="91" t="s">
        <v>100</v>
      </c>
      <c r="D10" s="92" t="s">
        <v>28</v>
      </c>
      <c r="E10" s="92" t="s">
        <v>27</v>
      </c>
      <c r="F10" s="92" t="s">
        <v>30</v>
      </c>
      <c r="G10" s="92" t="s">
        <v>30</v>
      </c>
      <c r="H10" s="91" t="s">
        <v>47</v>
      </c>
      <c r="I10" s="93">
        <v>0.21151400000000001</v>
      </c>
      <c r="J10" s="94">
        <v>82.557739999999995</v>
      </c>
      <c r="K10" s="94">
        <v>289.72512799999998</v>
      </c>
      <c r="L10" s="94">
        <v>950.54178999999999</v>
      </c>
      <c r="M10" s="94">
        <v>867.98405000000002</v>
      </c>
      <c r="N10" s="94">
        <v>4896.4059880000004</v>
      </c>
      <c r="O10" s="93">
        <v>0.92735000000000001</v>
      </c>
      <c r="P10" s="93">
        <v>4.3843370000000004</v>
      </c>
      <c r="Q10" s="94">
        <v>3805.534357</v>
      </c>
      <c r="R10" s="94" t="s">
        <v>148</v>
      </c>
      <c r="S10" s="95">
        <v>25.502364</v>
      </c>
      <c r="T10" s="94">
        <v>1.9</v>
      </c>
      <c r="U10" s="94">
        <v>5.9</v>
      </c>
      <c r="V10" s="94">
        <v>89.7</v>
      </c>
      <c r="W10" s="94">
        <v>2.5</v>
      </c>
      <c r="X10" s="94">
        <v>130</v>
      </c>
      <c r="Y10" s="94">
        <v>3401.2406169999999</v>
      </c>
      <c r="Z10" s="96">
        <v>8.0509999999999998E-2</v>
      </c>
      <c r="AA10" s="93">
        <v>3.1531999999999998E-2</v>
      </c>
      <c r="AB10" s="93">
        <v>0.55030100000000004</v>
      </c>
      <c r="AC10" s="93">
        <v>0.32750699999999999</v>
      </c>
      <c r="AD10" s="97"/>
      <c r="AE10" s="98">
        <v>9.6801360386946991E-2</v>
      </c>
      <c r="AF10" s="98">
        <v>8.1702396362712273E-2</v>
      </c>
      <c r="AG10" s="99">
        <v>0.98799781446681634</v>
      </c>
      <c r="AH10" s="99">
        <v>0.69527541143461269</v>
      </c>
      <c r="AI10" s="99"/>
      <c r="AJ10" s="100">
        <v>2.559220796085119E-4</v>
      </c>
      <c r="AK10" s="101">
        <v>4.9231186527432257E-5</v>
      </c>
      <c r="AL10" s="101">
        <v>3.8491084989558323E-3</v>
      </c>
      <c r="AM10" s="102">
        <v>3.4352690464047579E-4</v>
      </c>
      <c r="AN10" s="98"/>
      <c r="AO10" s="103">
        <v>9260</v>
      </c>
      <c r="AP10" s="104">
        <v>0.05</v>
      </c>
      <c r="AQ10" s="104">
        <v>0.02</v>
      </c>
      <c r="AR10" s="104">
        <v>0.28000000000000003</v>
      </c>
      <c r="AS10" s="104">
        <v>0.14000000000000001</v>
      </c>
    </row>
    <row r="11" spans="1:51" s="104" customFormat="1" ht="14.25" customHeight="1">
      <c r="A11" s="91">
        <v>64</v>
      </c>
      <c r="B11" s="91" t="s">
        <v>108</v>
      </c>
      <c r="C11" s="91" t="s">
        <v>108</v>
      </c>
      <c r="D11" s="92" t="s">
        <v>28</v>
      </c>
      <c r="E11" s="92" t="s">
        <v>28</v>
      </c>
      <c r="F11" s="92" t="s">
        <v>40</v>
      </c>
      <c r="G11" s="92" t="s">
        <v>44</v>
      </c>
      <c r="H11" s="91" t="s">
        <v>42</v>
      </c>
      <c r="I11" s="93">
        <v>0.98808499999999999</v>
      </c>
      <c r="J11" s="94">
        <v>23.539567000000002</v>
      </c>
      <c r="K11" s="94">
        <v>419.98187300000001</v>
      </c>
      <c r="L11" s="94">
        <v>1377.893327</v>
      </c>
      <c r="M11" s="94">
        <v>1354.35376</v>
      </c>
      <c r="N11" s="94">
        <v>31072.635140999999</v>
      </c>
      <c r="O11" s="93">
        <v>5.8849689999999999</v>
      </c>
      <c r="P11" s="93">
        <v>5.9559360000000003</v>
      </c>
      <c r="Q11" s="94">
        <v>8066.4449910000003</v>
      </c>
      <c r="R11" s="94" t="s">
        <v>148</v>
      </c>
      <c r="S11" s="95">
        <v>25.618069999999999</v>
      </c>
      <c r="T11" s="91">
        <v>1.1000000000000001</v>
      </c>
      <c r="U11" s="91">
        <v>14.2</v>
      </c>
      <c r="V11" s="91">
        <v>79.8</v>
      </c>
      <c r="W11" s="91">
        <v>4.9000000000000004</v>
      </c>
      <c r="X11" s="94">
        <v>1598</v>
      </c>
      <c r="Y11" s="94">
        <v>5290.2252760000001</v>
      </c>
      <c r="Z11" s="107">
        <v>0.376083</v>
      </c>
      <c r="AA11" s="108">
        <v>0.14915700000000001</v>
      </c>
      <c r="AB11" s="108">
        <v>3.1075680000000001</v>
      </c>
      <c r="AC11" s="108">
        <v>1.8379319999999999</v>
      </c>
      <c r="AD11" s="97"/>
      <c r="AE11" s="98">
        <v>0.50218834667138279</v>
      </c>
      <c r="AF11" s="98">
        <v>0.46381509682969574</v>
      </c>
      <c r="AG11" s="99">
        <v>6.3350215147497311</v>
      </c>
      <c r="AH11" s="99">
        <v>4.507208014729521</v>
      </c>
      <c r="AI11" s="99"/>
      <c r="AJ11" s="100">
        <v>5.7038130321541655E-4</v>
      </c>
      <c r="AK11" s="101">
        <v>1.0947267876764086E-4</v>
      </c>
      <c r="AL11" s="101">
        <v>1.0801056116934094E-2</v>
      </c>
      <c r="AM11" s="102">
        <v>7.4096403694038737E-4</v>
      </c>
      <c r="AN11" s="98"/>
      <c r="AO11" s="103">
        <v>9340</v>
      </c>
      <c r="AP11" s="104">
        <v>0.88</v>
      </c>
      <c r="AQ11" s="104">
        <v>0.38</v>
      </c>
      <c r="AR11" s="104">
        <v>4.55</v>
      </c>
      <c r="AS11" s="104">
        <v>2.61</v>
      </c>
    </row>
    <row r="14" spans="1:51" ht="22.5" customHeight="1">
      <c r="S14" s="38" t="s">
        <v>191</v>
      </c>
      <c r="T14" s="38" t="s">
        <v>196</v>
      </c>
      <c r="U14" s="38" t="s">
        <v>199</v>
      </c>
      <c r="V14" s="38" t="s">
        <v>200</v>
      </c>
    </row>
    <row r="15" spans="1:51">
      <c r="B15" s="115" t="s">
        <v>205</v>
      </c>
      <c r="S15" s="110">
        <f>0.00365*(I2^0.909)*(J2^0.11)*(L2^0.594)</f>
        <v>0.13984952929121802</v>
      </c>
      <c r="T15" s="109">
        <f>0.000925*(I2^0.922)*(J2^0.135)*(L2^0.645)</f>
        <v>5.4968339528296571E-2</v>
      </c>
      <c r="Z15" s="111">
        <f t="shared" ref="Z15:Z24" si="0">Z2/AP2</f>
        <v>2.3812444444444445</v>
      </c>
      <c r="AA15" s="111">
        <f t="shared" ref="AA15:AA24" si="1">AA2/AQ2</f>
        <v>3.0077333333333338</v>
      </c>
      <c r="AB15" s="111">
        <f t="shared" ref="AB15:AB24" si="2">AB2/AR2</f>
        <v>3.592425</v>
      </c>
      <c r="AC15" s="111">
        <f t="shared" ref="AC15:AC24" si="3">AC2/AS2</f>
        <v>3.7686285714285717</v>
      </c>
      <c r="AD15" s="112">
        <f>AVERAGE(Z15:AC15)</f>
        <v>3.1875078373015877</v>
      </c>
      <c r="AE15" s="111">
        <f>AE2/AP2</f>
        <v>2.416485091015478</v>
      </c>
      <c r="AF15" s="111">
        <f>AF2/AQ2</f>
        <v>7.0674045205447404</v>
      </c>
      <c r="AG15" s="111">
        <f>AG2/AR2</f>
        <v>5.7871942266316729</v>
      </c>
      <c r="AH15" s="111">
        <f>AH2/AS2</f>
        <v>8.8599727847756284</v>
      </c>
      <c r="AI15" s="112">
        <f>AVERAGE(AE15:AH15)</f>
        <v>6.0327641557418801</v>
      </c>
      <c r="AJ15" s="111">
        <f>AJ2/AP2</f>
        <v>4.8916707102849896E-3</v>
      </c>
      <c r="AK15" s="111">
        <f t="shared" ref="AK15:AM24" si="4">AK2/AQ2</f>
        <v>2.9279061155218205E-3</v>
      </c>
      <c r="AL15" s="111">
        <f t="shared" si="4"/>
        <v>1.8971098820617361E-2</v>
      </c>
      <c r="AM15" s="111">
        <f t="shared" si="4"/>
        <v>2.0480384014386179E-3</v>
      </c>
    </row>
    <row r="16" spans="1:51">
      <c r="S16" s="110">
        <f t="shared" ref="S16:S24" si="5">0.00365*(I3^0.909)*(J3^0.11)*(M3^0.594)</f>
        <v>0.10461465809292775</v>
      </c>
      <c r="Z16" s="111">
        <f t="shared" si="0"/>
        <v>0.33857857142857145</v>
      </c>
      <c r="AA16" s="111">
        <f t="shared" si="1"/>
        <v>0.24971304347826084</v>
      </c>
      <c r="AB16" s="111">
        <f t="shared" si="2"/>
        <v>0.85137355371900836</v>
      </c>
      <c r="AC16" s="111">
        <f t="shared" si="3"/>
        <v>0.64647948717948711</v>
      </c>
      <c r="AD16" s="112">
        <f t="shared" ref="AD16:AD24" si="6">AVERAGE(Z16:AC16)</f>
        <v>0.52153616395133195</v>
      </c>
      <c r="AE16" s="111">
        <f t="shared" ref="AE16:AH24" si="7">AE3/AP3</f>
        <v>0.33074577774871966</v>
      </c>
      <c r="AF16" s="111">
        <f t="shared" si="7"/>
        <v>0.53348763110892672</v>
      </c>
      <c r="AG16" s="111">
        <f t="shared" si="7"/>
        <v>1.3158242966311451</v>
      </c>
      <c r="AH16" s="111">
        <f t="shared" si="7"/>
        <v>1.4565625051198763</v>
      </c>
      <c r="AI16" s="113">
        <f t="shared" ref="AI16:AI24" si="8">AVERAGE(AE16:AH16)</f>
        <v>0.90915505265216701</v>
      </c>
      <c r="AJ16" s="111">
        <f t="shared" ref="AJ16:AJ24" si="9">AJ3/AP3</f>
        <v>6.9621477481236532E-4</v>
      </c>
      <c r="AK16" s="111">
        <f t="shared" si="4"/>
        <v>2.4335549418142661E-4</v>
      </c>
      <c r="AL16" s="111">
        <f t="shared" si="4"/>
        <v>4.4997629422118598E-3</v>
      </c>
      <c r="AM16" s="111">
        <f t="shared" si="4"/>
        <v>5.0615423780887522E-4</v>
      </c>
    </row>
    <row r="17" spans="19:39">
      <c r="S17" s="110">
        <f t="shared" si="5"/>
        <v>0.40653500968936368</v>
      </c>
      <c r="Z17" s="111">
        <f t="shared" si="0"/>
        <v>2.8855944444444441</v>
      </c>
      <c r="AA17" s="111">
        <f t="shared" si="1"/>
        <v>5.7759</v>
      </c>
      <c r="AB17" s="111">
        <f t="shared" si="2"/>
        <v>0.73486100478468896</v>
      </c>
      <c r="AC17" s="111">
        <f t="shared" si="3"/>
        <v>1.2021392307692307</v>
      </c>
      <c r="AD17" s="112">
        <f t="shared" si="6"/>
        <v>2.6496236699995905</v>
      </c>
      <c r="AE17" s="111">
        <f t="shared" si="7"/>
        <v>3.5604992223242236</v>
      </c>
      <c r="AF17" s="111">
        <f t="shared" si="7"/>
        <v>16.669285983580288</v>
      </c>
      <c r="AG17" s="111">
        <f t="shared" si="7"/>
        <v>1.7523038237717945</v>
      </c>
      <c r="AH17" s="111">
        <f t="shared" si="7"/>
        <v>4.1186164163245929</v>
      </c>
      <c r="AI17" s="112">
        <f t="shared" si="8"/>
        <v>6.5251763615002245</v>
      </c>
      <c r="AJ17" s="111">
        <f t="shared" si="9"/>
        <v>4.892378106250087E-3</v>
      </c>
      <c r="AK17" s="111">
        <f t="shared" si="4"/>
        <v>4.5342857939393725E-3</v>
      </c>
      <c r="AL17" s="111">
        <f t="shared" si="4"/>
        <v>3.2980947424196797E-3</v>
      </c>
      <c r="AM17" s="111">
        <f t="shared" si="4"/>
        <v>5.2575741730260801E-4</v>
      </c>
    </row>
    <row r="18" spans="19:39">
      <c r="S18" s="110">
        <f t="shared" si="5"/>
        <v>0.32849624643984254</v>
      </c>
      <c r="Z18" s="111">
        <f t="shared" si="0"/>
        <v>3.1688999999999998</v>
      </c>
      <c r="AA18" s="111">
        <f t="shared" si="1"/>
        <v>2.2384124999999999</v>
      </c>
      <c r="AB18" s="111">
        <f t="shared" si="2"/>
        <v>2.6138790909090908</v>
      </c>
      <c r="AC18" s="111">
        <f t="shared" si="3"/>
        <v>4.5709624999999994</v>
      </c>
      <c r="AD18" s="112">
        <f t="shared" si="6"/>
        <v>3.1480385227272727</v>
      </c>
      <c r="AE18" s="111">
        <f t="shared" si="7"/>
        <v>8.4306328883565591</v>
      </c>
      <c r="AF18" s="111">
        <f t="shared" si="7"/>
        <v>6.1021928166603976</v>
      </c>
      <c r="AG18" s="111">
        <f t="shared" si="7"/>
        <v>5.400174678547887</v>
      </c>
      <c r="AH18" s="111">
        <f t="shared" si="7"/>
        <v>13.538901482640474</v>
      </c>
      <c r="AI18" s="112">
        <f t="shared" si="8"/>
        <v>8.3679754665513304</v>
      </c>
      <c r="AJ18" s="111">
        <f t="shared" si="9"/>
        <v>4.5993128431182908E-3</v>
      </c>
      <c r="AK18" s="111">
        <f t="shared" si="4"/>
        <v>1.4763260530025687E-3</v>
      </c>
      <c r="AL18" s="111">
        <f t="shared" si="4"/>
        <v>1.0283542818867369E-2</v>
      </c>
      <c r="AM18" s="111">
        <f t="shared" si="4"/>
        <v>1.9536607314387397E-3</v>
      </c>
    </row>
    <row r="19" spans="19:39">
      <c r="S19" s="110">
        <f t="shared" si="5"/>
        <v>5.0289464160408956E-2</v>
      </c>
      <c r="Z19" s="111">
        <f t="shared" si="0"/>
        <v>8.0717999999999996</v>
      </c>
      <c r="AA19" s="111">
        <f t="shared" si="1"/>
        <v>31.663999999999998</v>
      </c>
      <c r="AB19" s="111">
        <f t="shared" si="2"/>
        <v>3.3953611111111108</v>
      </c>
      <c r="AC19" s="111">
        <f t="shared" si="3"/>
        <v>4.2114285714285709</v>
      </c>
      <c r="AD19" s="112">
        <f t="shared" si="6"/>
        <v>11.83564742063492</v>
      </c>
      <c r="AE19" s="111">
        <f t="shared" si="7"/>
        <v>7.7482087654818095</v>
      </c>
      <c r="AF19" s="111">
        <f t="shared" si="7"/>
        <v>68.205847535488161</v>
      </c>
      <c r="AG19" s="111">
        <f t="shared" si="7"/>
        <v>4.7209281509353511</v>
      </c>
      <c r="AH19" s="111">
        <f t="shared" si="7"/>
        <v>8.7185382887443197</v>
      </c>
      <c r="AI19" s="112">
        <f t="shared" si="8"/>
        <v>22.348380685162411</v>
      </c>
      <c r="AJ19" s="111">
        <f t="shared" si="9"/>
        <v>2.8512417961121167E-2</v>
      </c>
      <c r="AK19" s="111">
        <f t="shared" si="4"/>
        <v>5.6585071172682591E-2</v>
      </c>
      <c r="AL19" s="111">
        <f t="shared" si="4"/>
        <v>2.8384461679886726E-2</v>
      </c>
      <c r="AM19" s="111">
        <f t="shared" si="4"/>
        <v>4.2166443605508412E-3</v>
      </c>
    </row>
    <row r="20" spans="19:39">
      <c r="S20" s="110">
        <f t="shared" si="5"/>
        <v>0.17330245313748893</v>
      </c>
      <c r="Z20" s="111">
        <f t="shared" si="0"/>
        <v>0.95941578947368422</v>
      </c>
      <c r="AA20" s="111">
        <f t="shared" si="1"/>
        <v>0.916875</v>
      </c>
      <c r="AB20" s="111">
        <f t="shared" si="2"/>
        <v>1.614832530120482</v>
      </c>
      <c r="AC20" s="111">
        <f t="shared" si="3"/>
        <v>1.5288906976744185</v>
      </c>
      <c r="AD20" s="112">
        <f t="shared" si="6"/>
        <v>1.2550035043171461</v>
      </c>
      <c r="AE20" s="111">
        <f t="shared" si="7"/>
        <v>1.3017915637616022</v>
      </c>
      <c r="AF20" s="111">
        <f t="shared" si="7"/>
        <v>2.8005077265146814</v>
      </c>
      <c r="AG20" s="111">
        <f t="shared" si="7"/>
        <v>3.5576490045262958</v>
      </c>
      <c r="AH20" s="111">
        <f t="shared" si="7"/>
        <v>4.9007907081027442</v>
      </c>
      <c r="AI20" s="112">
        <f t="shared" si="8"/>
        <v>3.1401847507263305</v>
      </c>
      <c r="AJ20" s="111">
        <f t="shared" si="9"/>
        <v>2.3364774086572283E-3</v>
      </c>
      <c r="AK20" s="111">
        <f t="shared" si="4"/>
        <v>1.0800668363981525E-3</v>
      </c>
      <c r="AL20" s="111">
        <f t="shared" si="4"/>
        <v>9.850484069889115E-3</v>
      </c>
      <c r="AM20" s="111">
        <f t="shared" si="4"/>
        <v>1.2190670902752141E-3</v>
      </c>
    </row>
    <row r="21" spans="19:39">
      <c r="S21" s="110">
        <f t="shared" si="5"/>
        <v>0.28128023990839673</v>
      </c>
      <c r="Z21" s="111">
        <f t="shared" si="0"/>
        <v>0.95398684210526308</v>
      </c>
      <c r="AA21" s="111">
        <f t="shared" si="1"/>
        <v>0.92421176470588229</v>
      </c>
      <c r="AB21" s="111">
        <f t="shared" si="2"/>
        <v>0.63581153846153837</v>
      </c>
      <c r="AC21" s="111">
        <f t="shared" si="3"/>
        <v>0.76994642857142859</v>
      </c>
      <c r="AD21" s="112">
        <f t="shared" si="6"/>
        <v>0.82098914346102803</v>
      </c>
      <c r="AE21" s="111">
        <f t="shared" si="7"/>
        <v>0.8567768176434909</v>
      </c>
      <c r="AF21" s="111">
        <f t="shared" si="7"/>
        <v>1.7724908490006943</v>
      </c>
      <c r="AG21" s="111">
        <f t="shared" si="7"/>
        <v>1.0905592598815563</v>
      </c>
      <c r="AH21" s="111">
        <f t="shared" si="7"/>
        <v>1.8774498857253326</v>
      </c>
      <c r="AI21" s="112">
        <f t="shared" si="8"/>
        <v>1.3993192030627686</v>
      </c>
      <c r="AJ21" s="111">
        <f t="shared" si="9"/>
        <v>1.0012160176656874E-3</v>
      </c>
      <c r="AK21" s="111">
        <f t="shared" si="4"/>
        <v>4.2385741741253621E-4</v>
      </c>
      <c r="AL21" s="111">
        <f t="shared" si="4"/>
        <v>1.9005118934863621E-3</v>
      </c>
      <c r="AM21" s="111">
        <f t="shared" si="4"/>
        <v>4.0002974480316076E-4</v>
      </c>
    </row>
    <row r="22" spans="19:39">
      <c r="S22" s="110">
        <f t="shared" si="5"/>
        <v>0.33956303365243201</v>
      </c>
      <c r="Z22" s="111">
        <f t="shared" si="0"/>
        <v>0.37848555555555558</v>
      </c>
      <c r="AA22" s="111">
        <f t="shared" si="1"/>
        <v>0.26440576923076925</v>
      </c>
      <c r="AB22" s="111">
        <f t="shared" si="2"/>
        <v>0.50356100000000004</v>
      </c>
      <c r="AC22" s="111">
        <f t="shared" si="3"/>
        <v>0.45107272727272729</v>
      </c>
      <c r="AD22" s="112">
        <f t="shared" si="6"/>
        <v>0.39938126301476307</v>
      </c>
      <c r="AE22" s="111">
        <f t="shared" si="7"/>
        <v>0.45713990423356121</v>
      </c>
      <c r="AF22" s="111">
        <f t="shared" si="7"/>
        <v>0.71469052901105112</v>
      </c>
      <c r="AG22" s="111">
        <f t="shared" si="7"/>
        <v>0.92716859837439602</v>
      </c>
      <c r="AH22" s="111">
        <f t="shared" si="7"/>
        <v>0.99016429821869256</v>
      </c>
      <c r="AI22" s="113">
        <f t="shared" si="8"/>
        <v>0.7722908324594252</v>
      </c>
      <c r="AJ22" s="111">
        <f t="shared" si="9"/>
        <v>5.7491636335796641E-4</v>
      </c>
      <c r="AK22" s="111">
        <f t="shared" si="4"/>
        <v>1.9174982851738662E-4</v>
      </c>
      <c r="AL22" s="111">
        <f t="shared" si="4"/>
        <v>1.5909333150261914E-3</v>
      </c>
      <c r="AM22" s="111">
        <f t="shared" si="4"/>
        <v>2.0361414685515655E-4</v>
      </c>
    </row>
    <row r="23" spans="19:39">
      <c r="S23" s="110">
        <f>0.00365*(I10^0.909)*(J10^0.11)*(M10^0.594)</f>
        <v>8.0416553650446254E-2</v>
      </c>
      <c r="Z23" s="111">
        <f t="shared" si="0"/>
        <v>1.6101999999999999</v>
      </c>
      <c r="AA23" s="111">
        <f t="shared" si="1"/>
        <v>1.5765999999999998</v>
      </c>
      <c r="AB23" s="111">
        <f t="shared" si="2"/>
        <v>1.9653607142857143</v>
      </c>
      <c r="AC23" s="111">
        <f t="shared" si="3"/>
        <v>2.3393357142857139</v>
      </c>
      <c r="AD23" s="112">
        <f t="shared" si="6"/>
        <v>1.8728741071428572</v>
      </c>
      <c r="AE23" s="111">
        <f t="shared" si="7"/>
        <v>1.9360272077389398</v>
      </c>
      <c r="AF23" s="111">
        <f t="shared" si="7"/>
        <v>4.0851198181356132</v>
      </c>
      <c r="AG23" s="111">
        <f t="shared" si="7"/>
        <v>3.5285636230957724</v>
      </c>
      <c r="AH23" s="111">
        <f t="shared" si="7"/>
        <v>4.9662529388186618</v>
      </c>
      <c r="AI23" s="112">
        <f t="shared" si="8"/>
        <v>3.6289908969472471</v>
      </c>
      <c r="AJ23" s="111">
        <f t="shared" si="9"/>
        <v>5.1184415921702378E-3</v>
      </c>
      <c r="AK23" s="111">
        <f t="shared" si="4"/>
        <v>2.4615593263716128E-3</v>
      </c>
      <c r="AL23" s="111">
        <f t="shared" si="4"/>
        <v>1.37468160676994E-2</v>
      </c>
      <c r="AM23" s="111">
        <f t="shared" si="4"/>
        <v>2.4537636045748267E-3</v>
      </c>
    </row>
    <row r="24" spans="19:39">
      <c r="S24" s="110">
        <f t="shared" si="5"/>
        <v>0.37043123419777979</v>
      </c>
      <c r="Z24" s="111">
        <f t="shared" si="0"/>
        <v>0.42736704545454546</v>
      </c>
      <c r="AA24" s="111">
        <f t="shared" si="1"/>
        <v>0.39251842105263163</v>
      </c>
      <c r="AB24" s="111">
        <f t="shared" si="2"/>
        <v>0.68298197802197802</v>
      </c>
      <c r="AC24" s="111">
        <f t="shared" si="3"/>
        <v>0.70418850574712644</v>
      </c>
      <c r="AD24" s="112">
        <f t="shared" si="6"/>
        <v>0.5517639875690703</v>
      </c>
      <c r="AE24" s="111">
        <f t="shared" si="7"/>
        <v>0.57066857576293495</v>
      </c>
      <c r="AF24" s="111">
        <f t="shared" si="7"/>
        <v>1.220566044288673</v>
      </c>
      <c r="AG24" s="111">
        <f t="shared" si="7"/>
        <v>1.3923124208241169</v>
      </c>
      <c r="AH24" s="111">
        <f t="shared" si="7"/>
        <v>1.7268996225017323</v>
      </c>
      <c r="AI24" s="113">
        <f t="shared" si="8"/>
        <v>1.2276116658443643</v>
      </c>
      <c r="AJ24" s="111">
        <f t="shared" si="9"/>
        <v>6.4816057183570059E-4</v>
      </c>
      <c r="AK24" s="111">
        <f t="shared" si="4"/>
        <v>2.8808599675694965E-4</v>
      </c>
      <c r="AL24" s="111">
        <f t="shared" si="4"/>
        <v>2.3738584872382627E-3</v>
      </c>
      <c r="AM24" s="111">
        <f t="shared" si="4"/>
        <v>2.8389426702696833E-4</v>
      </c>
    </row>
    <row r="25" spans="19:39">
      <c r="Z25" s="114"/>
      <c r="AA25" s="114"/>
      <c r="AB25" s="114"/>
      <c r="AC25" s="114"/>
    </row>
    <row r="26" spans="19:39">
      <c r="S26" s="114">
        <f>S15/Z2</f>
        <v>0.65255109042525861</v>
      </c>
      <c r="Z26" s="114"/>
      <c r="AA26" s="114"/>
      <c r="AB26" s="114"/>
      <c r="AC26" s="114"/>
    </row>
    <row r="27" spans="19:39">
      <c r="S27" s="114">
        <f t="shared" ref="S27:S35" si="10">S16/Z3</f>
        <v>0.73567124528264349</v>
      </c>
      <c r="AC27" s="114">
        <f t="shared" ref="AC27:AC36" si="11">Z2/AE2</f>
        <v>0.98541656776528086</v>
      </c>
      <c r="AD27" s="114">
        <f t="shared" ref="AD27:AD36" si="12">AA2/AF2</f>
        <v>0.42557820549113046</v>
      </c>
      <c r="AE27" s="114">
        <f t="shared" ref="AE27:AE36" si="13">AB2/AG2</f>
        <v>0.62075417885031026</v>
      </c>
      <c r="AF27" s="114">
        <f t="shared" ref="AF27:AF36" si="14">AC2/AH2</f>
        <v>0.42535441845874805</v>
      </c>
    </row>
    <row r="28" spans="19:39">
      <c r="S28" s="114">
        <f t="shared" si="10"/>
        <v>0.78269066394824038</v>
      </c>
      <c r="AC28" s="114">
        <f t="shared" si="11"/>
        <v>1.0236822182074918</v>
      </c>
      <c r="AD28" s="114">
        <f t="shared" si="12"/>
        <v>0.46807653808055166</v>
      </c>
      <c r="AE28" s="114">
        <f t="shared" si="13"/>
        <v>0.64702677697831512</v>
      </c>
      <c r="AF28" s="114">
        <f t="shared" si="14"/>
        <v>0.44383916578044919</v>
      </c>
    </row>
    <row r="29" spans="19:39">
      <c r="S29" s="114">
        <f t="shared" si="10"/>
        <v>0.79740421073034939</v>
      </c>
      <c r="AC29" s="114">
        <f t="shared" si="11"/>
        <v>0.81044658747623177</v>
      </c>
      <c r="AD29" s="114">
        <f t="shared" si="12"/>
        <v>0.346499544472956</v>
      </c>
      <c r="AE29" s="114">
        <f t="shared" si="13"/>
        <v>0.41936848782474107</v>
      </c>
      <c r="AF29" s="114">
        <f t="shared" si="14"/>
        <v>0.29187938600070129</v>
      </c>
    </row>
    <row r="30" spans="19:39">
      <c r="S30" s="114">
        <f t="shared" si="10"/>
        <v>0.62302663792969293</v>
      </c>
      <c r="AC30" s="114">
        <f t="shared" si="11"/>
        <v>0.37587925390234084</v>
      </c>
      <c r="AD30" s="114">
        <f t="shared" si="12"/>
        <v>0.36682100471958479</v>
      </c>
      <c r="AE30" s="114">
        <f t="shared" si="13"/>
        <v>0.48403602596276862</v>
      </c>
      <c r="AF30" s="114">
        <f t="shared" si="14"/>
        <v>0.33761694077328719</v>
      </c>
    </row>
    <row r="31" spans="19:39">
      <c r="S31" s="114">
        <f t="shared" si="10"/>
        <v>0.95070165033265264</v>
      </c>
      <c r="AC31" s="114">
        <f t="shared" si="11"/>
        <v>1.0417633603213927</v>
      </c>
      <c r="AD31" s="114">
        <f t="shared" si="12"/>
        <v>0.46424172038218436</v>
      </c>
      <c r="AE31" s="114">
        <f t="shared" si="13"/>
        <v>0.71921473967749172</v>
      </c>
      <c r="AF31" s="114">
        <f t="shared" si="14"/>
        <v>0.48304296339049729</v>
      </c>
    </row>
    <row r="32" spans="19:39">
      <c r="S32" s="114">
        <f t="shared" si="10"/>
        <v>0.77591338264181275</v>
      </c>
      <c r="AC32" s="114">
        <f t="shared" si="11"/>
        <v>0.73699647177110039</v>
      </c>
      <c r="AD32" s="114">
        <f t="shared" si="12"/>
        <v>0.32739599013393167</v>
      </c>
      <c r="AE32" s="114">
        <f t="shared" si="13"/>
        <v>0.4539043981196505</v>
      </c>
      <c r="AF32" s="114">
        <f t="shared" si="14"/>
        <v>0.31196816773803876</v>
      </c>
    </row>
    <row r="33" spans="19:32">
      <c r="S33" s="114">
        <f t="shared" si="10"/>
        <v>0.99684718234493608</v>
      </c>
      <c r="AC33" s="114">
        <f t="shared" si="11"/>
        <v>1.1134601479170994</v>
      </c>
      <c r="AD33" s="114">
        <f t="shared" si="12"/>
        <v>0.52141976655447342</v>
      </c>
      <c r="AE33" s="114">
        <f t="shared" si="13"/>
        <v>0.58301420367618784</v>
      </c>
      <c r="AF33" s="114">
        <f t="shared" si="14"/>
        <v>0.41010225328809147</v>
      </c>
    </row>
    <row r="34" spans="19:32">
      <c r="S34" s="114">
        <f>S23/Z10</f>
        <v>0.99883931996579622</v>
      </c>
      <c r="AC34" s="114">
        <f t="shared" si="11"/>
        <v>0.82794250086332499</v>
      </c>
      <c r="AD34" s="114">
        <f t="shared" si="12"/>
        <v>0.3699584064680963</v>
      </c>
      <c r="AE34" s="114">
        <f t="shared" si="13"/>
        <v>0.54311697018524252</v>
      </c>
      <c r="AF34" s="114">
        <f t="shared" si="14"/>
        <v>0.45555341480621753</v>
      </c>
    </row>
    <row r="35" spans="19:32">
      <c r="S35" s="114">
        <f t="shared" si="10"/>
        <v>0.98497202531829353</v>
      </c>
      <c r="AC35" s="114">
        <f t="shared" si="11"/>
        <v>0.83170318762231188</v>
      </c>
      <c r="AD35" s="114">
        <f t="shared" si="12"/>
        <v>0.3859372723905895</v>
      </c>
      <c r="AE35" s="114">
        <f t="shared" si="13"/>
        <v>0.55698604991042</v>
      </c>
      <c r="AF35" s="114">
        <f t="shared" si="14"/>
        <v>0.47104642939152819</v>
      </c>
    </row>
    <row r="36" spans="19:32">
      <c r="S36" s="110"/>
      <c r="AC36" s="114">
        <f t="shared" si="11"/>
        <v>0.74888834536436899</v>
      </c>
      <c r="AD36" s="114">
        <f t="shared" si="12"/>
        <v>0.3215872036497503</v>
      </c>
      <c r="AE36" s="114">
        <f t="shared" si="13"/>
        <v>0.49053787627472112</v>
      </c>
      <c r="AF36" s="114">
        <f t="shared" si="14"/>
        <v>0.40777616519886639</v>
      </c>
    </row>
    <row r="37" spans="19:32">
      <c r="Z37" s="114"/>
      <c r="AA37" s="114"/>
      <c r="AB37" s="114"/>
      <c r="AC37" s="114"/>
    </row>
    <row r="38" spans="19:32">
      <c r="Z38" s="114"/>
      <c r="AA38" s="114"/>
      <c r="AB38" s="114"/>
      <c r="AC38" s="114"/>
    </row>
  </sheetData>
  <conditionalFormatting sqref="AD1:AD11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" width="10.81640625" customWidth="1"/>
    <col min="2" max="2" width="12.81640625" customWidth="1"/>
    <col min="3" max="3" width="10.81640625" customWidth="1"/>
    <col min="4" max="4" width="19.453125" customWidth="1"/>
    <col min="5" max="5" width="11.453125" customWidth="1"/>
    <col min="6" max="26" width="10.81640625" customWidth="1"/>
  </cols>
  <sheetData>
    <row r="1" spans="1:26" ht="14.25" customHeight="1">
      <c r="A1" s="4" t="s">
        <v>109</v>
      </c>
      <c r="B1" s="3" t="s">
        <v>110</v>
      </c>
      <c r="C1" s="4" t="s">
        <v>111</v>
      </c>
      <c r="D1" s="3" t="s">
        <v>112</v>
      </c>
      <c r="E1" s="4" t="s">
        <v>113</v>
      </c>
      <c r="F1" s="4" t="s">
        <v>114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Master_Data_Table_Village_Water!A2</f>
        <v>1</v>
      </c>
      <c r="B2" s="5" t="str">
        <f>Master_Data_Table_Village_Water!C2</f>
        <v>Aunuu</v>
      </c>
      <c r="C2" s="6" t="str">
        <f>Master_Data_Table_Village_Water!E2</f>
        <v>Yes</v>
      </c>
      <c r="D2" s="5" t="str">
        <f>Master_Data_Table_Village_Water!H2</f>
        <v>No Perennial Stream</v>
      </c>
      <c r="E2" s="6" t="str">
        <f>Master_Data_Table_Village_Water!G2</f>
        <v>-</v>
      </c>
      <c r="F2" s="6">
        <f>Master_Data_Table_Village_Water!X2</f>
        <v>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Master_Data_Table_Village_Water!A3</f>
        <v>2</v>
      </c>
      <c r="B3" s="5" t="str">
        <f>Master_Data_Table_Village_Water!C3</f>
        <v>Mesepa</v>
      </c>
      <c r="C3" s="6" t="str">
        <f>Master_Data_Table_Village_Water!E3</f>
        <v>Yes</v>
      </c>
      <c r="D3" s="5" t="str">
        <f>Master_Data_Table_Village_Water!H3</f>
        <v>No Perennial Stream</v>
      </c>
      <c r="E3" s="6" t="str">
        <f>Master_Data_Table_Village_Water!G3</f>
        <v>-</v>
      </c>
      <c r="F3" s="6">
        <f>Master_Data_Table_Village_Water!X3</f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Master_Data_Table_Village_Water!A4</f>
        <v>3</v>
      </c>
      <c r="B4" s="5" t="str">
        <f>Master_Data_Table_Village_Water!C4</f>
        <v>Malaeloa Aitulagi</v>
      </c>
      <c r="C4" s="6" t="str">
        <f>Master_Data_Table_Village_Water!E4</f>
        <v>No</v>
      </c>
      <c r="D4" s="5" t="str">
        <f>Master_Data_Table_Village_Water!H4</f>
        <v>No Perennial Stream</v>
      </c>
      <c r="E4" s="6" t="str">
        <f>Master_Data_Table_Village_Water!G4</f>
        <v>-</v>
      </c>
      <c r="F4" s="6">
        <f>Master_Data_Table_Village_Water!X4</f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Master_Data_Table_Village_Water!A5</f>
        <v>4</v>
      </c>
      <c r="B5" s="5" t="str">
        <f>Master_Data_Table_Village_Water!C5</f>
        <v>Pavaiai</v>
      </c>
      <c r="C5" s="6" t="str">
        <f>Master_Data_Table_Village_Water!E5</f>
        <v>No</v>
      </c>
      <c r="D5" s="5" t="str">
        <f>Master_Data_Table_Village_Water!H5</f>
        <v>No Perennial Stream</v>
      </c>
      <c r="E5" s="6" t="str">
        <f>Master_Data_Table_Village_Water!G5</f>
        <v>-</v>
      </c>
      <c r="F5" s="6">
        <f>Master_Data_Table_Village_Water!X5</f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Master_Data_Table_Village_Water!A6</f>
        <v>5</v>
      </c>
      <c r="B6" s="5" t="str">
        <f>Master_Data_Table_Village_Water!C6</f>
        <v>Faleniu</v>
      </c>
      <c r="C6" s="6" t="str">
        <f>Master_Data_Table_Village_Water!E6</f>
        <v>No</v>
      </c>
      <c r="D6" s="5" t="str">
        <f>Master_Data_Table_Village_Water!H6</f>
        <v>No Perennial Stream</v>
      </c>
      <c r="E6" s="6" t="str">
        <f>Master_Data_Table_Village_Water!G6</f>
        <v>-</v>
      </c>
      <c r="F6" s="6">
        <f>Master_Data_Table_Village_Water!X6</f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Master_Data_Table_Village_Water!A7</f>
        <v>6</v>
      </c>
      <c r="B7" s="5" t="str">
        <f>Master_Data_Table_Village_Water!C7</f>
        <v>Malaeloa Ituau</v>
      </c>
      <c r="C7" s="6" t="str">
        <f>Master_Data_Table_Village_Water!E7</f>
        <v>No</v>
      </c>
      <c r="D7" s="5" t="str">
        <f>Master_Data_Table_Village_Water!H7</f>
        <v>No Perennial Stream</v>
      </c>
      <c r="E7" s="6" t="str">
        <f>Master_Data_Table_Village_Water!G7</f>
        <v>-</v>
      </c>
      <c r="F7" s="6">
        <f>Master_Data_Table_Village_Water!X7</f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Master_Data_Table_Village_Water!A8</f>
        <v>7</v>
      </c>
      <c r="B8" s="5" t="str">
        <f>Master_Data_Table_Village_Water!C8</f>
        <v>Sailele</v>
      </c>
      <c r="C8" s="6" t="str">
        <f>Master_Data_Table_Village_Water!E8</f>
        <v>Yes</v>
      </c>
      <c r="D8" s="5" t="str">
        <f>Master_Data_Table_Village_Water!H8</f>
        <v>No longer used</v>
      </c>
      <c r="E8" s="6">
        <f>Master_Data_Table_Village_Water!G8</f>
        <v>0</v>
      </c>
      <c r="F8" s="10">
        <f>Master_Data_Table_Village_Water!X8</f>
        <v>60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Master_Data_Table_Village_Water!A9</f>
        <v>8</v>
      </c>
      <c r="B9" s="5" t="str">
        <f>Master_Data_Table_Village_Water!C9</f>
        <v>Aoa</v>
      </c>
      <c r="C9" s="6" t="str">
        <f>Master_Data_Table_Village_Water!E9</f>
        <v>Yes</v>
      </c>
      <c r="D9" s="5" t="str">
        <f>Master_Data_Table_Village_Water!H9</f>
        <v>Actively used</v>
      </c>
      <c r="E9" s="6" t="str">
        <f>Master_Data_Table_Village_Water!G9</f>
        <v>20+</v>
      </c>
      <c r="F9" s="10">
        <f>Master_Data_Table_Village_Water!X9</f>
        <v>344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Master_Data_Table_Village_Water!A10</f>
        <v>9</v>
      </c>
      <c r="B10" s="5" t="str">
        <f>Master_Data_Table_Village_Water!C10</f>
        <v>Aua</v>
      </c>
      <c r="C10" s="6" t="str">
        <f>Master_Data_Table_Village_Water!E10</f>
        <v>Yes</v>
      </c>
      <c r="D10" s="5" t="str">
        <f>Master_Data_Table_Village_Water!H10</f>
        <v>Actively used</v>
      </c>
      <c r="E10" s="6" t="s">
        <v>115</v>
      </c>
      <c r="F10" s="10">
        <f>Master_Data_Table_Village_Water!X10</f>
        <v>1549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Master_Data_Table_Village_Water!A11</f>
        <v>10</v>
      </c>
      <c r="B11" s="5" t="str">
        <f>Master_Data_Table_Village_Water!C11</f>
        <v>Amaua</v>
      </c>
      <c r="C11" s="6" t="str">
        <f>Master_Data_Table_Village_Water!E11</f>
        <v>Yes</v>
      </c>
      <c r="D11" s="5" t="str">
        <f>Master_Data_Table_Village_Water!H11</f>
        <v>No longer used</v>
      </c>
      <c r="E11" s="6">
        <f>Master_Data_Table_Village_Water!G11</f>
        <v>0</v>
      </c>
      <c r="F11" s="10">
        <f>Master_Data_Table_Village_Water!X11</f>
        <v>68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Master_Data_Table_Village_Water!A12</f>
        <v>11</v>
      </c>
      <c r="B12" s="5" t="str">
        <f>Master_Data_Table_Village_Water!C12</f>
        <v>Auasi</v>
      </c>
      <c r="C12" s="6" t="str">
        <f>Master_Data_Table_Village_Water!E12</f>
        <v>No</v>
      </c>
      <c r="D12" s="5" t="str">
        <f>Master_Data_Table_Village_Water!H12</f>
        <v>No Data</v>
      </c>
      <c r="E12" s="6" t="str">
        <f>Master_Data_Table_Village_Water!G12</f>
        <v>-</v>
      </c>
      <c r="F12" s="10">
        <f>Master_Data_Table_Village_Water!X12</f>
        <v>88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Master_Data_Table_Village_Water!A13</f>
        <v>12</v>
      </c>
      <c r="B13" s="5" t="str">
        <f>Master_Data_Table_Village_Water!C13</f>
        <v>Utumea East</v>
      </c>
      <c r="C13" s="6" t="str">
        <f>Master_Data_Table_Village_Water!E13</f>
        <v>No</v>
      </c>
      <c r="D13" s="5" t="str">
        <f>Master_Data_Table_Village_Water!H13</f>
        <v>No Data</v>
      </c>
      <c r="E13" s="6" t="str">
        <f>Master_Data_Table_Village_Water!G13</f>
        <v>-</v>
      </c>
      <c r="F13" s="10">
        <f>Master_Data_Table_Village_Water!X13</f>
        <v>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Master_Data_Table_Village_Water!A14</f>
        <v>13</v>
      </c>
      <c r="B14" s="5" t="str">
        <f>Master_Data_Table_Village_Water!C14</f>
        <v>Leloaloa</v>
      </c>
      <c r="C14" s="6" t="str">
        <f>Master_Data_Table_Village_Water!E14</f>
        <v>Yes</v>
      </c>
      <c r="D14" s="5" t="str">
        <f>Master_Data_Table_Village_Water!H14</f>
        <v>No Perennial Stream</v>
      </c>
      <c r="E14" s="6" t="str">
        <f>Master_Data_Table_Village_Water!G14</f>
        <v>-</v>
      </c>
      <c r="F14" s="10">
        <f>Master_Data_Table_Village_Water!X14</f>
        <v>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Master_Data_Table_Village_Water!A15</f>
        <v>14</v>
      </c>
      <c r="B15" s="5" t="str">
        <f>Master_Data_Table_Village_Water!C15</f>
        <v>Pagai</v>
      </c>
      <c r="C15" s="6" t="str">
        <f>Master_Data_Table_Village_Water!E15</f>
        <v>No</v>
      </c>
      <c r="D15" s="5" t="str">
        <f>Master_Data_Table_Village_Water!H15</f>
        <v>No Data</v>
      </c>
      <c r="E15" s="6" t="str">
        <f>Master_Data_Table_Village_Water!G15</f>
        <v>-</v>
      </c>
      <c r="F15" s="10">
        <f>Master_Data_Table_Village_Water!X15</f>
        <v>81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Master_Data_Table_Village_Water!A16</f>
        <v>15</v>
      </c>
      <c r="B16" s="5" t="str">
        <f>Master_Data_Table_Village_Water!C16</f>
        <v>Anua</v>
      </c>
      <c r="C16" s="6" t="str">
        <f>Master_Data_Table_Village_Water!E16</f>
        <v>No</v>
      </c>
      <c r="D16" s="5" t="str">
        <f>Master_Data_Table_Village_Water!H16</f>
        <v>No Perennial Stream</v>
      </c>
      <c r="E16" s="6" t="str">
        <f>Master_Data_Table_Village_Water!G16</f>
        <v>-</v>
      </c>
      <c r="F16" s="10">
        <f>Master_Data_Table_Village_Water!X16</f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Master_Data_Table_Village_Water!A17</f>
        <v>16</v>
      </c>
      <c r="B17" s="5" t="str">
        <f>Master_Data_Table_Village_Water!C17</f>
        <v>Auto</v>
      </c>
      <c r="C17" s="6" t="str">
        <f>Master_Data_Table_Village_Water!E17</f>
        <v>Yes</v>
      </c>
      <c r="D17" s="5" t="str">
        <f>Master_Data_Table_Village_Water!H17</f>
        <v>No longer used</v>
      </c>
      <c r="E17" s="6">
        <f>Master_Data_Table_Village_Water!G17</f>
        <v>0</v>
      </c>
      <c r="F17" s="10">
        <f>Master_Data_Table_Village_Water!X17</f>
        <v>214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Master_Data_Table_Village_Water!A18</f>
        <v>17</v>
      </c>
      <c r="B18" s="5" t="str">
        <f>Master_Data_Table_Village_Water!C18</f>
        <v>Atuu</v>
      </c>
      <c r="C18" s="6" t="str">
        <f>Master_Data_Table_Village_Water!E18</f>
        <v>Yes</v>
      </c>
      <c r="D18" s="5" t="str">
        <f>Master_Data_Table_Village_Water!H18</f>
        <v>No longer used</v>
      </c>
      <c r="E18" s="6">
        <f>Master_Data_Table_Village_Water!G18</f>
        <v>0</v>
      </c>
      <c r="F18" s="10">
        <f>Master_Data_Table_Village_Water!X18</f>
        <v>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Master_Data_Table_Village_Water!A19</f>
        <v>18</v>
      </c>
      <c r="B19" s="5" t="str">
        <f>Master_Data_Table_Village_Water!C19</f>
        <v>Alega</v>
      </c>
      <c r="C19" s="6" t="str">
        <f>Master_Data_Table_Village_Water!E19</f>
        <v>Yes</v>
      </c>
      <c r="D19" s="5" t="str">
        <f>Master_Data_Table_Village_Water!H19</f>
        <v>Actively used</v>
      </c>
      <c r="E19" s="6" t="str">
        <f>Master_Data_Table_Village_Water!G19</f>
        <v>1+</v>
      </c>
      <c r="F19" s="10">
        <f>Master_Data_Table_Village_Water!X19</f>
        <v>29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Master_Data_Table_Village_Water!A20</f>
        <v>19</v>
      </c>
      <c r="B20" s="5" t="str">
        <f>Master_Data_Table_Village_Water!C20</f>
        <v>Fagatogo</v>
      </c>
      <c r="C20" s="6" t="str">
        <f>Master_Data_Table_Village_Water!E20</f>
        <v>Yes</v>
      </c>
      <c r="D20" s="5" t="str">
        <f>Master_Data_Table_Village_Water!H20</f>
        <v>No longer used</v>
      </c>
      <c r="E20" s="6">
        <f>Master_Data_Table_Village_Water!G20</f>
        <v>0</v>
      </c>
      <c r="F20" s="10">
        <f>Master_Data_Table_Village_Water!X20</f>
        <v>1445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Master_Data_Table_Village_Water!A21</f>
        <v>20</v>
      </c>
      <c r="B21" s="5" t="str">
        <f>Master_Data_Table_Village_Water!C21</f>
        <v>Utulei</v>
      </c>
      <c r="C21" s="6" t="str">
        <f>Master_Data_Table_Village_Water!E21</f>
        <v>No</v>
      </c>
      <c r="D21" s="5" t="str">
        <f>Master_Data_Table_Village_Water!H21</f>
        <v>No Data</v>
      </c>
      <c r="E21" s="6" t="str">
        <f>Master_Data_Table_Village_Water!G21</f>
        <v>-</v>
      </c>
      <c r="F21" s="10">
        <f>Master_Data_Table_Village_Water!X21</f>
        <v>479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Master_Data_Table_Village_Water!A22</f>
        <v>21</v>
      </c>
      <c r="B22" s="5" t="str">
        <f>Master_Data_Table_Village_Water!C22</f>
        <v>Malaeimi</v>
      </c>
      <c r="C22" s="6" t="str">
        <f>Master_Data_Table_Village_Water!E22</f>
        <v>No</v>
      </c>
      <c r="D22" s="5" t="str">
        <f>Master_Data_Table_Village_Water!H22</f>
        <v>No Data</v>
      </c>
      <c r="E22" s="6" t="str">
        <f>Master_Data_Table_Village_Water!G22</f>
        <v>-</v>
      </c>
      <c r="F22" s="10">
        <f>Master_Data_Table_Village_Water!X22</f>
        <v>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Master_Data_Table_Village_Water!A23</f>
        <v>22</v>
      </c>
      <c r="B23" s="5" t="str">
        <f>Master_Data_Table_Village_Water!C23</f>
        <v>Faganeanea</v>
      </c>
      <c r="C23" s="6" t="str">
        <f>Master_Data_Table_Village_Water!E23</f>
        <v>Yes</v>
      </c>
      <c r="D23" s="5" t="str">
        <f>Master_Data_Table_Village_Water!H23</f>
        <v>May be used</v>
      </c>
      <c r="E23" s="6" t="s">
        <v>115</v>
      </c>
      <c r="F23" s="10">
        <f>Master_Data_Table_Village_Water!X23</f>
        <v>93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Master_Data_Table_Village_Water!A24</f>
        <v>23</v>
      </c>
      <c r="B24" s="5" t="str">
        <f>Master_Data_Table_Village_Water!C24</f>
        <v>Fagalii</v>
      </c>
      <c r="C24" s="6" t="str">
        <f>Master_Data_Table_Village_Water!E24</f>
        <v>Yes</v>
      </c>
      <c r="D24" s="5" t="str">
        <f>Master_Data_Table_Village_Water!H24</f>
        <v>Actively used</v>
      </c>
      <c r="E24" s="6" t="str">
        <f>Master_Data_Table_Village_Water!G24</f>
        <v>30+</v>
      </c>
      <c r="F24" s="10">
        <f>Master_Data_Table_Village_Water!X24</f>
        <v>163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Master_Data_Table_Village_Water!A25</f>
        <v>24</v>
      </c>
      <c r="B25" s="5" t="str">
        <f>Master_Data_Table_Village_Water!C25</f>
        <v>Mapusagafou</v>
      </c>
      <c r="C25" s="6" t="str">
        <f>Master_Data_Table_Village_Water!E25</f>
        <v>Yes</v>
      </c>
      <c r="D25" s="5" t="str">
        <f>Master_Data_Table_Village_Water!H25</f>
        <v>No longer used</v>
      </c>
      <c r="E25" s="6">
        <f>Master_Data_Table_Village_Water!G25</f>
        <v>0</v>
      </c>
      <c r="F25" s="10">
        <f>Master_Data_Table_Village_Water!X25</f>
        <v>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Master_Data_Table_Village_Water!A26</f>
        <v>25</v>
      </c>
      <c r="B26" s="5" t="str">
        <f>Master_Data_Table_Village_Water!C26</f>
        <v>Asili</v>
      </c>
      <c r="C26" s="6" t="str">
        <f>Master_Data_Table_Village_Water!E26</f>
        <v>Yes</v>
      </c>
      <c r="D26" s="5" t="str">
        <f>Master_Data_Table_Village_Water!H26</f>
        <v>Actively used</v>
      </c>
      <c r="E26" s="6">
        <f>Master_Data_Table_Village_Water!G26</f>
        <v>17</v>
      </c>
      <c r="F26" s="10">
        <f>Master_Data_Table_Village_Water!X26</f>
        <v>157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Master_Data_Table_Village_Water!A27</f>
        <v>26</v>
      </c>
      <c r="B27" s="5" t="str">
        <f>Master_Data_Table_Village_Water!C27</f>
        <v>Amaluia</v>
      </c>
      <c r="C27" s="6" t="str">
        <f>Master_Data_Table_Village_Water!E27</f>
        <v>Yes</v>
      </c>
      <c r="D27" s="5" t="str">
        <f>Master_Data_Table_Village_Water!H27</f>
        <v>Actively used</v>
      </c>
      <c r="E27" s="6">
        <f>Master_Data_Table_Village_Water!G27</f>
        <v>10</v>
      </c>
      <c r="F27" s="10">
        <f>Master_Data_Table_Village_Water!X27</f>
        <v>163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Master_Data_Table_Village_Water!A28</f>
        <v>27</v>
      </c>
      <c r="B28" s="5" t="str">
        <f>Master_Data_Table_Village_Water!C28</f>
        <v>Seetaga</v>
      </c>
      <c r="C28" s="6" t="str">
        <f>Master_Data_Table_Village_Water!E28</f>
        <v>Yes</v>
      </c>
      <c r="D28" s="5" t="str">
        <f>Master_Data_Table_Village_Water!H28</f>
        <v>Actively used</v>
      </c>
      <c r="E28" s="6" t="str">
        <f>Master_Data_Table_Village_Water!G28</f>
        <v>10+</v>
      </c>
      <c r="F28" s="10">
        <f>Master_Data_Table_Village_Water!X28</f>
        <v>177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Master_Data_Table_Village_Water!A29</f>
        <v>28</v>
      </c>
      <c r="B29" s="5" t="str">
        <f>Master_Data_Table_Village_Water!C29</f>
        <v>Afao</v>
      </c>
      <c r="C29" s="6" t="str">
        <f>Master_Data_Table_Village_Water!E29</f>
        <v>Yes</v>
      </c>
      <c r="D29" s="5" t="str">
        <f>Master_Data_Table_Village_Water!H29</f>
        <v>Actively used</v>
      </c>
      <c r="E29" s="6" t="str">
        <f>Master_Data_Table_Village_Water!G29</f>
        <v>70+</v>
      </c>
      <c r="F29" s="10">
        <f>Master_Data_Table_Village_Water!X29</f>
        <v>96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Master_Data_Table_Village_Water!A30</f>
        <v>29</v>
      </c>
      <c r="B30" s="5" t="str">
        <f>Master_Data_Table_Village_Water!C30</f>
        <v>UtumeaWest</v>
      </c>
      <c r="C30" s="6" t="str">
        <f>Master_Data_Table_Village_Water!E30</f>
        <v>No</v>
      </c>
      <c r="D30" s="5" t="str">
        <f>Master_Data_Table_Village_Water!H30</f>
        <v>No Data</v>
      </c>
      <c r="E30" s="6" t="str">
        <f>Master_Data_Table_Village_Water!G30</f>
        <v>-</v>
      </c>
      <c r="F30" s="10">
        <f>Master_Data_Table_Village_Water!X30</f>
        <v>42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Master_Data_Table_Village_Water!A31</f>
        <v>30</v>
      </c>
      <c r="B31" s="5" t="str">
        <f>Master_Data_Table_Village_Water!C31</f>
        <v>Taputimu</v>
      </c>
      <c r="C31" s="6" t="str">
        <f>Master_Data_Table_Village_Water!E31</f>
        <v>Yes</v>
      </c>
      <c r="D31" s="5" t="str">
        <f>Master_Data_Table_Village_Water!H31</f>
        <v>No Perennial Stream</v>
      </c>
      <c r="E31" s="6" t="str">
        <f>Master_Data_Table_Village_Water!G31</f>
        <v>-</v>
      </c>
      <c r="F31" s="10">
        <f>Master_Data_Table_Village_Water!X31</f>
        <v>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Master_Data_Table_Village_Water!A32</f>
        <v>31</v>
      </c>
      <c r="B32" s="5" t="str">
        <f>Master_Data_Table_Village_Water!C32</f>
        <v>Amanave</v>
      </c>
      <c r="C32" s="6" t="str">
        <f>Master_Data_Table_Village_Water!E32</f>
        <v>No</v>
      </c>
      <c r="D32" s="5" t="str">
        <f>Master_Data_Table_Village_Water!H32</f>
        <v>No Data</v>
      </c>
      <c r="E32" s="6" t="str">
        <f>Master_Data_Table_Village_Water!G32</f>
        <v>-</v>
      </c>
      <c r="F32" s="10">
        <f>Master_Data_Table_Village_Water!X32</f>
        <v>246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Master_Data_Table_Village_Water!A33</f>
        <v>32</v>
      </c>
      <c r="B33" s="5" t="str">
        <f>Master_Data_Table_Village_Water!C33</f>
        <v>Agugulu</v>
      </c>
      <c r="C33" s="6" t="str">
        <f>Master_Data_Table_Village_Water!E33</f>
        <v>No</v>
      </c>
      <c r="D33" s="5" t="str">
        <f>Master_Data_Table_Village_Water!H33</f>
        <v>Actively used</v>
      </c>
      <c r="E33" s="6" t="str">
        <f>Master_Data_Table_Village_Water!G33</f>
        <v>10+</v>
      </c>
      <c r="F33" s="10">
        <f>Master_Data_Table_Village_Water!X33</f>
        <v>42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Master_Data_Table_Village_Water!A34</f>
        <v>33</v>
      </c>
      <c r="B34" s="5" t="str">
        <f>Master_Data_Table_Village_Water!C34</f>
        <v>Nua</v>
      </c>
      <c r="C34" s="6" t="str">
        <f>Master_Data_Table_Village_Water!E34</f>
        <v>Yes</v>
      </c>
      <c r="D34" s="5" t="str">
        <f>Master_Data_Table_Village_Water!H34</f>
        <v>No Perennial Stream</v>
      </c>
      <c r="E34" s="6" t="str">
        <f>Master_Data_Table_Village_Water!G34</f>
        <v>-</v>
      </c>
      <c r="F34" s="10">
        <f>Master_Data_Table_Village_Water!X34</f>
        <v>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Master_Data_Table_Village_Water!A35</f>
        <v>34</v>
      </c>
      <c r="B35" s="5" t="str">
        <f>Master_Data_Table_Village_Water!C35</f>
        <v>Vailoatai</v>
      </c>
      <c r="C35" s="6" t="str">
        <f>Master_Data_Table_Village_Water!E35</f>
        <v>Yes</v>
      </c>
      <c r="D35" s="5" t="str">
        <f>Master_Data_Table_Village_Water!H35</f>
        <v>No longer used</v>
      </c>
      <c r="E35" s="6">
        <f>Master_Data_Table_Village_Water!G35</f>
        <v>0</v>
      </c>
      <c r="F35" s="10">
        <f>Master_Data_Table_Village_Water!X35</f>
        <v>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Master_Data_Table_Village_Water!A36</f>
        <v>35</v>
      </c>
      <c r="B36" s="5" t="str">
        <f>Master_Data_Table_Village_Water!C36</f>
        <v>Iliili</v>
      </c>
      <c r="C36" s="6" t="str">
        <f>Master_Data_Table_Village_Water!E36</f>
        <v>No</v>
      </c>
      <c r="D36" s="5" t="str">
        <f>Master_Data_Table_Village_Water!H36</f>
        <v>No Perennial Stream</v>
      </c>
      <c r="E36" s="6" t="str">
        <f>Master_Data_Table_Village_Water!G36</f>
        <v>-</v>
      </c>
      <c r="F36" s="10">
        <f>Master_Data_Table_Village_Water!X36</f>
        <v>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Master_Data_Table_Village_Water!A37</f>
        <v>36</v>
      </c>
      <c r="B37" s="5" t="str">
        <f>Master_Data_Table_Village_Water!C37</f>
        <v>Nuuuli</v>
      </c>
      <c r="C37" s="6" t="str">
        <f>Master_Data_Table_Village_Water!E37</f>
        <v>Yes</v>
      </c>
      <c r="D37" s="5" t="str">
        <f>Master_Data_Table_Village_Water!H37</f>
        <v>Actively used</v>
      </c>
      <c r="E37" s="6" t="s">
        <v>115</v>
      </c>
      <c r="F37" s="10">
        <f>Master_Data_Table_Village_Water!X37</f>
        <v>4991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Master_Data_Table_Village_Water!A38</f>
        <v>37</v>
      </c>
      <c r="B38" s="5" t="str">
        <f>Master_Data_Table_Village_Water!C38</f>
        <v>Fagaalu</v>
      </c>
      <c r="C38" s="6" t="str">
        <f>Master_Data_Table_Village_Water!E38</f>
        <v>Yes</v>
      </c>
      <c r="D38" s="5" t="str">
        <f>Master_Data_Table_Village_Water!H38</f>
        <v>Actively used</v>
      </c>
      <c r="E38" s="6" t="s">
        <v>115</v>
      </c>
      <c r="F38" s="10">
        <f>Master_Data_Table_Village_Water!X38</f>
        <v>731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Master_Data_Table_Village_Water!A39</f>
        <v>38</v>
      </c>
      <c r="B39" s="5" t="str">
        <f>Master_Data_Table_Village_Water!C39</f>
        <v>Matuu</v>
      </c>
      <c r="C39" s="6" t="str">
        <f>Master_Data_Table_Village_Water!E39</f>
        <v>Yes</v>
      </c>
      <c r="D39" s="5" t="str">
        <f>Master_Data_Table_Village_Water!H39</f>
        <v>May be used</v>
      </c>
      <c r="E39" s="6" t="s">
        <v>115</v>
      </c>
      <c r="F39" s="10">
        <f>Master_Data_Table_Village_Water!X39</f>
        <v>317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Master_Data_Table_Village_Water!A40</f>
        <v>39</v>
      </c>
      <c r="B40" s="5" t="str">
        <f>Master_Data_Table_Village_Water!C40</f>
        <v>Fatumafuti</v>
      </c>
      <c r="C40" s="6" t="str">
        <f>Master_Data_Table_Village_Water!E40</f>
        <v>No</v>
      </c>
      <c r="D40" s="5" t="str">
        <f>Master_Data_Table_Village_Water!H40</f>
        <v>No Perennial Stream</v>
      </c>
      <c r="E40" s="6" t="str">
        <f>Master_Data_Table_Village_Water!G40</f>
        <v>-</v>
      </c>
      <c r="F40" s="10">
        <f>Master_Data_Table_Village_Water!X40</f>
        <v>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Master_Data_Table_Village_Water!A41</f>
        <v>40</v>
      </c>
      <c r="B41" s="5" t="str">
        <f>Master_Data_Table_Village_Water!C41</f>
        <v>Laulii</v>
      </c>
      <c r="C41" s="6" t="str">
        <f>Master_Data_Table_Village_Water!E41</f>
        <v>Yes</v>
      </c>
      <c r="D41" s="5" t="str">
        <f>Master_Data_Table_Village_Water!H41</f>
        <v>Actively used</v>
      </c>
      <c r="E41" s="6" t="str">
        <f>Master_Data_Table_Village_Water!G41</f>
        <v>60+</v>
      </c>
      <c r="F41" s="10">
        <f>Master_Data_Table_Village_Water!X41</f>
        <v>736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Master_Data_Table_Village_Water!A42</f>
        <v>41</v>
      </c>
      <c r="B42" s="5" t="str">
        <f>Master_Data_Table_Village_Water!C42</f>
        <v>Avaio</v>
      </c>
      <c r="C42" s="6" t="str">
        <f>Master_Data_Table_Village_Water!E42</f>
        <v>No</v>
      </c>
      <c r="D42" s="5" t="str">
        <f>Master_Data_Table_Village_Water!H42</f>
        <v>No Data</v>
      </c>
      <c r="E42" s="6" t="str">
        <f>Master_Data_Table_Village_Water!G42</f>
        <v>-</v>
      </c>
      <c r="F42" s="10">
        <f>Master_Data_Table_Village_Water!X42</f>
        <v>34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Master_Data_Table_Village_Water!A43</f>
        <v>42</v>
      </c>
      <c r="B43" s="5" t="str">
        <f>Master_Data_Table_Village_Water!C43</f>
        <v>Fagaitua</v>
      </c>
      <c r="C43" s="6" t="str">
        <f>Master_Data_Table_Village_Water!E43</f>
        <v>Yes</v>
      </c>
      <c r="D43" s="5" t="str">
        <f>Master_Data_Table_Village_Water!H43</f>
        <v>May be used</v>
      </c>
      <c r="E43" s="6" t="s">
        <v>115</v>
      </c>
      <c r="F43" s="10">
        <f>Master_Data_Table_Village_Water!X43</f>
        <v>287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>
        <f>Master_Data_Table_Village_Water!A44</f>
        <v>43</v>
      </c>
      <c r="B44" s="5" t="str">
        <f>Master_Data_Table_Village_Water!C44</f>
        <v>Alofau</v>
      </c>
      <c r="C44" s="6" t="str">
        <f>Master_Data_Table_Village_Water!E44</f>
        <v>Yes</v>
      </c>
      <c r="D44" s="5" t="str">
        <f>Master_Data_Table_Village_Water!H44</f>
        <v>Actively used</v>
      </c>
      <c r="E44" s="6">
        <f>Master_Data_Table_Village_Water!G44</f>
        <v>6</v>
      </c>
      <c r="F44" s="10">
        <f>Master_Data_Table_Village_Water!X44</f>
        <v>296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>
        <f>Master_Data_Table_Village_Water!A45</f>
        <v>44</v>
      </c>
      <c r="B45" s="5" t="str">
        <f>Master_Data_Table_Village_Water!C45</f>
        <v>Amouli</v>
      </c>
      <c r="C45" s="6" t="str">
        <f>Master_Data_Table_Village_Water!E45</f>
        <v>Yes</v>
      </c>
      <c r="D45" s="5" t="str">
        <f>Master_Data_Table_Village_Water!H45</f>
        <v>Actively used</v>
      </c>
      <c r="E45" s="6" t="str">
        <f>Master_Data_Table_Village_Water!G45</f>
        <v>20+</v>
      </c>
      <c r="F45" s="10">
        <f>Master_Data_Table_Village_Water!X45</f>
        <v>261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>
        <f>Master_Data_Table_Village_Water!A46</f>
        <v>45</v>
      </c>
      <c r="B46" s="5" t="str">
        <f>Master_Data_Table_Village_Water!C46</f>
        <v>Alao</v>
      </c>
      <c r="C46" s="6" t="str">
        <f>Master_Data_Table_Village_Water!E46</f>
        <v>Yes</v>
      </c>
      <c r="D46" s="5" t="str">
        <f>Master_Data_Table_Village_Water!H46</f>
        <v>Actively used</v>
      </c>
      <c r="E46" s="6" t="str">
        <f>Master_Data_Table_Village_Water!G46</f>
        <v>10+</v>
      </c>
      <c r="F46" s="10">
        <f>Master_Data_Table_Village_Water!X46</f>
        <v>275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>
        <f>Master_Data_Table_Village_Water!A47</f>
        <v>46</v>
      </c>
      <c r="B47" s="5" t="str">
        <f>Master_Data_Table_Village_Water!C47</f>
        <v>Tula</v>
      </c>
      <c r="C47" s="6" t="str">
        <f>Master_Data_Table_Village_Water!E47</f>
        <v>No</v>
      </c>
      <c r="D47" s="5" t="str">
        <f>Master_Data_Table_Village_Water!H47</f>
        <v>No Data</v>
      </c>
      <c r="E47" s="6" t="str">
        <f>Master_Data_Table_Village_Water!G47</f>
        <v>-</v>
      </c>
      <c r="F47" s="10">
        <f>Master_Data_Table_Village_Water!X47</f>
        <v>308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>
        <f>Master_Data_Table_Village_Water!A48</f>
        <v>47</v>
      </c>
      <c r="B48" s="5" t="str">
        <f>Master_Data_Table_Village_Water!C48</f>
        <v>Onenoa</v>
      </c>
      <c r="C48" s="6" t="str">
        <f>Master_Data_Table_Village_Water!E48</f>
        <v>Yes</v>
      </c>
      <c r="D48" s="5" t="str">
        <f>Master_Data_Table_Village_Water!H48</f>
        <v>Actively used</v>
      </c>
      <c r="E48" s="6">
        <f>Master_Data_Table_Village_Water!G48</f>
        <v>1</v>
      </c>
      <c r="F48" s="10">
        <f>Master_Data_Table_Village_Water!X48</f>
        <v>100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>
        <f>Master_Data_Table_Village_Water!A49</f>
        <v>48</v>
      </c>
      <c r="B49" s="5" t="str">
        <f>Master_Data_Table_Village_Water!C49</f>
        <v>Masausi</v>
      </c>
      <c r="C49" s="6" t="str">
        <f>Master_Data_Table_Village_Water!E49</f>
        <v>Yes</v>
      </c>
      <c r="D49" s="5" t="str">
        <f>Master_Data_Table_Village_Water!H49</f>
        <v>Actively used</v>
      </c>
      <c r="E49" s="6">
        <f>Master_Data_Table_Village_Water!G49</f>
        <v>2</v>
      </c>
      <c r="F49" s="10">
        <f>Master_Data_Table_Village_Water!X49</f>
        <v>134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>
        <f>Master_Data_Table_Village_Water!A50</f>
        <v>49</v>
      </c>
      <c r="B50" s="5" t="str">
        <f>Master_Data_Table_Village_Water!C50</f>
        <v>Masefau</v>
      </c>
      <c r="C50" s="6" t="str">
        <f>Master_Data_Table_Village_Water!E50</f>
        <v>Yes</v>
      </c>
      <c r="D50" s="5" t="str">
        <f>Master_Data_Table_Village_Water!H50</f>
        <v>Actively used</v>
      </c>
      <c r="E50" s="6">
        <f>Master_Data_Table_Village_Water!G50</f>
        <v>10</v>
      </c>
      <c r="F50" s="10">
        <f>Master_Data_Table_Village_Water!X50</f>
        <v>260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>
        <f>Master_Data_Table_Village_Water!A51</f>
        <v>50</v>
      </c>
      <c r="B51" s="5" t="str">
        <f>Master_Data_Table_Village_Water!C51</f>
        <v>Afono</v>
      </c>
      <c r="C51" s="6" t="str">
        <f>Master_Data_Table_Village_Water!E51</f>
        <v>Yes</v>
      </c>
      <c r="D51" s="5" t="str">
        <f>Master_Data_Table_Village_Water!H51</f>
        <v>Actively used</v>
      </c>
      <c r="E51" s="6" t="s">
        <v>115</v>
      </c>
      <c r="F51" s="10">
        <f>Master_Data_Table_Village_Water!X51</f>
        <v>327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>
        <f>Master_Data_Table_Village_Water!A52</f>
        <v>51</v>
      </c>
      <c r="B52" s="5" t="str">
        <f>Master_Data_Table_Village_Water!C52</f>
        <v>Vatia</v>
      </c>
      <c r="C52" s="6" t="str">
        <f>Master_Data_Table_Village_Water!E52</f>
        <v>Yes</v>
      </c>
      <c r="D52" s="5" t="str">
        <f>Master_Data_Table_Village_Water!H52</f>
        <v>Actively used</v>
      </c>
      <c r="E52" s="6">
        <f>Master_Data_Table_Village_Water!G52</f>
        <v>30</v>
      </c>
      <c r="F52" s="10">
        <f>Master_Data_Table_Village_Water!X52</f>
        <v>460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>
        <f>Master_Data_Table_Village_Water!A53</f>
        <v>52</v>
      </c>
      <c r="B53" s="5" t="str">
        <f>Master_Data_Table_Village_Water!C53</f>
        <v>Aasu</v>
      </c>
      <c r="C53" s="6" t="str">
        <f>Master_Data_Table_Village_Water!E53</f>
        <v>Yes</v>
      </c>
      <c r="D53" s="5" t="str">
        <f>Master_Data_Table_Village_Water!H53</f>
        <v>No longer used</v>
      </c>
      <c r="E53" s="6">
        <f>Master_Data_Table_Village_Water!G53</f>
        <v>0</v>
      </c>
      <c r="F53" s="10">
        <f>Master_Data_Table_Village_Water!X53</f>
        <v>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>
        <f>Master_Data_Table_Village_Water!A54</f>
        <v>53</v>
      </c>
      <c r="B54" s="5" t="str">
        <f>Master_Data_Table_Village_Water!C54</f>
        <v>Aoloau</v>
      </c>
      <c r="C54" s="6" t="str">
        <f>Master_Data_Table_Village_Water!E54</f>
        <v>Yes</v>
      </c>
      <c r="D54" s="5" t="str">
        <f>Master_Data_Table_Village_Water!H54</f>
        <v>Actively used</v>
      </c>
      <c r="E54" s="6" t="s">
        <v>115</v>
      </c>
      <c r="F54" s="10">
        <f>Master_Data_Table_Village_Water!X54</f>
        <v>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>
        <f>Master_Data_Table_Village_Water!A55</f>
        <v>54</v>
      </c>
      <c r="B55" s="5" t="str">
        <f>Master_Data_Table_Village_Water!C55</f>
        <v>Fagamalo</v>
      </c>
      <c r="C55" s="6" t="str">
        <f>Master_Data_Table_Village_Water!E55</f>
        <v>Yes</v>
      </c>
      <c r="D55" s="5" t="str">
        <f>Master_Data_Table_Village_Water!H55</f>
        <v>May be used</v>
      </c>
      <c r="E55" s="6" t="s">
        <v>115</v>
      </c>
      <c r="F55" s="10">
        <f>Master_Data_Table_Village_Water!X55</f>
        <v>37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>
        <f>Master_Data_Table_Village_Water!A56</f>
        <v>55</v>
      </c>
      <c r="B56" s="5" t="str">
        <f>Master_Data_Table_Village_Water!C56</f>
        <v>Maloata</v>
      </c>
      <c r="C56" s="6" t="str">
        <f>Master_Data_Table_Village_Water!E56</f>
        <v>Yes</v>
      </c>
      <c r="D56" s="5" t="str">
        <f>Master_Data_Table_Village_Water!H56</f>
        <v>No longer used</v>
      </c>
      <c r="E56" s="6">
        <f>Master_Data_Table_Village_Water!G56</f>
        <v>0</v>
      </c>
      <c r="F56" s="10">
        <f>Master_Data_Table_Village_Water!X56</f>
        <v>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>
        <f>Master_Data_Table_Village_Water!A57</f>
        <v>56</v>
      </c>
      <c r="B57" s="5" t="str">
        <f>Master_Data_Table_Village_Water!C57</f>
        <v>Poloa</v>
      </c>
      <c r="C57" s="6" t="str">
        <f>Master_Data_Table_Village_Water!E57</f>
        <v>No</v>
      </c>
      <c r="D57" s="5" t="str">
        <f>Master_Data_Table_Village_Water!H57</f>
        <v>No Data</v>
      </c>
      <c r="E57" s="6" t="str">
        <f>Master_Data_Table_Village_Water!G57</f>
        <v>-</v>
      </c>
      <c r="F57" s="10">
        <f>Master_Data_Table_Village_Water!X57</f>
        <v>130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>
        <f>Master_Data_Table_Village_Water!A58</f>
        <v>57</v>
      </c>
      <c r="B58" s="5" t="str">
        <f>Master_Data_Table_Village_Water!C58</f>
        <v>PagoPago</v>
      </c>
      <c r="C58" s="6" t="str">
        <f>Master_Data_Table_Village_Water!E58</f>
        <v>Yes</v>
      </c>
      <c r="D58" s="5" t="str">
        <f>Master_Data_Table_Village_Water!H58</f>
        <v>Actively used</v>
      </c>
      <c r="E58" s="6">
        <f>Master_Data_Table_Village_Water!G58</f>
        <v>8</v>
      </c>
      <c r="F58" s="10">
        <f>Master_Data_Table_Village_Water!X58</f>
        <v>3000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>
        <f>Master_Data_Table_Village_Water!A59</f>
        <v>58</v>
      </c>
      <c r="B59" s="5" t="str">
        <f>Master_Data_Table_Village_Water!C59</f>
        <v>Aumi</v>
      </c>
      <c r="C59" s="6" t="str">
        <f>Master_Data_Table_Village_Water!E59</f>
        <v>No</v>
      </c>
      <c r="D59" s="5" t="str">
        <f>Master_Data_Table_Village_Water!H59</f>
        <v>No Data</v>
      </c>
      <c r="E59" s="6" t="str">
        <f>Master_Data_Table_Village_Water!G59</f>
        <v>-</v>
      </c>
      <c r="F59" s="10">
        <f>Master_Data_Table_Village_Water!X59</f>
        <v>176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>
        <f>Master_Data_Table_Village_Water!A60</f>
        <v>59</v>
      </c>
      <c r="B60" s="5" t="str">
        <f>Master_Data_Table_Village_Water!C60</f>
        <v>Tafuna</v>
      </c>
      <c r="C60" s="6" t="str">
        <f>Master_Data_Table_Village_Water!E60</f>
        <v>Yes</v>
      </c>
      <c r="D60" s="5" t="str">
        <f>Master_Data_Table_Village_Water!H60</f>
        <v>No longer used</v>
      </c>
      <c r="E60" s="6">
        <f>Master_Data_Table_Village_Water!G60</f>
        <v>0</v>
      </c>
      <c r="F60" s="10">
        <f>Master_Data_Table_Village_Water!X60</f>
        <v>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>
        <f>Master_Data_Table_Village_Water!A61</f>
        <v>60</v>
      </c>
      <c r="B61" s="5" t="str">
        <f>Master_Data_Table_Village_Water!C61</f>
        <v>Failolo</v>
      </c>
      <c r="C61" s="6" t="str">
        <f>Master_Data_Table_Village_Water!E61</f>
        <v>No</v>
      </c>
      <c r="D61" s="5" t="str">
        <f>Master_Data_Table_Village_Water!H61</f>
        <v>No Data</v>
      </c>
      <c r="E61" s="6" t="str">
        <f>Master_Data_Table_Village_Water!G61</f>
        <v>-</v>
      </c>
      <c r="F61" s="10">
        <f>Master_Data_Table_Village_Water!X61</f>
        <v>87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>
        <f>Master_Data_Table_Village_Water!A62</f>
        <v>61</v>
      </c>
      <c r="B62" s="5" t="str">
        <f>Master_Data_Table_Village_Water!C62</f>
        <v>Vaitogi</v>
      </c>
      <c r="C62" s="6" t="str">
        <f>Master_Data_Table_Village_Water!E62</f>
        <v>Yes</v>
      </c>
      <c r="D62" s="5" t="str">
        <f>Master_Data_Table_Village_Water!H62</f>
        <v>No Perennial Stream</v>
      </c>
      <c r="E62" s="6" t="str">
        <f>Master_Data_Table_Village_Water!G62</f>
        <v>-</v>
      </c>
      <c r="F62" s="10">
        <f>Master_Data_Table_Village_Water!X62</f>
        <v>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>
        <f>Master_Data_Table_Village_Water!A63</f>
        <v>62</v>
      </c>
      <c r="B63" s="5" t="str">
        <f>Master_Data_Table_Village_Water!C63</f>
        <v>Futiga</v>
      </c>
      <c r="C63" s="6" t="str">
        <f>Master_Data_Table_Village_Water!E63</f>
        <v>Yes</v>
      </c>
      <c r="D63" s="5" t="str">
        <f>Master_Data_Table_Village_Water!H63</f>
        <v>No Perennial Stream</v>
      </c>
      <c r="E63" s="6" t="str">
        <f>Master_Data_Table_Village_Water!G63</f>
        <v>-</v>
      </c>
      <c r="F63" s="10">
        <f>Master_Data_Table_Village_Water!X63</f>
        <v>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>
        <f>Master_Data_Table_Village_Water!A64</f>
        <v>63</v>
      </c>
      <c r="B64" s="5" t="str">
        <f>Master_Data_Table_Village_Water!C64</f>
        <v>Fagasa</v>
      </c>
      <c r="C64" s="6" t="str">
        <f>Master_Data_Table_Village_Water!E64</f>
        <v>Yes</v>
      </c>
      <c r="D64" s="5" t="str">
        <f>Master_Data_Table_Village_Water!H64</f>
        <v>Actively used</v>
      </c>
      <c r="E64" s="6">
        <f>Master_Data_Table_Village_Water!G64</f>
        <v>70</v>
      </c>
      <c r="F64" s="10">
        <f>Master_Data_Table_Village_Water!X64</f>
        <v>577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>
        <f>Master_Data_Table_Village_Water!A65</f>
        <v>64</v>
      </c>
      <c r="B65" s="5" t="str">
        <f>Master_Data_Table_Village_Water!C65</f>
        <v>Leone</v>
      </c>
      <c r="C65" s="6" t="str">
        <f>Master_Data_Table_Village_Water!E65</f>
        <v>Yes</v>
      </c>
      <c r="D65" s="5" t="str">
        <f>Master_Data_Table_Village_Water!H65</f>
        <v>Actively used</v>
      </c>
      <c r="E65" s="6" t="s">
        <v>115</v>
      </c>
      <c r="F65" s="10">
        <f>Master_Data_Table_Village_Water!X65</f>
        <v>1598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6"/>
      <c r="D66" s="5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6"/>
      <c r="D67" s="5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6"/>
      <c r="D68" s="5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6"/>
      <c r="D69" s="5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6"/>
      <c r="D70" s="5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6"/>
      <c r="D71" s="5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6"/>
      <c r="D72" s="5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6"/>
      <c r="D73" s="5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6"/>
      <c r="D74" s="5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6"/>
      <c r="D75" s="5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6"/>
      <c r="D76" s="5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6"/>
      <c r="D77" s="5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6"/>
      <c r="D78" s="5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6"/>
      <c r="D79" s="5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6"/>
      <c r="D80" s="5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6"/>
      <c r="D81" s="5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6"/>
      <c r="D82" s="5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6"/>
      <c r="D83" s="5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6"/>
      <c r="D84" s="5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6"/>
      <c r="D85" s="5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6"/>
      <c r="D86" s="5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6"/>
      <c r="D87" s="5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6"/>
      <c r="D88" s="5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6"/>
      <c r="D89" s="5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6"/>
      <c r="D90" s="5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6"/>
      <c r="D91" s="5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6"/>
      <c r="D92" s="5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6"/>
      <c r="D93" s="5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6"/>
      <c r="D94" s="5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6"/>
      <c r="D95" s="5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6"/>
      <c r="D96" s="5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6"/>
      <c r="D97" s="5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6"/>
      <c r="D98" s="5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6"/>
      <c r="D99" s="5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6"/>
      <c r="D100" s="5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6"/>
      <c r="D101" s="5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6"/>
      <c r="D102" s="5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6"/>
      <c r="D103" s="5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6"/>
      <c r="D104" s="5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6"/>
      <c r="D105" s="5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6"/>
      <c r="D106" s="5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6"/>
      <c r="D107" s="5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6"/>
      <c r="D108" s="5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6"/>
      <c r="D109" s="5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6"/>
      <c r="D110" s="5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6"/>
      <c r="D111" s="5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6"/>
      <c r="D112" s="5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6"/>
      <c r="D113" s="5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6"/>
      <c r="D114" s="5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6"/>
      <c r="D115" s="5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6"/>
      <c r="D116" s="5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6"/>
      <c r="D117" s="5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6"/>
      <c r="D118" s="5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6"/>
      <c r="D119" s="5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6"/>
      <c r="D120" s="5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6"/>
      <c r="D121" s="5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6"/>
      <c r="D122" s="5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6"/>
      <c r="D123" s="5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6"/>
      <c r="D124" s="5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6"/>
      <c r="D125" s="5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6"/>
      <c r="D126" s="5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6"/>
      <c r="D127" s="5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6"/>
      <c r="D128" s="5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6"/>
      <c r="D129" s="5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6"/>
      <c r="D130" s="5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6"/>
      <c r="D131" s="5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6"/>
      <c r="D132" s="5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6"/>
      <c r="D133" s="5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6"/>
      <c r="D134" s="5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6"/>
      <c r="D135" s="5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6"/>
      <c r="D136" s="5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6"/>
      <c r="D137" s="5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6"/>
      <c r="D138" s="5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6"/>
      <c r="D139" s="5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6"/>
      <c r="D140" s="5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6"/>
      <c r="D141" s="5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6"/>
      <c r="D142" s="5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6"/>
      <c r="D143" s="5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6"/>
      <c r="D144" s="5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6"/>
      <c r="D145" s="5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6"/>
      <c r="D146" s="5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6"/>
      <c r="D147" s="5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6"/>
      <c r="D148" s="5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6"/>
      <c r="D149" s="5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6"/>
      <c r="D150" s="5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6"/>
      <c r="D151" s="5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6"/>
      <c r="D152" s="5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6"/>
      <c r="D153" s="5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6"/>
      <c r="D154" s="5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6"/>
      <c r="D155" s="5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6"/>
      <c r="D156" s="5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6"/>
      <c r="D157" s="5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6"/>
      <c r="D158" s="5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6"/>
      <c r="D159" s="5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6"/>
      <c r="D160" s="5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6"/>
      <c r="D161" s="5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6"/>
      <c r="D162" s="5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6"/>
      <c r="D163" s="5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6"/>
      <c r="D164" s="5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6"/>
      <c r="D165" s="5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6"/>
      <c r="D166" s="5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6"/>
      <c r="D167" s="5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6"/>
      <c r="D168" s="5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6"/>
      <c r="D169" s="5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6"/>
      <c r="D170" s="5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6"/>
      <c r="D171" s="5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6"/>
      <c r="D172" s="5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6"/>
      <c r="D173" s="5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6"/>
      <c r="D174" s="5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6"/>
      <c r="D175" s="5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6"/>
      <c r="D176" s="5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6"/>
      <c r="D177" s="5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6"/>
      <c r="D178" s="5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6"/>
      <c r="D179" s="5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6"/>
      <c r="D180" s="5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6"/>
      <c r="D181" s="5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6"/>
      <c r="D182" s="5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6"/>
      <c r="D183" s="5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6"/>
      <c r="D184" s="5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6"/>
      <c r="D185" s="5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6"/>
      <c r="D186" s="5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6"/>
      <c r="D187" s="5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6"/>
      <c r="D188" s="5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6"/>
      <c r="D189" s="5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6"/>
      <c r="D190" s="5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6"/>
      <c r="D191" s="5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6"/>
      <c r="D192" s="5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6"/>
      <c r="D193" s="5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6"/>
      <c r="D194" s="5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6"/>
      <c r="D195" s="5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6"/>
      <c r="D196" s="5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6"/>
      <c r="D197" s="5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6"/>
      <c r="D198" s="5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6"/>
      <c r="D199" s="5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6"/>
      <c r="D200" s="5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6"/>
      <c r="D201" s="5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6"/>
      <c r="D202" s="5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6"/>
      <c r="D203" s="5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6"/>
      <c r="D204" s="5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6"/>
      <c r="D205" s="5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6"/>
      <c r="D206" s="5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6"/>
      <c r="D207" s="5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6"/>
      <c r="D208" s="5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6"/>
      <c r="D209" s="5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6"/>
      <c r="D210" s="5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6"/>
      <c r="D211" s="5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6"/>
      <c r="D212" s="5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6"/>
      <c r="D213" s="5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6"/>
      <c r="D214" s="5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6"/>
      <c r="D215" s="5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6"/>
      <c r="D216" s="5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6"/>
      <c r="D217" s="5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6"/>
      <c r="D218" s="5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6"/>
      <c r="D219" s="5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6"/>
      <c r="D220" s="5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6"/>
      <c r="D221" s="5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6"/>
      <c r="D222" s="5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6"/>
      <c r="D223" s="5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6"/>
      <c r="D224" s="5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6"/>
      <c r="D225" s="5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6"/>
      <c r="D226" s="5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6"/>
      <c r="D227" s="5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6"/>
      <c r="D228" s="5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6"/>
      <c r="D229" s="5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6"/>
      <c r="D230" s="5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6"/>
      <c r="D231" s="5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6"/>
      <c r="D232" s="5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6"/>
      <c r="D233" s="5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6"/>
      <c r="D234" s="5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6"/>
      <c r="D235" s="5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6"/>
      <c r="D236" s="5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6"/>
      <c r="D237" s="5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6"/>
      <c r="D238" s="5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6"/>
      <c r="D239" s="5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6"/>
      <c r="D240" s="5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6"/>
      <c r="D241" s="5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6"/>
      <c r="D242" s="5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6"/>
      <c r="D243" s="5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6"/>
      <c r="D244" s="5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6"/>
      <c r="D245" s="5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6"/>
      <c r="D246" s="5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6"/>
      <c r="D247" s="5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6"/>
      <c r="D248" s="5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6"/>
      <c r="D249" s="5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6"/>
      <c r="D250" s="5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6"/>
      <c r="D251" s="5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6"/>
      <c r="D252" s="5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6"/>
      <c r="D253" s="5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6"/>
      <c r="D254" s="5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6"/>
      <c r="D255" s="5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6"/>
      <c r="D256" s="5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6"/>
      <c r="D257" s="5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6"/>
      <c r="D258" s="5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6"/>
      <c r="D259" s="5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6"/>
      <c r="D260" s="5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6"/>
      <c r="D261" s="5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6"/>
      <c r="D262" s="5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6"/>
      <c r="D263" s="5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6"/>
      <c r="D264" s="5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6"/>
      <c r="D265" s="5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6"/>
      <c r="D266" s="5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6"/>
      <c r="D267" s="5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6"/>
      <c r="D268" s="5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6"/>
      <c r="D269" s="5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6"/>
      <c r="D270" s="5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6"/>
      <c r="D271" s="5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6"/>
      <c r="D272" s="5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6"/>
      <c r="D273" s="5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6"/>
      <c r="D274" s="5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6"/>
      <c r="D275" s="5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6"/>
      <c r="D276" s="5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6"/>
      <c r="D277" s="5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6"/>
      <c r="D278" s="5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6"/>
      <c r="D279" s="5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6"/>
      <c r="D280" s="5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6"/>
      <c r="D281" s="5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6"/>
      <c r="D282" s="5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6"/>
      <c r="D283" s="5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6"/>
      <c r="D284" s="5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6"/>
      <c r="D285" s="5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6"/>
      <c r="D286" s="5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6"/>
      <c r="D287" s="5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6"/>
      <c r="D288" s="5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6"/>
      <c r="D289" s="5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6"/>
      <c r="D290" s="5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6"/>
      <c r="D291" s="5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6"/>
      <c r="D292" s="5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6"/>
      <c r="D293" s="5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6"/>
      <c r="D294" s="5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6"/>
      <c r="D295" s="5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6"/>
      <c r="D296" s="5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6"/>
      <c r="D297" s="5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6"/>
      <c r="D298" s="5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6"/>
      <c r="D299" s="5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6"/>
      <c r="D300" s="5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6"/>
      <c r="D301" s="5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6"/>
      <c r="D302" s="5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6"/>
      <c r="D303" s="5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6"/>
      <c r="D304" s="5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6"/>
      <c r="D305" s="5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6"/>
      <c r="D306" s="5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6"/>
      <c r="D307" s="5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6"/>
      <c r="D308" s="5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6"/>
      <c r="D309" s="5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6"/>
      <c r="D310" s="5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6"/>
      <c r="D311" s="5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6"/>
      <c r="D312" s="5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6"/>
      <c r="D313" s="5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6"/>
      <c r="D314" s="5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6"/>
      <c r="D315" s="5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6"/>
      <c r="D316" s="5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6"/>
      <c r="D317" s="5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6"/>
      <c r="D318" s="5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6"/>
      <c r="D319" s="5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6"/>
      <c r="D320" s="5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6"/>
      <c r="D321" s="5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6"/>
      <c r="D322" s="5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6"/>
      <c r="D323" s="5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6"/>
      <c r="D324" s="5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6"/>
      <c r="D325" s="5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6"/>
      <c r="D326" s="5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6"/>
      <c r="D327" s="5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6"/>
      <c r="D328" s="5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6"/>
      <c r="D329" s="5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6"/>
      <c r="D330" s="5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6"/>
      <c r="D331" s="5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6"/>
      <c r="D332" s="5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6"/>
      <c r="D333" s="5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6"/>
      <c r="D334" s="5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6"/>
      <c r="D335" s="5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6"/>
      <c r="D336" s="5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6"/>
      <c r="D337" s="5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6"/>
      <c r="D338" s="5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6"/>
      <c r="D339" s="5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6"/>
      <c r="D340" s="5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6"/>
      <c r="D341" s="5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6"/>
      <c r="D342" s="5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6"/>
      <c r="D343" s="5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6"/>
      <c r="D344" s="5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6"/>
      <c r="D345" s="5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6"/>
      <c r="D346" s="5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6"/>
      <c r="D347" s="5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6"/>
      <c r="D348" s="5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6"/>
      <c r="D349" s="5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6"/>
      <c r="D350" s="5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6"/>
      <c r="D351" s="5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6"/>
      <c r="D352" s="5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6"/>
      <c r="D353" s="5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6"/>
      <c r="D354" s="5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6"/>
      <c r="D355" s="5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6"/>
      <c r="D356" s="5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6"/>
      <c r="D357" s="5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6"/>
      <c r="D358" s="5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6"/>
      <c r="D359" s="5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6"/>
      <c r="D360" s="5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6"/>
      <c r="D361" s="5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6"/>
      <c r="D362" s="5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6"/>
      <c r="D363" s="5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6"/>
      <c r="D364" s="5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6"/>
      <c r="D365" s="5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6"/>
      <c r="D366" s="5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6"/>
      <c r="D367" s="5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6"/>
      <c r="D368" s="5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6"/>
      <c r="D369" s="5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6"/>
      <c r="D370" s="5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6"/>
      <c r="D371" s="5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6"/>
      <c r="D372" s="5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6"/>
      <c r="D373" s="5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6"/>
      <c r="D374" s="5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6"/>
      <c r="D375" s="5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6"/>
      <c r="D376" s="5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6"/>
      <c r="D377" s="5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6"/>
      <c r="D378" s="5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6"/>
      <c r="D379" s="5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6"/>
      <c r="D380" s="5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6"/>
      <c r="D381" s="5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6"/>
      <c r="D382" s="5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6"/>
      <c r="D383" s="5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6"/>
      <c r="D384" s="5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6"/>
      <c r="D385" s="5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6"/>
      <c r="D386" s="5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6"/>
      <c r="D387" s="5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6"/>
      <c r="D388" s="5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6"/>
      <c r="D389" s="5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6"/>
      <c r="D390" s="5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6"/>
      <c r="D391" s="5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6"/>
      <c r="D392" s="5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6"/>
      <c r="D393" s="5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6"/>
      <c r="D394" s="5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6"/>
      <c r="D395" s="5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6"/>
      <c r="D396" s="5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6"/>
      <c r="D397" s="5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6"/>
      <c r="D398" s="5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6"/>
      <c r="D399" s="5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6"/>
      <c r="D400" s="5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6"/>
      <c r="D401" s="5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6"/>
      <c r="D402" s="5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6"/>
      <c r="D403" s="5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6"/>
      <c r="D404" s="5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6"/>
      <c r="D405" s="5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6"/>
      <c r="D406" s="5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6"/>
      <c r="D407" s="5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6"/>
      <c r="D408" s="5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6"/>
      <c r="D409" s="5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6"/>
      <c r="D410" s="5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6"/>
      <c r="D411" s="5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6"/>
      <c r="D412" s="5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6"/>
      <c r="D413" s="5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6"/>
      <c r="D414" s="5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6"/>
      <c r="D415" s="5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6"/>
      <c r="D416" s="5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6"/>
      <c r="D417" s="5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6"/>
      <c r="D418" s="5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6"/>
      <c r="D419" s="5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6"/>
      <c r="D420" s="5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6"/>
      <c r="D421" s="5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6"/>
      <c r="D422" s="5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6"/>
      <c r="D423" s="5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6"/>
      <c r="D424" s="5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6"/>
      <c r="D425" s="5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6"/>
      <c r="D426" s="5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6"/>
      <c r="D427" s="5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6"/>
      <c r="D428" s="5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6"/>
      <c r="D429" s="5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6"/>
      <c r="D430" s="5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6"/>
      <c r="D431" s="5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6"/>
      <c r="D432" s="5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6"/>
      <c r="D433" s="5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6"/>
      <c r="D434" s="5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6"/>
      <c r="D435" s="5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6"/>
      <c r="D436" s="5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6"/>
      <c r="D437" s="5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6"/>
      <c r="D438" s="5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6"/>
      <c r="D439" s="5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6"/>
      <c r="D440" s="5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6"/>
      <c r="D441" s="5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6"/>
      <c r="D442" s="5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6"/>
      <c r="D443" s="5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6"/>
      <c r="D444" s="5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6"/>
      <c r="D445" s="5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6"/>
      <c r="D446" s="5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6"/>
      <c r="D447" s="5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6"/>
      <c r="D448" s="5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6"/>
      <c r="D449" s="5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6"/>
      <c r="D450" s="5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6"/>
      <c r="D451" s="5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6"/>
      <c r="D452" s="5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6"/>
      <c r="D453" s="5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6"/>
      <c r="D454" s="5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6"/>
      <c r="D455" s="5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6"/>
      <c r="D456" s="5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6"/>
      <c r="D457" s="5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6"/>
      <c r="D458" s="5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6"/>
      <c r="D459" s="5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6"/>
      <c r="D460" s="5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6"/>
      <c r="D461" s="5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6"/>
      <c r="D462" s="5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6"/>
      <c r="D463" s="5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6"/>
      <c r="D464" s="5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6"/>
      <c r="D465" s="5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6"/>
      <c r="D466" s="5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6"/>
      <c r="D467" s="5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6"/>
      <c r="D468" s="5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6"/>
      <c r="D469" s="5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6"/>
      <c r="D470" s="5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6"/>
      <c r="D471" s="5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6"/>
      <c r="D472" s="5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6"/>
      <c r="D473" s="5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6"/>
      <c r="D474" s="5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6"/>
      <c r="D475" s="5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6"/>
      <c r="D476" s="5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6"/>
      <c r="D477" s="5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6"/>
      <c r="D478" s="5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6"/>
      <c r="D479" s="5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6"/>
      <c r="D480" s="5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6"/>
      <c r="D481" s="5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6"/>
      <c r="D482" s="5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6"/>
      <c r="D483" s="5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6"/>
      <c r="D484" s="5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6"/>
      <c r="D485" s="5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6"/>
      <c r="D486" s="5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6"/>
      <c r="D487" s="5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6"/>
      <c r="D488" s="5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6"/>
      <c r="D489" s="5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6"/>
      <c r="D490" s="5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6"/>
      <c r="D491" s="5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6"/>
      <c r="D492" s="5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6"/>
      <c r="D493" s="5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6"/>
      <c r="D494" s="5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6"/>
      <c r="D495" s="5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6"/>
      <c r="D496" s="5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6"/>
      <c r="D497" s="5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6"/>
      <c r="D498" s="5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6"/>
      <c r="D499" s="5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6"/>
      <c r="D500" s="5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6"/>
      <c r="D501" s="5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6"/>
      <c r="D502" s="5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6"/>
      <c r="D503" s="5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6"/>
      <c r="D504" s="5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6"/>
      <c r="D505" s="5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6"/>
      <c r="D506" s="5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6"/>
      <c r="D507" s="5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6"/>
      <c r="D508" s="5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6"/>
      <c r="D509" s="5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6"/>
      <c r="D510" s="5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6"/>
      <c r="D511" s="5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6"/>
      <c r="D512" s="5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6"/>
      <c r="D513" s="5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6"/>
      <c r="D514" s="5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6"/>
      <c r="D515" s="5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6"/>
      <c r="D516" s="5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6"/>
      <c r="D517" s="5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6"/>
      <c r="D518" s="5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6"/>
      <c r="D519" s="5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6"/>
      <c r="D520" s="5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6"/>
      <c r="D521" s="5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6"/>
      <c r="D522" s="5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6"/>
      <c r="D523" s="5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6"/>
      <c r="D524" s="5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6"/>
      <c r="D525" s="5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6"/>
      <c r="D526" s="5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6"/>
      <c r="D527" s="5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6"/>
      <c r="D528" s="5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6"/>
      <c r="D529" s="5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6"/>
      <c r="D530" s="5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6"/>
      <c r="D531" s="5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6"/>
      <c r="D532" s="5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6"/>
      <c r="D533" s="5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6"/>
      <c r="D534" s="5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6"/>
      <c r="D535" s="5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6"/>
      <c r="D536" s="5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6"/>
      <c r="D537" s="5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6"/>
      <c r="D538" s="5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6"/>
      <c r="D539" s="5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6"/>
      <c r="D540" s="5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6"/>
      <c r="D541" s="5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6"/>
      <c r="D542" s="5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6"/>
      <c r="D543" s="5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6"/>
      <c r="D544" s="5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6"/>
      <c r="D545" s="5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6"/>
      <c r="D546" s="5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6"/>
      <c r="D547" s="5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6"/>
      <c r="D548" s="5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6"/>
      <c r="D549" s="5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6"/>
      <c r="D550" s="5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6"/>
      <c r="D551" s="5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6"/>
      <c r="D552" s="5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6"/>
      <c r="D553" s="5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6"/>
      <c r="D554" s="5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6"/>
      <c r="D555" s="5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6"/>
      <c r="D556" s="5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6"/>
      <c r="D557" s="5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6"/>
      <c r="D558" s="5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6"/>
      <c r="D559" s="5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6"/>
      <c r="D560" s="5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6"/>
      <c r="D561" s="5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6"/>
      <c r="D562" s="5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6"/>
      <c r="D563" s="5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6"/>
      <c r="D564" s="5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6"/>
      <c r="D565" s="5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6"/>
      <c r="D566" s="5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6"/>
      <c r="D567" s="5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6"/>
      <c r="D568" s="5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6"/>
      <c r="D569" s="5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6"/>
      <c r="D570" s="5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6"/>
      <c r="D571" s="5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6"/>
      <c r="D572" s="5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6"/>
      <c r="D573" s="5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6"/>
      <c r="D574" s="5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6"/>
      <c r="D575" s="5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6"/>
      <c r="D576" s="5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6"/>
      <c r="D577" s="5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6"/>
      <c r="D578" s="5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6"/>
      <c r="D579" s="5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6"/>
      <c r="D580" s="5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6"/>
      <c r="D581" s="5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6"/>
      <c r="D582" s="5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6"/>
      <c r="D583" s="5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6"/>
      <c r="D584" s="5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6"/>
      <c r="D585" s="5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6"/>
      <c r="D586" s="5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6"/>
      <c r="D587" s="5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6"/>
      <c r="D588" s="5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6"/>
      <c r="D589" s="5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6"/>
      <c r="D590" s="5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6"/>
      <c r="D591" s="5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6"/>
      <c r="D592" s="5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6"/>
      <c r="D593" s="5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6"/>
      <c r="D594" s="5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6"/>
      <c r="D595" s="5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6"/>
      <c r="D596" s="5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6"/>
      <c r="D597" s="5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6"/>
      <c r="D598" s="5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6"/>
      <c r="D599" s="5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6"/>
      <c r="D600" s="5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6"/>
      <c r="D601" s="5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6"/>
      <c r="D602" s="5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6"/>
      <c r="D603" s="5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6"/>
      <c r="D604" s="5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6"/>
      <c r="D605" s="5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6"/>
      <c r="D606" s="5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6"/>
      <c r="D607" s="5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6"/>
      <c r="D608" s="5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6"/>
      <c r="D609" s="5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6"/>
      <c r="D610" s="5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6"/>
      <c r="D611" s="5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6"/>
      <c r="D612" s="5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6"/>
      <c r="D613" s="5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6"/>
      <c r="D614" s="5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6"/>
      <c r="D615" s="5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6"/>
      <c r="D616" s="5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6"/>
      <c r="D617" s="5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6"/>
      <c r="D618" s="5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6"/>
      <c r="D619" s="5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6"/>
      <c r="D620" s="5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6"/>
      <c r="D621" s="5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6"/>
      <c r="D622" s="5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6"/>
      <c r="D623" s="5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6"/>
      <c r="D624" s="5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6"/>
      <c r="D625" s="5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6"/>
      <c r="D626" s="5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6"/>
      <c r="D627" s="5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6"/>
      <c r="D628" s="5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6"/>
      <c r="D629" s="5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6"/>
      <c r="D630" s="5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6"/>
      <c r="D631" s="5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6"/>
      <c r="D632" s="5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6"/>
      <c r="D633" s="5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6"/>
      <c r="D634" s="5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6"/>
      <c r="D635" s="5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6"/>
      <c r="D636" s="5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6"/>
      <c r="D637" s="5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6"/>
      <c r="D638" s="5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6"/>
      <c r="D639" s="5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6"/>
      <c r="D640" s="5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6"/>
      <c r="D641" s="5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6"/>
      <c r="D642" s="5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6"/>
      <c r="D643" s="5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6"/>
      <c r="D644" s="5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6"/>
      <c r="D645" s="5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6"/>
      <c r="D646" s="5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6"/>
      <c r="D647" s="5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6"/>
      <c r="D648" s="5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6"/>
      <c r="D649" s="5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6"/>
      <c r="D650" s="5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6"/>
      <c r="D651" s="5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6"/>
      <c r="D652" s="5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6"/>
      <c r="D653" s="5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6"/>
      <c r="D654" s="5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6"/>
      <c r="D655" s="5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6"/>
      <c r="D656" s="5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6"/>
      <c r="D657" s="5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6"/>
      <c r="D658" s="5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6"/>
      <c r="D659" s="5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6"/>
      <c r="D660" s="5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6"/>
      <c r="D661" s="5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6"/>
      <c r="D662" s="5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6"/>
      <c r="D663" s="5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6"/>
      <c r="D664" s="5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6"/>
      <c r="D665" s="5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6"/>
      <c r="D666" s="5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6"/>
      <c r="D667" s="5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6"/>
      <c r="D668" s="5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6"/>
      <c r="D669" s="5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6"/>
      <c r="D670" s="5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6"/>
      <c r="D671" s="5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6"/>
      <c r="D672" s="5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6"/>
      <c r="D673" s="5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6"/>
      <c r="D674" s="5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6"/>
      <c r="D675" s="5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6"/>
      <c r="D676" s="5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6"/>
      <c r="D677" s="5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6"/>
      <c r="D678" s="5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6"/>
      <c r="D679" s="5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6"/>
      <c r="D680" s="5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6"/>
      <c r="D681" s="5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6"/>
      <c r="D682" s="5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6"/>
      <c r="D683" s="5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6"/>
      <c r="D684" s="5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6"/>
      <c r="D685" s="5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6"/>
      <c r="D686" s="5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6"/>
      <c r="D687" s="5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6"/>
      <c r="D688" s="5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6"/>
      <c r="D689" s="5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6"/>
      <c r="D690" s="5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6"/>
      <c r="D691" s="5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6"/>
      <c r="D692" s="5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6"/>
      <c r="D693" s="5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6"/>
      <c r="D694" s="5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6"/>
      <c r="D695" s="5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6"/>
      <c r="D696" s="5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6"/>
      <c r="D697" s="5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6"/>
      <c r="D698" s="5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6"/>
      <c r="D699" s="5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6"/>
      <c r="D700" s="5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6"/>
      <c r="D701" s="5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6"/>
      <c r="D702" s="5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6"/>
      <c r="D703" s="5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6"/>
      <c r="D704" s="5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6"/>
      <c r="D705" s="5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6"/>
      <c r="D706" s="5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6"/>
      <c r="D707" s="5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6"/>
      <c r="D708" s="5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6"/>
      <c r="D709" s="5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6"/>
      <c r="D710" s="5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6"/>
      <c r="D711" s="5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6"/>
      <c r="D712" s="5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6"/>
      <c r="D713" s="5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6"/>
      <c r="D714" s="5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6"/>
      <c r="D715" s="5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6"/>
      <c r="D716" s="5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6"/>
      <c r="D717" s="5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6"/>
      <c r="D718" s="5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6"/>
      <c r="D719" s="5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6"/>
      <c r="D720" s="5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6"/>
      <c r="D721" s="5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6"/>
      <c r="D722" s="5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6"/>
      <c r="D723" s="5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6"/>
      <c r="D724" s="5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6"/>
      <c r="D725" s="5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6"/>
      <c r="D726" s="5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6"/>
      <c r="D727" s="5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6"/>
      <c r="D728" s="5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6"/>
      <c r="D729" s="5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6"/>
      <c r="D730" s="5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6"/>
      <c r="D731" s="5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6"/>
      <c r="D732" s="5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6"/>
      <c r="D733" s="5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6"/>
      <c r="D734" s="5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6"/>
      <c r="D735" s="5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6"/>
      <c r="D736" s="5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6"/>
      <c r="D737" s="5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6"/>
      <c r="D738" s="5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6"/>
      <c r="D739" s="5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6"/>
      <c r="D740" s="5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6"/>
      <c r="D741" s="5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6"/>
      <c r="D742" s="5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6"/>
      <c r="D743" s="5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6"/>
      <c r="D744" s="5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6"/>
      <c r="D745" s="5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6"/>
      <c r="D746" s="5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6"/>
      <c r="D747" s="5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6"/>
      <c r="D748" s="5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6"/>
      <c r="D749" s="5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6"/>
      <c r="D750" s="5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6"/>
      <c r="D751" s="5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6"/>
      <c r="D752" s="5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6"/>
      <c r="D753" s="5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6"/>
      <c r="D754" s="5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6"/>
      <c r="D755" s="5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6"/>
      <c r="D756" s="5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6"/>
      <c r="D757" s="5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6"/>
      <c r="D758" s="5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6"/>
      <c r="D759" s="5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6"/>
      <c r="D760" s="5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6"/>
      <c r="D761" s="5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6"/>
      <c r="D762" s="5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6"/>
      <c r="D763" s="5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6"/>
      <c r="D764" s="5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6"/>
      <c r="D765" s="5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6"/>
      <c r="D766" s="5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6"/>
      <c r="D767" s="5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6"/>
      <c r="D768" s="5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6"/>
      <c r="D769" s="5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6"/>
      <c r="D770" s="5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6"/>
      <c r="D771" s="5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6"/>
      <c r="D772" s="5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6"/>
      <c r="D773" s="5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6"/>
      <c r="D774" s="5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6"/>
      <c r="D775" s="5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6"/>
      <c r="D776" s="5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6"/>
      <c r="D777" s="5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6"/>
      <c r="D778" s="5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6"/>
      <c r="D779" s="5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6"/>
      <c r="D780" s="5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6"/>
      <c r="D781" s="5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6"/>
      <c r="D782" s="5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6"/>
      <c r="D783" s="5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6"/>
      <c r="D784" s="5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6"/>
      <c r="D785" s="5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6"/>
      <c r="D786" s="5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6"/>
      <c r="D787" s="5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6"/>
      <c r="D788" s="5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6"/>
      <c r="D789" s="5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6"/>
      <c r="D790" s="5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6"/>
      <c r="D791" s="5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6"/>
      <c r="D792" s="5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6"/>
      <c r="D793" s="5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6"/>
      <c r="D794" s="5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6"/>
      <c r="D795" s="5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6"/>
      <c r="D796" s="5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6"/>
      <c r="D797" s="5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6"/>
      <c r="D798" s="5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6"/>
      <c r="D799" s="5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6"/>
      <c r="D800" s="5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6"/>
      <c r="D801" s="5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6"/>
      <c r="D802" s="5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6"/>
      <c r="D803" s="5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6"/>
      <c r="D804" s="5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6"/>
      <c r="D805" s="5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6"/>
      <c r="D806" s="5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6"/>
      <c r="D807" s="5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6"/>
      <c r="D808" s="5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6"/>
      <c r="D809" s="5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6"/>
      <c r="D810" s="5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6"/>
      <c r="D811" s="5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6"/>
      <c r="D812" s="5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6"/>
      <c r="D813" s="5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6"/>
      <c r="D814" s="5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6"/>
      <c r="D815" s="5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6"/>
      <c r="D816" s="5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6"/>
      <c r="D817" s="5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6"/>
      <c r="D818" s="5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6"/>
      <c r="D819" s="5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6"/>
      <c r="D820" s="5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6"/>
      <c r="D821" s="5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6"/>
      <c r="D822" s="5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6"/>
      <c r="D823" s="5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6"/>
      <c r="D824" s="5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6"/>
      <c r="D825" s="5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6"/>
      <c r="D826" s="5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6"/>
      <c r="D827" s="5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6"/>
      <c r="D828" s="5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6"/>
      <c r="D829" s="5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6"/>
      <c r="D830" s="5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6"/>
      <c r="D831" s="5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6"/>
      <c r="D832" s="5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6"/>
      <c r="D833" s="5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6"/>
      <c r="D834" s="5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6"/>
      <c r="D835" s="5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6"/>
      <c r="D836" s="5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6"/>
      <c r="D837" s="5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6"/>
      <c r="D838" s="5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6"/>
      <c r="D839" s="5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6"/>
      <c r="D840" s="5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6"/>
      <c r="D841" s="5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6"/>
      <c r="D842" s="5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6"/>
      <c r="D843" s="5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6"/>
      <c r="D844" s="5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6"/>
      <c r="D845" s="5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6"/>
      <c r="D846" s="5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6"/>
      <c r="D847" s="5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6"/>
      <c r="D848" s="5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6"/>
      <c r="D849" s="5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6"/>
      <c r="D850" s="5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6"/>
      <c r="D851" s="5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6"/>
      <c r="D852" s="5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6"/>
      <c r="D853" s="5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6"/>
      <c r="D854" s="5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6"/>
      <c r="D855" s="5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6"/>
      <c r="D856" s="5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6"/>
      <c r="D857" s="5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6"/>
      <c r="D858" s="5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6"/>
      <c r="D859" s="5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6"/>
      <c r="D860" s="5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6"/>
      <c r="D861" s="5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6"/>
      <c r="D862" s="5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6"/>
      <c r="D863" s="5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6"/>
      <c r="D864" s="5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6"/>
      <c r="D865" s="5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6"/>
      <c r="D866" s="5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6"/>
      <c r="D867" s="5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6"/>
      <c r="D868" s="5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6"/>
      <c r="D869" s="5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6"/>
      <c r="D870" s="5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6"/>
      <c r="D871" s="5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6"/>
      <c r="D872" s="5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6"/>
      <c r="D873" s="5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6"/>
      <c r="D874" s="5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6"/>
      <c r="D875" s="5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6"/>
      <c r="D876" s="5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6"/>
      <c r="D877" s="5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6"/>
      <c r="D878" s="5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6"/>
      <c r="D879" s="5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6"/>
      <c r="D880" s="5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6"/>
      <c r="D881" s="5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6"/>
      <c r="D882" s="5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6"/>
      <c r="D883" s="5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6"/>
      <c r="D884" s="5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6"/>
      <c r="D885" s="5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6"/>
      <c r="D886" s="5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6"/>
      <c r="D887" s="5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6"/>
      <c r="D888" s="5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6"/>
      <c r="D889" s="5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6"/>
      <c r="D890" s="5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6"/>
      <c r="D891" s="5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6"/>
      <c r="D892" s="5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6"/>
      <c r="D893" s="5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6"/>
      <c r="D894" s="5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6"/>
      <c r="D895" s="5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6"/>
      <c r="D896" s="5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6"/>
      <c r="D897" s="5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6"/>
      <c r="D898" s="5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6"/>
      <c r="D899" s="5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6"/>
      <c r="D900" s="5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6"/>
      <c r="D901" s="5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6"/>
      <c r="D902" s="5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6"/>
      <c r="D903" s="5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6"/>
      <c r="D904" s="5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6"/>
      <c r="D905" s="5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6"/>
      <c r="D906" s="5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6"/>
      <c r="D907" s="5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6"/>
      <c r="D908" s="5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6"/>
      <c r="D909" s="5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6"/>
      <c r="D910" s="5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6"/>
      <c r="D911" s="5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6"/>
      <c r="D912" s="5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6"/>
      <c r="D913" s="5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6"/>
      <c r="D914" s="5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6"/>
      <c r="D915" s="5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6"/>
      <c r="D916" s="5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6"/>
      <c r="D917" s="5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6"/>
      <c r="D918" s="5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6"/>
      <c r="D919" s="5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6"/>
      <c r="D920" s="5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6"/>
      <c r="D921" s="5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6"/>
      <c r="D922" s="5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6"/>
      <c r="D923" s="5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6"/>
      <c r="D924" s="5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6"/>
      <c r="D925" s="5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6"/>
      <c r="D926" s="5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6"/>
      <c r="D927" s="5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6"/>
      <c r="D928" s="5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6"/>
      <c r="D929" s="5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6"/>
      <c r="D930" s="5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6"/>
      <c r="D931" s="5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6"/>
      <c r="D932" s="5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6"/>
      <c r="D933" s="5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6"/>
      <c r="D934" s="5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6"/>
      <c r="D935" s="5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6"/>
      <c r="D936" s="5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6"/>
      <c r="D937" s="5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6"/>
      <c r="D938" s="5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6"/>
      <c r="D939" s="5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6"/>
      <c r="D940" s="5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6"/>
      <c r="D941" s="5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6"/>
      <c r="D942" s="5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6"/>
      <c r="D943" s="5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6"/>
      <c r="D944" s="5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6"/>
      <c r="D945" s="5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6"/>
      <c r="D946" s="5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6"/>
      <c r="D947" s="5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6"/>
      <c r="D948" s="5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6"/>
      <c r="D949" s="5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6"/>
      <c r="D950" s="5"/>
      <c r="E950" s="6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6"/>
      <c r="D951" s="5"/>
      <c r="E951" s="6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6"/>
      <c r="D952" s="5"/>
      <c r="E952" s="6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6"/>
      <c r="D953" s="5"/>
      <c r="E953" s="6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6"/>
      <c r="D954" s="5"/>
      <c r="E954" s="6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6"/>
      <c r="D955" s="5"/>
      <c r="E955" s="6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6"/>
      <c r="D956" s="5"/>
      <c r="E956" s="6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6"/>
      <c r="D957" s="5"/>
      <c r="E957" s="6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6"/>
      <c r="D958" s="5"/>
      <c r="E958" s="6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6"/>
      <c r="D959" s="5"/>
      <c r="E959" s="6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6"/>
      <c r="D960" s="5"/>
      <c r="E960" s="6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6"/>
      <c r="D961" s="5"/>
      <c r="E961" s="6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6"/>
      <c r="D962" s="5"/>
      <c r="E962" s="6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6"/>
      <c r="D963" s="5"/>
      <c r="E963" s="6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6"/>
      <c r="D964" s="5"/>
      <c r="E964" s="6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6"/>
      <c r="D965" s="5"/>
      <c r="E965" s="6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6"/>
      <c r="D966" s="5"/>
      <c r="E966" s="6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6"/>
      <c r="D967" s="5"/>
      <c r="E967" s="6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6"/>
      <c r="D968" s="5"/>
      <c r="E968" s="6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6"/>
      <c r="D969" s="5"/>
      <c r="E969" s="6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6"/>
      <c r="D970" s="5"/>
      <c r="E970" s="6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6"/>
      <c r="D971" s="5"/>
      <c r="E971" s="6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6"/>
      <c r="D972" s="5"/>
      <c r="E972" s="6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6"/>
      <c r="D973" s="5"/>
      <c r="E973" s="6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6"/>
      <c r="D974" s="5"/>
      <c r="E974" s="6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6"/>
      <c r="D975" s="5"/>
      <c r="E975" s="6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6"/>
      <c r="D976" s="5"/>
      <c r="E976" s="6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6"/>
      <c r="D977" s="5"/>
      <c r="E977" s="6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6"/>
      <c r="D978" s="5"/>
      <c r="E978" s="6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6"/>
      <c r="D979" s="5"/>
      <c r="E979" s="6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6"/>
      <c r="D980" s="5"/>
      <c r="E980" s="6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6"/>
      <c r="D981" s="5"/>
      <c r="E981" s="6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6"/>
      <c r="D982" s="5"/>
      <c r="E982" s="6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6"/>
      <c r="D983" s="5"/>
      <c r="E983" s="6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6"/>
      <c r="D984" s="5"/>
      <c r="E984" s="6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6"/>
      <c r="D985" s="5"/>
      <c r="E985" s="6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6"/>
      <c r="D986" s="5"/>
      <c r="E986" s="6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6"/>
      <c r="D987" s="5"/>
      <c r="E987" s="6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6"/>
      <c r="D988" s="5"/>
      <c r="E988" s="6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6"/>
      <c r="D989" s="5"/>
      <c r="E989" s="6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6"/>
      <c r="D990" s="5"/>
      <c r="E990" s="6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6"/>
      <c r="D991" s="5"/>
      <c r="E991" s="6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6"/>
      <c r="D992" s="5"/>
      <c r="E992" s="6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6"/>
      <c r="D993" s="5"/>
      <c r="E993" s="6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6"/>
      <c r="D994" s="5"/>
      <c r="E994" s="6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6"/>
      <c r="D995" s="5"/>
      <c r="E995" s="6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6"/>
      <c r="D996" s="5"/>
      <c r="E996" s="6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6"/>
      <c r="D997" s="5"/>
      <c r="E997" s="6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6"/>
      <c r="D998" s="5"/>
      <c r="E998" s="6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6"/>
      <c r="D999" s="5"/>
      <c r="E999" s="6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6"/>
      <c r="D1000" s="5"/>
      <c r="E1000" s="6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G12" sqref="G12"/>
    </sheetView>
  </sheetViews>
  <sheetFormatPr defaultColWidth="14.453125" defaultRowHeight="15" customHeight="1"/>
  <cols>
    <col min="1" max="1" width="9.08984375" customWidth="1"/>
    <col min="2" max="2" width="13" customWidth="1"/>
    <col min="3" max="3" width="13.54296875" customWidth="1"/>
    <col min="4" max="10" width="8.54296875" customWidth="1"/>
    <col min="11" max="26" width="10.81640625" customWidth="1"/>
  </cols>
  <sheetData>
    <row r="1" spans="1:26" ht="14.25" customHeight="1">
      <c r="A1" s="4" t="s">
        <v>109</v>
      </c>
      <c r="B1" s="3" t="s">
        <v>110</v>
      </c>
      <c r="C1" s="3" t="s">
        <v>112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Master_Data_Table_Village_Water!A8</f>
        <v>7</v>
      </c>
      <c r="B2" s="5" t="str">
        <f>Master_Data_Table_Village_Water!C8</f>
        <v>Sailele</v>
      </c>
      <c r="C2" s="5" t="str">
        <f>Master_Data_Table_Village_Water!H8</f>
        <v>No longer used</v>
      </c>
      <c r="D2" s="12">
        <f>Master_Data_Table_Village_Water!I8</f>
        <v>0.12144199999999999</v>
      </c>
      <c r="E2" s="10">
        <f>Master_Data_Table_Village_Water!S8</f>
        <v>26.436181999999999</v>
      </c>
      <c r="F2" s="10">
        <f>Master_Data_Table_Village_Water!Y8/25.4</f>
        <v>105.37279574803151</v>
      </c>
      <c r="G2" s="10">
        <f>Master_Data_Table_Village_Water!AD8</f>
        <v>31.669515360000002</v>
      </c>
      <c r="H2" s="10">
        <f>Master_Data_Table_Village_Water!AE8</f>
        <v>12.358112754</v>
      </c>
      <c r="I2" s="10">
        <f>Master_Data_Table_Village_Water!AF8</f>
        <v>218.687967609</v>
      </c>
      <c r="J2" s="10">
        <f>Master_Data_Table_Village_Water!AG8</f>
        <v>104.42771344600001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Master_Data_Table_Village_Water!A9</f>
        <v>8</v>
      </c>
      <c r="B3" s="5" t="str">
        <f>Master_Data_Table_Village_Water!C9</f>
        <v>Aoa</v>
      </c>
      <c r="C3" s="5" t="str">
        <f>Master_Data_Table_Village_Water!H9</f>
        <v>Actively used</v>
      </c>
      <c r="D3" s="12">
        <f>Master_Data_Table_Village_Water!I9</f>
        <v>0.38823800000000003</v>
      </c>
      <c r="E3" s="10">
        <f>Master_Data_Table_Village_Water!S9</f>
        <v>24.097128000000001</v>
      </c>
      <c r="F3" s="10">
        <f>Master_Data_Table_Village_Water!Y9/25.4</f>
        <v>109.60710334645671</v>
      </c>
      <c r="G3" s="10">
        <f>Master_Data_Table_Village_Water!AD9</f>
        <v>44.195042077000004</v>
      </c>
      <c r="H3" s="10">
        <f>Master_Data_Table_Village_Water!AE9</f>
        <v>16.562312731000002</v>
      </c>
      <c r="I3" s="10">
        <f>Master_Data_Table_Village_Water!AF9</f>
        <v>457.49164297600004</v>
      </c>
      <c r="J3" s="10">
        <f>Master_Data_Table_Village_Water!AG9</f>
        <v>221.87466770899999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Master_Data_Table_Village_Water!A10</f>
        <v>9</v>
      </c>
      <c r="B4" s="5" t="str">
        <f>Master_Data_Table_Village_Water!C10</f>
        <v>Aua</v>
      </c>
      <c r="C4" s="5" t="str">
        <f>Master_Data_Table_Village_Water!H10</f>
        <v>Actively used</v>
      </c>
      <c r="D4" s="12">
        <f>Master_Data_Table_Village_Water!I10</f>
        <v>0.29533599999999999</v>
      </c>
      <c r="E4" s="10">
        <f>Master_Data_Table_Village_Water!S10</f>
        <v>34.368333</v>
      </c>
      <c r="F4" s="10">
        <f>Master_Data_Table_Village_Water!Y10/25.4</f>
        <v>175.55930877952758</v>
      </c>
      <c r="G4" s="10">
        <f>Master_Data_Table_Village_Water!AD10</f>
        <v>96.18986927200001</v>
      </c>
      <c r="H4" s="10">
        <f>Master_Data_Table_Village_Water!AE10</f>
        <v>40.498918792000005</v>
      </c>
      <c r="I4" s="10">
        <f>Master_Data_Table_Village_Water!AF10</f>
        <v>709.45235027700005</v>
      </c>
      <c r="J4" s="10">
        <f>Master_Data_Table_Village_Water!AG10</f>
        <v>355.21023937199999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Master_Data_Table_Village_Water!A11</f>
        <v>10</v>
      </c>
      <c r="B5" s="5" t="str">
        <f>Master_Data_Table_Village_Water!C11</f>
        <v>Amaua</v>
      </c>
      <c r="C5" s="5" t="str">
        <f>Master_Data_Table_Village_Water!H11</f>
        <v>No longer used</v>
      </c>
      <c r="D5" s="12">
        <f>Master_Data_Table_Village_Water!I11</f>
        <v>9.5708000000000001E-2</v>
      </c>
      <c r="E5" s="10">
        <f>Master_Data_Table_Village_Water!S11</f>
        <v>31.619624999999999</v>
      </c>
      <c r="F5" s="10">
        <f>Master_Data_Table_Village_Water!Y11/25.4</f>
        <v>146.57185070866143</v>
      </c>
      <c r="G5" s="10">
        <f>Master_Data_Table_Village_Water!AD11</f>
        <v>44.179781823000006</v>
      </c>
      <c r="H5" s="10">
        <f>Master_Data_Table_Village_Water!AE11</f>
        <v>18.233310544000002</v>
      </c>
      <c r="I5" s="10">
        <f>Master_Data_Table_Village_Water!AF11</f>
        <v>269.86188290500002</v>
      </c>
      <c r="J5" s="10">
        <f>Master_Data_Table_Village_Water!AG11</f>
        <v>131.176245722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Master_Data_Table_Village_Water!A12</f>
        <v>11</v>
      </c>
      <c r="B6" s="5" t="str">
        <f>Master_Data_Table_Village_Water!C12</f>
        <v>Auasi</v>
      </c>
      <c r="C6" s="5" t="str">
        <f>Master_Data_Table_Village_Water!H12</f>
        <v>No Data</v>
      </c>
      <c r="D6" s="12">
        <f>Master_Data_Table_Village_Water!I12</f>
        <v>0.12729399999999999</v>
      </c>
      <c r="E6" s="10">
        <f>Master_Data_Table_Village_Water!S12</f>
        <v>25.130237999999999</v>
      </c>
      <c r="F6" s="10">
        <f>Master_Data_Table_Village_Water!Y12/25.4</f>
        <v>107.50362976377954</v>
      </c>
      <c r="G6" s="10">
        <f>Master_Data_Table_Village_Water!AD12</f>
        <v>34.929823744000004</v>
      </c>
      <c r="H6" s="10">
        <f>Master_Data_Table_Village_Water!AE12</f>
        <v>13.661517978000001</v>
      </c>
      <c r="I6" s="10">
        <f>Master_Data_Table_Village_Water!AF12</f>
        <v>295.20512531999998</v>
      </c>
      <c r="J6" s="10">
        <f>Master_Data_Table_Village_Water!AG12</f>
        <v>143.28121779200001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Master_Data_Table_Village_Water!A15</f>
        <v>14</v>
      </c>
      <c r="B7" s="5" t="str">
        <f>Master_Data_Table_Village_Water!C15</f>
        <v>Pagai</v>
      </c>
      <c r="C7" s="5" t="str">
        <f>Master_Data_Table_Village_Water!H15</f>
        <v>No Data</v>
      </c>
      <c r="D7" s="12">
        <f>Master_Data_Table_Village_Water!I15</f>
        <v>0.124787</v>
      </c>
      <c r="E7" s="10">
        <f>Master_Data_Table_Village_Water!S15</f>
        <v>28.897592</v>
      </c>
      <c r="F7" s="10">
        <f>Master_Data_Table_Village_Water!Y15/25.4</f>
        <v>115.61684842519686</v>
      </c>
      <c r="G7" s="10">
        <f>Master_Data_Table_Village_Water!AD15</f>
        <v>39.752064007999998</v>
      </c>
      <c r="H7" s="10">
        <f>Master_Data_Table_Village_Water!AE15</f>
        <v>15.944272444000001</v>
      </c>
      <c r="I7" s="10">
        <f>Master_Data_Table_Village_Water!AF15</f>
        <v>252.26591238099999</v>
      </c>
      <c r="J7" s="10">
        <f>Master_Data_Table_Village_Water!AG15</f>
        <v>121.385895119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Master_Data_Table_Village_Water!A17</f>
        <v>16</v>
      </c>
      <c r="B8" s="5" t="str">
        <f>Master_Data_Table_Village_Water!C17</f>
        <v>Auto</v>
      </c>
      <c r="C8" s="5" t="str">
        <f>Master_Data_Table_Village_Water!H17</f>
        <v>No longer used</v>
      </c>
      <c r="D8" s="12">
        <f>Master_Data_Table_Village_Water!I17</f>
        <v>0.29094399999999998</v>
      </c>
      <c r="E8" s="10">
        <f>Master_Data_Table_Village_Water!S17</f>
        <v>30.972297999999999</v>
      </c>
      <c r="F8" s="10">
        <f>Master_Data_Table_Village_Water!Y17/25.4</f>
        <v>167.50593114173228</v>
      </c>
      <c r="G8" s="10">
        <f>Master_Data_Table_Village_Water!AD17</f>
        <v>75.747861377000007</v>
      </c>
      <c r="H8" s="10">
        <f>Master_Data_Table_Village_Water!AE17</f>
        <v>31.219786698</v>
      </c>
      <c r="I8" s="10">
        <f>Master_Data_Table_Village_Water!AF17</f>
        <v>469.32462346000005</v>
      </c>
      <c r="J8" s="10">
        <f>Master_Data_Table_Village_Water!AG17</f>
        <v>229.50030639900001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Master_Data_Table_Village_Water!A19</f>
        <v>18</v>
      </c>
      <c r="B9" s="5" t="str">
        <f>Master_Data_Table_Village_Water!C19</f>
        <v>Alega</v>
      </c>
      <c r="C9" s="5" t="str">
        <f>Master_Data_Table_Village_Water!H19</f>
        <v>Actively used</v>
      </c>
      <c r="D9" s="12">
        <f>Master_Data_Table_Village_Water!I19</f>
        <v>0.26872299999999999</v>
      </c>
      <c r="E9" s="10">
        <f>Master_Data_Table_Village_Water!S19</f>
        <v>30.659493000000001</v>
      </c>
      <c r="F9" s="10">
        <f>Master_Data_Table_Village_Water!Y19/25.4</f>
        <v>177.25719043307089</v>
      </c>
      <c r="G9" s="10">
        <f>Master_Data_Table_Village_Water!AD19</f>
        <v>63.825114693000003</v>
      </c>
      <c r="H9" s="10">
        <f>Master_Data_Table_Village_Water!AE19</f>
        <v>25.778159654</v>
      </c>
      <c r="I9" s="10">
        <f>Master_Data_Table_Village_Water!AF19</f>
        <v>462.36864062200004</v>
      </c>
      <c r="J9" s="10">
        <f>Master_Data_Table_Village_Water!AG19</f>
        <v>226.32482707400001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Master_Data_Table_Village_Water!A20</f>
        <v>19</v>
      </c>
      <c r="B10" s="5" t="str">
        <f>Master_Data_Table_Village_Water!C20</f>
        <v>Fagatogo</v>
      </c>
      <c r="C10" s="5" t="str">
        <f>Master_Data_Table_Village_Water!H20</f>
        <v>No longer used</v>
      </c>
      <c r="D10" s="12">
        <f>Master_Data_Table_Village_Water!I20</f>
        <v>0.117345</v>
      </c>
      <c r="E10" s="10">
        <f>Master_Data_Table_Village_Water!S20</f>
        <v>29.730004000000001</v>
      </c>
      <c r="F10" s="10">
        <f>Master_Data_Table_Village_Water!Y20/25.4</f>
        <v>199.93259960629922</v>
      </c>
      <c r="G10" s="10">
        <f>Master_Data_Table_Village_Water!AD20</f>
        <v>53.993022807000003</v>
      </c>
      <c r="H10" s="10">
        <f>Master_Data_Table_Village_Water!AE20</f>
        <v>22.597743187999999</v>
      </c>
      <c r="I10" s="10">
        <f>Master_Data_Table_Village_Water!AF20</f>
        <v>305.87608234499999</v>
      </c>
      <c r="J10" s="10">
        <f>Master_Data_Table_Village_Water!AG20</f>
        <v>149.05138912800001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Master_Data_Table_Village_Water!A21</f>
        <v>20</v>
      </c>
      <c r="B11" s="5" t="str">
        <f>Master_Data_Table_Village_Water!C21</f>
        <v>Utulei</v>
      </c>
      <c r="C11" s="5" t="str">
        <f>Master_Data_Table_Village_Water!H21</f>
        <v>No Data</v>
      </c>
      <c r="D11" s="12">
        <f>Master_Data_Table_Village_Water!I21</f>
        <v>3.1909E-2</v>
      </c>
      <c r="E11" s="10">
        <f>Master_Data_Table_Village_Water!S21</f>
        <v>37.225155000000001</v>
      </c>
      <c r="F11" s="10">
        <f>Master_Data_Table_Village_Water!Y21/25.4</f>
        <v>179.17122385826772</v>
      </c>
      <c r="G11" s="10">
        <f>Master_Data_Table_Village_Water!AD21</f>
        <v>19.036718034</v>
      </c>
      <c r="H11" s="10">
        <f>Master_Data_Table_Village_Water!AE21</f>
        <v>7.5937716890000004</v>
      </c>
      <c r="I11" s="10">
        <f>Master_Data_Table_Village_Water!AF21</f>
        <v>112.98871594000002</v>
      </c>
      <c r="J11" s="10">
        <f>Master_Data_Table_Village_Water!AG21</f>
        <v>53.582791273000005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Master_Data_Table_Village_Water!A23</f>
        <v>22</v>
      </c>
      <c r="B12" s="5" t="str">
        <f>Master_Data_Table_Village_Water!C23</f>
        <v>Faganeanea</v>
      </c>
      <c r="C12" s="5" t="str">
        <f>Master_Data_Table_Village_Water!H23</f>
        <v>May be used</v>
      </c>
      <c r="D12" s="12">
        <f>Master_Data_Table_Village_Water!I23</f>
        <v>0.24543799999999999</v>
      </c>
      <c r="E12" s="10">
        <f>Master_Data_Table_Village_Water!S23</f>
        <v>37.144691999999999</v>
      </c>
      <c r="F12" s="10">
        <f>Master_Data_Table_Village_Water!Y23/25.4</f>
        <v>208.96138669291341</v>
      </c>
      <c r="G12" s="10">
        <f>Master_Data_Table_Village_Water!AD23</f>
        <v>138.727378466</v>
      </c>
      <c r="H12" s="10">
        <f>Master_Data_Table_Village_Water!AE23</f>
        <v>62.078264440999995</v>
      </c>
      <c r="I12" s="10">
        <f>Master_Data_Table_Village_Water!AF23</f>
        <v>795.83615986100006</v>
      </c>
      <c r="J12" s="10">
        <f>Master_Data_Table_Village_Water!AG23</f>
        <v>402.87205209300004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Master_Data_Table_Village_Water!A24</f>
        <v>23</v>
      </c>
      <c r="B13" s="5" t="str">
        <f>Master_Data_Table_Village_Water!C24</f>
        <v>Fagalii</v>
      </c>
      <c r="C13" s="5" t="str">
        <f>Master_Data_Table_Village_Water!H24</f>
        <v>Actively used</v>
      </c>
      <c r="D13" s="12">
        <f>Master_Data_Table_Village_Water!I24</f>
        <v>0.37306</v>
      </c>
      <c r="E13" s="10">
        <f>Master_Data_Table_Village_Water!S24</f>
        <v>25.947551000000001</v>
      </c>
      <c r="F13" s="10">
        <f>Master_Data_Table_Village_Water!Y24/25.4</f>
        <v>148.52706334645671</v>
      </c>
      <c r="G13" s="10">
        <f>Master_Data_Table_Village_Water!AD24</f>
        <v>67.760913732000006</v>
      </c>
      <c r="H13" s="10">
        <f>Master_Data_Table_Village_Water!AE24</f>
        <v>26.846377434000001</v>
      </c>
      <c r="I13" s="10">
        <f>Master_Data_Table_Village_Water!AF24</f>
        <v>486.99106045100001</v>
      </c>
      <c r="J13" s="10">
        <f>Master_Data_Table_Village_Water!AG24</f>
        <v>289.47804176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Master_Data_Table_Village_Water!A26</f>
        <v>25</v>
      </c>
      <c r="B14" s="5" t="str">
        <f>Master_Data_Table_Village_Water!C26</f>
        <v>Asili</v>
      </c>
      <c r="C14" s="5" t="str">
        <f>Master_Data_Table_Village_Water!H26</f>
        <v>Actively used</v>
      </c>
      <c r="D14" s="12">
        <f>Master_Data_Table_Village_Water!I26</f>
        <v>0.62474300000000005</v>
      </c>
      <c r="E14" s="10">
        <f>Master_Data_Table_Village_Water!S26</f>
        <v>26.434608999999998</v>
      </c>
      <c r="F14" s="10">
        <f>Master_Data_Table_Village_Water!Y26/25.4</f>
        <v>203.71085578740161</v>
      </c>
      <c r="G14" s="10">
        <f>Master_Data_Table_Village_Water!AD26</f>
        <v>111.76071432400001</v>
      </c>
      <c r="H14" s="10">
        <f>Master_Data_Table_Village_Water!AE26</f>
        <v>44.591808680999996</v>
      </c>
      <c r="I14" s="10">
        <f>Master_Data_Table_Village_Water!AF26</f>
        <v>837.12681653699997</v>
      </c>
      <c r="J14" s="10">
        <f>Master_Data_Table_Village_Water!AG26</f>
        <v>496.08392768000004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Master_Data_Table_Village_Water!A27</f>
        <v>26</v>
      </c>
      <c r="B15" s="5" t="str">
        <f>Master_Data_Table_Village_Water!C27</f>
        <v>Amaluia</v>
      </c>
      <c r="C15" s="5" t="str">
        <f>Master_Data_Table_Village_Water!H27</f>
        <v>Actively used</v>
      </c>
      <c r="D15" s="12">
        <f>Master_Data_Table_Village_Water!I27</f>
        <v>0.35484199999999999</v>
      </c>
      <c r="E15" s="10">
        <f>Master_Data_Table_Village_Water!S27</f>
        <v>19.906566999999999</v>
      </c>
      <c r="F15" s="10">
        <f>Master_Data_Table_Village_Water!Y27/25.4</f>
        <v>183.96315677165356</v>
      </c>
      <c r="G15" s="10">
        <f>Master_Data_Table_Village_Water!AD27</f>
        <v>45.092255246000001</v>
      </c>
      <c r="H15" s="10">
        <f>Master_Data_Table_Village_Water!AE27</f>
        <v>16.626046732999999</v>
      </c>
      <c r="I15" s="10">
        <f>Master_Data_Table_Village_Water!AF27</f>
        <v>434.695067655</v>
      </c>
      <c r="J15" s="10">
        <f>Master_Data_Table_Village_Water!AG27</f>
        <v>258.05717877400002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Master_Data_Table_Village_Water!A28</f>
        <v>27</v>
      </c>
      <c r="B16" s="5" t="str">
        <f>Master_Data_Table_Village_Water!C28</f>
        <v>Seetaga</v>
      </c>
      <c r="C16" s="5" t="str">
        <f>Master_Data_Table_Village_Water!H28</f>
        <v>Actively used</v>
      </c>
      <c r="D16" s="12">
        <f>Master_Data_Table_Village_Water!I28</f>
        <v>0.45807399999999998</v>
      </c>
      <c r="E16" s="10">
        <f>Master_Data_Table_Village_Water!S28</f>
        <v>27.174544000000001</v>
      </c>
      <c r="F16" s="10">
        <f>Master_Data_Table_Village_Water!Y28/25.4</f>
        <v>177.82857393700789</v>
      </c>
      <c r="G16" s="10">
        <f>Master_Data_Table_Village_Water!AD28</f>
        <v>64.541897800000001</v>
      </c>
      <c r="H16" s="10">
        <f>Master_Data_Table_Village_Water!AE28</f>
        <v>24.209046478000001</v>
      </c>
      <c r="I16" s="10">
        <f>Master_Data_Table_Village_Water!AF28</f>
        <v>608.49858877100007</v>
      </c>
      <c r="J16" s="10">
        <f>Master_Data_Table_Village_Water!AG28</f>
        <v>361.33049888800002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Master_Data_Table_Village_Water!A29</f>
        <v>28</v>
      </c>
      <c r="B17" s="5" t="str">
        <f>Master_Data_Table_Village_Water!C29</f>
        <v>Afao</v>
      </c>
      <c r="C17" s="5" t="str">
        <f>Master_Data_Table_Village_Water!H29</f>
        <v>Actively used</v>
      </c>
      <c r="D17" s="12">
        <f>Master_Data_Table_Village_Water!I29</f>
        <v>0.21253900000000001</v>
      </c>
      <c r="E17" s="10">
        <f>Master_Data_Table_Village_Water!S29</f>
        <v>25.855056000000001</v>
      </c>
      <c r="F17" s="10">
        <f>Master_Data_Table_Village_Water!Y29/25.4</f>
        <v>183.83820055118113</v>
      </c>
      <c r="G17" s="10">
        <f>Master_Data_Table_Village_Water!AD29</f>
        <v>37.981425713</v>
      </c>
      <c r="H17" s="10">
        <f>Master_Data_Table_Village_Water!AE29</f>
        <v>14.884582453</v>
      </c>
      <c r="I17" s="10">
        <f>Master_Data_Table_Village_Water!AF29</f>
        <v>262.957066801</v>
      </c>
      <c r="J17" s="10">
        <f>Master_Data_Table_Village_Water!AG29</f>
        <v>156.72774572099999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Master_Data_Table_Village_Water!A30</f>
        <v>29</v>
      </c>
      <c r="B18" s="5" t="str">
        <f>Master_Data_Table_Village_Water!C30</f>
        <v>UtumeaWest</v>
      </c>
      <c r="C18" s="5" t="str">
        <f>Master_Data_Table_Village_Water!H30</f>
        <v>No Data</v>
      </c>
      <c r="D18" s="12">
        <f>Master_Data_Table_Village_Water!I30</f>
        <v>0.15684200000000001</v>
      </c>
      <c r="E18" s="10">
        <f>Master_Data_Table_Village_Water!S30</f>
        <v>24.092434999999998</v>
      </c>
      <c r="F18" s="10">
        <f>Master_Data_Table_Village_Water!Y30/25.4</f>
        <v>157.76984106299213</v>
      </c>
      <c r="G18" s="10">
        <f>Master_Data_Table_Village_Water!AD30</f>
        <v>28.599062489000001</v>
      </c>
      <c r="H18" s="10">
        <f>Master_Data_Table_Village_Water!AE30</f>
        <v>11.058747009000001</v>
      </c>
      <c r="I18" s="10">
        <f>Master_Data_Table_Village_Water!AF30</f>
        <v>204.87250059799999</v>
      </c>
      <c r="J18" s="10">
        <f>Master_Data_Table_Village_Water!AG30</f>
        <v>122.55195805699999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Master_Data_Table_Village_Water!A32</f>
        <v>31</v>
      </c>
      <c r="B19" s="5" t="str">
        <f>Master_Data_Table_Village_Water!C32</f>
        <v>Amanave</v>
      </c>
      <c r="C19" s="5" t="str">
        <f>Master_Data_Table_Village_Water!H32</f>
        <v>No Data</v>
      </c>
      <c r="D19" s="12">
        <f>Master_Data_Table_Village_Water!I32</f>
        <v>0.16583999999999999</v>
      </c>
      <c r="E19" s="10">
        <f>Master_Data_Table_Village_Water!S32</f>
        <v>24.48265</v>
      </c>
      <c r="F19" s="10">
        <f>Master_Data_Table_Village_Water!Y32/25.4</f>
        <v>136.19213295275591</v>
      </c>
      <c r="G19" s="10">
        <f>Master_Data_Table_Village_Water!AD32</f>
        <v>22.861206985000003</v>
      </c>
      <c r="H19" s="10">
        <f>Master_Data_Table_Village_Water!AE32</f>
        <v>8.4829059000000004</v>
      </c>
      <c r="I19" s="10">
        <f>Master_Data_Table_Village_Water!AF32</f>
        <v>191.600567928</v>
      </c>
      <c r="J19" s="10">
        <f>Master_Data_Table_Village_Water!AG32</f>
        <v>114.19921314700001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Master_Data_Table_Village_Water!A33</f>
        <v>32</v>
      </c>
      <c r="B20" s="5" t="str">
        <f>Master_Data_Table_Village_Water!C33</f>
        <v>Agugulu</v>
      </c>
      <c r="C20" s="5" t="str">
        <f>Master_Data_Table_Village_Water!H33</f>
        <v>Actively used</v>
      </c>
      <c r="D20" s="12">
        <f>Master_Data_Table_Village_Water!I33</f>
        <v>0.162415</v>
      </c>
      <c r="E20" s="10">
        <f>Master_Data_Table_Village_Water!S33</f>
        <v>24.864647999999999</v>
      </c>
      <c r="F20" s="10">
        <f>Master_Data_Table_Village_Water!Y33/25.4</f>
        <v>147.97624169291339</v>
      </c>
      <c r="G20" s="10">
        <f>Master_Data_Table_Village_Water!AD33</f>
        <v>27.525907568000001</v>
      </c>
      <c r="H20" s="10">
        <f>Master_Data_Table_Village_Water!AE33</f>
        <v>10.632806390000001</v>
      </c>
      <c r="I20" s="10">
        <f>Master_Data_Table_Village_Water!AF33</f>
        <v>194.625240037</v>
      </c>
      <c r="J20" s="10">
        <f>Master_Data_Table_Village_Water!AG33</f>
        <v>116.13053294000001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Master_Data_Table_Village_Water!A37</f>
        <v>36</v>
      </c>
      <c r="B21" s="5" t="str">
        <f>Master_Data_Table_Village_Water!C37</f>
        <v>Nuuuli</v>
      </c>
      <c r="C21" s="5" t="str">
        <f>Master_Data_Table_Village_Water!H37</f>
        <v>Actively used</v>
      </c>
      <c r="D21" s="12">
        <f>Master_Data_Table_Village_Water!I37</f>
        <v>0.77023900000000001</v>
      </c>
      <c r="E21" s="10">
        <f>Master_Data_Table_Village_Water!S37</f>
        <v>36.152296999999997</v>
      </c>
      <c r="F21" s="10">
        <f>Master_Data_Table_Village_Water!Y37/25.4</f>
        <v>221.37479208661421</v>
      </c>
      <c r="G21" s="10">
        <f>Master_Data_Table_Village_Water!AD37</f>
        <v>233.12596321699999</v>
      </c>
      <c r="H21" s="10">
        <f>Master_Data_Table_Village_Water!AE37</f>
        <v>103.696118916</v>
      </c>
      <c r="I21" s="10">
        <f>Master_Data_Table_Village_Water!AF37</f>
        <v>1378.6827104890001</v>
      </c>
      <c r="J21" s="10">
        <f>Master_Data_Table_Village_Water!AG37</f>
        <v>701.42455901100004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Master_Data_Table_Village_Water!A38</f>
        <v>37</v>
      </c>
      <c r="B22" s="5" t="str">
        <f>Master_Data_Table_Village_Water!C38</f>
        <v>Fagaalu</v>
      </c>
      <c r="C22" s="5" t="str">
        <f>Master_Data_Table_Village_Water!H38</f>
        <v>Actively used</v>
      </c>
      <c r="D22" s="12">
        <f>Master_Data_Table_Village_Water!I38</f>
        <v>0.65666899999999995</v>
      </c>
      <c r="E22" s="10">
        <f>Master_Data_Table_Village_Water!S38</f>
        <v>35.908554000000002</v>
      </c>
      <c r="F22" s="10">
        <f>Master_Data_Table_Village_Water!Y38/25.4</f>
        <v>203.3423096456693</v>
      </c>
      <c r="G22" s="10">
        <f>Master_Data_Table_Village_Water!AD38</f>
        <v>184.89907226700001</v>
      </c>
      <c r="H22" s="10">
        <f>Master_Data_Table_Village_Water!AE38</f>
        <v>80.373513663000011</v>
      </c>
      <c r="I22" s="10">
        <f>Master_Data_Table_Village_Water!AF38</f>
        <v>1290.5089628770002</v>
      </c>
      <c r="J22" s="10">
        <f>Master_Data_Table_Village_Water!AG38</f>
        <v>656.50869434799995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Master_Data_Table_Village_Water!A39</f>
        <v>38</v>
      </c>
      <c r="B23" s="5" t="str">
        <f>Master_Data_Table_Village_Water!C39</f>
        <v>Matuu</v>
      </c>
      <c r="C23" s="5" t="str">
        <f>Master_Data_Table_Village_Water!H39</f>
        <v>May be used</v>
      </c>
      <c r="D23" s="12">
        <f>Master_Data_Table_Village_Water!I39</f>
        <v>0.25474999999999998</v>
      </c>
      <c r="E23" s="10">
        <f>Master_Data_Table_Village_Water!S39</f>
        <v>37.073450000000001</v>
      </c>
      <c r="F23" s="10">
        <f>Master_Data_Table_Village_Water!Y39/25.4</f>
        <v>203.64274807086613</v>
      </c>
      <c r="G23" s="10">
        <f>Master_Data_Table_Village_Water!AD39</f>
        <v>130.81807858400001</v>
      </c>
      <c r="H23" s="10">
        <f>Master_Data_Table_Village_Water!AE39</f>
        <v>58.032501807000003</v>
      </c>
      <c r="I23" s="10">
        <f>Master_Data_Table_Village_Water!AF39</f>
        <v>744.97911925100004</v>
      </c>
      <c r="J23" s="10">
        <f>Master_Data_Table_Village_Water!AG39</f>
        <v>375.35736530000003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Master_Data_Table_Village_Water!A41</f>
        <v>40</v>
      </c>
      <c r="B24" s="5" t="str">
        <f>Master_Data_Table_Village_Water!C41</f>
        <v>Laulii</v>
      </c>
      <c r="C24" s="5" t="str">
        <f>Master_Data_Table_Village_Water!H41</f>
        <v>Actively used</v>
      </c>
      <c r="D24" s="12">
        <f>Master_Data_Table_Village_Water!I41</f>
        <v>0.540161</v>
      </c>
      <c r="E24" s="10">
        <f>Master_Data_Table_Village_Water!S41</f>
        <v>34.166302999999999</v>
      </c>
      <c r="F24" s="10">
        <f>Master_Data_Table_Village_Water!Y41/25.4</f>
        <v>175.42676185039372</v>
      </c>
      <c r="G24" s="10">
        <f>Master_Data_Table_Village_Water!AD41</f>
        <v>126.346375331</v>
      </c>
      <c r="H24" s="10">
        <f>Master_Data_Table_Village_Water!AE41</f>
        <v>53.038359270000001</v>
      </c>
      <c r="I24" s="10">
        <f>Master_Data_Table_Village_Water!AF41</f>
        <v>936.50966954299997</v>
      </c>
      <c r="J24" s="10">
        <f>Master_Data_Table_Village_Water!AG41</f>
        <v>469.79589601000004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Master_Data_Table_Village_Water!A42</f>
        <v>41</v>
      </c>
      <c r="B25" s="5" t="str">
        <f>Master_Data_Table_Village_Water!C42</f>
        <v>Avaio</v>
      </c>
      <c r="C25" s="5" t="str">
        <f>Master_Data_Table_Village_Water!H42</f>
        <v>No Data</v>
      </c>
      <c r="D25" s="12">
        <f>Master_Data_Table_Village_Water!I42</f>
        <v>2.2017999999999999E-2</v>
      </c>
      <c r="E25" s="10">
        <f>Master_Data_Table_Village_Water!S42</f>
        <v>30.137734999999999</v>
      </c>
      <c r="F25" s="10">
        <f>Master_Data_Table_Village_Water!Y42/25.4</f>
        <v>157.11313925196851</v>
      </c>
      <c r="G25" s="10">
        <f>Master_Data_Table_Village_Water!AD42</f>
        <v>12.645813425</v>
      </c>
      <c r="H25" s="10">
        <f>Master_Data_Table_Village_Water!AE42</f>
        <v>4.8922579000000006</v>
      </c>
      <c r="I25" s="10">
        <f>Master_Data_Table_Village_Water!AF42</f>
        <v>86.078604504000012</v>
      </c>
      <c r="J25" s="10">
        <f>Master_Data_Table_Village_Water!AG42</f>
        <v>40.533927609999999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Master_Data_Table_Village_Water!A43</f>
        <v>42</v>
      </c>
      <c r="B26" s="5" t="str">
        <f>Master_Data_Table_Village_Water!C43</f>
        <v>Fagaitua</v>
      </c>
      <c r="C26" s="5" t="str">
        <f>Master_Data_Table_Village_Water!H43</f>
        <v>May be used</v>
      </c>
      <c r="D26" s="12">
        <f>Master_Data_Table_Village_Water!I43</f>
        <v>0.24790400000000001</v>
      </c>
      <c r="E26" s="10">
        <f>Master_Data_Table_Village_Water!S43</f>
        <v>26.8949</v>
      </c>
      <c r="F26" s="10">
        <f>Master_Data_Table_Village_Water!Y43/25.4</f>
        <v>131.99841448818898</v>
      </c>
      <c r="G26" s="10">
        <f>Master_Data_Table_Village_Water!AD43</f>
        <v>64.343514498000005</v>
      </c>
      <c r="H26" s="10">
        <f>Master_Data_Table_Village_Water!AE43</f>
        <v>26.255267007</v>
      </c>
      <c r="I26" s="10">
        <f>Master_Data_Table_Village_Water!AF43</f>
        <v>401.59826971500001</v>
      </c>
      <c r="J26" s="10">
        <f>Master_Data_Table_Village_Water!AG43</f>
        <v>195.34830677800002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Master_Data_Table_Village_Water!A44</f>
        <v>43</v>
      </c>
      <c r="B27" s="5" t="str">
        <f>Master_Data_Table_Village_Water!C44</f>
        <v>Alofau</v>
      </c>
      <c r="C27" s="5" t="str">
        <f>Master_Data_Table_Village_Water!H44</f>
        <v>Actively used</v>
      </c>
      <c r="D27" s="12">
        <f>Master_Data_Table_Village_Water!I44</f>
        <v>0.104807</v>
      </c>
      <c r="E27" s="10">
        <f>Master_Data_Table_Village_Water!S44</f>
        <v>29.897383000000001</v>
      </c>
      <c r="F27" s="10">
        <f>Master_Data_Table_Village_Water!Y44/25.4</f>
        <v>112.30391192913386</v>
      </c>
      <c r="G27" s="10">
        <f>Master_Data_Table_Village_Water!AD44</f>
        <v>32.953620851000004</v>
      </c>
      <c r="H27" s="10">
        <f>Master_Data_Table_Village_Water!AE44</f>
        <v>13.082077157000001</v>
      </c>
      <c r="I27" s="10">
        <f>Master_Data_Table_Village_Water!AF44</f>
        <v>199.45421276600001</v>
      </c>
      <c r="J27" s="10">
        <f>Master_Data_Table_Village_Water!AG44</f>
        <v>95.064201123999993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Master_Data_Table_Village_Water!A45</f>
        <v>44</v>
      </c>
      <c r="B28" s="5" t="str">
        <f>Master_Data_Table_Village_Water!C45</f>
        <v>Amouli</v>
      </c>
      <c r="C28" s="5" t="str">
        <f>Master_Data_Table_Village_Water!H45</f>
        <v>Actively used</v>
      </c>
      <c r="D28" s="12">
        <f>Master_Data_Table_Village_Water!I45</f>
        <v>0.206233</v>
      </c>
      <c r="E28" s="10">
        <f>Master_Data_Table_Village_Water!S45</f>
        <v>26.283491000000001</v>
      </c>
      <c r="F28" s="10">
        <f>Master_Data_Table_Village_Water!Y45/25.4</f>
        <v>109.30123161417323</v>
      </c>
      <c r="G28" s="10">
        <f>Master_Data_Table_Village_Water!AD45</f>
        <v>25.916399602000002</v>
      </c>
      <c r="H28" s="10">
        <f>Master_Data_Table_Village_Water!AE45</f>
        <v>9.4595621560000005</v>
      </c>
      <c r="I28" s="10">
        <f>Master_Data_Table_Village_Water!AF45</f>
        <v>273.45387739799997</v>
      </c>
      <c r="J28" s="10">
        <f>Master_Data_Table_Village_Water!AG45</f>
        <v>130.647522804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Master_Data_Table_Village_Water!A46</f>
        <v>45</v>
      </c>
      <c r="B29" s="5" t="str">
        <f>Master_Data_Table_Village_Water!C46</f>
        <v>Alao</v>
      </c>
      <c r="C29" s="5" t="str">
        <f>Master_Data_Table_Village_Water!H46</f>
        <v>Actively used</v>
      </c>
      <c r="D29" s="12">
        <f>Master_Data_Table_Village_Water!I46</f>
        <v>0.30146000000000001</v>
      </c>
      <c r="E29" s="10">
        <f>Master_Data_Table_Village_Water!S46</f>
        <v>28.797611</v>
      </c>
      <c r="F29" s="10">
        <f>Master_Data_Table_Village_Water!Y46/25.4</f>
        <v>105.53812007874016</v>
      </c>
      <c r="G29" s="10">
        <f>Master_Data_Table_Village_Water!AD46</f>
        <v>57.147407074999997</v>
      </c>
      <c r="H29" s="10">
        <f>Master_Data_Table_Village_Water!AE46</f>
        <v>22.591459554</v>
      </c>
      <c r="I29" s="10">
        <f>Master_Data_Table_Village_Water!AF46</f>
        <v>442.15733186099999</v>
      </c>
      <c r="J29" s="10">
        <f>Master_Data_Table_Village_Water!AG46</f>
        <v>215.28941927700001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Master_Data_Table_Village_Water!A47</f>
        <v>46</v>
      </c>
      <c r="B30" s="5" t="str">
        <f>Master_Data_Table_Village_Water!C47</f>
        <v>Tula</v>
      </c>
      <c r="C30" s="5" t="str">
        <f>Master_Data_Table_Village_Water!H47</f>
        <v>No Data</v>
      </c>
      <c r="D30" s="12">
        <f>Master_Data_Table_Village_Water!I47</f>
        <v>0.29350900000000002</v>
      </c>
      <c r="E30" s="10">
        <f>Master_Data_Table_Village_Water!S47</f>
        <v>23.414090000000002</v>
      </c>
      <c r="F30" s="10">
        <f>Master_Data_Table_Village_Water!Y47/25.4</f>
        <v>99.47174696850395</v>
      </c>
      <c r="G30" s="10">
        <f>Master_Data_Table_Village_Water!AD47</f>
        <v>37.254319492999997</v>
      </c>
      <c r="H30" s="10">
        <f>Master_Data_Table_Village_Water!AE47</f>
        <v>13.932611902000001</v>
      </c>
      <c r="I30" s="10">
        <f>Master_Data_Table_Village_Water!AF47</f>
        <v>364.36773826500001</v>
      </c>
      <c r="J30" s="10">
        <f>Master_Data_Table_Village_Water!AG47</f>
        <v>175.54363890300002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Master_Data_Table_Village_Water!A48</f>
        <v>47</v>
      </c>
      <c r="B31" s="5" t="str">
        <f>Master_Data_Table_Village_Water!C48</f>
        <v>Onenoa</v>
      </c>
      <c r="C31" s="5" t="str">
        <f>Master_Data_Table_Village_Water!H48</f>
        <v>Actively used</v>
      </c>
      <c r="D31" s="12">
        <f>Master_Data_Table_Village_Water!I48</f>
        <v>0.13026799999999999</v>
      </c>
      <c r="E31" s="10">
        <f>Master_Data_Table_Village_Water!S48</f>
        <v>28.069203000000002</v>
      </c>
      <c r="F31" s="10">
        <f>Master_Data_Table_Village_Water!Y48/25.4</f>
        <v>101.34815287401575</v>
      </c>
      <c r="G31" s="10">
        <f>Master_Data_Table_Village_Water!AD48</f>
        <v>44.548272073999996</v>
      </c>
      <c r="H31" s="10">
        <f>Master_Data_Table_Village_Water!AE48</f>
        <v>18.054226974999999</v>
      </c>
      <c r="I31" s="10">
        <f>Master_Data_Table_Village_Water!AF48</f>
        <v>285.95471841</v>
      </c>
      <c r="J31" s="10">
        <f>Master_Data_Table_Village_Water!AG48</f>
        <v>138.46032402100002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Master_Data_Table_Village_Water!A49</f>
        <v>48</v>
      </c>
      <c r="B32" s="5" t="str">
        <f>Master_Data_Table_Village_Water!C49</f>
        <v>Masausi</v>
      </c>
      <c r="C32" s="5" t="str">
        <f>Master_Data_Table_Village_Water!H49</f>
        <v>Actively used</v>
      </c>
      <c r="D32" s="12">
        <f>Master_Data_Table_Village_Water!I49</f>
        <v>0.13832800000000001</v>
      </c>
      <c r="E32" s="10">
        <f>Master_Data_Table_Village_Water!S49</f>
        <v>27.131312000000001</v>
      </c>
      <c r="F32" s="10">
        <f>Master_Data_Table_Village_Water!Y49/25.4</f>
        <v>111.03398562992126</v>
      </c>
      <c r="G32" s="10">
        <f>Master_Data_Table_Village_Water!AD49</f>
        <v>36.228740658</v>
      </c>
      <c r="H32" s="10">
        <f>Master_Data_Table_Village_Water!AE49</f>
        <v>14.211784783999999</v>
      </c>
      <c r="I32" s="10">
        <f>Master_Data_Table_Village_Water!AF49</f>
        <v>274.30979811499998</v>
      </c>
      <c r="J32" s="10">
        <f>Master_Data_Table_Village_Water!AG49</f>
        <v>132.31537880000002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Master_Data_Table_Village_Water!A50</f>
        <v>49</v>
      </c>
      <c r="B33" s="5" t="str">
        <f>Master_Data_Table_Village_Water!C50</f>
        <v>Masefau</v>
      </c>
      <c r="C33" s="5" t="str">
        <f>Master_Data_Table_Village_Water!H50</f>
        <v>Actively used</v>
      </c>
      <c r="D33" s="12">
        <f>Master_Data_Table_Village_Water!I50</f>
        <v>0.47141699999999997</v>
      </c>
      <c r="E33" s="10">
        <f>Master_Data_Table_Village_Water!S50</f>
        <v>27.868783000000001</v>
      </c>
      <c r="F33" s="10">
        <f>Master_Data_Table_Village_Water!Y50/25.4</f>
        <v>152.71175039370078</v>
      </c>
      <c r="G33" s="10">
        <f>Master_Data_Table_Village_Water!AD50</f>
        <v>81.816954159000005</v>
      </c>
      <c r="H33" s="10">
        <f>Master_Data_Table_Village_Water!AE50</f>
        <v>32.921753850000002</v>
      </c>
      <c r="I33" s="10">
        <f>Master_Data_Table_Village_Water!AF50</f>
        <v>601.573126441</v>
      </c>
      <c r="J33" s="10">
        <f>Master_Data_Table_Village_Water!AG50</f>
        <v>295.07182251300003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Master_Data_Table_Village_Water!A51</f>
        <v>50</v>
      </c>
      <c r="B34" s="5" t="str">
        <f>Master_Data_Table_Village_Water!C51</f>
        <v>Afono</v>
      </c>
      <c r="C34" s="5" t="str">
        <f>Master_Data_Table_Village_Water!H51</f>
        <v>Actively used</v>
      </c>
      <c r="D34" s="12">
        <f>Master_Data_Table_Village_Water!I51</f>
        <v>0.58404100000000003</v>
      </c>
      <c r="E34" s="10">
        <f>Master_Data_Table_Village_Water!S51</f>
        <v>32.818762</v>
      </c>
      <c r="F34" s="10">
        <f>Master_Data_Table_Village_Water!Y51/25.4</f>
        <v>170.35738696850396</v>
      </c>
      <c r="G34" s="10">
        <f>Master_Data_Table_Village_Water!AD51</f>
        <v>162.70796996499999</v>
      </c>
      <c r="H34" s="10">
        <f>Master_Data_Table_Village_Water!AE51</f>
        <v>70.518531396</v>
      </c>
      <c r="I34" s="10">
        <f>Master_Data_Table_Village_Water!AF51</f>
        <v>964.55711873299992</v>
      </c>
      <c r="J34" s="10">
        <f>Master_Data_Table_Village_Water!AG51</f>
        <v>483.80615567500001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Master_Data_Table_Village_Water!A52</f>
        <v>51</v>
      </c>
      <c r="B35" s="5" t="str">
        <f>Master_Data_Table_Village_Water!C52</f>
        <v>Vatia</v>
      </c>
      <c r="C35" s="5" t="str">
        <f>Master_Data_Table_Village_Water!H52</f>
        <v>Actively used</v>
      </c>
      <c r="D35" s="12">
        <f>Master_Data_Table_Village_Water!I52</f>
        <v>0.44418299999999999</v>
      </c>
      <c r="E35" s="10">
        <f>Master_Data_Table_Village_Water!S52</f>
        <v>31.863379999999999</v>
      </c>
      <c r="F35" s="10">
        <f>Master_Data_Table_Village_Water!Y52/25.4</f>
        <v>166.99317897637795</v>
      </c>
      <c r="G35" s="10">
        <f>Master_Data_Table_Village_Water!AD52</f>
        <v>80.579527092000006</v>
      </c>
      <c r="H35" s="10">
        <f>Master_Data_Table_Village_Water!AE52</f>
        <v>32.180285038000001</v>
      </c>
      <c r="I35" s="10">
        <f>Master_Data_Table_Village_Water!AF52</f>
        <v>791.35907063599996</v>
      </c>
      <c r="J35" s="10">
        <f>Master_Data_Table_Village_Water!AG52</f>
        <v>394.93402702700001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Master_Data_Table_Village_Water!A55</f>
        <v>54</v>
      </c>
      <c r="B36" s="5" t="str">
        <f>Master_Data_Table_Village_Water!C55</f>
        <v>Fagamalo</v>
      </c>
      <c r="C36" s="5" t="str">
        <f>Master_Data_Table_Village_Water!H55</f>
        <v>May be used</v>
      </c>
      <c r="D36" s="12">
        <f>Master_Data_Table_Village_Water!I55</f>
        <v>0.28242400000000001</v>
      </c>
      <c r="E36" s="10">
        <f>Master_Data_Table_Village_Water!S55</f>
        <v>29.013697000000001</v>
      </c>
      <c r="F36" s="10">
        <f>Master_Data_Table_Village_Water!Y55/25.4</f>
        <v>154.61748728346458</v>
      </c>
      <c r="G36" s="10">
        <f>Master_Data_Table_Village_Water!AD55</f>
        <v>52.179296735999998</v>
      </c>
      <c r="H36" s="10">
        <f>Master_Data_Table_Village_Water!AE55</f>
        <v>20.355832342999999</v>
      </c>
      <c r="I36" s="10">
        <f>Master_Data_Table_Village_Water!AF55</f>
        <v>394.09022474699998</v>
      </c>
      <c r="J36" s="10">
        <f>Master_Data_Table_Village_Water!AG55</f>
        <v>235.13986791400001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Master_Data_Table_Village_Water!A56</f>
        <v>55</v>
      </c>
      <c r="B37" s="5" t="str">
        <f>Master_Data_Table_Village_Water!C56</f>
        <v>Maloata</v>
      </c>
      <c r="C37" s="5" t="str">
        <f>Master_Data_Table_Village_Water!H56</f>
        <v>No longer used</v>
      </c>
      <c r="D37" s="12">
        <f>Master_Data_Table_Village_Water!I56</f>
        <v>0.84794599999999998</v>
      </c>
      <c r="E37" s="10">
        <f>Master_Data_Table_Village_Water!S56</f>
        <v>26.458746999999999</v>
      </c>
      <c r="F37" s="10">
        <f>Master_Data_Table_Village_Water!Y56/25.4</f>
        <v>183.70218149606302</v>
      </c>
      <c r="G37" s="10">
        <f>Master_Data_Table_Village_Water!AD56</f>
        <v>152.88844534700002</v>
      </c>
      <c r="H37" s="10">
        <f>Master_Data_Table_Village_Water!AE56</f>
        <v>61.710223021000004</v>
      </c>
      <c r="I37" s="10">
        <f>Master_Data_Table_Village_Water!AF56</f>
        <v>1130.0689359550001</v>
      </c>
      <c r="J37" s="10">
        <f>Master_Data_Table_Village_Water!AG56</f>
        <v>668.10289674000001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Master_Data_Table_Village_Water!A57</f>
        <v>56</v>
      </c>
      <c r="B38" s="5" t="str">
        <f>Master_Data_Table_Village_Water!C57</f>
        <v>Poloa</v>
      </c>
      <c r="C38" s="5" t="str">
        <f>Master_Data_Table_Village_Water!H57</f>
        <v>No Data</v>
      </c>
      <c r="D38" s="12">
        <f>Master_Data_Table_Village_Water!I57</f>
        <v>0.21151400000000001</v>
      </c>
      <c r="E38" s="10">
        <f>Master_Data_Table_Village_Water!S57</f>
        <v>25.502364</v>
      </c>
      <c r="F38" s="10">
        <f>Master_Data_Table_Village_Water!Y57/25.4</f>
        <v>133.90711090551181</v>
      </c>
      <c r="G38" s="10">
        <f>Master_Data_Table_Village_Water!AD57</f>
        <v>36.13538381</v>
      </c>
      <c r="H38" s="10">
        <f>Master_Data_Table_Village_Water!AE57</f>
        <v>14.152539092</v>
      </c>
      <c r="I38" s="10">
        <f>Master_Data_Table_Village_Water!AF57</f>
        <v>246.99214813100002</v>
      </c>
      <c r="J38" s="10">
        <f>Master_Data_Table_Village_Water!AG57</f>
        <v>146.995294317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Master_Data_Table_Village_Water!A58</f>
        <v>57</v>
      </c>
      <c r="B39" s="5" t="str">
        <f>Master_Data_Table_Village_Water!C58</f>
        <v>PagoPago</v>
      </c>
      <c r="C39" s="5" t="str">
        <f>Master_Data_Table_Village_Water!H58</f>
        <v>Actively used</v>
      </c>
      <c r="D39" s="12">
        <f>Master_Data_Table_Village_Water!I58</f>
        <v>0.44242599999999999</v>
      </c>
      <c r="E39" s="10">
        <f>Master_Data_Table_Village_Water!S58</f>
        <v>31.491382999999999</v>
      </c>
      <c r="F39" s="10">
        <f>Master_Data_Table_Village_Water!Y58/25.4</f>
        <v>201.04074740157483</v>
      </c>
      <c r="G39" s="10">
        <f>Master_Data_Table_Village_Water!AD58</f>
        <v>174.09032412500002</v>
      </c>
      <c r="H39" s="10">
        <f>Master_Data_Table_Village_Water!AE58</f>
        <v>77.693543762000004</v>
      </c>
      <c r="I39" s="10">
        <f>Master_Data_Table_Village_Water!AF58</f>
        <v>864.24473672600004</v>
      </c>
      <c r="J39" s="10">
        <f>Master_Data_Table_Village_Water!AG58</f>
        <v>433.55772990100002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Master_Data_Table_Village_Water!A59</f>
        <v>58</v>
      </c>
      <c r="B40" s="5" t="str">
        <f>Master_Data_Table_Village_Water!C59</f>
        <v>Aumi</v>
      </c>
      <c r="C40" s="5" t="str">
        <f>Master_Data_Table_Village_Water!H59</f>
        <v>No Data</v>
      </c>
      <c r="D40" s="12">
        <f>Master_Data_Table_Village_Water!I59</f>
        <v>0.14379900000000001</v>
      </c>
      <c r="E40" s="10">
        <f>Master_Data_Table_Village_Water!S59</f>
        <v>31.169706999999999</v>
      </c>
      <c r="F40" s="10">
        <f>Master_Data_Table_Village_Water!Y59/25.4</f>
        <v>172.1386970866142</v>
      </c>
      <c r="G40" s="10">
        <f>Master_Data_Table_Village_Water!AD59</f>
        <v>42.291100975000006</v>
      </c>
      <c r="H40" s="10">
        <f>Master_Data_Table_Village_Water!AE59</f>
        <v>16.921377531000001</v>
      </c>
      <c r="I40" s="10">
        <f>Master_Data_Table_Village_Water!AF59</f>
        <v>281.703391178</v>
      </c>
      <c r="J40" s="10">
        <f>Master_Data_Table_Village_Water!AG59</f>
        <v>135.967516647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Master_Data_Table_Village_Water!A61</f>
        <v>60</v>
      </c>
      <c r="B41" s="5" t="str">
        <f>Master_Data_Table_Village_Water!C61</f>
        <v>Failolo</v>
      </c>
      <c r="C41" s="5" t="str">
        <f>Master_Data_Table_Village_Water!H61</f>
        <v>No Data</v>
      </c>
      <c r="D41" s="12">
        <f>Master_Data_Table_Village_Water!I61</f>
        <v>7.9947000000000004E-2</v>
      </c>
      <c r="E41" s="10">
        <f>Master_Data_Table_Village_Water!S61</f>
        <v>27.173929999999999</v>
      </c>
      <c r="F41" s="10">
        <f>Master_Data_Table_Village_Water!Y61/25.4</f>
        <v>141.94974374015749</v>
      </c>
      <c r="G41" s="10">
        <f>Master_Data_Table_Village_Water!AD61</f>
        <v>13.565019313000001</v>
      </c>
      <c r="H41" s="10">
        <f>Master_Data_Table_Village_Water!AE61</f>
        <v>5.2082349240000001</v>
      </c>
      <c r="I41" s="10">
        <f>Master_Data_Table_Village_Water!AF61</f>
        <v>88.055705059000005</v>
      </c>
      <c r="J41" s="10">
        <f>Master_Data_Table_Village_Water!AG61</f>
        <v>52.696798878999999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Master_Data_Table_Village_Water!A64</f>
        <v>63</v>
      </c>
      <c r="B42" s="5" t="str">
        <f>Master_Data_Table_Village_Water!C64</f>
        <v>Fagasa</v>
      </c>
      <c r="C42" s="5" t="str">
        <f>Master_Data_Table_Village_Water!H64</f>
        <v>Actively used</v>
      </c>
      <c r="D42" s="12">
        <f>Master_Data_Table_Village_Water!I64</f>
        <v>0.53886100000000003</v>
      </c>
      <c r="E42" s="10">
        <f>Master_Data_Table_Village_Water!S64</f>
        <v>32.023215999999998</v>
      </c>
      <c r="F42" s="10">
        <f>Master_Data_Table_Village_Water!Y64/25.4</f>
        <v>185.94610440944885</v>
      </c>
      <c r="G42" s="10">
        <f>Master_Data_Table_Village_Water!AD64</f>
        <v>119.05646222900002</v>
      </c>
      <c r="H42" s="10">
        <f>Master_Data_Table_Village_Water!AE64</f>
        <v>49.543312272999998</v>
      </c>
      <c r="I42" s="10">
        <f>Master_Data_Table_Village_Water!AF64</f>
        <v>939.57563410399996</v>
      </c>
      <c r="J42" s="10">
        <f>Master_Data_Table_Village_Water!AG64</f>
        <v>471.44983824500002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Master_Data_Table_Village_Water!A65</f>
        <v>64</v>
      </c>
      <c r="B43" s="5" t="str">
        <f>Master_Data_Table_Village_Water!C65</f>
        <v>Leone</v>
      </c>
      <c r="C43" s="5" t="str">
        <f>Master_Data_Table_Village_Water!H65</f>
        <v>Actively used</v>
      </c>
      <c r="D43" s="12">
        <f>Master_Data_Table_Village_Water!I65</f>
        <v>0.98808499999999999</v>
      </c>
      <c r="E43" s="10">
        <f>Master_Data_Table_Village_Water!S65</f>
        <v>25.618069999999999</v>
      </c>
      <c r="F43" s="10">
        <f>Master_Data_Table_Village_Water!Y65/25.4</f>
        <v>208.27658566929136</v>
      </c>
      <c r="G43" s="10">
        <f>Master_Data_Table_Village_Water!AD65</f>
        <v>168.797708973</v>
      </c>
      <c r="H43" s="10">
        <f>Master_Data_Table_Village_Water!AE65</f>
        <v>66.94628546700001</v>
      </c>
      <c r="I43" s="10">
        <f>Master_Data_Table_Village_Water!AF65</f>
        <v>1394.7728530080001</v>
      </c>
      <c r="J43" s="10">
        <f>Master_Data_Table_Village_Water!AG65</f>
        <v>824.92085749199998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7" sqref="H7"/>
    </sheetView>
  </sheetViews>
  <sheetFormatPr defaultColWidth="14.453125" defaultRowHeight="15" customHeight="1"/>
  <cols>
    <col min="1" max="1" width="9.08984375" customWidth="1"/>
    <col min="2" max="2" width="11.453125" customWidth="1"/>
    <col min="3" max="3" width="14" customWidth="1"/>
    <col min="4" max="11" width="8.81640625" customWidth="1"/>
    <col min="12" max="26" width="10.81640625" customWidth="1"/>
  </cols>
  <sheetData>
    <row r="1" spans="1:26" ht="14.25" customHeight="1">
      <c r="A1" s="4" t="s">
        <v>109</v>
      </c>
      <c r="B1" s="3" t="s">
        <v>110</v>
      </c>
      <c r="C1" s="3" t="s">
        <v>112</v>
      </c>
      <c r="D1" s="3" t="s">
        <v>116</v>
      </c>
      <c r="E1" s="3" t="s">
        <v>123</v>
      </c>
      <c r="F1" s="3" t="s">
        <v>117</v>
      </c>
      <c r="G1" s="3" t="s">
        <v>118</v>
      </c>
      <c r="H1" s="3" t="s">
        <v>124</v>
      </c>
      <c r="I1" s="3" t="s">
        <v>125</v>
      </c>
      <c r="J1" s="3" t="s">
        <v>126</v>
      </c>
      <c r="K1" s="3" t="s">
        <v>127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">
        <f>Master_Data_Table_Village_Water!A8</f>
        <v>7</v>
      </c>
      <c r="B2" s="5" t="str">
        <f>Master_Data_Table_Village_Water!C8</f>
        <v>Sailele</v>
      </c>
      <c r="C2" s="5" t="str">
        <f>Master_Data_Table_Village_Water!H8</f>
        <v>No longer used</v>
      </c>
      <c r="D2" s="12">
        <f>Master_Data_Table_Village_Water!I8</f>
        <v>0.12144199999999999</v>
      </c>
      <c r="E2" s="10">
        <f>Master_Data_Table_Village_Water!J8</f>
        <v>47.903834000000003</v>
      </c>
      <c r="F2" s="10">
        <f>Master_Data_Table_Village_Water!S8</f>
        <v>26.436181999999999</v>
      </c>
      <c r="G2" s="10">
        <f>Master_Data_Table_Village_Water!Y8/25.4</f>
        <v>105.37279574803151</v>
      </c>
      <c r="H2" s="12">
        <f>Master_Data_Table_Village_Water!Z8</f>
        <v>7.0559999999999998E-2</v>
      </c>
      <c r="I2" s="12">
        <f>Master_Data_Table_Village_Water!AA8</f>
        <v>2.7533999999999999E-2</v>
      </c>
      <c r="J2" s="12">
        <f>Master_Data_Table_Village_Water!AB8</f>
        <v>0.48723899999999998</v>
      </c>
      <c r="K2" s="12">
        <f>Master_Data_Table_Village_Water!AC8</f>
        <v>0.23266600000000001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>
        <f>Master_Data_Table_Village_Water!A9</f>
        <v>8</v>
      </c>
      <c r="B3" s="5" t="str">
        <f>Master_Data_Table_Village_Water!C9</f>
        <v>Aoa</v>
      </c>
      <c r="C3" s="5" t="str">
        <f>Master_Data_Table_Village_Water!H9</f>
        <v>Actively used</v>
      </c>
      <c r="D3" s="12">
        <f>Master_Data_Table_Village_Water!I9</f>
        <v>0.38823800000000003</v>
      </c>
      <c r="E3" s="10">
        <f>Master_Data_Table_Village_Water!J9</f>
        <v>7.4265410000000003</v>
      </c>
      <c r="F3" s="10">
        <f>Master_Data_Table_Village_Water!S9</f>
        <v>24.097128000000001</v>
      </c>
      <c r="G3" s="10">
        <f>Master_Data_Table_Village_Water!Y9/25.4</f>
        <v>109.60710334645671</v>
      </c>
      <c r="H3" s="12">
        <f>Master_Data_Table_Village_Water!Z9</f>
        <v>9.8466999999999999E-2</v>
      </c>
      <c r="I3" s="12">
        <f>Master_Data_Table_Village_Water!AA9</f>
        <v>3.6901000000000003E-2</v>
      </c>
      <c r="J3" s="12">
        <f>Master_Data_Table_Village_Water!AB9</f>
        <v>1.019296</v>
      </c>
      <c r="K3" s="12">
        <f>Master_Data_Table_Village_Water!AC9</f>
        <v>0.49433899999999997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Master_Data_Table_Village_Water!A10</f>
        <v>9</v>
      </c>
      <c r="B4" s="5" t="str">
        <f>Master_Data_Table_Village_Water!C10</f>
        <v>Aua</v>
      </c>
      <c r="C4" s="5" t="str">
        <f>Master_Data_Table_Village_Water!H10</f>
        <v>Actively used</v>
      </c>
      <c r="D4" s="12">
        <f>Master_Data_Table_Village_Water!I10</f>
        <v>0.29533599999999999</v>
      </c>
      <c r="E4" s="10">
        <f>Master_Data_Table_Village_Water!J10</f>
        <v>19.897345000000001</v>
      </c>
      <c r="F4" s="10">
        <f>Master_Data_Table_Village_Water!S10</f>
        <v>34.368333</v>
      </c>
      <c r="G4" s="10">
        <f>Master_Data_Table_Village_Water!Y10/25.4</f>
        <v>175.55930877952758</v>
      </c>
      <c r="H4" s="12">
        <f>Master_Data_Table_Village_Water!Z10</f>
        <v>0.214312</v>
      </c>
      <c r="I4" s="12">
        <f>Master_Data_Table_Village_Water!AA10</f>
        <v>9.0232000000000007E-2</v>
      </c>
      <c r="J4" s="12">
        <f>Master_Data_Table_Village_Water!AB10</f>
        <v>1.580667</v>
      </c>
      <c r="K4" s="12">
        <f>Master_Data_Table_Village_Water!AC10</f>
        <v>0.791412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Master_Data_Table_Village_Water!A11</f>
        <v>10</v>
      </c>
      <c r="B5" s="5" t="str">
        <f>Master_Data_Table_Village_Water!C11</f>
        <v>Amaua</v>
      </c>
      <c r="C5" s="5" t="str">
        <f>Master_Data_Table_Village_Water!H11</f>
        <v>No longer used</v>
      </c>
      <c r="D5" s="12">
        <f>Master_Data_Table_Village_Water!I11</f>
        <v>9.5708000000000001E-2</v>
      </c>
      <c r="E5" s="10">
        <f>Master_Data_Table_Village_Water!J11</f>
        <v>63.245935000000003</v>
      </c>
      <c r="F5" s="10">
        <f>Master_Data_Table_Village_Water!S11</f>
        <v>31.619624999999999</v>
      </c>
      <c r="G5" s="10">
        <f>Master_Data_Table_Village_Water!Y11/25.4</f>
        <v>146.57185070866143</v>
      </c>
      <c r="H5" s="12">
        <f>Master_Data_Table_Village_Water!Z11</f>
        <v>9.8433000000000007E-2</v>
      </c>
      <c r="I5" s="12">
        <f>Master_Data_Table_Village_Water!AA11</f>
        <v>4.0624E-2</v>
      </c>
      <c r="J5" s="12">
        <f>Master_Data_Table_Village_Water!AB11</f>
        <v>0.60125499999999998</v>
      </c>
      <c r="K5" s="12">
        <f>Master_Data_Table_Village_Water!AC11</f>
        <v>0.29226200000000002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Master_Data_Table_Village_Water!A12</f>
        <v>11</v>
      </c>
      <c r="B6" s="5" t="str">
        <f>Master_Data_Table_Village_Water!C12</f>
        <v>Auasi</v>
      </c>
      <c r="C6" s="5" t="str">
        <f>Master_Data_Table_Village_Water!H12</f>
        <v>No Data</v>
      </c>
      <c r="D6" s="12">
        <f>Master_Data_Table_Village_Water!I12</f>
        <v>0.12729399999999999</v>
      </c>
      <c r="E6" s="10">
        <f>Master_Data_Table_Village_Water!J12</f>
        <v>17.004584000000001</v>
      </c>
      <c r="F6" s="10">
        <f>Master_Data_Table_Village_Water!S12</f>
        <v>25.130237999999999</v>
      </c>
      <c r="G6" s="10">
        <f>Master_Data_Table_Village_Water!Y12/25.4</f>
        <v>107.50362976377954</v>
      </c>
      <c r="H6" s="12">
        <f>Master_Data_Table_Village_Water!Z12</f>
        <v>7.7824000000000004E-2</v>
      </c>
      <c r="I6" s="12">
        <f>Master_Data_Table_Village_Water!AA12</f>
        <v>3.0438E-2</v>
      </c>
      <c r="J6" s="12">
        <f>Master_Data_Table_Village_Water!AB12</f>
        <v>0.65771999999999997</v>
      </c>
      <c r="K6" s="12">
        <f>Master_Data_Table_Village_Water!AC12</f>
        <v>0.31923200000000002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Master_Data_Table_Village_Water!A15</f>
        <v>14</v>
      </c>
      <c r="B7" s="5" t="str">
        <f>Master_Data_Table_Village_Water!C15</f>
        <v>Pagai</v>
      </c>
      <c r="C7" s="5" t="str">
        <f>Master_Data_Table_Village_Water!H15</f>
        <v>No Data</v>
      </c>
      <c r="D7" s="12">
        <f>Master_Data_Table_Village_Water!I15</f>
        <v>0.124787</v>
      </c>
      <c r="E7" s="10">
        <f>Master_Data_Table_Village_Water!J15</f>
        <v>61.430962000000001</v>
      </c>
      <c r="F7" s="10">
        <f>Master_Data_Table_Village_Water!S15</f>
        <v>28.897592</v>
      </c>
      <c r="G7" s="10">
        <f>Master_Data_Table_Village_Water!Y15/25.4</f>
        <v>115.61684842519686</v>
      </c>
      <c r="H7" s="12">
        <f>Master_Data_Table_Village_Water!Z15</f>
        <v>8.8567999999999994E-2</v>
      </c>
      <c r="I7" s="12">
        <f>Master_Data_Table_Village_Water!AA15</f>
        <v>3.5524E-2</v>
      </c>
      <c r="J7" s="12">
        <f>Master_Data_Table_Village_Water!AB15</f>
        <v>0.56205099999999997</v>
      </c>
      <c r="K7" s="12">
        <f>Master_Data_Table_Village_Water!AC15</f>
        <v>0.27044899999999999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Master_Data_Table_Village_Water!A17</f>
        <v>16</v>
      </c>
      <c r="B8" s="5" t="str">
        <f>Master_Data_Table_Village_Water!C17</f>
        <v>Auto</v>
      </c>
      <c r="C8" s="5" t="str">
        <f>Master_Data_Table_Village_Water!H17</f>
        <v>No longer used</v>
      </c>
      <c r="D8" s="12">
        <f>Master_Data_Table_Village_Water!I17</f>
        <v>0.29094399999999998</v>
      </c>
      <c r="E8" s="10">
        <f>Master_Data_Table_Village_Water!J17</f>
        <v>54.893562000000003</v>
      </c>
      <c r="F8" s="10">
        <f>Master_Data_Table_Village_Water!S17</f>
        <v>30.972297999999999</v>
      </c>
      <c r="G8" s="10">
        <f>Master_Data_Table_Village_Water!Y17/25.4</f>
        <v>167.50593114173228</v>
      </c>
      <c r="H8" s="12">
        <f>Master_Data_Table_Village_Water!Z17</f>
        <v>0.168767</v>
      </c>
      <c r="I8" s="12">
        <f>Master_Data_Table_Village_Water!AA17</f>
        <v>6.9557999999999995E-2</v>
      </c>
      <c r="J8" s="12">
        <f>Master_Data_Table_Village_Water!AB17</f>
        <v>1.04566</v>
      </c>
      <c r="K8" s="12">
        <f>Master_Data_Table_Village_Water!AC17</f>
        <v>0.51132900000000003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Master_Data_Table_Village_Water!A19</f>
        <v>18</v>
      </c>
      <c r="B9" s="5" t="str">
        <f>Master_Data_Table_Village_Water!C19</f>
        <v>Alega</v>
      </c>
      <c r="C9" s="5" t="str">
        <f>Master_Data_Table_Village_Water!H19</f>
        <v>Actively used</v>
      </c>
      <c r="D9" s="12">
        <f>Master_Data_Table_Village_Water!I19</f>
        <v>0.26872299999999999</v>
      </c>
      <c r="E9" s="10">
        <f>Master_Data_Table_Village_Water!J19</f>
        <v>28.573962999999999</v>
      </c>
      <c r="F9" s="10">
        <f>Master_Data_Table_Village_Water!S19</f>
        <v>30.659493000000001</v>
      </c>
      <c r="G9" s="10">
        <f>Master_Data_Table_Village_Water!Y19/25.4</f>
        <v>177.25719043307089</v>
      </c>
      <c r="H9" s="12">
        <f>Master_Data_Table_Village_Water!Z19</f>
        <v>0.142203</v>
      </c>
      <c r="I9" s="12">
        <f>Master_Data_Table_Village_Water!AA19</f>
        <v>5.7433999999999999E-2</v>
      </c>
      <c r="J9" s="12">
        <f>Master_Data_Table_Village_Water!AB19</f>
        <v>1.030162</v>
      </c>
      <c r="K9" s="12">
        <f>Master_Data_Table_Village_Water!AC19</f>
        <v>0.50425399999999998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Master_Data_Table_Village_Water!A20</f>
        <v>19</v>
      </c>
      <c r="B10" s="5" t="str">
        <f>Master_Data_Table_Village_Water!C20</f>
        <v>Fagatogo</v>
      </c>
      <c r="C10" s="5" t="str">
        <f>Master_Data_Table_Village_Water!H20</f>
        <v>No longer used</v>
      </c>
      <c r="D10" s="12">
        <f>Master_Data_Table_Village_Water!I20</f>
        <v>0.117345</v>
      </c>
      <c r="E10" s="10">
        <f>Master_Data_Table_Village_Water!J20</f>
        <v>83.334057999999999</v>
      </c>
      <c r="F10" s="10">
        <f>Master_Data_Table_Village_Water!S20</f>
        <v>29.730004000000001</v>
      </c>
      <c r="G10" s="10">
        <f>Master_Data_Table_Village_Water!Y20/25.4</f>
        <v>199.93259960629922</v>
      </c>
      <c r="H10" s="12">
        <f>Master_Data_Table_Village_Water!Z20</f>
        <v>0.120297</v>
      </c>
      <c r="I10" s="12">
        <f>Master_Data_Table_Village_Water!AA20</f>
        <v>5.0347999999999997E-2</v>
      </c>
      <c r="J10" s="12">
        <f>Master_Data_Table_Village_Water!AB20</f>
        <v>0.68149499999999996</v>
      </c>
      <c r="K10" s="12">
        <f>Master_Data_Table_Village_Water!AC20</f>
        <v>0.33208799999999999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Master_Data_Table_Village_Water!A21</f>
        <v>20</v>
      </c>
      <c r="B11" s="5" t="str">
        <f>Master_Data_Table_Village_Water!C21</f>
        <v>Utulei</v>
      </c>
      <c r="C11" s="5" t="str">
        <f>Master_Data_Table_Village_Water!H21</f>
        <v>No Data</v>
      </c>
      <c r="D11" s="12">
        <f>Master_Data_Table_Village_Water!I21</f>
        <v>3.1909E-2</v>
      </c>
      <c r="E11" s="10">
        <f>Master_Data_Table_Village_Water!J21</f>
        <v>98.107705999999993</v>
      </c>
      <c r="F11" s="10">
        <f>Master_Data_Table_Village_Water!S21</f>
        <v>37.225155000000001</v>
      </c>
      <c r="G11" s="10">
        <f>Master_Data_Table_Village_Water!Y21/25.4</f>
        <v>179.17122385826772</v>
      </c>
      <c r="H11" s="12">
        <f>Master_Data_Table_Village_Water!Z21</f>
        <v>4.2414E-2</v>
      </c>
      <c r="I11" s="12">
        <f>Master_Data_Table_Village_Water!AA21</f>
        <v>1.6919E-2</v>
      </c>
      <c r="J11" s="12">
        <f>Master_Data_Table_Village_Water!AB21</f>
        <v>0.25174000000000002</v>
      </c>
      <c r="K11" s="12">
        <f>Master_Data_Table_Village_Water!AC21</f>
        <v>0.119383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Master_Data_Table_Village_Water!A23</f>
        <v>22</v>
      </c>
      <c r="B12" s="5" t="str">
        <f>Master_Data_Table_Village_Water!C23</f>
        <v>Faganeanea</v>
      </c>
      <c r="C12" s="5" t="str">
        <f>Master_Data_Table_Village_Water!H23</f>
        <v>May be used</v>
      </c>
      <c r="D12" s="12">
        <f>Master_Data_Table_Village_Water!I23</f>
        <v>0.24543799999999999</v>
      </c>
      <c r="E12" s="10">
        <f>Master_Data_Table_Village_Water!J23</f>
        <v>48.498519000000002</v>
      </c>
      <c r="F12" s="10">
        <f>Master_Data_Table_Village_Water!S23</f>
        <v>37.144691999999999</v>
      </c>
      <c r="G12" s="10">
        <f>Master_Data_Table_Village_Water!Y23/25.4</f>
        <v>208.96138669291341</v>
      </c>
      <c r="H12" s="12">
        <f>Master_Data_Table_Village_Water!Z23</f>
        <v>0.30908600000000003</v>
      </c>
      <c r="I12" s="12">
        <f>Master_Data_Table_Village_Water!AA23</f>
        <v>0.13831099999999999</v>
      </c>
      <c r="J12" s="12">
        <f>Master_Data_Table_Village_Water!AB23</f>
        <v>1.773131</v>
      </c>
      <c r="K12" s="12">
        <f>Master_Data_Table_Village_Water!AC23</f>
        <v>0.89760300000000004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Master_Data_Table_Village_Water!A24</f>
        <v>23</v>
      </c>
      <c r="B13" s="5" t="str">
        <f>Master_Data_Table_Village_Water!C24</f>
        <v>Fagalii</v>
      </c>
      <c r="C13" s="5" t="str">
        <f>Master_Data_Table_Village_Water!H24</f>
        <v>Actively used</v>
      </c>
      <c r="D13" s="12">
        <f>Master_Data_Table_Village_Water!I24</f>
        <v>0.37306</v>
      </c>
      <c r="E13" s="10">
        <f>Master_Data_Table_Village_Water!J24</f>
        <v>57.764221999999997</v>
      </c>
      <c r="F13" s="10">
        <f>Master_Data_Table_Village_Water!S24</f>
        <v>25.947551000000001</v>
      </c>
      <c r="G13" s="10">
        <f>Master_Data_Table_Village_Water!Y24/25.4</f>
        <v>148.52706334645671</v>
      </c>
      <c r="H13" s="12">
        <f>Master_Data_Table_Village_Water!Z24</f>
        <v>0.150972</v>
      </c>
      <c r="I13" s="12">
        <f>Master_Data_Table_Village_Water!AA24</f>
        <v>5.9813999999999999E-2</v>
      </c>
      <c r="J13" s="12">
        <f>Master_Data_Table_Village_Water!AB24</f>
        <v>1.085021</v>
      </c>
      <c r="K13" s="12">
        <f>Master_Data_Table_Village_Water!AC24</f>
        <v>0.64495999999999998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Master_Data_Table_Village_Water!A26</f>
        <v>25</v>
      </c>
      <c r="B14" s="5" t="str">
        <f>Master_Data_Table_Village_Water!C26</f>
        <v>Asili</v>
      </c>
      <c r="C14" s="5" t="str">
        <f>Master_Data_Table_Village_Water!H26</f>
        <v>Actively used</v>
      </c>
      <c r="D14" s="12">
        <f>Master_Data_Table_Village_Water!I26</f>
        <v>0.62474300000000005</v>
      </c>
      <c r="E14" s="10">
        <f>Master_Data_Table_Village_Water!J26</f>
        <v>49.589402999999997</v>
      </c>
      <c r="F14" s="10">
        <f>Master_Data_Table_Village_Water!S26</f>
        <v>26.434608999999998</v>
      </c>
      <c r="G14" s="10">
        <f>Master_Data_Table_Village_Water!Y26/25.4</f>
        <v>203.71085578740161</v>
      </c>
      <c r="H14" s="12">
        <f>Master_Data_Table_Village_Water!Z26</f>
        <v>0.249004</v>
      </c>
      <c r="I14" s="12">
        <f>Master_Data_Table_Village_Water!AA26</f>
        <v>9.9350999999999995E-2</v>
      </c>
      <c r="J14" s="12">
        <f>Master_Data_Table_Village_Water!AB26</f>
        <v>1.865127</v>
      </c>
      <c r="K14" s="12">
        <f>Master_Data_Table_Village_Water!AC26</f>
        <v>1.10528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Master_Data_Table_Village_Water!A27</f>
        <v>26</v>
      </c>
      <c r="B15" s="5" t="str">
        <f>Master_Data_Table_Village_Water!C27</f>
        <v>Amaluia</v>
      </c>
      <c r="C15" s="5" t="str">
        <f>Master_Data_Table_Village_Water!H27</f>
        <v>Actively used</v>
      </c>
      <c r="D15" s="12">
        <f>Master_Data_Table_Village_Water!I27</f>
        <v>0.35484199999999999</v>
      </c>
      <c r="E15" s="10">
        <f>Master_Data_Table_Village_Water!J27</f>
        <v>4.3630469999999999</v>
      </c>
      <c r="F15" s="10">
        <f>Master_Data_Table_Village_Water!S27</f>
        <v>19.906566999999999</v>
      </c>
      <c r="G15" s="10">
        <f>Master_Data_Table_Village_Water!Y27/25.4</f>
        <v>183.96315677165356</v>
      </c>
      <c r="H15" s="12">
        <f>Master_Data_Table_Village_Water!Z27</f>
        <v>0.100466</v>
      </c>
      <c r="I15" s="12">
        <f>Master_Data_Table_Village_Water!AA27</f>
        <v>3.7043E-2</v>
      </c>
      <c r="J15" s="12">
        <f>Master_Data_Table_Village_Water!AB27</f>
        <v>0.96850499999999995</v>
      </c>
      <c r="K15" s="12">
        <f>Master_Data_Table_Village_Water!AC27</f>
        <v>0.57495399999999997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Master_Data_Table_Village_Water!A28</f>
        <v>27</v>
      </c>
      <c r="B16" s="5" t="str">
        <f>Master_Data_Table_Village_Water!C28</f>
        <v>Seetaga</v>
      </c>
      <c r="C16" s="5" t="str">
        <f>Master_Data_Table_Village_Water!H28</f>
        <v>Actively used</v>
      </c>
      <c r="D16" s="12">
        <f>Master_Data_Table_Village_Water!I28</f>
        <v>0.45807399999999998</v>
      </c>
      <c r="E16" s="10">
        <f>Master_Data_Table_Village_Water!J28</f>
        <v>5.2874699999999999</v>
      </c>
      <c r="F16" s="10">
        <f>Master_Data_Table_Village_Water!S28</f>
        <v>27.174544000000001</v>
      </c>
      <c r="G16" s="10">
        <f>Master_Data_Table_Village_Water!Y28/25.4</f>
        <v>177.82857393700789</v>
      </c>
      <c r="H16" s="12">
        <f>Master_Data_Table_Village_Water!Z28</f>
        <v>0.14380000000000001</v>
      </c>
      <c r="I16" s="12">
        <f>Master_Data_Table_Village_Water!AA28</f>
        <v>5.3938E-2</v>
      </c>
      <c r="J16" s="12">
        <f>Master_Data_Table_Village_Water!AB28</f>
        <v>1.3557410000000001</v>
      </c>
      <c r="K16" s="12">
        <f>Master_Data_Table_Village_Water!AC28</f>
        <v>0.80504799999999999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Master_Data_Table_Village_Water!A29</f>
        <v>28</v>
      </c>
      <c r="B17" s="5" t="str">
        <f>Master_Data_Table_Village_Water!C29</f>
        <v>Afao</v>
      </c>
      <c r="C17" s="5" t="str">
        <f>Master_Data_Table_Village_Water!H29</f>
        <v>Actively used</v>
      </c>
      <c r="D17" s="12">
        <f>Master_Data_Table_Village_Water!I29</f>
        <v>0.21253900000000001</v>
      </c>
      <c r="E17" s="10">
        <f>Master_Data_Table_Village_Water!J29</f>
        <v>66.485823999999994</v>
      </c>
      <c r="F17" s="10">
        <f>Master_Data_Table_Village_Water!S29</f>
        <v>25.855056000000001</v>
      </c>
      <c r="G17" s="10">
        <f>Master_Data_Table_Village_Water!Y29/25.4</f>
        <v>183.83820055118113</v>
      </c>
      <c r="H17" s="12">
        <f>Master_Data_Table_Village_Water!Z29</f>
        <v>8.4623000000000004E-2</v>
      </c>
      <c r="I17" s="12">
        <f>Master_Data_Table_Village_Water!AA29</f>
        <v>3.3162999999999998E-2</v>
      </c>
      <c r="J17" s="12">
        <f>Master_Data_Table_Village_Water!AB29</f>
        <v>0.58587100000000003</v>
      </c>
      <c r="K17" s="12">
        <f>Master_Data_Table_Village_Water!AC29</f>
        <v>0.34919099999999997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Master_Data_Table_Village_Water!A30</f>
        <v>29</v>
      </c>
      <c r="B18" s="5" t="str">
        <f>Master_Data_Table_Village_Water!C30</f>
        <v>UtumeaWest</v>
      </c>
      <c r="C18" s="5" t="str">
        <f>Master_Data_Table_Village_Water!H30</f>
        <v>No Data</v>
      </c>
      <c r="D18" s="12">
        <f>Master_Data_Table_Village_Water!I30</f>
        <v>0.15684200000000001</v>
      </c>
      <c r="E18" s="10">
        <f>Master_Data_Table_Village_Water!J30</f>
        <v>37.770927999999998</v>
      </c>
      <c r="F18" s="10">
        <f>Master_Data_Table_Village_Water!S30</f>
        <v>24.092434999999998</v>
      </c>
      <c r="G18" s="10">
        <f>Master_Data_Table_Village_Water!Y30/25.4</f>
        <v>157.76984106299213</v>
      </c>
      <c r="H18" s="12">
        <f>Master_Data_Table_Village_Water!Z30</f>
        <v>6.3718999999999998E-2</v>
      </c>
      <c r="I18" s="12">
        <f>Master_Data_Table_Village_Water!AA30</f>
        <v>2.4639000000000001E-2</v>
      </c>
      <c r="J18" s="12">
        <f>Master_Data_Table_Village_Water!AB30</f>
        <v>0.45645799999999997</v>
      </c>
      <c r="K18" s="12">
        <f>Master_Data_Table_Village_Water!AC30</f>
        <v>0.27304699999999998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Master_Data_Table_Village_Water!A32</f>
        <v>31</v>
      </c>
      <c r="B19" s="5" t="str">
        <f>Master_Data_Table_Village_Water!C32</f>
        <v>Amanave</v>
      </c>
      <c r="C19" s="5" t="str">
        <f>Master_Data_Table_Village_Water!H32</f>
        <v>No Data</v>
      </c>
      <c r="D19" s="12">
        <f>Master_Data_Table_Village_Water!I32</f>
        <v>0.16583999999999999</v>
      </c>
      <c r="E19" s="10">
        <f>Master_Data_Table_Village_Water!J32</f>
        <v>11.607828</v>
      </c>
      <c r="F19" s="10">
        <f>Master_Data_Table_Village_Water!S32</f>
        <v>24.48265</v>
      </c>
      <c r="G19" s="10">
        <f>Master_Data_Table_Village_Water!Y32/25.4</f>
        <v>136.19213295275591</v>
      </c>
      <c r="H19" s="12">
        <f>Master_Data_Table_Village_Water!Z32</f>
        <v>5.0935000000000001E-2</v>
      </c>
      <c r="I19" s="12">
        <f>Master_Data_Table_Village_Water!AA32</f>
        <v>1.89E-2</v>
      </c>
      <c r="J19" s="12">
        <f>Master_Data_Table_Village_Water!AB32</f>
        <v>0.42688799999999999</v>
      </c>
      <c r="K19" s="12">
        <f>Master_Data_Table_Village_Water!AC32</f>
        <v>0.25443700000000002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Master_Data_Table_Village_Water!A33</f>
        <v>32</v>
      </c>
      <c r="B20" s="5" t="str">
        <f>Master_Data_Table_Village_Water!C33</f>
        <v>Agugulu</v>
      </c>
      <c r="C20" s="5" t="str">
        <f>Master_Data_Table_Village_Water!H33</f>
        <v>Actively used</v>
      </c>
      <c r="D20" s="12">
        <f>Master_Data_Table_Village_Water!I33</f>
        <v>0.162415</v>
      </c>
      <c r="E20" s="10">
        <f>Master_Data_Table_Village_Water!J33</f>
        <v>50.482443000000004</v>
      </c>
      <c r="F20" s="10">
        <f>Master_Data_Table_Village_Water!S33</f>
        <v>24.864647999999999</v>
      </c>
      <c r="G20" s="10">
        <f>Master_Data_Table_Village_Water!Y33/25.4</f>
        <v>147.97624169291339</v>
      </c>
      <c r="H20" s="12">
        <f>Master_Data_Table_Village_Water!Z33</f>
        <v>6.1328000000000001E-2</v>
      </c>
      <c r="I20" s="12">
        <f>Master_Data_Table_Village_Water!AA33</f>
        <v>2.3689999999999999E-2</v>
      </c>
      <c r="J20" s="12">
        <f>Master_Data_Table_Village_Water!AB33</f>
        <v>0.43362699999999998</v>
      </c>
      <c r="K20" s="12">
        <f>Master_Data_Table_Village_Water!AC33</f>
        <v>0.25874000000000003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Master_Data_Table_Village_Water!A37</f>
        <v>36</v>
      </c>
      <c r="B21" s="5" t="str">
        <f>Master_Data_Table_Village_Water!C37</f>
        <v>Nuuuli</v>
      </c>
      <c r="C21" s="5" t="str">
        <f>Master_Data_Table_Village_Water!H37</f>
        <v>Actively used</v>
      </c>
      <c r="D21" s="12">
        <f>Master_Data_Table_Village_Water!I37</f>
        <v>0.77023900000000001</v>
      </c>
      <c r="E21" s="10">
        <f>Master_Data_Table_Village_Water!J37</f>
        <v>39.875954999999998</v>
      </c>
      <c r="F21" s="10">
        <f>Master_Data_Table_Village_Water!S37</f>
        <v>36.152296999999997</v>
      </c>
      <c r="G21" s="10">
        <f>Master_Data_Table_Village_Water!Y37/25.4</f>
        <v>221.37479208661421</v>
      </c>
      <c r="H21" s="12">
        <f>Master_Data_Table_Village_Water!Z37</f>
        <v>0.51940699999999995</v>
      </c>
      <c r="I21" s="12">
        <f>Master_Data_Table_Village_Water!AA37</f>
        <v>0.23103599999999999</v>
      </c>
      <c r="J21" s="12">
        <f>Master_Data_Table_Village_Water!AB37</f>
        <v>3.0717189999999999</v>
      </c>
      <c r="K21" s="12">
        <f>Master_Data_Table_Village_Water!AC37</f>
        <v>1.562781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Master_Data_Table_Village_Water!A38</f>
        <v>37</v>
      </c>
      <c r="B22" s="5" t="str">
        <f>Master_Data_Table_Village_Water!C38</f>
        <v>Fagaalu</v>
      </c>
      <c r="C22" s="5" t="str">
        <f>Master_Data_Table_Village_Water!H38</f>
        <v>Actively used</v>
      </c>
      <c r="D22" s="12">
        <f>Master_Data_Table_Village_Water!I38</f>
        <v>0.65666899999999995</v>
      </c>
      <c r="E22" s="10">
        <f>Master_Data_Table_Village_Water!J38</f>
        <v>20.265011000000001</v>
      </c>
      <c r="F22" s="10">
        <f>Master_Data_Table_Village_Water!S38</f>
        <v>35.908554000000002</v>
      </c>
      <c r="G22" s="10">
        <f>Master_Data_Table_Village_Water!Y38/25.4</f>
        <v>203.3423096456693</v>
      </c>
      <c r="H22" s="12">
        <f>Master_Data_Table_Village_Water!Z38</f>
        <v>0.41195700000000002</v>
      </c>
      <c r="I22" s="12">
        <f>Master_Data_Table_Village_Water!AA38</f>
        <v>0.17907300000000001</v>
      </c>
      <c r="J22" s="12">
        <f>Master_Data_Table_Village_Water!AB38</f>
        <v>2.875267</v>
      </c>
      <c r="K22" s="12">
        <f>Master_Data_Table_Village_Water!AC38</f>
        <v>1.4627079999999999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Master_Data_Table_Village_Water!A39</f>
        <v>38</v>
      </c>
      <c r="B23" s="5" t="str">
        <f>Master_Data_Table_Village_Water!C39</f>
        <v>Matuu</v>
      </c>
      <c r="C23" s="5" t="str">
        <f>Master_Data_Table_Village_Water!H39</f>
        <v>May be used</v>
      </c>
      <c r="D23" s="12">
        <f>Master_Data_Table_Village_Water!I39</f>
        <v>0.25474999999999998</v>
      </c>
      <c r="E23" s="10">
        <f>Master_Data_Table_Village_Water!J39</f>
        <v>53.049129000000001</v>
      </c>
      <c r="F23" s="10">
        <f>Master_Data_Table_Village_Water!S39</f>
        <v>37.073450000000001</v>
      </c>
      <c r="G23" s="10">
        <f>Master_Data_Table_Village_Water!Y39/25.4</f>
        <v>203.64274807086613</v>
      </c>
      <c r="H23" s="12">
        <f>Master_Data_Table_Village_Water!Z39</f>
        <v>0.291464</v>
      </c>
      <c r="I23" s="12">
        <f>Master_Data_Table_Village_Water!AA39</f>
        <v>0.129297</v>
      </c>
      <c r="J23" s="12">
        <f>Master_Data_Table_Village_Water!AB39</f>
        <v>1.659821</v>
      </c>
      <c r="K23" s="12">
        <f>Master_Data_Table_Village_Water!AC39</f>
        <v>0.83630000000000004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Master_Data_Table_Village_Water!A41</f>
        <v>40</v>
      </c>
      <c r="B24" s="5" t="str">
        <f>Master_Data_Table_Village_Water!C41</f>
        <v>Laulii</v>
      </c>
      <c r="C24" s="5" t="str">
        <f>Master_Data_Table_Village_Water!H41</f>
        <v>Actively used</v>
      </c>
      <c r="D24" s="12">
        <f>Master_Data_Table_Village_Water!I41</f>
        <v>0.540161</v>
      </c>
      <c r="E24" s="10">
        <f>Master_Data_Table_Village_Water!J41</f>
        <v>18.951554999999999</v>
      </c>
      <c r="F24" s="10">
        <f>Master_Data_Table_Village_Water!S41</f>
        <v>34.166302999999999</v>
      </c>
      <c r="G24" s="10">
        <f>Master_Data_Table_Village_Water!Y41/25.4</f>
        <v>175.42676185039372</v>
      </c>
      <c r="H24" s="12">
        <f>Master_Data_Table_Village_Water!Z41</f>
        <v>0.281501</v>
      </c>
      <c r="I24" s="12">
        <f>Master_Data_Table_Village_Water!AA41</f>
        <v>0.11817</v>
      </c>
      <c r="J24" s="12">
        <f>Master_Data_Table_Village_Water!AB41</f>
        <v>2.0865529999999999</v>
      </c>
      <c r="K24" s="12">
        <f>Master_Data_Table_Village_Water!AC41</f>
        <v>1.04671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Master_Data_Table_Village_Water!A42</f>
        <v>41</v>
      </c>
      <c r="B25" s="5" t="str">
        <f>Master_Data_Table_Village_Water!C42</f>
        <v>Avaio</v>
      </c>
      <c r="C25" s="5" t="str">
        <f>Master_Data_Table_Village_Water!H42</f>
        <v>No Data</v>
      </c>
      <c r="D25" s="12">
        <f>Master_Data_Table_Village_Water!I42</f>
        <v>2.2017999999999999E-2</v>
      </c>
      <c r="E25" s="10">
        <f>Master_Data_Table_Village_Water!J42</f>
        <v>61.359262000000001</v>
      </c>
      <c r="F25" s="10">
        <f>Master_Data_Table_Village_Water!S42</f>
        <v>30.137734999999999</v>
      </c>
      <c r="G25" s="10">
        <f>Master_Data_Table_Village_Water!Y42/25.4</f>
        <v>157.11313925196851</v>
      </c>
      <c r="H25" s="12">
        <f>Master_Data_Table_Village_Water!Z42</f>
        <v>2.8174999999999999E-2</v>
      </c>
      <c r="I25" s="12">
        <f>Master_Data_Table_Village_Water!AA42</f>
        <v>1.09E-2</v>
      </c>
      <c r="J25" s="12">
        <f>Master_Data_Table_Village_Water!AB42</f>
        <v>0.19178400000000001</v>
      </c>
      <c r="K25" s="12">
        <f>Master_Data_Table_Village_Water!AC42</f>
        <v>9.0310000000000001E-2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Master_Data_Table_Village_Water!A43</f>
        <v>42</v>
      </c>
      <c r="B26" s="5" t="str">
        <f>Master_Data_Table_Village_Water!C43</f>
        <v>Fagaitua</v>
      </c>
      <c r="C26" s="5" t="str">
        <f>Master_Data_Table_Village_Water!H43</f>
        <v>May be used</v>
      </c>
      <c r="D26" s="12">
        <f>Master_Data_Table_Village_Water!I43</f>
        <v>0.24790400000000001</v>
      </c>
      <c r="E26" s="10">
        <f>Master_Data_Table_Village_Water!J43</f>
        <v>57.028697999999999</v>
      </c>
      <c r="F26" s="10">
        <f>Master_Data_Table_Village_Water!S43</f>
        <v>26.8949</v>
      </c>
      <c r="G26" s="10">
        <f>Master_Data_Table_Village_Water!Y43/25.4</f>
        <v>131.99841448818898</v>
      </c>
      <c r="H26" s="12">
        <f>Master_Data_Table_Village_Water!Z43</f>
        <v>0.14335800000000001</v>
      </c>
      <c r="I26" s="12">
        <f>Master_Data_Table_Village_Water!AA43</f>
        <v>5.8497E-2</v>
      </c>
      <c r="J26" s="12">
        <f>Master_Data_Table_Village_Water!AB43</f>
        <v>0.89476500000000003</v>
      </c>
      <c r="K26" s="12">
        <f>Master_Data_Table_Village_Water!AC43</f>
        <v>0.43523800000000001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Master_Data_Table_Village_Water!A44</f>
        <v>43</v>
      </c>
      <c r="B27" s="5" t="str">
        <f>Master_Data_Table_Village_Water!C44</f>
        <v>Alofau</v>
      </c>
      <c r="C27" s="5" t="str">
        <f>Master_Data_Table_Village_Water!H44</f>
        <v>Actively used</v>
      </c>
      <c r="D27" s="12">
        <f>Master_Data_Table_Village_Water!I44</f>
        <v>0.104807</v>
      </c>
      <c r="E27" s="10">
        <f>Master_Data_Table_Village_Water!J44</f>
        <v>84.286405999999999</v>
      </c>
      <c r="F27" s="10">
        <f>Master_Data_Table_Village_Water!S44</f>
        <v>29.897383000000001</v>
      </c>
      <c r="G27" s="10">
        <f>Master_Data_Table_Village_Water!Y44/25.4</f>
        <v>112.30391192913386</v>
      </c>
      <c r="H27" s="12">
        <f>Master_Data_Table_Village_Water!Z44</f>
        <v>7.3421E-2</v>
      </c>
      <c r="I27" s="12">
        <f>Master_Data_Table_Village_Water!AA44</f>
        <v>2.9146999999999999E-2</v>
      </c>
      <c r="J27" s="12">
        <f>Master_Data_Table_Village_Water!AB44</f>
        <v>0.444386</v>
      </c>
      <c r="K27" s="12">
        <f>Master_Data_Table_Village_Water!AC44</f>
        <v>0.21180399999999999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Master_Data_Table_Village_Water!A45</f>
        <v>44</v>
      </c>
      <c r="B28" s="5" t="str">
        <f>Master_Data_Table_Village_Water!C45</f>
        <v>Amouli</v>
      </c>
      <c r="C28" s="5" t="str">
        <f>Master_Data_Table_Village_Water!H45</f>
        <v>Actively used</v>
      </c>
      <c r="D28" s="12">
        <f>Master_Data_Table_Village_Water!I45</f>
        <v>0.206233</v>
      </c>
      <c r="E28" s="10">
        <f>Master_Data_Table_Village_Water!J45</f>
        <v>8.3441290000000006</v>
      </c>
      <c r="F28" s="10">
        <f>Master_Data_Table_Village_Water!S45</f>
        <v>26.283491000000001</v>
      </c>
      <c r="G28" s="10">
        <f>Master_Data_Table_Village_Water!Y45/25.4</f>
        <v>109.30123161417323</v>
      </c>
      <c r="H28" s="12">
        <f>Master_Data_Table_Village_Water!Z45</f>
        <v>5.7742000000000002E-2</v>
      </c>
      <c r="I28" s="12">
        <f>Master_Data_Table_Village_Water!AA45</f>
        <v>2.1076000000000001E-2</v>
      </c>
      <c r="J28" s="12">
        <f>Master_Data_Table_Village_Water!AB45</f>
        <v>0.60925799999999997</v>
      </c>
      <c r="K28" s="12">
        <f>Master_Data_Table_Village_Water!AC45</f>
        <v>0.29108400000000001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Master_Data_Table_Village_Water!A46</f>
        <v>45</v>
      </c>
      <c r="B29" s="5" t="str">
        <f>Master_Data_Table_Village_Water!C46</f>
        <v>Alao</v>
      </c>
      <c r="C29" s="5" t="str">
        <f>Master_Data_Table_Village_Water!H46</f>
        <v>Actively used</v>
      </c>
      <c r="D29" s="12">
        <f>Master_Data_Table_Village_Water!I46</f>
        <v>0.30146000000000001</v>
      </c>
      <c r="E29" s="10">
        <f>Master_Data_Table_Village_Water!J46</f>
        <v>23.321078</v>
      </c>
      <c r="F29" s="10">
        <f>Master_Data_Table_Village_Water!S46</f>
        <v>28.797611</v>
      </c>
      <c r="G29" s="10">
        <f>Master_Data_Table_Village_Water!Y46/25.4</f>
        <v>105.53812007874016</v>
      </c>
      <c r="H29" s="12">
        <f>Master_Data_Table_Village_Water!Z46</f>
        <v>0.12732499999999999</v>
      </c>
      <c r="I29" s="12">
        <f>Master_Data_Table_Village_Water!AA46</f>
        <v>5.0333999999999997E-2</v>
      </c>
      <c r="J29" s="12">
        <f>Master_Data_Table_Village_Water!AB46</f>
        <v>0.98513099999999998</v>
      </c>
      <c r="K29" s="12">
        <f>Master_Data_Table_Village_Water!AC46</f>
        <v>0.47966700000000001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Master_Data_Table_Village_Water!A47</f>
        <v>46</v>
      </c>
      <c r="B30" s="5" t="str">
        <f>Master_Data_Table_Village_Water!C47</f>
        <v>Tula</v>
      </c>
      <c r="C30" s="5" t="str">
        <f>Master_Data_Table_Village_Water!H47</f>
        <v>No Data</v>
      </c>
      <c r="D30" s="12">
        <f>Master_Data_Table_Village_Water!I47</f>
        <v>0.29350900000000002</v>
      </c>
      <c r="E30" s="10">
        <f>Master_Data_Table_Village_Water!J47</f>
        <v>10.214548000000001</v>
      </c>
      <c r="F30" s="10">
        <f>Master_Data_Table_Village_Water!S47</f>
        <v>23.414090000000002</v>
      </c>
      <c r="G30" s="10">
        <f>Master_Data_Table_Village_Water!Y47/25.4</f>
        <v>99.47174696850395</v>
      </c>
      <c r="H30" s="12">
        <f>Master_Data_Table_Village_Water!Z47</f>
        <v>8.3002999999999993E-2</v>
      </c>
      <c r="I30" s="12">
        <f>Master_Data_Table_Village_Water!AA47</f>
        <v>3.1042E-2</v>
      </c>
      <c r="J30" s="12">
        <f>Master_Data_Table_Village_Water!AB47</f>
        <v>0.81181499999999995</v>
      </c>
      <c r="K30" s="12">
        <f>Master_Data_Table_Village_Water!AC47</f>
        <v>0.39111299999999999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Master_Data_Table_Village_Water!A48</f>
        <v>47</v>
      </c>
      <c r="B31" s="5" t="str">
        <f>Master_Data_Table_Village_Water!C48</f>
        <v>Onenoa</v>
      </c>
      <c r="C31" s="5" t="str">
        <f>Master_Data_Table_Village_Water!H48</f>
        <v>Actively used</v>
      </c>
      <c r="D31" s="12">
        <f>Master_Data_Table_Village_Water!I48</f>
        <v>0.13026799999999999</v>
      </c>
      <c r="E31" s="10">
        <f>Master_Data_Table_Village_Water!J48</f>
        <v>54.114265000000003</v>
      </c>
      <c r="F31" s="10">
        <f>Master_Data_Table_Village_Water!S48</f>
        <v>28.069203000000002</v>
      </c>
      <c r="G31" s="10">
        <f>Master_Data_Table_Village_Water!Y48/25.4</f>
        <v>101.34815287401575</v>
      </c>
      <c r="H31" s="12">
        <f>Master_Data_Table_Village_Water!Z48</f>
        <v>9.9253999999999995E-2</v>
      </c>
      <c r="I31" s="12">
        <f>Master_Data_Table_Village_Water!AA48</f>
        <v>4.0224999999999997E-2</v>
      </c>
      <c r="J31" s="12">
        <f>Master_Data_Table_Village_Water!AB48</f>
        <v>0.63710999999999995</v>
      </c>
      <c r="K31" s="12">
        <f>Master_Data_Table_Village_Water!AC48</f>
        <v>0.30849100000000002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Master_Data_Table_Village_Water!A49</f>
        <v>48</v>
      </c>
      <c r="B32" s="5" t="str">
        <f>Master_Data_Table_Village_Water!C49</f>
        <v>Masausi</v>
      </c>
      <c r="C32" s="5" t="str">
        <f>Master_Data_Table_Village_Water!H49</f>
        <v>Actively used</v>
      </c>
      <c r="D32" s="12">
        <f>Master_Data_Table_Village_Water!I49</f>
        <v>0.13832800000000001</v>
      </c>
      <c r="E32" s="10">
        <f>Master_Data_Table_Village_Water!J49</f>
        <v>28.861311000000001</v>
      </c>
      <c r="F32" s="10">
        <f>Master_Data_Table_Village_Water!S49</f>
        <v>27.131312000000001</v>
      </c>
      <c r="G32" s="10">
        <f>Master_Data_Table_Village_Water!Y49/25.4</f>
        <v>111.03398562992126</v>
      </c>
      <c r="H32" s="12">
        <f>Master_Data_Table_Village_Water!Z49</f>
        <v>8.0717999999999998E-2</v>
      </c>
      <c r="I32" s="12">
        <f>Master_Data_Table_Village_Water!AA49</f>
        <v>3.1663999999999998E-2</v>
      </c>
      <c r="J32" s="12">
        <f>Master_Data_Table_Village_Water!AB49</f>
        <v>0.61116499999999996</v>
      </c>
      <c r="K32" s="12">
        <f>Master_Data_Table_Village_Water!AC49</f>
        <v>0.29480000000000001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Master_Data_Table_Village_Water!A50</f>
        <v>49</v>
      </c>
      <c r="B33" s="5" t="str">
        <f>Master_Data_Table_Village_Water!C50</f>
        <v>Masefau</v>
      </c>
      <c r="C33" s="5" t="str">
        <f>Master_Data_Table_Village_Water!H50</f>
        <v>Actively used</v>
      </c>
      <c r="D33" s="12">
        <f>Master_Data_Table_Village_Water!I50</f>
        <v>0.47141699999999997</v>
      </c>
      <c r="E33" s="10">
        <f>Master_Data_Table_Village_Water!J50</f>
        <v>26.095842999999999</v>
      </c>
      <c r="F33" s="10">
        <f>Master_Data_Table_Village_Water!S50</f>
        <v>27.868783000000001</v>
      </c>
      <c r="G33" s="10">
        <f>Master_Data_Table_Village_Water!Y50/25.4</f>
        <v>152.71175039370078</v>
      </c>
      <c r="H33" s="12">
        <f>Master_Data_Table_Village_Water!Z50</f>
        <v>0.18228900000000001</v>
      </c>
      <c r="I33" s="12">
        <f>Master_Data_Table_Village_Water!AA50</f>
        <v>7.3349999999999999E-2</v>
      </c>
      <c r="J33" s="12">
        <f>Master_Data_Table_Village_Water!AB50</f>
        <v>1.340311</v>
      </c>
      <c r="K33" s="12">
        <f>Master_Data_Table_Village_Water!AC50</f>
        <v>0.65742299999999998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Master_Data_Table_Village_Water!A51</f>
        <v>50</v>
      </c>
      <c r="B34" s="5" t="str">
        <f>Master_Data_Table_Village_Water!C51</f>
        <v>Afono</v>
      </c>
      <c r="C34" s="5" t="str">
        <f>Master_Data_Table_Village_Water!H51</f>
        <v>Actively used</v>
      </c>
      <c r="D34" s="12">
        <f>Master_Data_Table_Village_Water!I51</f>
        <v>0.58404100000000003</v>
      </c>
      <c r="E34" s="10">
        <f>Master_Data_Table_Village_Water!J51</f>
        <v>47.398806</v>
      </c>
      <c r="F34" s="10">
        <f>Master_Data_Table_Village_Water!S51</f>
        <v>32.818762</v>
      </c>
      <c r="G34" s="10">
        <f>Master_Data_Table_Village_Water!Y51/25.4</f>
        <v>170.35738696850396</v>
      </c>
      <c r="H34" s="12">
        <f>Master_Data_Table_Village_Water!Z51</f>
        <v>0.36251499999999998</v>
      </c>
      <c r="I34" s="12">
        <f>Master_Data_Table_Village_Water!AA51</f>
        <v>0.15711600000000001</v>
      </c>
      <c r="J34" s="12">
        <f>Master_Data_Table_Village_Water!AB51</f>
        <v>2.1490429999999998</v>
      </c>
      <c r="K34" s="12">
        <f>Master_Data_Table_Village_Water!AC51</f>
        <v>1.077925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Master_Data_Table_Village_Water!A52</f>
        <v>51</v>
      </c>
      <c r="B35" s="5" t="str">
        <f>Master_Data_Table_Village_Water!C52</f>
        <v>Vatia</v>
      </c>
      <c r="C35" s="5" t="str">
        <f>Master_Data_Table_Village_Water!H52</f>
        <v>Actively used</v>
      </c>
      <c r="D35" s="12">
        <f>Master_Data_Table_Village_Water!I52</f>
        <v>0.44418299999999999</v>
      </c>
      <c r="E35" s="10">
        <f>Master_Data_Table_Village_Water!J52</f>
        <v>6.3967210000000003</v>
      </c>
      <c r="F35" s="10">
        <f>Master_Data_Table_Village_Water!S52</f>
        <v>31.863379999999999</v>
      </c>
      <c r="G35" s="10">
        <f>Master_Data_Table_Village_Water!Y52/25.4</f>
        <v>166.99317897637795</v>
      </c>
      <c r="H35" s="12">
        <f>Master_Data_Table_Village_Water!Z52</f>
        <v>0.179532</v>
      </c>
      <c r="I35" s="12">
        <f>Master_Data_Table_Village_Water!AA52</f>
        <v>7.1697999999999998E-2</v>
      </c>
      <c r="J35" s="12">
        <f>Master_Data_Table_Village_Water!AB52</f>
        <v>1.7631559999999999</v>
      </c>
      <c r="K35" s="12">
        <f>Master_Data_Table_Village_Water!AC52</f>
        <v>0.87991699999999995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Master_Data_Table_Village_Water!A55</f>
        <v>54</v>
      </c>
      <c r="B36" s="5" t="str">
        <f>Master_Data_Table_Village_Water!C55</f>
        <v>Fagamalo</v>
      </c>
      <c r="C36" s="5" t="str">
        <f>Master_Data_Table_Village_Water!H55</f>
        <v>May be used</v>
      </c>
      <c r="D36" s="12">
        <f>Master_Data_Table_Village_Water!I55</f>
        <v>0.28242400000000001</v>
      </c>
      <c r="E36" s="10">
        <f>Master_Data_Table_Village_Water!J55</f>
        <v>28.255845999999998</v>
      </c>
      <c r="F36" s="10">
        <f>Master_Data_Table_Village_Water!S55</f>
        <v>29.013697000000001</v>
      </c>
      <c r="G36" s="10">
        <f>Master_Data_Table_Village_Water!Y55/25.4</f>
        <v>154.61748728346458</v>
      </c>
      <c r="H36" s="12">
        <f>Master_Data_Table_Village_Water!Z55</f>
        <v>0.116256</v>
      </c>
      <c r="I36" s="12">
        <f>Master_Data_Table_Village_Water!AA55</f>
        <v>4.5352999999999997E-2</v>
      </c>
      <c r="J36" s="12">
        <f>Master_Data_Table_Village_Water!AB55</f>
        <v>0.87803699999999996</v>
      </c>
      <c r="K36" s="12">
        <f>Master_Data_Table_Village_Water!AC55</f>
        <v>0.52389399999999997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Master_Data_Table_Village_Water!A56</f>
        <v>55</v>
      </c>
      <c r="B37" s="5" t="str">
        <f>Master_Data_Table_Village_Water!C56</f>
        <v>Maloata</v>
      </c>
      <c r="C37" s="5" t="str">
        <f>Master_Data_Table_Village_Water!H56</f>
        <v>No longer used</v>
      </c>
      <c r="D37" s="12">
        <f>Master_Data_Table_Village_Water!I56</f>
        <v>0.84794599999999998</v>
      </c>
      <c r="E37" s="10">
        <f>Master_Data_Table_Village_Water!J56</f>
        <v>66.285177000000004</v>
      </c>
      <c r="F37" s="10">
        <f>Master_Data_Table_Village_Water!S56</f>
        <v>26.458746999999999</v>
      </c>
      <c r="G37" s="10">
        <f>Master_Data_Table_Village_Water!Y56/25.4</f>
        <v>183.70218149606302</v>
      </c>
      <c r="H37" s="12">
        <f>Master_Data_Table_Village_Water!Z56</f>
        <v>0.34063700000000002</v>
      </c>
      <c r="I37" s="12">
        <f>Master_Data_Table_Village_Water!AA56</f>
        <v>0.137491</v>
      </c>
      <c r="J37" s="12">
        <f>Master_Data_Table_Village_Water!AB56</f>
        <v>2.5178050000000001</v>
      </c>
      <c r="K37" s="12">
        <f>Master_Data_Table_Village_Water!AC56</f>
        <v>1.48854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Master_Data_Table_Village_Water!A57</f>
        <v>56</v>
      </c>
      <c r="B38" s="5" t="str">
        <f>Master_Data_Table_Village_Water!C57</f>
        <v>Poloa</v>
      </c>
      <c r="C38" s="5" t="str">
        <f>Master_Data_Table_Village_Water!H57</f>
        <v>No Data</v>
      </c>
      <c r="D38" s="12">
        <f>Master_Data_Table_Village_Water!I57</f>
        <v>0.21151400000000001</v>
      </c>
      <c r="E38" s="10">
        <f>Master_Data_Table_Village_Water!J57</f>
        <v>82.557739999999995</v>
      </c>
      <c r="F38" s="10">
        <f>Master_Data_Table_Village_Water!S57</f>
        <v>25.502364</v>
      </c>
      <c r="G38" s="10">
        <f>Master_Data_Table_Village_Water!Y57/25.4</f>
        <v>133.90711090551181</v>
      </c>
      <c r="H38" s="12">
        <f>Master_Data_Table_Village_Water!Z57</f>
        <v>8.0509999999999998E-2</v>
      </c>
      <c r="I38" s="12">
        <f>Master_Data_Table_Village_Water!AA57</f>
        <v>3.1531999999999998E-2</v>
      </c>
      <c r="J38" s="12">
        <f>Master_Data_Table_Village_Water!AB57</f>
        <v>0.55030100000000004</v>
      </c>
      <c r="K38" s="12">
        <f>Master_Data_Table_Village_Water!AC57</f>
        <v>0.32750699999999999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Master_Data_Table_Village_Water!A58</f>
        <v>57</v>
      </c>
      <c r="B39" s="5" t="str">
        <f>Master_Data_Table_Village_Water!C58</f>
        <v>PagoPago</v>
      </c>
      <c r="C39" s="5" t="str">
        <f>Master_Data_Table_Village_Water!H58</f>
        <v>Actively used</v>
      </c>
      <c r="D39" s="12">
        <f>Master_Data_Table_Village_Water!I58</f>
        <v>0.44242599999999999</v>
      </c>
      <c r="E39" s="10">
        <f>Master_Data_Table_Village_Water!J58</f>
        <v>98.062650000000005</v>
      </c>
      <c r="F39" s="10">
        <f>Master_Data_Table_Village_Water!S58</f>
        <v>31.491382999999999</v>
      </c>
      <c r="G39" s="10">
        <f>Master_Data_Table_Village_Water!Y58/25.4</f>
        <v>201.04074740157483</v>
      </c>
      <c r="H39" s="12">
        <f>Master_Data_Table_Village_Water!Z58</f>
        <v>0.38787500000000003</v>
      </c>
      <c r="I39" s="12">
        <f>Master_Data_Table_Village_Water!AA58</f>
        <v>0.17310200000000001</v>
      </c>
      <c r="J39" s="12">
        <f>Master_Data_Table_Village_Water!AB58</f>
        <v>1.925546</v>
      </c>
      <c r="K39" s="12">
        <f>Master_Data_Table_Village_Water!AC58</f>
        <v>0.96597100000000002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Master_Data_Table_Village_Water!A59</f>
        <v>58</v>
      </c>
      <c r="B40" s="5" t="str">
        <f>Master_Data_Table_Village_Water!C59</f>
        <v>Aumi</v>
      </c>
      <c r="C40" s="5" t="str">
        <f>Master_Data_Table_Village_Water!H59</f>
        <v>No Data</v>
      </c>
      <c r="D40" s="12">
        <f>Master_Data_Table_Village_Water!I59</f>
        <v>0.14379900000000001</v>
      </c>
      <c r="E40" s="10">
        <f>Master_Data_Table_Village_Water!J59</f>
        <v>48.392544999999998</v>
      </c>
      <c r="F40" s="10">
        <f>Master_Data_Table_Village_Water!S59</f>
        <v>31.169706999999999</v>
      </c>
      <c r="G40" s="10">
        <f>Master_Data_Table_Village_Water!Y59/25.4</f>
        <v>172.1386970866142</v>
      </c>
      <c r="H40" s="12">
        <f>Master_Data_Table_Village_Water!Z59</f>
        <v>9.4225000000000003E-2</v>
      </c>
      <c r="I40" s="12">
        <f>Master_Data_Table_Village_Water!AA59</f>
        <v>3.7700999999999998E-2</v>
      </c>
      <c r="J40" s="12">
        <f>Master_Data_Table_Village_Water!AB59</f>
        <v>0.62763800000000003</v>
      </c>
      <c r="K40" s="12">
        <f>Master_Data_Table_Village_Water!AC59</f>
        <v>0.30293700000000001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Master_Data_Table_Village_Water!A61</f>
        <v>60</v>
      </c>
      <c r="B41" s="5" t="str">
        <f>Master_Data_Table_Village_Water!C61</f>
        <v>Failolo</v>
      </c>
      <c r="C41" s="5" t="str">
        <f>Master_Data_Table_Village_Water!H61</f>
        <v>No Data</v>
      </c>
      <c r="D41" s="12">
        <f>Master_Data_Table_Village_Water!I61</f>
        <v>7.9947000000000004E-2</v>
      </c>
      <c r="E41" s="10">
        <f>Master_Data_Table_Village_Water!J61</f>
        <v>88.012337000000002</v>
      </c>
      <c r="F41" s="10">
        <f>Master_Data_Table_Village_Water!S61</f>
        <v>27.173929999999999</v>
      </c>
      <c r="G41" s="10">
        <f>Master_Data_Table_Village_Water!Y61/25.4</f>
        <v>141.94974374015749</v>
      </c>
      <c r="H41" s="12">
        <f>Master_Data_Table_Village_Water!Z61</f>
        <v>3.0223E-2</v>
      </c>
      <c r="I41" s="12">
        <f>Master_Data_Table_Village_Water!AA61</f>
        <v>1.1604E-2</v>
      </c>
      <c r="J41" s="12">
        <f>Master_Data_Table_Village_Water!AB61</f>
        <v>0.196189</v>
      </c>
      <c r="K41" s="12">
        <f>Master_Data_Table_Village_Water!AC61</f>
        <v>0.117409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Master_Data_Table_Village_Water!A64</f>
        <v>63</v>
      </c>
      <c r="B42" s="5" t="str">
        <f>Master_Data_Table_Village_Water!C64</f>
        <v>Fagasa</v>
      </c>
      <c r="C42" s="5" t="str">
        <f>Master_Data_Table_Village_Water!H64</f>
        <v>Actively used</v>
      </c>
      <c r="D42" s="12">
        <f>Master_Data_Table_Village_Water!I64</f>
        <v>0.53886100000000003</v>
      </c>
      <c r="E42" s="10">
        <f>Master_Data_Table_Village_Water!J64</f>
        <v>14.611392</v>
      </c>
      <c r="F42" s="10">
        <f>Master_Data_Table_Village_Water!S64</f>
        <v>32.023215999999998</v>
      </c>
      <c r="G42" s="10">
        <f>Master_Data_Table_Village_Water!Y64/25.4</f>
        <v>185.94610440944885</v>
      </c>
      <c r="H42" s="12">
        <f>Master_Data_Table_Village_Water!Z64</f>
        <v>0.26525900000000002</v>
      </c>
      <c r="I42" s="12">
        <f>Master_Data_Table_Village_Water!AA64</f>
        <v>0.110383</v>
      </c>
      <c r="J42" s="12">
        <f>Master_Data_Table_Village_Water!AB64</f>
        <v>2.0933839999999999</v>
      </c>
      <c r="K42" s="12">
        <f>Master_Data_Table_Village_Water!AC64</f>
        <v>1.050395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Master_Data_Table_Village_Water!A65</f>
        <v>64</v>
      </c>
      <c r="B43" s="5" t="str">
        <f>Master_Data_Table_Village_Water!C65</f>
        <v>Leone</v>
      </c>
      <c r="C43" s="5" t="str">
        <f>Master_Data_Table_Village_Water!H65</f>
        <v>Actively used</v>
      </c>
      <c r="D43" s="12">
        <f>Master_Data_Table_Village_Water!I65</f>
        <v>0.98808499999999999</v>
      </c>
      <c r="E43" s="10">
        <f>Master_Data_Table_Village_Water!J65</f>
        <v>23.539567000000002</v>
      </c>
      <c r="F43" s="10">
        <f>Master_Data_Table_Village_Water!S65</f>
        <v>25.618069999999999</v>
      </c>
      <c r="G43" s="10">
        <f>Master_Data_Table_Village_Water!Y65/25.4</f>
        <v>208.27658566929136</v>
      </c>
      <c r="H43" s="12">
        <f>Master_Data_Table_Village_Water!Z65</f>
        <v>0.376083</v>
      </c>
      <c r="I43" s="12">
        <f>Master_Data_Table_Village_Water!AA65</f>
        <v>0.14915700000000001</v>
      </c>
      <c r="J43" s="12">
        <f>Master_Data_Table_Village_Water!AB65</f>
        <v>3.1075680000000001</v>
      </c>
      <c r="K43" s="12">
        <f>Master_Data_Table_Village_Water!AC65</f>
        <v>1.8379319999999999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F1"/>
    </sheetView>
  </sheetViews>
  <sheetFormatPr defaultColWidth="14.453125" defaultRowHeight="15" customHeight="1"/>
  <cols>
    <col min="1" max="1" width="9.453125" customWidth="1"/>
    <col min="2" max="2" width="10.81640625" customWidth="1"/>
    <col min="3" max="3" width="14.08984375" customWidth="1"/>
    <col min="4" max="6" width="10" customWidth="1"/>
    <col min="7" max="10" width="8.54296875" customWidth="1"/>
    <col min="11" max="26" width="10.81640625" customWidth="1"/>
  </cols>
  <sheetData>
    <row r="1" spans="1:26" ht="14.25" customHeight="1">
      <c r="A1" s="116"/>
      <c r="B1" s="117"/>
      <c r="C1" s="117"/>
      <c r="D1" s="117"/>
      <c r="E1" s="117"/>
      <c r="F1" s="117"/>
      <c r="G1" s="118" t="s">
        <v>128</v>
      </c>
      <c r="H1" s="117"/>
      <c r="I1" s="117"/>
      <c r="J1" s="117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4" t="s">
        <v>109</v>
      </c>
      <c r="B2" s="3" t="s">
        <v>110</v>
      </c>
      <c r="C2" s="3" t="s">
        <v>112</v>
      </c>
      <c r="D2" s="3" t="s">
        <v>116</v>
      </c>
      <c r="E2" s="3" t="s">
        <v>118</v>
      </c>
      <c r="F2" s="3" t="s">
        <v>117</v>
      </c>
      <c r="G2" s="3" t="s">
        <v>129</v>
      </c>
      <c r="H2" s="3" t="s">
        <v>130</v>
      </c>
      <c r="I2" s="3" t="str">
        <f>Master_Data_Table_Village_Water!V1</f>
        <v>Forest</v>
      </c>
      <c r="J2" s="3" t="str">
        <f>Master_Data_Table_Village_Water!W1</f>
        <v>Scrubland</v>
      </c>
      <c r="K2" s="3"/>
      <c r="L2" s="3"/>
      <c r="M2" s="3"/>
      <c r="N2" s="3"/>
      <c r="O2" s="3" t="str">
        <f>Master_Data_Table_Village_Water!Y1</f>
        <v>Precip_(mm)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6">
        <f>Master_Data_Table_Village_Water!A8</f>
        <v>7</v>
      </c>
      <c r="B3" s="5" t="str">
        <f>Master_Data_Table_Village_Water!C8</f>
        <v>Sailele</v>
      </c>
      <c r="C3" s="5" t="str">
        <f>Master_Data_Table_Village_Water!H8</f>
        <v>No longer used</v>
      </c>
      <c r="D3" s="12">
        <f>Master_Data_Table_Village_Water!I8</f>
        <v>0.12144199999999999</v>
      </c>
      <c r="E3" s="10">
        <f t="shared" ref="E3:E44" si="0">O3/25.4</f>
        <v>105.37279574803151</v>
      </c>
      <c r="F3" s="10">
        <f>Master_Data_Table_Village_Water!S8</f>
        <v>26.436181999999999</v>
      </c>
      <c r="G3" s="10">
        <f>Master_Data_Table_Village_Water!T8</f>
        <v>0</v>
      </c>
      <c r="H3" s="10">
        <f>Master_Data_Table_Village_Water!U8</f>
        <v>0</v>
      </c>
      <c r="I3" s="10">
        <f>Master_Data_Table_Village_Water!V8</f>
        <v>97.1</v>
      </c>
      <c r="J3" s="10">
        <f>Master_Data_Table_Village_Water!W8</f>
        <v>2.9</v>
      </c>
      <c r="K3" s="5"/>
      <c r="L3" s="5"/>
      <c r="M3" s="5"/>
      <c r="N3" s="5"/>
      <c r="O3" s="8">
        <f>Master_Data_Table_Village_Water!Y8</f>
        <v>2676.469012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6">
        <f>Master_Data_Table_Village_Water!A9</f>
        <v>8</v>
      </c>
      <c r="B4" s="5" t="str">
        <f>Master_Data_Table_Village_Water!C9</f>
        <v>Aoa</v>
      </c>
      <c r="C4" s="5" t="str">
        <f>Master_Data_Table_Village_Water!H9</f>
        <v>Actively used</v>
      </c>
      <c r="D4" s="12">
        <f>Master_Data_Table_Village_Water!I9</f>
        <v>0.38823800000000003</v>
      </c>
      <c r="E4" s="10">
        <f t="shared" si="0"/>
        <v>109.60710334645671</v>
      </c>
      <c r="F4" s="10">
        <f>Master_Data_Table_Village_Water!S9</f>
        <v>24.097128000000001</v>
      </c>
      <c r="G4" s="10">
        <f>Master_Data_Table_Village_Water!T9</f>
        <v>0.8</v>
      </c>
      <c r="H4" s="10">
        <f>Master_Data_Table_Village_Water!U9</f>
        <v>5.9</v>
      </c>
      <c r="I4" s="10">
        <f>Master_Data_Table_Village_Water!V9</f>
        <v>89.2</v>
      </c>
      <c r="J4" s="10">
        <f>Master_Data_Table_Village_Water!W9</f>
        <v>4.0999999999999996</v>
      </c>
      <c r="K4" s="5"/>
      <c r="L4" s="5"/>
      <c r="M4" s="5"/>
      <c r="N4" s="5"/>
      <c r="O4" s="8">
        <f>Master_Data_Table_Village_Water!Y9</f>
        <v>2784.0204250000002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>
        <f>Master_Data_Table_Village_Water!A10</f>
        <v>9</v>
      </c>
      <c r="B5" s="5" t="str">
        <f>Master_Data_Table_Village_Water!C10</f>
        <v>Aua</v>
      </c>
      <c r="C5" s="5" t="str">
        <f>Master_Data_Table_Village_Water!H10</f>
        <v>Actively used</v>
      </c>
      <c r="D5" s="12">
        <f>Master_Data_Table_Village_Water!I10</f>
        <v>0.29533599999999999</v>
      </c>
      <c r="E5" s="10">
        <f t="shared" si="0"/>
        <v>175.55930877952758</v>
      </c>
      <c r="F5" s="10">
        <f>Master_Data_Table_Village_Water!S10</f>
        <v>34.368333</v>
      </c>
      <c r="G5" s="10">
        <f>Master_Data_Table_Village_Water!T10</f>
        <v>4.9000000000000004</v>
      </c>
      <c r="H5" s="10">
        <f>Master_Data_Table_Village_Water!U10</f>
        <v>19.5</v>
      </c>
      <c r="I5" s="10">
        <f>Master_Data_Table_Village_Water!V10</f>
        <v>64.099999999999994</v>
      </c>
      <c r="J5" s="10">
        <f>Master_Data_Table_Village_Water!W10</f>
        <v>11.6</v>
      </c>
      <c r="K5" s="5"/>
      <c r="L5" s="5"/>
      <c r="M5" s="5"/>
      <c r="N5" s="5"/>
      <c r="O5" s="8">
        <f>Master_Data_Table_Village_Water!Y10</f>
        <v>4459.206443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>
        <f>Master_Data_Table_Village_Water!A11</f>
        <v>10</v>
      </c>
      <c r="B6" s="5" t="str">
        <f>Master_Data_Table_Village_Water!C11</f>
        <v>Amaua</v>
      </c>
      <c r="C6" s="5" t="str">
        <f>Master_Data_Table_Village_Water!H11</f>
        <v>No longer used</v>
      </c>
      <c r="D6" s="12">
        <f>Master_Data_Table_Village_Water!I11</f>
        <v>9.5708000000000001E-2</v>
      </c>
      <c r="E6" s="10">
        <f t="shared" si="0"/>
        <v>146.57185070866143</v>
      </c>
      <c r="F6" s="10">
        <f>Master_Data_Table_Village_Water!S11</f>
        <v>31.619624999999999</v>
      </c>
      <c r="G6" s="10">
        <f>Master_Data_Table_Village_Water!T11</f>
        <v>0</v>
      </c>
      <c r="H6" s="10">
        <f>Master_Data_Table_Village_Water!U11</f>
        <v>0</v>
      </c>
      <c r="I6" s="10">
        <f>Master_Data_Table_Village_Water!V11</f>
        <v>96.2</v>
      </c>
      <c r="J6" s="10">
        <f>Master_Data_Table_Village_Water!W11</f>
        <v>3.8</v>
      </c>
      <c r="K6" s="5"/>
      <c r="L6" s="5"/>
      <c r="M6" s="5"/>
      <c r="N6" s="5"/>
      <c r="O6" s="8">
        <f>Master_Data_Table_Village_Water!Y11</f>
        <v>3722.9250080000002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>
        <f>Master_Data_Table_Village_Water!A12</f>
        <v>11</v>
      </c>
      <c r="B7" s="5" t="str">
        <f>Master_Data_Table_Village_Water!C12</f>
        <v>Auasi</v>
      </c>
      <c r="C7" s="5" t="str">
        <f>Master_Data_Table_Village_Water!H12</f>
        <v>No Data</v>
      </c>
      <c r="D7" s="12">
        <f>Master_Data_Table_Village_Water!I12</f>
        <v>0.12729399999999999</v>
      </c>
      <c r="E7" s="10">
        <f t="shared" si="0"/>
        <v>107.50362976377954</v>
      </c>
      <c r="F7" s="10">
        <f>Master_Data_Table_Village_Water!S12</f>
        <v>25.130237999999999</v>
      </c>
      <c r="G7" s="10">
        <f>Master_Data_Table_Village_Water!T12</f>
        <v>0</v>
      </c>
      <c r="H7" s="10">
        <f>Master_Data_Table_Village_Water!U12</f>
        <v>2.2000000000000002</v>
      </c>
      <c r="I7" s="10">
        <f>Master_Data_Table_Village_Water!V12</f>
        <v>94.7</v>
      </c>
      <c r="J7" s="10">
        <f>Master_Data_Table_Village_Water!W12</f>
        <v>3</v>
      </c>
      <c r="K7" s="5"/>
      <c r="L7" s="5"/>
      <c r="M7" s="5"/>
      <c r="N7" s="5"/>
      <c r="O7" s="8">
        <f>Master_Data_Table_Village_Water!Y12</f>
        <v>2730.5921960000001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6">
        <f>Master_Data_Table_Village_Water!A15</f>
        <v>14</v>
      </c>
      <c r="B8" s="5" t="str">
        <f>Master_Data_Table_Village_Water!C15</f>
        <v>Pagai</v>
      </c>
      <c r="C8" s="5" t="str">
        <f>Master_Data_Table_Village_Water!H15</f>
        <v>No Data</v>
      </c>
      <c r="D8" s="12">
        <f>Master_Data_Table_Village_Water!I15</f>
        <v>0.124787</v>
      </c>
      <c r="E8" s="10">
        <f t="shared" si="0"/>
        <v>115.61684842519686</v>
      </c>
      <c r="F8" s="10">
        <f>Master_Data_Table_Village_Water!S15</f>
        <v>28.897592</v>
      </c>
      <c r="G8" s="10">
        <f>Master_Data_Table_Village_Water!T15</f>
        <v>2.6</v>
      </c>
      <c r="H8" s="10">
        <f>Master_Data_Table_Village_Water!U15</f>
        <v>9.6</v>
      </c>
      <c r="I8" s="10">
        <f>Master_Data_Table_Village_Water!V15</f>
        <v>83</v>
      </c>
      <c r="J8" s="10">
        <f>Master_Data_Table_Village_Water!W15</f>
        <v>4.8</v>
      </c>
      <c r="K8" s="5"/>
      <c r="L8" s="5"/>
      <c r="M8" s="5"/>
      <c r="N8" s="5"/>
      <c r="O8" s="8">
        <f>Master_Data_Table_Village_Water!Y15</f>
        <v>2936.66795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>
        <f>Master_Data_Table_Village_Water!A17</f>
        <v>16</v>
      </c>
      <c r="B9" s="5" t="str">
        <f>Master_Data_Table_Village_Water!C17</f>
        <v>Auto</v>
      </c>
      <c r="C9" s="5" t="str">
        <f>Master_Data_Table_Village_Water!H17</f>
        <v>No longer used</v>
      </c>
      <c r="D9" s="12">
        <f>Master_Data_Table_Village_Water!I17</f>
        <v>0.29094399999999998</v>
      </c>
      <c r="E9" s="10">
        <f t="shared" si="0"/>
        <v>167.50593114173228</v>
      </c>
      <c r="F9" s="10">
        <f>Master_Data_Table_Village_Water!S17</f>
        <v>30.972297999999999</v>
      </c>
      <c r="G9" s="10">
        <f>Master_Data_Table_Village_Water!T17</f>
        <v>0</v>
      </c>
      <c r="H9" s="10">
        <f>Master_Data_Table_Village_Water!U17</f>
        <v>0.2</v>
      </c>
      <c r="I9" s="10">
        <f>Master_Data_Table_Village_Water!V17</f>
        <v>94.7</v>
      </c>
      <c r="J9" s="10">
        <f>Master_Data_Table_Village_Water!W17</f>
        <v>5.0999999999999996</v>
      </c>
      <c r="K9" s="5"/>
      <c r="L9" s="5"/>
      <c r="M9" s="5"/>
      <c r="N9" s="5"/>
      <c r="O9" s="8">
        <f>Master_Data_Table_Village_Water!Y17</f>
        <v>4254.6506509999999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6">
        <f>Master_Data_Table_Village_Water!A19</f>
        <v>18</v>
      </c>
      <c r="B10" s="5" t="str">
        <f>Master_Data_Table_Village_Water!C19</f>
        <v>Alega</v>
      </c>
      <c r="C10" s="5" t="str">
        <f>Master_Data_Table_Village_Water!H19</f>
        <v>Actively used</v>
      </c>
      <c r="D10" s="12">
        <f>Master_Data_Table_Village_Water!I19</f>
        <v>0.26872299999999999</v>
      </c>
      <c r="E10" s="10">
        <f t="shared" si="0"/>
        <v>177.25719043307089</v>
      </c>
      <c r="F10" s="10">
        <f>Master_Data_Table_Village_Water!S19</f>
        <v>30.659493000000001</v>
      </c>
      <c r="G10" s="10">
        <f>Master_Data_Table_Village_Water!T19</f>
        <v>0</v>
      </c>
      <c r="H10" s="10">
        <f>Master_Data_Table_Village_Water!U19</f>
        <v>0</v>
      </c>
      <c r="I10" s="10">
        <f>Master_Data_Table_Village_Water!V19</f>
        <v>97.5</v>
      </c>
      <c r="J10" s="10">
        <f>Master_Data_Table_Village_Water!W19</f>
        <v>2.5</v>
      </c>
      <c r="K10" s="5"/>
      <c r="L10" s="5"/>
      <c r="M10" s="5"/>
      <c r="N10" s="5"/>
      <c r="O10" s="8">
        <f>Master_Data_Table_Village_Water!Y19</f>
        <v>4502.3326370000004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f>Master_Data_Table_Village_Water!A20</f>
        <v>19</v>
      </c>
      <c r="B11" s="5" t="str">
        <f>Master_Data_Table_Village_Water!C20</f>
        <v>Fagatogo</v>
      </c>
      <c r="C11" s="5" t="str">
        <f>Master_Data_Table_Village_Water!H20</f>
        <v>No longer used</v>
      </c>
      <c r="D11" s="12">
        <f>Master_Data_Table_Village_Water!I20</f>
        <v>0.117345</v>
      </c>
      <c r="E11" s="10">
        <f t="shared" si="0"/>
        <v>199.93259960629922</v>
      </c>
      <c r="F11" s="10">
        <f>Master_Data_Table_Village_Water!S20</f>
        <v>29.730004000000001</v>
      </c>
      <c r="G11" s="10">
        <f>Master_Data_Table_Village_Water!T20</f>
        <v>0.5</v>
      </c>
      <c r="H11" s="10">
        <f>Master_Data_Table_Village_Water!U20</f>
        <v>1.4</v>
      </c>
      <c r="I11" s="10">
        <f>Master_Data_Table_Village_Water!V20</f>
        <v>97</v>
      </c>
      <c r="J11" s="10">
        <f>Master_Data_Table_Village_Water!W20</f>
        <v>1</v>
      </c>
      <c r="K11" s="5"/>
      <c r="L11" s="5"/>
      <c r="M11" s="5"/>
      <c r="N11" s="5"/>
      <c r="O11" s="8">
        <f>Master_Data_Table_Village_Water!Y20</f>
        <v>5078.2880299999997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>
        <f>Master_Data_Table_Village_Water!A21</f>
        <v>20</v>
      </c>
      <c r="B12" s="5" t="str">
        <f>Master_Data_Table_Village_Water!C21</f>
        <v>Utulei</v>
      </c>
      <c r="C12" s="5" t="str">
        <f>Master_Data_Table_Village_Water!H21</f>
        <v>No Data</v>
      </c>
      <c r="D12" s="12">
        <f>Master_Data_Table_Village_Water!I21</f>
        <v>3.1909E-2</v>
      </c>
      <c r="E12" s="10">
        <f t="shared" si="0"/>
        <v>179.17122385826772</v>
      </c>
      <c r="F12" s="10">
        <f>Master_Data_Table_Village_Water!S21</f>
        <v>37.225155000000001</v>
      </c>
      <c r="G12" s="10">
        <f>Master_Data_Table_Village_Water!T21</f>
        <v>0.4</v>
      </c>
      <c r="H12" s="10">
        <f>Master_Data_Table_Village_Water!U21</f>
        <v>4.8</v>
      </c>
      <c r="I12" s="10">
        <f>Master_Data_Table_Village_Water!V21</f>
        <v>87.7</v>
      </c>
      <c r="J12" s="10">
        <f>Master_Data_Table_Village_Water!W21</f>
        <v>7.1</v>
      </c>
      <c r="K12" s="5"/>
      <c r="L12" s="5"/>
      <c r="M12" s="5"/>
      <c r="N12" s="5"/>
      <c r="O12" s="8">
        <f>Master_Data_Table_Village_Water!Y21</f>
        <v>4550.9490859999996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6">
        <f>Master_Data_Table_Village_Water!A23</f>
        <v>22</v>
      </c>
      <c r="B13" s="5" t="str">
        <f>Master_Data_Table_Village_Water!C23</f>
        <v>Faganeanea</v>
      </c>
      <c r="C13" s="5" t="str">
        <f>Master_Data_Table_Village_Water!H23</f>
        <v>May be used</v>
      </c>
      <c r="D13" s="12">
        <f>Master_Data_Table_Village_Water!I23</f>
        <v>0.24543799999999999</v>
      </c>
      <c r="E13" s="10">
        <f t="shared" si="0"/>
        <v>208.96138669291341</v>
      </c>
      <c r="F13" s="10">
        <f>Master_Data_Table_Village_Water!S23</f>
        <v>37.144691999999999</v>
      </c>
      <c r="G13" s="10">
        <f>Master_Data_Table_Village_Water!T23</f>
        <v>0</v>
      </c>
      <c r="H13" s="10">
        <f>Master_Data_Table_Village_Water!U23</f>
        <v>0.4</v>
      </c>
      <c r="I13" s="10">
        <f>Master_Data_Table_Village_Water!V23</f>
        <v>94</v>
      </c>
      <c r="J13" s="10">
        <f>Master_Data_Table_Village_Water!W23</f>
        <v>5.5</v>
      </c>
      <c r="K13" s="5"/>
      <c r="L13" s="5"/>
      <c r="M13" s="5"/>
      <c r="N13" s="5"/>
      <c r="O13" s="8">
        <f>Master_Data_Table_Village_Water!Y23</f>
        <v>5307.6192220000003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6">
        <f>Master_Data_Table_Village_Water!A24</f>
        <v>23</v>
      </c>
      <c r="B14" s="5" t="str">
        <f>Master_Data_Table_Village_Water!C24</f>
        <v>Fagalii</v>
      </c>
      <c r="C14" s="5" t="str">
        <f>Master_Data_Table_Village_Water!H24</f>
        <v>Actively used</v>
      </c>
      <c r="D14" s="12">
        <f>Master_Data_Table_Village_Water!I24</f>
        <v>0.37306</v>
      </c>
      <c r="E14" s="10">
        <f t="shared" si="0"/>
        <v>148.52706334645671</v>
      </c>
      <c r="F14" s="10">
        <f>Master_Data_Table_Village_Water!S24</f>
        <v>25.947551000000001</v>
      </c>
      <c r="G14" s="10">
        <f>Master_Data_Table_Village_Water!T24</f>
        <v>0.6</v>
      </c>
      <c r="H14" s="10">
        <f>Master_Data_Table_Village_Water!U24</f>
        <v>6.8</v>
      </c>
      <c r="I14" s="10">
        <f>Master_Data_Table_Village_Water!V24</f>
        <v>90.6</v>
      </c>
      <c r="J14" s="10">
        <f>Master_Data_Table_Village_Water!W24</f>
        <v>2</v>
      </c>
      <c r="K14" s="5"/>
      <c r="L14" s="5"/>
      <c r="M14" s="5"/>
      <c r="N14" s="5"/>
      <c r="O14" s="8">
        <f>Master_Data_Table_Village_Water!Y24</f>
        <v>3772.5874090000002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>
        <f>Master_Data_Table_Village_Water!A26</f>
        <v>25</v>
      </c>
      <c r="B15" s="5" t="str">
        <f>Master_Data_Table_Village_Water!C26</f>
        <v>Asili</v>
      </c>
      <c r="C15" s="5" t="str">
        <f>Master_Data_Table_Village_Water!H26</f>
        <v>Actively used</v>
      </c>
      <c r="D15" s="12">
        <f>Master_Data_Table_Village_Water!I26</f>
        <v>0.62474300000000005</v>
      </c>
      <c r="E15" s="10">
        <f t="shared" si="0"/>
        <v>203.71085578740161</v>
      </c>
      <c r="F15" s="10">
        <f>Master_Data_Table_Village_Water!S26</f>
        <v>26.434608999999998</v>
      </c>
      <c r="G15" s="10">
        <f>Master_Data_Table_Village_Water!T26</f>
        <v>0.1</v>
      </c>
      <c r="H15" s="10">
        <f>Master_Data_Table_Village_Water!U26</f>
        <v>3.7</v>
      </c>
      <c r="I15" s="10">
        <f>Master_Data_Table_Village_Water!V26</f>
        <v>93.5</v>
      </c>
      <c r="J15" s="10">
        <f>Master_Data_Table_Village_Water!W26</f>
        <v>2.7</v>
      </c>
      <c r="K15" s="5"/>
      <c r="L15" s="5"/>
      <c r="M15" s="5"/>
      <c r="N15" s="5"/>
      <c r="O15" s="8">
        <f>Master_Data_Table_Village_Water!Y26</f>
        <v>5174.2557370000004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6">
        <f>Master_Data_Table_Village_Water!A27</f>
        <v>26</v>
      </c>
      <c r="B16" s="5" t="str">
        <f>Master_Data_Table_Village_Water!C27</f>
        <v>Amaluia</v>
      </c>
      <c r="C16" s="5" t="str">
        <f>Master_Data_Table_Village_Water!H27</f>
        <v>Actively used</v>
      </c>
      <c r="D16" s="12">
        <f>Master_Data_Table_Village_Water!I27</f>
        <v>0.35484199999999999</v>
      </c>
      <c r="E16" s="10">
        <f t="shared" si="0"/>
        <v>183.96315677165356</v>
      </c>
      <c r="F16" s="10">
        <f>Master_Data_Table_Village_Water!S27</f>
        <v>19.906566999999999</v>
      </c>
      <c r="G16" s="10">
        <f>Master_Data_Table_Village_Water!T27</f>
        <v>1.5</v>
      </c>
      <c r="H16" s="10">
        <f>Master_Data_Table_Village_Water!U27</f>
        <v>8.9</v>
      </c>
      <c r="I16" s="10">
        <f>Master_Data_Table_Village_Water!V27</f>
        <v>75.2</v>
      </c>
      <c r="J16" s="10">
        <f>Master_Data_Table_Village_Water!W27</f>
        <v>14.3</v>
      </c>
      <c r="K16" s="5"/>
      <c r="L16" s="5"/>
      <c r="M16" s="5"/>
      <c r="N16" s="5"/>
      <c r="O16" s="8">
        <f>Master_Data_Table_Village_Water!Y27</f>
        <v>4672.6641820000004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6">
        <f>Master_Data_Table_Village_Water!A28</f>
        <v>27</v>
      </c>
      <c r="B17" s="5" t="str">
        <f>Master_Data_Table_Village_Water!C28</f>
        <v>Seetaga</v>
      </c>
      <c r="C17" s="5" t="str">
        <f>Master_Data_Table_Village_Water!H28</f>
        <v>Actively used</v>
      </c>
      <c r="D17" s="12">
        <f>Master_Data_Table_Village_Water!I28</f>
        <v>0.45807399999999998</v>
      </c>
      <c r="E17" s="10">
        <f t="shared" si="0"/>
        <v>177.82857393700789</v>
      </c>
      <c r="F17" s="10">
        <f>Master_Data_Table_Village_Water!S28</f>
        <v>27.174544000000001</v>
      </c>
      <c r="G17" s="10">
        <f>Master_Data_Table_Village_Water!T28</f>
        <v>0.7</v>
      </c>
      <c r="H17" s="10">
        <f>Master_Data_Table_Village_Water!U28</f>
        <v>6</v>
      </c>
      <c r="I17" s="10">
        <f>Master_Data_Table_Village_Water!V28</f>
        <v>91.2</v>
      </c>
      <c r="J17" s="10">
        <f>Master_Data_Table_Village_Water!W28</f>
        <v>2.1</v>
      </c>
      <c r="K17" s="5"/>
      <c r="L17" s="5"/>
      <c r="M17" s="5"/>
      <c r="N17" s="5"/>
      <c r="O17" s="8">
        <f>Master_Data_Table_Village_Water!Y28</f>
        <v>4516.8457779999999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>
        <f>Master_Data_Table_Village_Water!A29</f>
        <v>28</v>
      </c>
      <c r="B18" s="5" t="str">
        <f>Master_Data_Table_Village_Water!C29</f>
        <v>Afao</v>
      </c>
      <c r="C18" s="5" t="str">
        <f>Master_Data_Table_Village_Water!H29</f>
        <v>Actively used</v>
      </c>
      <c r="D18" s="12">
        <f>Master_Data_Table_Village_Water!I29</f>
        <v>0.21253900000000001</v>
      </c>
      <c r="E18" s="10">
        <f t="shared" si="0"/>
        <v>183.83820055118113</v>
      </c>
      <c r="F18" s="10">
        <f>Master_Data_Table_Village_Water!S29</f>
        <v>25.855056000000001</v>
      </c>
      <c r="G18" s="10">
        <f>Master_Data_Table_Village_Water!T29</f>
        <v>0.1</v>
      </c>
      <c r="H18" s="10">
        <f>Master_Data_Table_Village_Water!U29</f>
        <v>7.6</v>
      </c>
      <c r="I18" s="10">
        <f>Master_Data_Table_Village_Water!V29</f>
        <v>90.9</v>
      </c>
      <c r="J18" s="10">
        <f>Master_Data_Table_Village_Water!W29</f>
        <v>1.5</v>
      </c>
      <c r="K18" s="5"/>
      <c r="L18" s="5"/>
      <c r="M18" s="5"/>
      <c r="N18" s="5"/>
      <c r="O18" s="8">
        <f>Master_Data_Table_Village_Water!Y29</f>
        <v>4669.4902940000002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6">
        <f>Master_Data_Table_Village_Water!A30</f>
        <v>29</v>
      </c>
      <c r="B19" s="5" t="str">
        <f>Master_Data_Table_Village_Water!C30</f>
        <v>UtumeaWest</v>
      </c>
      <c r="C19" s="5" t="str">
        <f>Master_Data_Table_Village_Water!H30</f>
        <v>No Data</v>
      </c>
      <c r="D19" s="12">
        <f>Master_Data_Table_Village_Water!I30</f>
        <v>0.15684200000000001</v>
      </c>
      <c r="E19" s="10">
        <f t="shared" si="0"/>
        <v>157.76984106299213</v>
      </c>
      <c r="F19" s="10">
        <f>Master_Data_Table_Village_Water!S30</f>
        <v>24.092434999999998</v>
      </c>
      <c r="G19" s="10">
        <f>Master_Data_Table_Village_Water!T30</f>
        <v>0</v>
      </c>
      <c r="H19" s="10">
        <f>Master_Data_Table_Village_Water!U30</f>
        <v>3.6</v>
      </c>
      <c r="I19" s="10">
        <f>Master_Data_Table_Village_Water!V30</f>
        <v>93.6</v>
      </c>
      <c r="J19" s="10">
        <f>Master_Data_Table_Village_Water!W30</f>
        <v>2.7</v>
      </c>
      <c r="K19" s="5"/>
      <c r="L19" s="5"/>
      <c r="M19" s="5"/>
      <c r="N19" s="5"/>
      <c r="O19" s="8">
        <f>Master_Data_Table_Village_Water!Y30</f>
        <v>4007.353963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6">
        <f>Master_Data_Table_Village_Water!A32</f>
        <v>31</v>
      </c>
      <c r="B20" s="5" t="str">
        <f>Master_Data_Table_Village_Water!C32</f>
        <v>Amanave</v>
      </c>
      <c r="C20" s="5" t="str">
        <f>Master_Data_Table_Village_Water!H32</f>
        <v>No Data</v>
      </c>
      <c r="D20" s="12">
        <f>Master_Data_Table_Village_Water!I32</f>
        <v>0.16583999999999999</v>
      </c>
      <c r="E20" s="10">
        <f t="shared" si="0"/>
        <v>136.19213295275591</v>
      </c>
      <c r="F20" s="10">
        <f>Master_Data_Table_Village_Water!S32</f>
        <v>24.48265</v>
      </c>
      <c r="G20" s="10">
        <f>Master_Data_Table_Village_Water!T32</f>
        <v>1.3</v>
      </c>
      <c r="H20" s="10">
        <f>Master_Data_Table_Village_Water!U32</f>
        <v>18.899999999999999</v>
      </c>
      <c r="I20" s="10">
        <f>Master_Data_Table_Village_Water!V32</f>
        <v>74.2</v>
      </c>
      <c r="J20" s="10">
        <f>Master_Data_Table_Village_Water!W32</f>
        <v>5.5</v>
      </c>
      <c r="K20" s="5"/>
      <c r="L20" s="5"/>
      <c r="M20" s="5"/>
      <c r="N20" s="5"/>
      <c r="O20" s="8">
        <f>Master_Data_Table_Village_Water!Y32</f>
        <v>3459.2801770000001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>
        <f>Master_Data_Table_Village_Water!A33</f>
        <v>32</v>
      </c>
      <c r="B21" s="5" t="str">
        <f>Master_Data_Table_Village_Water!C33</f>
        <v>Agugulu</v>
      </c>
      <c r="C21" s="5" t="str">
        <f>Master_Data_Table_Village_Water!H33</f>
        <v>Actively used</v>
      </c>
      <c r="D21" s="12">
        <f>Master_Data_Table_Village_Water!I33</f>
        <v>0.162415</v>
      </c>
      <c r="E21" s="10">
        <f t="shared" si="0"/>
        <v>147.97624169291339</v>
      </c>
      <c r="F21" s="10">
        <f>Master_Data_Table_Village_Water!S33</f>
        <v>24.864647999999999</v>
      </c>
      <c r="G21" s="10">
        <f>Master_Data_Table_Village_Water!T33</f>
        <v>0.2</v>
      </c>
      <c r="H21" s="10">
        <f>Master_Data_Table_Village_Water!U33</f>
        <v>15.8</v>
      </c>
      <c r="I21" s="10">
        <f>Master_Data_Table_Village_Water!V33</f>
        <v>81.099999999999994</v>
      </c>
      <c r="J21" s="10">
        <f>Master_Data_Table_Village_Water!W33</f>
        <v>2.9</v>
      </c>
      <c r="K21" s="5"/>
      <c r="L21" s="5"/>
      <c r="M21" s="5"/>
      <c r="N21" s="5"/>
      <c r="O21" s="8">
        <f>Master_Data_Table_Village_Water!Y33</f>
        <v>3758.5965390000001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6">
        <f>Master_Data_Table_Village_Water!A37</f>
        <v>36</v>
      </c>
      <c r="B22" s="5" t="str">
        <f>Master_Data_Table_Village_Water!C37</f>
        <v>Nuuuli</v>
      </c>
      <c r="C22" s="5" t="str">
        <f>Master_Data_Table_Village_Water!H37</f>
        <v>Actively used</v>
      </c>
      <c r="D22" s="12">
        <f>Master_Data_Table_Village_Water!I37</f>
        <v>0.77023900000000001</v>
      </c>
      <c r="E22" s="10">
        <f t="shared" si="0"/>
        <v>221.37479208661421</v>
      </c>
      <c r="F22" s="10">
        <f>Master_Data_Table_Village_Water!S37</f>
        <v>36.152296999999997</v>
      </c>
      <c r="G22" s="10">
        <f>Master_Data_Table_Village_Water!T37</f>
        <v>1.2</v>
      </c>
      <c r="H22" s="10">
        <f>Master_Data_Table_Village_Water!U37</f>
        <v>3.2</v>
      </c>
      <c r="I22" s="10">
        <f>Master_Data_Table_Village_Water!V37</f>
        <v>88.3</v>
      </c>
      <c r="J22" s="10">
        <f>Master_Data_Table_Village_Water!W37</f>
        <v>7.3</v>
      </c>
      <c r="K22" s="5"/>
      <c r="L22" s="5"/>
      <c r="M22" s="5"/>
      <c r="N22" s="5"/>
      <c r="O22" s="8">
        <f>Master_Data_Table_Village_Water!Y37</f>
        <v>5622.9197190000004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6">
        <f>Master_Data_Table_Village_Water!A38</f>
        <v>37</v>
      </c>
      <c r="B23" s="5" t="str">
        <f>Master_Data_Table_Village_Water!C38</f>
        <v>Fagaalu</v>
      </c>
      <c r="C23" s="5" t="str">
        <f>Master_Data_Table_Village_Water!H38</f>
        <v>Actively used</v>
      </c>
      <c r="D23" s="12">
        <f>Master_Data_Table_Village_Water!I38</f>
        <v>0.65666899999999995</v>
      </c>
      <c r="E23" s="10">
        <f t="shared" si="0"/>
        <v>203.3423096456693</v>
      </c>
      <c r="F23" s="10">
        <f>Master_Data_Table_Village_Water!S38</f>
        <v>35.908554000000002</v>
      </c>
      <c r="G23" s="10">
        <f>Master_Data_Table_Village_Water!T38</f>
        <v>2.9</v>
      </c>
      <c r="H23" s="10">
        <f>Master_Data_Table_Village_Water!U38</f>
        <v>4.4000000000000004</v>
      </c>
      <c r="I23" s="10">
        <f>Master_Data_Table_Village_Water!V38</f>
        <v>79.400000000000006</v>
      </c>
      <c r="J23" s="10">
        <f>Master_Data_Table_Village_Water!W38</f>
        <v>13.2</v>
      </c>
      <c r="K23" s="5"/>
      <c r="L23" s="5"/>
      <c r="M23" s="5"/>
      <c r="N23" s="5"/>
      <c r="O23" s="8">
        <f>Master_Data_Table_Village_Water!Y38</f>
        <v>5164.8946649999998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>
        <f>Master_Data_Table_Village_Water!A39</f>
        <v>38</v>
      </c>
      <c r="B24" s="5" t="str">
        <f>Master_Data_Table_Village_Water!C39</f>
        <v>Matuu</v>
      </c>
      <c r="C24" s="5" t="str">
        <f>Master_Data_Table_Village_Water!H39</f>
        <v>May be used</v>
      </c>
      <c r="D24" s="12">
        <f>Master_Data_Table_Village_Water!I39</f>
        <v>0.25474999999999998</v>
      </c>
      <c r="E24" s="10">
        <f t="shared" si="0"/>
        <v>203.64274807086613</v>
      </c>
      <c r="F24" s="10">
        <f>Master_Data_Table_Village_Water!S39</f>
        <v>37.073450000000001</v>
      </c>
      <c r="G24" s="10">
        <f>Master_Data_Table_Village_Water!T39</f>
        <v>0</v>
      </c>
      <c r="H24" s="10">
        <f>Master_Data_Table_Village_Water!U39</f>
        <v>0.3</v>
      </c>
      <c r="I24" s="10">
        <f>Master_Data_Table_Village_Water!V39</f>
        <v>93.7</v>
      </c>
      <c r="J24" s="10">
        <f>Master_Data_Table_Village_Water!W39</f>
        <v>6.1</v>
      </c>
      <c r="K24" s="5"/>
      <c r="L24" s="5"/>
      <c r="M24" s="5"/>
      <c r="N24" s="5"/>
      <c r="O24" s="8">
        <f>Master_Data_Table_Village_Water!Y39</f>
        <v>5172.5258009999998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6">
        <f>Master_Data_Table_Village_Water!A41</f>
        <v>40</v>
      </c>
      <c r="B25" s="5" t="str">
        <f>Master_Data_Table_Village_Water!C41</f>
        <v>Laulii</v>
      </c>
      <c r="C25" s="5" t="str">
        <f>Master_Data_Table_Village_Water!H41</f>
        <v>Actively used</v>
      </c>
      <c r="D25" s="12">
        <f>Master_Data_Table_Village_Water!I41</f>
        <v>0.540161</v>
      </c>
      <c r="E25" s="10">
        <f t="shared" si="0"/>
        <v>175.42676185039372</v>
      </c>
      <c r="F25" s="10">
        <f>Master_Data_Table_Village_Water!S41</f>
        <v>34.166302999999999</v>
      </c>
      <c r="G25" s="10">
        <f>Master_Data_Table_Village_Water!T41</f>
        <v>0.9</v>
      </c>
      <c r="H25" s="10">
        <f>Master_Data_Table_Village_Water!U41</f>
        <v>7.9</v>
      </c>
      <c r="I25" s="10">
        <f>Master_Data_Table_Village_Water!V41</f>
        <v>75.5</v>
      </c>
      <c r="J25" s="10">
        <f>Master_Data_Table_Village_Water!W41</f>
        <v>15.8</v>
      </c>
      <c r="K25" s="5"/>
      <c r="L25" s="5"/>
      <c r="M25" s="5"/>
      <c r="N25" s="5"/>
      <c r="O25" s="8">
        <f>Master_Data_Table_Village_Water!Y41</f>
        <v>4455.8397510000004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6">
        <f>Master_Data_Table_Village_Water!A42</f>
        <v>41</v>
      </c>
      <c r="B26" s="5" t="str">
        <f>Master_Data_Table_Village_Water!C42</f>
        <v>Avaio</v>
      </c>
      <c r="C26" s="5" t="str">
        <f>Master_Data_Table_Village_Water!H42</f>
        <v>No Data</v>
      </c>
      <c r="D26" s="12">
        <f>Master_Data_Table_Village_Water!I42</f>
        <v>2.2017999999999999E-2</v>
      </c>
      <c r="E26" s="10">
        <f t="shared" si="0"/>
        <v>157.11313925196851</v>
      </c>
      <c r="F26" s="10">
        <f>Master_Data_Table_Village_Water!S42</f>
        <v>30.137734999999999</v>
      </c>
      <c r="G26" s="10">
        <f>Master_Data_Table_Village_Water!T42</f>
        <v>0</v>
      </c>
      <c r="H26" s="10">
        <f>Master_Data_Table_Village_Water!U42</f>
        <v>1.1000000000000001</v>
      </c>
      <c r="I26" s="10">
        <f>Master_Data_Table_Village_Water!V42</f>
        <v>95.4</v>
      </c>
      <c r="J26" s="10">
        <f>Master_Data_Table_Village_Water!W42</f>
        <v>3.5</v>
      </c>
      <c r="K26" s="5"/>
      <c r="L26" s="5"/>
      <c r="M26" s="5"/>
      <c r="N26" s="5"/>
      <c r="O26" s="8">
        <f>Master_Data_Table_Village_Water!Y42</f>
        <v>3990.6737370000001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>
        <f>Master_Data_Table_Village_Water!A43</f>
        <v>42</v>
      </c>
      <c r="B27" s="5" t="str">
        <f>Master_Data_Table_Village_Water!C43</f>
        <v>Fagaitua</v>
      </c>
      <c r="C27" s="5" t="str">
        <f>Master_Data_Table_Village_Water!H43</f>
        <v>May be used</v>
      </c>
      <c r="D27" s="12">
        <f>Master_Data_Table_Village_Water!I43</f>
        <v>0.24790400000000001</v>
      </c>
      <c r="E27" s="10">
        <f t="shared" si="0"/>
        <v>131.99841448818898</v>
      </c>
      <c r="F27" s="10">
        <f>Master_Data_Table_Village_Water!S43</f>
        <v>26.8949</v>
      </c>
      <c r="G27" s="10">
        <f>Master_Data_Table_Village_Water!T43</f>
        <v>0.2</v>
      </c>
      <c r="H27" s="10">
        <f>Master_Data_Table_Village_Water!U43</f>
        <v>1.5</v>
      </c>
      <c r="I27" s="10">
        <f>Master_Data_Table_Village_Water!V43</f>
        <v>92.7</v>
      </c>
      <c r="J27" s="10">
        <f>Master_Data_Table_Village_Water!W43</f>
        <v>5.7</v>
      </c>
      <c r="K27" s="5"/>
      <c r="L27" s="5"/>
      <c r="M27" s="5"/>
      <c r="N27" s="5"/>
      <c r="O27" s="8">
        <f>Master_Data_Table_Village_Water!Y43</f>
        <v>3352.759728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6">
        <f>Master_Data_Table_Village_Water!A44</f>
        <v>43</v>
      </c>
      <c r="B28" s="5" t="str">
        <f>Master_Data_Table_Village_Water!C44</f>
        <v>Alofau</v>
      </c>
      <c r="C28" s="5" t="str">
        <f>Master_Data_Table_Village_Water!H44</f>
        <v>Actively used</v>
      </c>
      <c r="D28" s="12">
        <f>Master_Data_Table_Village_Water!I44</f>
        <v>0.104807</v>
      </c>
      <c r="E28" s="10">
        <f t="shared" si="0"/>
        <v>112.30391192913386</v>
      </c>
      <c r="F28" s="10">
        <f>Master_Data_Table_Village_Water!S44</f>
        <v>29.897383000000001</v>
      </c>
      <c r="G28" s="10">
        <f>Master_Data_Table_Village_Water!T44</f>
        <v>0</v>
      </c>
      <c r="H28" s="10">
        <f>Master_Data_Table_Village_Water!U44</f>
        <v>2.2000000000000002</v>
      </c>
      <c r="I28" s="10">
        <f>Master_Data_Table_Village_Water!V44</f>
        <v>93.5</v>
      </c>
      <c r="J28" s="10">
        <f>Master_Data_Table_Village_Water!W44</f>
        <v>4.2</v>
      </c>
      <c r="K28" s="5"/>
      <c r="L28" s="5"/>
      <c r="M28" s="5"/>
      <c r="N28" s="5"/>
      <c r="O28" s="8">
        <f>Master_Data_Table_Village_Water!Y44</f>
        <v>2852.5193629999999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6">
        <f>Master_Data_Table_Village_Water!A45</f>
        <v>44</v>
      </c>
      <c r="B29" s="5" t="str">
        <f>Master_Data_Table_Village_Water!C45</f>
        <v>Amouli</v>
      </c>
      <c r="C29" s="5" t="str">
        <f>Master_Data_Table_Village_Water!H45</f>
        <v>Actively used</v>
      </c>
      <c r="D29" s="12">
        <f>Master_Data_Table_Village_Water!I45</f>
        <v>0.206233</v>
      </c>
      <c r="E29" s="10">
        <f t="shared" si="0"/>
        <v>109.30123161417323</v>
      </c>
      <c r="F29" s="10">
        <f>Master_Data_Table_Village_Water!S45</f>
        <v>26.283491000000001</v>
      </c>
      <c r="G29" s="10">
        <f>Master_Data_Table_Village_Water!T45</f>
        <v>2.7</v>
      </c>
      <c r="H29" s="10">
        <f>Master_Data_Table_Village_Water!U45</f>
        <v>10.8</v>
      </c>
      <c r="I29" s="10">
        <f>Master_Data_Table_Village_Water!V45</f>
        <v>84.4</v>
      </c>
      <c r="J29" s="10">
        <f>Master_Data_Table_Village_Water!W45</f>
        <v>2.1</v>
      </c>
      <c r="K29" s="5"/>
      <c r="L29" s="5"/>
      <c r="M29" s="5"/>
      <c r="N29" s="5"/>
      <c r="O29" s="8">
        <f>Master_Data_Table_Village_Water!Y45</f>
        <v>2776.2512830000001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>
        <f>Master_Data_Table_Village_Water!A46</f>
        <v>45</v>
      </c>
      <c r="B30" s="5" t="str">
        <f>Master_Data_Table_Village_Water!C46</f>
        <v>Alao</v>
      </c>
      <c r="C30" s="5" t="str">
        <f>Master_Data_Table_Village_Water!H46</f>
        <v>Actively used</v>
      </c>
      <c r="D30" s="12">
        <f>Master_Data_Table_Village_Water!I46</f>
        <v>0.30146000000000001</v>
      </c>
      <c r="E30" s="10">
        <f t="shared" si="0"/>
        <v>105.53812007874016</v>
      </c>
      <c r="F30" s="10">
        <f>Master_Data_Table_Village_Water!S46</f>
        <v>28.797611</v>
      </c>
      <c r="G30" s="10">
        <f>Master_Data_Table_Village_Water!T46</f>
        <v>0.3</v>
      </c>
      <c r="H30" s="10">
        <f>Master_Data_Table_Village_Water!U46</f>
        <v>5.5</v>
      </c>
      <c r="I30" s="10">
        <f>Master_Data_Table_Village_Water!V46</f>
        <v>89.6</v>
      </c>
      <c r="J30" s="10">
        <f>Master_Data_Table_Village_Water!W46</f>
        <v>4.5999999999999996</v>
      </c>
      <c r="K30" s="5"/>
      <c r="L30" s="5"/>
      <c r="M30" s="5"/>
      <c r="N30" s="5"/>
      <c r="O30" s="8">
        <f>Master_Data_Table_Village_Water!Y46</f>
        <v>2680.6682500000002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6">
        <f>Master_Data_Table_Village_Water!A47</f>
        <v>46</v>
      </c>
      <c r="B31" s="5" t="str">
        <f>Master_Data_Table_Village_Water!C47</f>
        <v>Tula</v>
      </c>
      <c r="C31" s="5" t="str">
        <f>Master_Data_Table_Village_Water!H47</f>
        <v>No Data</v>
      </c>
      <c r="D31" s="12">
        <f>Master_Data_Table_Village_Water!I47</f>
        <v>0.29350900000000002</v>
      </c>
      <c r="E31" s="10">
        <f t="shared" si="0"/>
        <v>99.47174696850395</v>
      </c>
      <c r="F31" s="10">
        <f>Master_Data_Table_Village_Water!S47</f>
        <v>23.414090000000002</v>
      </c>
      <c r="G31" s="10">
        <f>Master_Data_Table_Village_Water!T47</f>
        <v>0.3</v>
      </c>
      <c r="H31" s="10">
        <f>Master_Data_Table_Village_Water!U47</f>
        <v>25.1</v>
      </c>
      <c r="I31" s="10">
        <f>Master_Data_Table_Village_Water!V47</f>
        <v>71</v>
      </c>
      <c r="J31" s="10">
        <f>Master_Data_Table_Village_Water!W47</f>
        <v>3.6</v>
      </c>
      <c r="K31" s="5"/>
      <c r="L31" s="5"/>
      <c r="M31" s="5"/>
      <c r="N31" s="5"/>
      <c r="O31" s="8">
        <f>Master_Data_Table_Village_Water!Y47</f>
        <v>2526.5823730000002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6">
        <f>Master_Data_Table_Village_Water!A48</f>
        <v>47</v>
      </c>
      <c r="B32" s="5" t="str">
        <f>Master_Data_Table_Village_Water!C48</f>
        <v>Onenoa</v>
      </c>
      <c r="C32" s="5" t="str">
        <f>Master_Data_Table_Village_Water!H48</f>
        <v>Actively used</v>
      </c>
      <c r="D32" s="12">
        <f>Master_Data_Table_Village_Water!I48</f>
        <v>0.13026799999999999</v>
      </c>
      <c r="E32" s="10">
        <f t="shared" si="0"/>
        <v>101.34815287401575</v>
      </c>
      <c r="F32" s="10">
        <f>Master_Data_Table_Village_Water!S48</f>
        <v>28.069203000000002</v>
      </c>
      <c r="G32" s="10">
        <f>Master_Data_Table_Village_Water!T48</f>
        <v>0</v>
      </c>
      <c r="H32" s="10">
        <f>Master_Data_Table_Village_Water!U48</f>
        <v>0.3</v>
      </c>
      <c r="I32" s="10">
        <f>Master_Data_Table_Village_Water!V48</f>
        <v>99.2</v>
      </c>
      <c r="J32" s="10">
        <f>Master_Data_Table_Village_Water!W48</f>
        <v>0.5</v>
      </c>
      <c r="K32" s="5"/>
      <c r="L32" s="5"/>
      <c r="M32" s="5"/>
      <c r="N32" s="5"/>
      <c r="O32" s="8">
        <f>Master_Data_Table_Village_Water!Y48</f>
        <v>2574.2430829999998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>
        <f>Master_Data_Table_Village_Water!A49</f>
        <v>48</v>
      </c>
      <c r="B33" s="5" t="str">
        <f>Master_Data_Table_Village_Water!C49</f>
        <v>Masausi</v>
      </c>
      <c r="C33" s="5" t="str">
        <f>Master_Data_Table_Village_Water!H49</f>
        <v>Actively used</v>
      </c>
      <c r="D33" s="12">
        <f>Master_Data_Table_Village_Water!I49</f>
        <v>0.13832800000000001</v>
      </c>
      <c r="E33" s="10">
        <f t="shared" si="0"/>
        <v>111.03398562992126</v>
      </c>
      <c r="F33" s="10">
        <f>Master_Data_Table_Village_Water!S49</f>
        <v>27.131312000000001</v>
      </c>
      <c r="G33" s="10">
        <f>Master_Data_Table_Village_Water!T49</f>
        <v>2.1</v>
      </c>
      <c r="H33" s="10">
        <f>Master_Data_Table_Village_Water!U49</f>
        <v>13.3</v>
      </c>
      <c r="I33" s="10">
        <f>Master_Data_Table_Village_Water!V49</f>
        <v>77.7</v>
      </c>
      <c r="J33" s="10">
        <f>Master_Data_Table_Village_Water!W49</f>
        <v>6.9</v>
      </c>
      <c r="K33" s="5"/>
      <c r="L33" s="5"/>
      <c r="M33" s="5"/>
      <c r="N33" s="5"/>
      <c r="O33" s="8">
        <f>Master_Data_Table_Village_Water!Y49</f>
        <v>2820.2632349999999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6">
        <f>Master_Data_Table_Village_Water!A50</f>
        <v>49</v>
      </c>
      <c r="B34" s="5" t="str">
        <f>Master_Data_Table_Village_Water!C50</f>
        <v>Masefau</v>
      </c>
      <c r="C34" s="5" t="str">
        <f>Master_Data_Table_Village_Water!H50</f>
        <v>Actively used</v>
      </c>
      <c r="D34" s="12">
        <f>Master_Data_Table_Village_Water!I50</f>
        <v>0.47141699999999997</v>
      </c>
      <c r="E34" s="10">
        <f t="shared" si="0"/>
        <v>152.71175039370078</v>
      </c>
      <c r="F34" s="10">
        <f>Master_Data_Table_Village_Water!S50</f>
        <v>27.868783000000001</v>
      </c>
      <c r="G34" s="10">
        <f>Master_Data_Table_Village_Water!T50</f>
        <v>0.6</v>
      </c>
      <c r="H34" s="10">
        <f>Master_Data_Table_Village_Water!U50</f>
        <v>6.9</v>
      </c>
      <c r="I34" s="10">
        <f>Master_Data_Table_Village_Water!V50</f>
        <v>79.7</v>
      </c>
      <c r="J34" s="10">
        <f>Master_Data_Table_Village_Water!W50</f>
        <v>12.8</v>
      </c>
      <c r="K34" s="5"/>
      <c r="L34" s="5"/>
      <c r="M34" s="5"/>
      <c r="N34" s="5"/>
      <c r="O34" s="8">
        <f>Master_Data_Table_Village_Water!Y50</f>
        <v>3878.8784599999999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6">
        <f>Master_Data_Table_Village_Water!A51</f>
        <v>50</v>
      </c>
      <c r="B35" s="5" t="str">
        <f>Master_Data_Table_Village_Water!C51</f>
        <v>Afono</v>
      </c>
      <c r="C35" s="5" t="str">
        <f>Master_Data_Table_Village_Water!H51</f>
        <v>Actively used</v>
      </c>
      <c r="D35" s="12">
        <f>Master_Data_Table_Village_Water!I51</f>
        <v>0.58404100000000003</v>
      </c>
      <c r="E35" s="10">
        <f t="shared" si="0"/>
        <v>170.35738696850396</v>
      </c>
      <c r="F35" s="10">
        <f>Master_Data_Table_Village_Water!S51</f>
        <v>32.818762</v>
      </c>
      <c r="G35" s="10">
        <f>Master_Data_Table_Village_Water!T51</f>
        <v>0.9</v>
      </c>
      <c r="H35" s="10">
        <f>Master_Data_Table_Village_Water!U51</f>
        <v>6.7</v>
      </c>
      <c r="I35" s="10">
        <f>Master_Data_Table_Village_Water!V51</f>
        <v>77.5</v>
      </c>
      <c r="J35" s="10">
        <f>Master_Data_Table_Village_Water!W51</f>
        <v>14.9</v>
      </c>
      <c r="K35" s="5"/>
      <c r="L35" s="5"/>
      <c r="M35" s="5"/>
      <c r="N35" s="5"/>
      <c r="O35" s="8">
        <f>Master_Data_Table_Village_Water!Y51</f>
        <v>4327.0776290000003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>
        <f>Master_Data_Table_Village_Water!A52</f>
        <v>51</v>
      </c>
      <c r="B36" s="5" t="str">
        <f>Master_Data_Table_Village_Water!C52</f>
        <v>Vatia</v>
      </c>
      <c r="C36" s="5" t="str">
        <f>Master_Data_Table_Village_Water!H52</f>
        <v>Actively used</v>
      </c>
      <c r="D36" s="12">
        <f>Master_Data_Table_Village_Water!I52</f>
        <v>0.44418299999999999</v>
      </c>
      <c r="E36" s="10">
        <f t="shared" si="0"/>
        <v>166.99317897637795</v>
      </c>
      <c r="F36" s="10">
        <f>Master_Data_Table_Village_Water!S52</f>
        <v>31.863379999999999</v>
      </c>
      <c r="G36" s="10">
        <f>Master_Data_Table_Village_Water!T52</f>
        <v>0.6</v>
      </c>
      <c r="H36" s="10">
        <f>Master_Data_Table_Village_Water!U52</f>
        <v>3.7</v>
      </c>
      <c r="I36" s="10">
        <f>Master_Data_Table_Village_Water!V52</f>
        <v>91.1</v>
      </c>
      <c r="J36" s="10">
        <f>Master_Data_Table_Village_Water!W52</f>
        <v>4.5</v>
      </c>
      <c r="K36" s="5"/>
      <c r="L36" s="5"/>
      <c r="M36" s="5"/>
      <c r="N36" s="5"/>
      <c r="O36" s="8">
        <f>Master_Data_Table_Village_Water!Y52</f>
        <v>4241.6267459999999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6">
        <f>Master_Data_Table_Village_Water!A55</f>
        <v>54</v>
      </c>
      <c r="B37" s="5" t="str">
        <f>Master_Data_Table_Village_Water!C55</f>
        <v>Fagamalo</v>
      </c>
      <c r="C37" s="5" t="str">
        <f>Master_Data_Table_Village_Water!H55</f>
        <v>May be used</v>
      </c>
      <c r="D37" s="12">
        <f>Master_Data_Table_Village_Water!I55</f>
        <v>0.28242400000000001</v>
      </c>
      <c r="E37" s="10">
        <f t="shared" si="0"/>
        <v>154.61748728346458</v>
      </c>
      <c r="F37" s="10">
        <f>Master_Data_Table_Village_Water!S55</f>
        <v>29.013697000000001</v>
      </c>
      <c r="G37" s="10">
        <f>Master_Data_Table_Village_Water!T55</f>
        <v>0.6</v>
      </c>
      <c r="H37" s="10">
        <f>Master_Data_Table_Village_Water!U55</f>
        <v>3.9</v>
      </c>
      <c r="I37" s="10">
        <f>Master_Data_Table_Village_Water!V55</f>
        <v>94.3</v>
      </c>
      <c r="J37" s="10">
        <f>Master_Data_Table_Village_Water!W55</f>
        <v>1.3</v>
      </c>
      <c r="K37" s="5"/>
      <c r="L37" s="5"/>
      <c r="M37" s="5"/>
      <c r="N37" s="5"/>
      <c r="O37" s="8">
        <f>Master_Data_Table_Village_Water!Y55</f>
        <v>3927.284177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6">
        <f>Master_Data_Table_Village_Water!A56</f>
        <v>55</v>
      </c>
      <c r="B38" s="5" t="str">
        <f>Master_Data_Table_Village_Water!C56</f>
        <v>Maloata</v>
      </c>
      <c r="C38" s="5" t="str">
        <f>Master_Data_Table_Village_Water!H56</f>
        <v>No longer used</v>
      </c>
      <c r="D38" s="12">
        <f>Master_Data_Table_Village_Water!I56</f>
        <v>0.84794599999999998</v>
      </c>
      <c r="E38" s="10">
        <f t="shared" si="0"/>
        <v>183.70218149606302</v>
      </c>
      <c r="F38" s="10">
        <f>Master_Data_Table_Village_Water!S56</f>
        <v>26.458746999999999</v>
      </c>
      <c r="G38" s="10">
        <f>Master_Data_Table_Village_Water!T56</f>
        <v>0</v>
      </c>
      <c r="H38" s="10">
        <f>Master_Data_Table_Village_Water!U56</f>
        <v>0.4</v>
      </c>
      <c r="I38" s="10">
        <f>Master_Data_Table_Village_Water!V56</f>
        <v>97.5</v>
      </c>
      <c r="J38" s="10">
        <f>Master_Data_Table_Village_Water!W56</f>
        <v>2</v>
      </c>
      <c r="K38" s="5"/>
      <c r="L38" s="5"/>
      <c r="M38" s="5"/>
      <c r="N38" s="5"/>
      <c r="O38" s="8">
        <f>Master_Data_Table_Village_Water!Y56</f>
        <v>4666.0354100000004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>
        <f>Master_Data_Table_Village_Water!A57</f>
        <v>56</v>
      </c>
      <c r="B39" s="5" t="str">
        <f>Master_Data_Table_Village_Water!C57</f>
        <v>Poloa</v>
      </c>
      <c r="C39" s="5" t="str">
        <f>Master_Data_Table_Village_Water!H57</f>
        <v>No Data</v>
      </c>
      <c r="D39" s="12">
        <f>Master_Data_Table_Village_Water!I57</f>
        <v>0.21151400000000001</v>
      </c>
      <c r="E39" s="10">
        <f t="shared" si="0"/>
        <v>133.90711090551181</v>
      </c>
      <c r="F39" s="10">
        <f>Master_Data_Table_Village_Water!S57</f>
        <v>25.502364</v>
      </c>
      <c r="G39" s="10">
        <f>Master_Data_Table_Village_Water!T57</f>
        <v>1.9</v>
      </c>
      <c r="H39" s="10">
        <f>Master_Data_Table_Village_Water!U57</f>
        <v>5.9</v>
      </c>
      <c r="I39" s="10">
        <f>Master_Data_Table_Village_Water!V57</f>
        <v>89.7</v>
      </c>
      <c r="J39" s="10">
        <f>Master_Data_Table_Village_Water!W57</f>
        <v>2.5</v>
      </c>
      <c r="K39" s="5"/>
      <c r="L39" s="5"/>
      <c r="M39" s="5"/>
      <c r="N39" s="5"/>
      <c r="O39" s="8">
        <f>Master_Data_Table_Village_Water!Y57</f>
        <v>3401.2406169999999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6">
        <f>Master_Data_Table_Village_Water!A58</f>
        <v>57</v>
      </c>
      <c r="B40" s="5" t="str">
        <f>Master_Data_Table_Village_Water!C58</f>
        <v>PagoPago</v>
      </c>
      <c r="C40" s="5" t="str">
        <f>Master_Data_Table_Village_Water!H58</f>
        <v>Actively used</v>
      </c>
      <c r="D40" s="12">
        <f>Master_Data_Table_Village_Water!I58</f>
        <v>0.44242599999999999</v>
      </c>
      <c r="E40" s="10">
        <f t="shared" si="0"/>
        <v>201.04074740157483</v>
      </c>
      <c r="F40" s="10">
        <f>Master_Data_Table_Village_Water!S58</f>
        <v>31.491382999999999</v>
      </c>
      <c r="G40" s="10">
        <f>Master_Data_Table_Village_Water!T58</f>
        <v>4.4000000000000004</v>
      </c>
      <c r="H40" s="10">
        <f>Master_Data_Table_Village_Water!U58</f>
        <v>20.2</v>
      </c>
      <c r="I40" s="10">
        <f>Master_Data_Table_Village_Water!V58</f>
        <v>72.099999999999994</v>
      </c>
      <c r="J40" s="10">
        <f>Master_Data_Table_Village_Water!W58</f>
        <v>3.3</v>
      </c>
      <c r="K40" s="5"/>
      <c r="L40" s="5"/>
      <c r="M40" s="5"/>
      <c r="N40" s="5"/>
      <c r="O40" s="8">
        <f>Master_Data_Table_Village_Water!Y58</f>
        <v>5106.4349840000004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6">
        <f>Master_Data_Table_Village_Water!A59</f>
        <v>58</v>
      </c>
      <c r="B41" s="5" t="str">
        <f>Master_Data_Table_Village_Water!C59</f>
        <v>Aumi</v>
      </c>
      <c r="C41" s="5" t="str">
        <f>Master_Data_Table_Village_Water!H59</f>
        <v>No Data</v>
      </c>
      <c r="D41" s="12">
        <f>Master_Data_Table_Village_Water!I59</f>
        <v>0.14379900000000001</v>
      </c>
      <c r="E41" s="10">
        <f t="shared" si="0"/>
        <v>172.1386970866142</v>
      </c>
      <c r="F41" s="10">
        <f>Master_Data_Table_Village_Water!S59</f>
        <v>31.169706999999999</v>
      </c>
      <c r="G41" s="10">
        <f>Master_Data_Table_Village_Water!T59</f>
        <v>0</v>
      </c>
      <c r="H41" s="10">
        <f>Master_Data_Table_Village_Water!U59</f>
        <v>2.1</v>
      </c>
      <c r="I41" s="10">
        <f>Master_Data_Table_Village_Water!V59</f>
        <v>95.6</v>
      </c>
      <c r="J41" s="10">
        <f>Master_Data_Table_Village_Water!W59</f>
        <v>2.2999999999999998</v>
      </c>
      <c r="K41" s="5"/>
      <c r="L41" s="5"/>
      <c r="M41" s="5"/>
      <c r="N41" s="5"/>
      <c r="O41" s="8">
        <f>Master_Data_Table_Village_Water!Y59</f>
        <v>4372.3229060000003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>
        <f>Master_Data_Table_Village_Water!A61</f>
        <v>60</v>
      </c>
      <c r="B42" s="5" t="str">
        <f>Master_Data_Table_Village_Water!C61</f>
        <v>Failolo</v>
      </c>
      <c r="C42" s="5" t="str">
        <f>Master_Data_Table_Village_Water!H61</f>
        <v>No Data</v>
      </c>
      <c r="D42" s="12">
        <f>Master_Data_Table_Village_Water!I61</f>
        <v>7.9947000000000004E-2</v>
      </c>
      <c r="E42" s="10">
        <f t="shared" si="0"/>
        <v>141.94974374015749</v>
      </c>
      <c r="F42" s="10">
        <f>Master_Data_Table_Village_Water!S61</f>
        <v>27.173929999999999</v>
      </c>
      <c r="G42" s="10">
        <f>Master_Data_Table_Village_Water!T61</f>
        <v>0.2</v>
      </c>
      <c r="H42" s="10">
        <f>Master_Data_Table_Village_Water!U61</f>
        <v>0.6</v>
      </c>
      <c r="I42" s="10">
        <f>Master_Data_Table_Village_Water!V61</f>
        <v>97.6</v>
      </c>
      <c r="J42" s="10">
        <f>Master_Data_Table_Village_Water!W61</f>
        <v>1.6</v>
      </c>
      <c r="K42" s="5"/>
      <c r="L42" s="5"/>
      <c r="M42" s="5"/>
      <c r="N42" s="5"/>
      <c r="O42" s="8">
        <f>Master_Data_Table_Village_Water!Y61</f>
        <v>3605.5234909999999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6">
        <f>Master_Data_Table_Village_Water!A64</f>
        <v>63</v>
      </c>
      <c r="B43" s="5" t="str">
        <f>Master_Data_Table_Village_Water!C64</f>
        <v>Fagasa</v>
      </c>
      <c r="C43" s="5" t="str">
        <f>Master_Data_Table_Village_Water!H64</f>
        <v>Actively used</v>
      </c>
      <c r="D43" s="12">
        <f>Master_Data_Table_Village_Water!I64</f>
        <v>0.53886100000000003</v>
      </c>
      <c r="E43" s="10">
        <f t="shared" si="0"/>
        <v>185.94610440944885</v>
      </c>
      <c r="F43" s="10">
        <f>Master_Data_Table_Village_Water!S64</f>
        <v>32.023215999999998</v>
      </c>
      <c r="G43" s="10">
        <f>Master_Data_Table_Village_Water!T64</f>
        <v>1.8</v>
      </c>
      <c r="H43" s="10">
        <f>Master_Data_Table_Village_Water!U64</f>
        <v>14.7</v>
      </c>
      <c r="I43" s="10">
        <f>Master_Data_Table_Village_Water!V64</f>
        <v>79.099999999999994</v>
      </c>
      <c r="J43" s="10">
        <f>Master_Data_Table_Village_Water!W64</f>
        <v>4.3</v>
      </c>
      <c r="K43" s="5"/>
      <c r="L43" s="5"/>
      <c r="M43" s="5"/>
      <c r="N43" s="5"/>
      <c r="O43" s="8">
        <f>Master_Data_Table_Village_Water!Y64</f>
        <v>4723.0310520000003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6">
        <f>Master_Data_Table_Village_Water!A65</f>
        <v>64</v>
      </c>
      <c r="B44" s="5" t="str">
        <f>Master_Data_Table_Village_Water!C65</f>
        <v>Leone</v>
      </c>
      <c r="C44" s="5" t="str">
        <f>Master_Data_Table_Village_Water!H65</f>
        <v>Actively used</v>
      </c>
      <c r="D44" s="12">
        <f>Master_Data_Table_Village_Water!I65</f>
        <v>0.98808499999999999</v>
      </c>
      <c r="E44" s="10">
        <f t="shared" si="0"/>
        <v>208.27658566929136</v>
      </c>
      <c r="F44" s="10">
        <f>Master_Data_Table_Village_Water!S65</f>
        <v>25.618069999999999</v>
      </c>
      <c r="G44" s="6">
        <f>Master_Data_Table_Village_Water!T65</f>
        <v>1.1000000000000001</v>
      </c>
      <c r="H44" s="6">
        <f>Master_Data_Table_Village_Water!U65</f>
        <v>14.2</v>
      </c>
      <c r="I44" s="6">
        <f>Master_Data_Table_Village_Water!V65</f>
        <v>79.8</v>
      </c>
      <c r="J44" s="6">
        <f>Master_Data_Table_Village_Water!W65</f>
        <v>4.9000000000000004</v>
      </c>
      <c r="K44" s="5"/>
      <c r="L44" s="5"/>
      <c r="M44" s="5"/>
      <c r="N44" s="5"/>
      <c r="O44" s="8">
        <f>Master_Data_Table_Village_Water!Y65</f>
        <v>5290.2252760000001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6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6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6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6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6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6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6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6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6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6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6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6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6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6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6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6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6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6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6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6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6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6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6"/>
      <c r="B79" s="5"/>
      <c r="C79" s="5"/>
      <c r="D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6"/>
      <c r="B80" s="5"/>
      <c r="C80" s="5"/>
      <c r="D80" s="5"/>
      <c r="F80" s="5"/>
      <c r="G80" s="5"/>
      <c r="H80" s="5"/>
      <c r="I80" s="5"/>
      <c r="J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/>
      <c r="B81" s="5"/>
      <c r="C81" s="5"/>
      <c r="D81" s="5"/>
      <c r="F81" s="5"/>
      <c r="G81" s="5"/>
      <c r="H81" s="5"/>
      <c r="I81" s="5"/>
      <c r="J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6"/>
      <c r="B82" s="5"/>
      <c r="C82" s="5"/>
      <c r="D82" s="5"/>
      <c r="F82" s="5"/>
      <c r="G82" s="5"/>
      <c r="H82" s="5"/>
      <c r="I82" s="5"/>
      <c r="J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6"/>
      <c r="B83" s="5"/>
      <c r="C83" s="5"/>
      <c r="D83" s="5"/>
      <c r="F83" s="5"/>
      <c r="G83" s="5"/>
      <c r="H83" s="5"/>
      <c r="I83" s="5"/>
      <c r="J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/>
      <c r="B84" s="5"/>
      <c r="C84" s="5"/>
      <c r="D84" s="5"/>
      <c r="F84" s="5"/>
      <c r="G84" s="5"/>
      <c r="H84" s="5"/>
      <c r="I84" s="5"/>
      <c r="J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6"/>
      <c r="B85" s="5"/>
      <c r="C85" s="5"/>
      <c r="D85" s="5"/>
      <c r="F85" s="5"/>
      <c r="G85" s="5"/>
      <c r="H85" s="5"/>
      <c r="I85" s="5"/>
      <c r="J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6"/>
      <c r="B86" s="5"/>
      <c r="C86" s="5"/>
      <c r="D86" s="5"/>
      <c r="F86" s="5"/>
      <c r="G86" s="5"/>
      <c r="H86" s="5"/>
      <c r="I86" s="5"/>
      <c r="J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5"/>
      <c r="C87" s="5"/>
      <c r="D87" s="5"/>
      <c r="F87" s="5"/>
      <c r="G87" s="5"/>
      <c r="H87" s="5"/>
      <c r="I87" s="5"/>
      <c r="J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6"/>
      <c r="B88" s="5"/>
      <c r="C88" s="5"/>
      <c r="D88" s="5"/>
      <c r="F88" s="5"/>
      <c r="G88" s="5"/>
      <c r="H88" s="5"/>
      <c r="I88" s="5"/>
      <c r="J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6"/>
      <c r="B89" s="5"/>
      <c r="C89" s="5"/>
      <c r="D89" s="5"/>
      <c r="F89" s="5"/>
      <c r="G89" s="5"/>
      <c r="H89" s="5"/>
      <c r="I89" s="5"/>
      <c r="J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/>
      <c r="B90" s="5"/>
      <c r="C90" s="5"/>
      <c r="D90" s="5"/>
      <c r="F90" s="5"/>
      <c r="G90" s="5"/>
      <c r="H90" s="5"/>
      <c r="I90" s="5"/>
      <c r="J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6"/>
      <c r="B91" s="5"/>
      <c r="C91" s="5"/>
      <c r="D91" s="5"/>
      <c r="F91" s="5"/>
      <c r="G91" s="5"/>
      <c r="H91" s="5"/>
      <c r="I91" s="5"/>
      <c r="J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6"/>
      <c r="B92" s="5"/>
      <c r="C92" s="5"/>
      <c r="D92" s="5"/>
      <c r="F92" s="5"/>
      <c r="G92" s="5"/>
      <c r="H92" s="5"/>
      <c r="I92" s="5"/>
      <c r="J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/>
      <c r="B93" s="5"/>
      <c r="C93" s="5"/>
      <c r="D93" s="5"/>
      <c r="F93" s="5"/>
      <c r="G93" s="5"/>
      <c r="H93" s="5"/>
      <c r="I93" s="5"/>
      <c r="J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6"/>
      <c r="B94" s="5"/>
      <c r="C94" s="5"/>
      <c r="D94" s="5"/>
      <c r="F94" s="5"/>
      <c r="G94" s="5"/>
      <c r="H94" s="5"/>
      <c r="I94" s="5"/>
      <c r="J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6"/>
      <c r="B95" s="5"/>
      <c r="C95" s="5"/>
      <c r="D95" s="5"/>
      <c r="F95" s="5"/>
      <c r="G95" s="5"/>
      <c r="H95" s="5"/>
      <c r="I95" s="5"/>
      <c r="J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6"/>
      <c r="B96" s="5"/>
      <c r="C96" s="5"/>
      <c r="D96" s="5"/>
      <c r="F96" s="5"/>
      <c r="G96" s="5"/>
      <c r="H96" s="5"/>
      <c r="I96" s="5"/>
      <c r="J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6"/>
      <c r="B97" s="5"/>
      <c r="C97" s="5"/>
      <c r="D97" s="5"/>
      <c r="F97" s="5"/>
      <c r="G97" s="5"/>
      <c r="H97" s="5"/>
      <c r="I97" s="5"/>
      <c r="J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6"/>
      <c r="B98" s="5"/>
      <c r="C98" s="5"/>
      <c r="D98" s="5"/>
      <c r="F98" s="5"/>
      <c r="G98" s="5"/>
      <c r="H98" s="5"/>
      <c r="I98" s="5"/>
      <c r="J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/>
      <c r="B99" s="5"/>
      <c r="C99" s="5"/>
      <c r="D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6"/>
      <c r="B100" s="5"/>
      <c r="C100" s="5"/>
      <c r="D100" s="5"/>
      <c r="F100" s="5"/>
      <c r="G100" s="5"/>
      <c r="H100" s="5"/>
      <c r="I100" s="5"/>
      <c r="J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6"/>
      <c r="B101" s="5"/>
      <c r="C101" s="5"/>
      <c r="D101" s="5"/>
      <c r="F101" s="5"/>
      <c r="G101" s="5"/>
      <c r="H101" s="5"/>
      <c r="I101" s="5"/>
      <c r="J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/>
      <c r="B102" s="5"/>
      <c r="C102" s="5"/>
      <c r="D102" s="5"/>
      <c r="F102" s="5"/>
      <c r="G102" s="5"/>
      <c r="H102" s="5"/>
      <c r="I102" s="5"/>
      <c r="J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6"/>
      <c r="B103" s="5"/>
      <c r="C103" s="5"/>
      <c r="D103" s="5"/>
      <c r="F103" s="5"/>
      <c r="G103" s="5"/>
      <c r="H103" s="5"/>
      <c r="I103" s="5"/>
      <c r="J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6"/>
      <c r="B104" s="5"/>
      <c r="C104" s="5"/>
      <c r="D104" s="5"/>
      <c r="F104" s="5"/>
      <c r="G104" s="5"/>
      <c r="H104" s="5"/>
      <c r="I104" s="5"/>
      <c r="J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/>
      <c r="B105" s="5"/>
      <c r="C105" s="5"/>
      <c r="D105" s="5"/>
      <c r="F105" s="5"/>
      <c r="G105" s="5"/>
      <c r="H105" s="5"/>
      <c r="I105" s="5"/>
      <c r="J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6"/>
      <c r="B106" s="5"/>
      <c r="C106" s="5"/>
      <c r="D106" s="5"/>
      <c r="F106" s="5"/>
      <c r="G106" s="5"/>
      <c r="H106" s="5"/>
      <c r="I106" s="5"/>
      <c r="J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6"/>
      <c r="B107" s="5"/>
      <c r="C107" s="5"/>
      <c r="D107" s="5"/>
      <c r="F107" s="5"/>
      <c r="G107" s="5"/>
      <c r="H107" s="5"/>
      <c r="I107" s="5"/>
      <c r="J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/>
      <c r="B108" s="5"/>
      <c r="C108" s="5"/>
      <c r="D108" s="5"/>
      <c r="F108" s="5"/>
      <c r="G108" s="5"/>
      <c r="H108" s="5"/>
      <c r="I108" s="5"/>
      <c r="J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6"/>
      <c r="B109" s="5"/>
      <c r="C109" s="5"/>
      <c r="D109" s="5"/>
      <c r="F109" s="5"/>
      <c r="G109" s="5"/>
      <c r="H109" s="5"/>
      <c r="I109" s="5"/>
      <c r="J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6"/>
      <c r="B110" s="5"/>
      <c r="C110" s="5"/>
      <c r="D110" s="5"/>
      <c r="F110" s="5"/>
      <c r="G110" s="5"/>
      <c r="H110" s="5"/>
      <c r="I110" s="5"/>
      <c r="J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/>
      <c r="B111" s="5"/>
      <c r="C111" s="5"/>
      <c r="D111" s="5"/>
      <c r="F111" s="5"/>
      <c r="G111" s="5"/>
      <c r="H111" s="5"/>
      <c r="I111" s="5"/>
      <c r="J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6"/>
      <c r="B112" s="5"/>
      <c r="C112" s="5"/>
      <c r="D112" s="5"/>
      <c r="F112" s="5"/>
      <c r="G112" s="5"/>
      <c r="H112" s="5"/>
      <c r="I112" s="5"/>
      <c r="J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6"/>
      <c r="B113" s="5"/>
      <c r="C113" s="5"/>
      <c r="D113" s="5"/>
      <c r="F113" s="5"/>
      <c r="G113" s="5"/>
      <c r="H113" s="5"/>
      <c r="I113" s="5"/>
      <c r="J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/>
      <c r="B114" s="5"/>
      <c r="C114" s="5"/>
      <c r="D114" s="5"/>
      <c r="F114" s="5"/>
      <c r="G114" s="5"/>
      <c r="H114" s="5"/>
      <c r="I114" s="5"/>
      <c r="J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6"/>
      <c r="B115" s="5"/>
      <c r="C115" s="5"/>
      <c r="D115" s="5"/>
      <c r="F115" s="5"/>
      <c r="G115" s="5"/>
      <c r="H115" s="5"/>
      <c r="I115" s="5"/>
      <c r="J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6"/>
      <c r="B116" s="5"/>
      <c r="C116" s="5"/>
      <c r="D116" s="5"/>
      <c r="F116" s="5"/>
      <c r="G116" s="5"/>
      <c r="H116" s="5"/>
      <c r="I116" s="5"/>
      <c r="J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/>
      <c r="B117" s="5"/>
      <c r="C117" s="5"/>
      <c r="D117" s="5"/>
      <c r="F117" s="5"/>
      <c r="G117" s="5"/>
      <c r="H117" s="5"/>
      <c r="I117" s="5"/>
      <c r="J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6"/>
      <c r="B118" s="5"/>
      <c r="C118" s="5"/>
      <c r="D118" s="5"/>
      <c r="F118" s="5"/>
      <c r="G118" s="5"/>
      <c r="H118" s="5"/>
      <c r="I118" s="5"/>
      <c r="J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6"/>
      <c r="B119" s="5"/>
      <c r="C119" s="5"/>
      <c r="D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/>
      <c r="B120" s="5"/>
      <c r="C120" s="5"/>
      <c r="D120" s="5"/>
      <c r="F120" s="5"/>
      <c r="G120" s="5"/>
      <c r="H120" s="5"/>
      <c r="I120" s="5"/>
      <c r="J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6"/>
      <c r="B121" s="5"/>
      <c r="C121" s="5"/>
      <c r="D121" s="5"/>
      <c r="F121" s="5"/>
      <c r="G121" s="5"/>
      <c r="H121" s="5"/>
      <c r="I121" s="5"/>
      <c r="J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6"/>
      <c r="B122" s="5"/>
      <c r="C122" s="5"/>
      <c r="D122" s="5"/>
      <c r="F122" s="5"/>
      <c r="G122" s="5"/>
      <c r="H122" s="5"/>
      <c r="I122" s="5"/>
      <c r="J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/>
      <c r="B123" s="5"/>
      <c r="C123" s="5"/>
      <c r="D123" s="5"/>
      <c r="F123" s="5"/>
      <c r="G123" s="5"/>
      <c r="H123" s="5"/>
      <c r="I123" s="5"/>
      <c r="J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6"/>
      <c r="B124" s="5"/>
      <c r="C124" s="5"/>
      <c r="D124" s="5"/>
      <c r="F124" s="5"/>
      <c r="G124" s="5"/>
      <c r="H124" s="5"/>
      <c r="I124" s="5"/>
      <c r="J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6"/>
      <c r="B125" s="5"/>
      <c r="C125" s="5"/>
      <c r="D125" s="5"/>
      <c r="F125" s="5"/>
      <c r="G125" s="5"/>
      <c r="H125" s="5"/>
      <c r="I125" s="5"/>
      <c r="J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/>
      <c r="B126" s="5"/>
      <c r="C126" s="5"/>
      <c r="D126" s="5"/>
      <c r="F126" s="5"/>
      <c r="G126" s="5"/>
      <c r="H126" s="5"/>
      <c r="I126" s="5"/>
      <c r="J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6"/>
      <c r="B127" s="5"/>
      <c r="C127" s="5"/>
      <c r="D127" s="5"/>
      <c r="F127" s="5"/>
      <c r="G127" s="5"/>
      <c r="H127" s="5"/>
      <c r="I127" s="5"/>
      <c r="J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6"/>
      <c r="B128" s="5"/>
      <c r="C128" s="5"/>
      <c r="D128" s="5"/>
      <c r="F128" s="5"/>
      <c r="G128" s="5"/>
      <c r="H128" s="5"/>
      <c r="I128" s="5"/>
      <c r="J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5"/>
      <c r="C129" s="5"/>
      <c r="D129" s="5"/>
      <c r="F129" s="5"/>
      <c r="G129" s="5"/>
      <c r="H129" s="5"/>
      <c r="I129" s="5"/>
      <c r="J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6"/>
      <c r="B130" s="5"/>
      <c r="C130" s="5"/>
      <c r="D130" s="5"/>
      <c r="F130" s="5"/>
      <c r="G130" s="5"/>
      <c r="H130" s="5"/>
      <c r="I130" s="5"/>
      <c r="J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6"/>
      <c r="B131" s="5"/>
      <c r="C131" s="5"/>
      <c r="D131" s="5"/>
      <c r="F131" s="5"/>
      <c r="G131" s="5"/>
      <c r="H131" s="5"/>
      <c r="I131" s="5"/>
      <c r="J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/>
      <c r="B132" s="5"/>
      <c r="C132" s="5"/>
      <c r="D132" s="5"/>
      <c r="F132" s="5"/>
      <c r="G132" s="5"/>
      <c r="H132" s="5"/>
      <c r="I132" s="5"/>
      <c r="J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6"/>
      <c r="B133" s="5"/>
      <c r="C133" s="5"/>
      <c r="D133" s="5"/>
      <c r="F133" s="5"/>
      <c r="G133" s="5"/>
      <c r="H133" s="5"/>
      <c r="I133" s="5"/>
      <c r="J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6"/>
      <c r="B134" s="5"/>
      <c r="C134" s="5"/>
      <c r="D134" s="5"/>
      <c r="F134" s="5"/>
      <c r="G134" s="5"/>
      <c r="H134" s="5"/>
      <c r="I134" s="5"/>
      <c r="J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/>
      <c r="B135" s="5"/>
      <c r="C135" s="5"/>
      <c r="D135" s="5"/>
      <c r="F135" s="5"/>
      <c r="G135" s="5"/>
      <c r="H135" s="5"/>
      <c r="I135" s="5"/>
      <c r="J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6"/>
      <c r="B136" s="5"/>
      <c r="C136" s="5"/>
      <c r="D136" s="5"/>
      <c r="F136" s="5"/>
      <c r="G136" s="5"/>
      <c r="H136" s="5"/>
      <c r="I136" s="5"/>
      <c r="J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6"/>
      <c r="B137" s="5"/>
      <c r="C137" s="5"/>
      <c r="D137" s="5"/>
      <c r="F137" s="5"/>
      <c r="G137" s="5"/>
      <c r="H137" s="5"/>
      <c r="I137" s="5"/>
      <c r="J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/>
      <c r="B138" s="5"/>
      <c r="C138" s="5"/>
      <c r="D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6"/>
      <c r="B139" s="5"/>
      <c r="C139" s="5"/>
      <c r="D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6"/>
      <c r="B140" s="5"/>
      <c r="C140" s="5"/>
      <c r="D140" s="5"/>
      <c r="F140" s="5"/>
      <c r="G140" s="5"/>
      <c r="H140" s="5"/>
      <c r="I140" s="5"/>
      <c r="J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/>
      <c r="B141" s="5"/>
      <c r="C141" s="5"/>
      <c r="D141" s="5"/>
      <c r="F141" s="5"/>
      <c r="G141" s="5"/>
      <c r="H141" s="5"/>
      <c r="I141" s="5"/>
      <c r="J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6"/>
      <c r="B142" s="5"/>
      <c r="C142" s="5"/>
      <c r="D142" s="5"/>
      <c r="F142" s="5"/>
      <c r="G142" s="5"/>
      <c r="H142" s="5"/>
      <c r="I142" s="5"/>
      <c r="J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6"/>
      <c r="B143" s="5"/>
      <c r="C143" s="5"/>
      <c r="D143" s="5"/>
      <c r="F143" s="5"/>
      <c r="G143" s="5"/>
      <c r="H143" s="5"/>
      <c r="I143" s="5"/>
      <c r="J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/>
      <c r="B144" s="5"/>
      <c r="C144" s="5"/>
      <c r="D144" s="5"/>
      <c r="F144" s="5"/>
      <c r="G144" s="5"/>
      <c r="H144" s="5"/>
      <c r="I144" s="5"/>
      <c r="J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6"/>
      <c r="B145" s="5"/>
      <c r="C145" s="5"/>
      <c r="D145" s="5"/>
      <c r="F145" s="5"/>
      <c r="G145" s="5"/>
      <c r="H145" s="5"/>
      <c r="I145" s="5"/>
      <c r="J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6"/>
      <c r="B146" s="5"/>
      <c r="C146" s="5"/>
      <c r="D146" s="5"/>
      <c r="F146" s="5"/>
      <c r="G146" s="5"/>
      <c r="H146" s="5"/>
      <c r="I146" s="5"/>
      <c r="J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/>
      <c r="B147" s="5"/>
      <c r="C147" s="5"/>
      <c r="D147" s="5"/>
      <c r="F147" s="5"/>
      <c r="G147" s="5"/>
      <c r="H147" s="5"/>
      <c r="I147" s="5"/>
      <c r="J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6"/>
      <c r="B148" s="5"/>
      <c r="C148" s="5"/>
      <c r="D148" s="5"/>
      <c r="F148" s="5"/>
      <c r="G148" s="5"/>
      <c r="H148" s="5"/>
      <c r="I148" s="5"/>
      <c r="J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6"/>
      <c r="B149" s="5"/>
      <c r="C149" s="5"/>
      <c r="D149" s="5"/>
      <c r="F149" s="5"/>
      <c r="G149" s="5"/>
      <c r="H149" s="5"/>
      <c r="I149" s="5"/>
      <c r="J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/>
      <c r="B150" s="5"/>
      <c r="C150" s="5"/>
      <c r="D150" s="5"/>
      <c r="F150" s="5"/>
      <c r="G150" s="5"/>
      <c r="H150" s="5"/>
      <c r="I150" s="5"/>
      <c r="J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6"/>
      <c r="B151" s="5"/>
      <c r="C151" s="5"/>
      <c r="D151" s="5"/>
      <c r="F151" s="5"/>
      <c r="G151" s="5"/>
      <c r="H151" s="5"/>
      <c r="I151" s="5"/>
      <c r="J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6"/>
      <c r="B152" s="5"/>
      <c r="C152" s="5"/>
      <c r="D152" s="5"/>
      <c r="F152" s="5"/>
      <c r="G152" s="5"/>
      <c r="H152" s="5"/>
      <c r="I152" s="5"/>
      <c r="J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/>
      <c r="B153" s="5"/>
      <c r="C153" s="5"/>
      <c r="D153" s="5"/>
      <c r="F153" s="5"/>
      <c r="G153" s="5"/>
      <c r="H153" s="5"/>
      <c r="I153" s="5"/>
      <c r="J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6"/>
      <c r="B154" s="5"/>
      <c r="C154" s="5"/>
      <c r="D154" s="5"/>
      <c r="F154" s="5"/>
      <c r="G154" s="5"/>
      <c r="H154" s="5"/>
      <c r="I154" s="5"/>
      <c r="J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6"/>
      <c r="B155" s="5"/>
      <c r="C155" s="5"/>
      <c r="D155" s="5"/>
      <c r="F155" s="5"/>
      <c r="G155" s="5"/>
      <c r="H155" s="5"/>
      <c r="I155" s="5"/>
      <c r="J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/>
      <c r="B156" s="5"/>
      <c r="C156" s="5"/>
      <c r="D156" s="5"/>
      <c r="F156" s="5"/>
      <c r="G156" s="5"/>
      <c r="H156" s="5"/>
      <c r="I156" s="5"/>
      <c r="J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6"/>
      <c r="B157" s="5"/>
      <c r="C157" s="5"/>
      <c r="D157" s="5"/>
      <c r="F157" s="5"/>
      <c r="G157" s="5"/>
      <c r="H157" s="5"/>
      <c r="I157" s="5"/>
      <c r="J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6"/>
      <c r="B158" s="5"/>
      <c r="C158" s="5"/>
      <c r="D158" s="5"/>
      <c r="F158" s="5"/>
      <c r="G158" s="5"/>
      <c r="H158" s="5"/>
      <c r="I158" s="5"/>
      <c r="J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/>
      <c r="B159" s="5"/>
      <c r="C159" s="5"/>
      <c r="D159" s="5"/>
      <c r="F159" s="5"/>
      <c r="G159" s="5"/>
      <c r="H159" s="5"/>
      <c r="I159" s="5"/>
      <c r="J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6"/>
      <c r="B160" s="5"/>
      <c r="C160" s="5"/>
      <c r="D160" s="5"/>
      <c r="F160" s="5"/>
      <c r="G160" s="5"/>
      <c r="H160" s="5"/>
      <c r="I160" s="5"/>
      <c r="J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6"/>
      <c r="B161" s="5"/>
      <c r="C161" s="5"/>
      <c r="D161" s="5"/>
      <c r="F161" s="5"/>
      <c r="G161" s="5"/>
      <c r="H161" s="5"/>
      <c r="I161" s="5"/>
      <c r="J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/>
      <c r="B162" s="5"/>
      <c r="C162" s="5"/>
      <c r="D162" s="5"/>
      <c r="F162" s="5"/>
      <c r="G162" s="5"/>
      <c r="H162" s="5"/>
      <c r="I162" s="5"/>
      <c r="J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6"/>
      <c r="B163" s="5"/>
      <c r="C163" s="5"/>
      <c r="D163" s="5"/>
      <c r="F163" s="5"/>
      <c r="G163" s="5"/>
      <c r="H163" s="5"/>
      <c r="I163" s="5"/>
      <c r="J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6"/>
      <c r="B164" s="5"/>
      <c r="C164" s="5"/>
      <c r="D164" s="5"/>
      <c r="F164" s="5"/>
      <c r="G164" s="5"/>
      <c r="H164" s="5"/>
      <c r="I164" s="5"/>
      <c r="J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/>
      <c r="B165" s="5"/>
      <c r="C165" s="5"/>
      <c r="D165" s="5"/>
      <c r="F165" s="5"/>
      <c r="G165" s="5"/>
      <c r="H165" s="5"/>
      <c r="I165" s="5"/>
      <c r="J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6"/>
      <c r="B166" s="5"/>
      <c r="C166" s="5"/>
      <c r="D166" s="5"/>
      <c r="F166" s="5"/>
      <c r="G166" s="5"/>
      <c r="H166" s="5"/>
      <c r="I166" s="5"/>
      <c r="J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6"/>
      <c r="B167" s="5"/>
      <c r="C167" s="5"/>
      <c r="D167" s="5"/>
      <c r="F167" s="5"/>
      <c r="G167" s="5"/>
      <c r="H167" s="5"/>
      <c r="I167" s="5"/>
      <c r="J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/>
      <c r="B168" s="5"/>
      <c r="C168" s="5"/>
      <c r="D168" s="5"/>
      <c r="F168" s="5"/>
      <c r="G168" s="5"/>
      <c r="H168" s="5"/>
      <c r="I168" s="5"/>
      <c r="J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6"/>
      <c r="B169" s="5"/>
      <c r="C169" s="5"/>
      <c r="D169" s="5"/>
      <c r="F169" s="5"/>
      <c r="G169" s="5"/>
      <c r="H169" s="5"/>
      <c r="I169" s="5"/>
      <c r="J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6"/>
      <c r="B170" s="5"/>
      <c r="C170" s="5"/>
      <c r="D170" s="5"/>
      <c r="F170" s="5"/>
      <c r="G170" s="5"/>
      <c r="H170" s="5"/>
      <c r="I170" s="5"/>
      <c r="J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5"/>
      <c r="C171" s="5"/>
      <c r="D171" s="5"/>
      <c r="F171" s="5"/>
      <c r="G171" s="5"/>
      <c r="H171" s="5"/>
      <c r="I171" s="5"/>
      <c r="J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6"/>
      <c r="B172" s="5"/>
      <c r="C172" s="5"/>
      <c r="D172" s="5"/>
      <c r="F172" s="5"/>
      <c r="G172" s="5"/>
      <c r="H172" s="5"/>
      <c r="I172" s="5"/>
      <c r="J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6"/>
      <c r="B173" s="5"/>
      <c r="C173" s="5"/>
      <c r="D173" s="5"/>
      <c r="F173" s="5"/>
      <c r="G173" s="5"/>
      <c r="H173" s="5"/>
      <c r="I173" s="5"/>
      <c r="J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6"/>
      <c r="B174" s="5"/>
      <c r="C174" s="5"/>
      <c r="D174" s="5"/>
      <c r="F174" s="5"/>
      <c r="G174" s="5"/>
      <c r="H174" s="5"/>
      <c r="I174" s="5"/>
      <c r="J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6"/>
      <c r="B175" s="5"/>
      <c r="C175" s="5"/>
      <c r="D175" s="5"/>
      <c r="F175" s="5"/>
      <c r="G175" s="5"/>
      <c r="H175" s="5"/>
      <c r="I175" s="5"/>
      <c r="J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6"/>
      <c r="B176" s="5"/>
      <c r="C176" s="5"/>
      <c r="D176" s="5"/>
      <c r="F176" s="5"/>
      <c r="G176" s="5"/>
      <c r="H176" s="5"/>
      <c r="I176" s="5"/>
      <c r="J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/>
      <c r="B177" s="5"/>
      <c r="C177" s="5"/>
      <c r="D177" s="5"/>
      <c r="F177" s="5"/>
      <c r="G177" s="5"/>
      <c r="H177" s="5"/>
      <c r="I177" s="5"/>
      <c r="J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6"/>
      <c r="B178" s="5"/>
      <c r="C178" s="5"/>
      <c r="D178" s="5"/>
      <c r="F178" s="5"/>
      <c r="G178" s="5"/>
      <c r="H178" s="5"/>
      <c r="I178" s="5"/>
      <c r="J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6"/>
      <c r="B179" s="5"/>
      <c r="C179" s="5"/>
      <c r="D179" s="5"/>
      <c r="F179" s="5"/>
      <c r="G179" s="5"/>
      <c r="H179" s="5"/>
      <c r="I179" s="5"/>
      <c r="J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/>
      <c r="B180" s="5"/>
      <c r="C180" s="5"/>
      <c r="D180" s="5"/>
      <c r="F180" s="5"/>
      <c r="G180" s="5"/>
      <c r="H180" s="5"/>
      <c r="I180" s="5"/>
      <c r="J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6"/>
      <c r="B181" s="5"/>
      <c r="C181" s="5"/>
      <c r="D181" s="5"/>
      <c r="F181" s="5"/>
      <c r="G181" s="5"/>
      <c r="H181" s="5"/>
      <c r="I181" s="5"/>
      <c r="J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6"/>
      <c r="B182" s="5"/>
      <c r="C182" s="5"/>
      <c r="D182" s="5"/>
      <c r="F182" s="5"/>
      <c r="G182" s="5"/>
      <c r="H182" s="5"/>
      <c r="I182" s="5"/>
      <c r="J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/>
      <c r="B183" s="5"/>
      <c r="C183" s="5"/>
      <c r="D183" s="5"/>
      <c r="F183" s="5"/>
      <c r="G183" s="5"/>
      <c r="H183" s="5"/>
      <c r="I183" s="5"/>
      <c r="J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6"/>
      <c r="B184" s="5"/>
      <c r="C184" s="5"/>
      <c r="D184" s="5"/>
      <c r="F184" s="5"/>
      <c r="G184" s="5"/>
      <c r="H184" s="5"/>
      <c r="I184" s="5"/>
      <c r="J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6"/>
      <c r="B185" s="5"/>
      <c r="C185" s="5"/>
      <c r="D185" s="5"/>
      <c r="F185" s="5"/>
      <c r="G185" s="5"/>
      <c r="H185" s="5"/>
      <c r="I185" s="5"/>
      <c r="J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/>
      <c r="B186" s="5"/>
      <c r="C186" s="5"/>
      <c r="D186" s="5"/>
      <c r="F186" s="5"/>
      <c r="G186" s="5"/>
      <c r="H186" s="5"/>
      <c r="I186" s="5"/>
      <c r="J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6"/>
      <c r="B187" s="5"/>
      <c r="C187" s="5"/>
      <c r="D187" s="5"/>
      <c r="F187" s="5"/>
      <c r="G187" s="5"/>
      <c r="H187" s="5"/>
      <c r="I187" s="5"/>
      <c r="J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6"/>
      <c r="B188" s="5"/>
      <c r="C188" s="5"/>
      <c r="D188" s="5"/>
      <c r="F188" s="5"/>
      <c r="G188" s="5"/>
      <c r="H188" s="5"/>
      <c r="I188" s="5"/>
      <c r="J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/>
      <c r="B189" s="5"/>
      <c r="C189" s="5"/>
      <c r="D189" s="5"/>
      <c r="F189" s="5"/>
      <c r="G189" s="5"/>
      <c r="H189" s="5"/>
      <c r="I189" s="5"/>
      <c r="J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6"/>
      <c r="B190" s="5"/>
      <c r="C190" s="5"/>
      <c r="D190" s="5"/>
      <c r="F190" s="5"/>
      <c r="G190" s="5"/>
      <c r="H190" s="5"/>
      <c r="I190" s="5"/>
      <c r="J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6"/>
      <c r="B191" s="5"/>
      <c r="C191" s="5"/>
      <c r="D191" s="5"/>
      <c r="F191" s="5"/>
      <c r="G191" s="5"/>
      <c r="H191" s="5"/>
      <c r="I191" s="5"/>
      <c r="J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/>
      <c r="B192" s="5"/>
      <c r="C192" s="5"/>
      <c r="D192" s="5"/>
      <c r="F192" s="5"/>
      <c r="G192" s="5"/>
      <c r="H192" s="5"/>
      <c r="I192" s="5"/>
      <c r="J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6"/>
      <c r="B193" s="5"/>
      <c r="C193" s="5"/>
      <c r="D193" s="5"/>
      <c r="F193" s="5"/>
      <c r="G193" s="5"/>
      <c r="H193" s="5"/>
      <c r="I193" s="5"/>
      <c r="J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6"/>
      <c r="B194" s="5"/>
      <c r="C194" s="5"/>
      <c r="D194" s="5"/>
      <c r="F194" s="5"/>
      <c r="G194" s="5"/>
      <c r="H194" s="5"/>
      <c r="I194" s="5"/>
      <c r="J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/>
      <c r="B195" s="5"/>
      <c r="C195" s="5"/>
      <c r="D195" s="5"/>
      <c r="F195" s="5"/>
      <c r="G195" s="5"/>
      <c r="H195" s="5"/>
      <c r="I195" s="5"/>
      <c r="J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6"/>
      <c r="B196" s="5"/>
      <c r="C196" s="5"/>
      <c r="D196" s="5"/>
      <c r="F196" s="5"/>
      <c r="G196" s="5"/>
      <c r="H196" s="5"/>
      <c r="I196" s="5"/>
      <c r="J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6"/>
      <c r="B197" s="5"/>
      <c r="C197" s="5"/>
      <c r="D197" s="5"/>
      <c r="F197" s="5"/>
      <c r="G197" s="5"/>
      <c r="H197" s="5"/>
      <c r="I197" s="5"/>
      <c r="J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/>
      <c r="B198" s="5"/>
      <c r="C198" s="5"/>
      <c r="D198" s="5"/>
      <c r="F198" s="5"/>
      <c r="G198" s="5"/>
      <c r="H198" s="5"/>
      <c r="I198" s="5"/>
      <c r="J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6"/>
      <c r="B199" s="5"/>
      <c r="C199" s="5"/>
      <c r="D199" s="5"/>
      <c r="F199" s="5"/>
      <c r="G199" s="5"/>
      <c r="H199" s="5"/>
      <c r="I199" s="5"/>
      <c r="J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6"/>
      <c r="B200" s="5"/>
      <c r="C200" s="5"/>
      <c r="D200" s="5"/>
      <c r="F200" s="5"/>
      <c r="G200" s="5"/>
      <c r="H200" s="5"/>
      <c r="I200" s="5"/>
      <c r="J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/>
      <c r="B201" s="5"/>
      <c r="C201" s="5"/>
      <c r="D201" s="5"/>
      <c r="F201" s="5"/>
      <c r="G201" s="5"/>
      <c r="H201" s="5"/>
      <c r="I201" s="5"/>
      <c r="J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6"/>
      <c r="B202" s="5"/>
      <c r="C202" s="5"/>
      <c r="D202" s="5"/>
      <c r="F202" s="5"/>
      <c r="G202" s="5"/>
      <c r="H202" s="5"/>
      <c r="I202" s="5"/>
      <c r="J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6"/>
      <c r="B203" s="5"/>
      <c r="C203" s="5"/>
      <c r="D203" s="5"/>
      <c r="F203" s="5"/>
      <c r="G203" s="5"/>
      <c r="H203" s="5"/>
      <c r="I203" s="5"/>
      <c r="J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/>
      <c r="B204" s="5"/>
      <c r="C204" s="5"/>
      <c r="D204" s="5"/>
      <c r="F204" s="5"/>
      <c r="G204" s="5"/>
      <c r="H204" s="5"/>
      <c r="I204" s="5"/>
      <c r="J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6"/>
      <c r="B205" s="5"/>
      <c r="C205" s="5"/>
      <c r="D205" s="5"/>
      <c r="F205" s="5"/>
      <c r="G205" s="5"/>
      <c r="H205" s="5"/>
      <c r="I205" s="5"/>
      <c r="J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6"/>
      <c r="B206" s="5"/>
      <c r="C206" s="5"/>
      <c r="D206" s="5"/>
      <c r="F206" s="5"/>
      <c r="G206" s="5"/>
      <c r="H206" s="5"/>
      <c r="I206" s="5"/>
      <c r="J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/>
      <c r="B207" s="5"/>
      <c r="C207" s="5"/>
      <c r="D207" s="5"/>
      <c r="F207" s="5"/>
      <c r="G207" s="5"/>
      <c r="H207" s="5"/>
      <c r="I207" s="5"/>
      <c r="J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6"/>
      <c r="B208" s="5"/>
      <c r="C208" s="5"/>
      <c r="D208" s="5"/>
      <c r="F208" s="5"/>
      <c r="G208" s="5"/>
      <c r="H208" s="5"/>
      <c r="I208" s="5"/>
      <c r="J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6"/>
      <c r="B209" s="5"/>
      <c r="C209" s="5"/>
      <c r="D209" s="5"/>
      <c r="F209" s="5"/>
      <c r="G209" s="5"/>
      <c r="H209" s="5"/>
      <c r="I209" s="5"/>
      <c r="J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/>
      <c r="B210" s="5"/>
      <c r="C210" s="5"/>
      <c r="D210" s="5"/>
      <c r="F210" s="5"/>
      <c r="G210" s="5"/>
      <c r="H210" s="5"/>
      <c r="I210" s="5"/>
      <c r="J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6"/>
      <c r="B211" s="5"/>
      <c r="C211" s="5"/>
      <c r="D211" s="5"/>
      <c r="F211" s="5"/>
      <c r="G211" s="5"/>
      <c r="H211" s="5"/>
      <c r="I211" s="5"/>
      <c r="J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6"/>
      <c r="B212" s="5"/>
      <c r="C212" s="5"/>
      <c r="D212" s="5"/>
      <c r="F212" s="5"/>
      <c r="G212" s="5"/>
      <c r="H212" s="5"/>
      <c r="I212" s="5"/>
      <c r="J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5"/>
      <c r="C213" s="5"/>
      <c r="D213" s="5"/>
      <c r="F213" s="5"/>
      <c r="G213" s="5"/>
      <c r="H213" s="5"/>
      <c r="I213" s="5"/>
      <c r="J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6"/>
      <c r="B214" s="5"/>
      <c r="C214" s="5"/>
      <c r="D214" s="5"/>
      <c r="F214" s="5"/>
      <c r="G214" s="5"/>
      <c r="H214" s="5"/>
      <c r="I214" s="5"/>
      <c r="J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6"/>
      <c r="B215" s="5"/>
      <c r="C215" s="5"/>
      <c r="D215" s="5"/>
      <c r="F215" s="5"/>
      <c r="G215" s="5"/>
      <c r="H215" s="5"/>
      <c r="I215" s="5"/>
      <c r="J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/>
      <c r="B216" s="5"/>
      <c r="C216" s="5"/>
      <c r="D216" s="5"/>
      <c r="F216" s="5"/>
      <c r="G216" s="5"/>
      <c r="H216" s="5"/>
      <c r="I216" s="5"/>
      <c r="J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6"/>
      <c r="B217" s="5"/>
      <c r="C217" s="5"/>
      <c r="D217" s="5"/>
      <c r="F217" s="5"/>
      <c r="G217" s="5"/>
      <c r="H217" s="5"/>
      <c r="I217" s="5"/>
      <c r="J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6"/>
      <c r="B218" s="5"/>
      <c r="C218" s="5"/>
      <c r="D218" s="5"/>
      <c r="F218" s="5"/>
      <c r="G218" s="5"/>
      <c r="H218" s="5"/>
      <c r="I218" s="5"/>
      <c r="J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/>
      <c r="B219" s="5"/>
      <c r="C219" s="5"/>
      <c r="D219" s="5"/>
      <c r="F219" s="5"/>
      <c r="G219" s="5"/>
      <c r="H219" s="5"/>
      <c r="I219" s="5"/>
      <c r="J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6"/>
      <c r="B220" s="5"/>
      <c r="C220" s="5"/>
      <c r="D220" s="5"/>
      <c r="F220" s="5"/>
      <c r="G220" s="5"/>
      <c r="H220" s="5"/>
      <c r="I220" s="5"/>
      <c r="J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6"/>
      <c r="B221" s="5"/>
      <c r="C221" s="5"/>
      <c r="D221" s="5"/>
      <c r="F221" s="5"/>
      <c r="G221" s="5"/>
      <c r="H221" s="5"/>
      <c r="I221" s="5"/>
      <c r="J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/>
      <c r="B222" s="5"/>
      <c r="C222" s="5"/>
      <c r="D222" s="5"/>
      <c r="F222" s="5"/>
      <c r="G222" s="5"/>
      <c r="H222" s="5"/>
      <c r="I222" s="5"/>
      <c r="J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6"/>
      <c r="B223" s="5"/>
      <c r="C223" s="5"/>
      <c r="D223" s="5"/>
      <c r="F223" s="5"/>
      <c r="G223" s="5"/>
      <c r="H223" s="5"/>
      <c r="I223" s="5"/>
      <c r="J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6"/>
      <c r="B224" s="5"/>
      <c r="C224" s="5"/>
      <c r="D224" s="5"/>
      <c r="F224" s="5"/>
      <c r="G224" s="5"/>
      <c r="H224" s="5"/>
      <c r="I224" s="5"/>
      <c r="J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/>
      <c r="B225" s="5"/>
      <c r="C225" s="5"/>
      <c r="D225" s="5"/>
      <c r="F225" s="5"/>
      <c r="G225" s="5"/>
      <c r="H225" s="5"/>
      <c r="I225" s="5"/>
      <c r="J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6"/>
      <c r="B226" s="5"/>
      <c r="C226" s="5"/>
      <c r="D226" s="5"/>
      <c r="F226" s="5"/>
      <c r="G226" s="5"/>
      <c r="H226" s="5"/>
      <c r="I226" s="5"/>
      <c r="J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6"/>
      <c r="B227" s="5"/>
      <c r="C227" s="5"/>
      <c r="D227" s="5"/>
      <c r="F227" s="5"/>
      <c r="G227" s="5"/>
      <c r="H227" s="5"/>
      <c r="I227" s="5"/>
      <c r="J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/>
      <c r="B228" s="5"/>
      <c r="C228" s="5"/>
      <c r="D228" s="5"/>
      <c r="F228" s="5"/>
      <c r="G228" s="5"/>
      <c r="H228" s="5"/>
      <c r="I228" s="5"/>
      <c r="J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6"/>
      <c r="B229" s="5"/>
      <c r="C229" s="5"/>
      <c r="D229" s="5"/>
      <c r="F229" s="5"/>
      <c r="G229" s="5"/>
      <c r="H229" s="5"/>
      <c r="I229" s="5"/>
      <c r="J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6"/>
      <c r="B230" s="5"/>
      <c r="C230" s="5"/>
      <c r="D230" s="5"/>
      <c r="F230" s="5"/>
      <c r="G230" s="5"/>
      <c r="H230" s="5"/>
      <c r="I230" s="5"/>
      <c r="J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/>
      <c r="B231" s="5"/>
      <c r="C231" s="5"/>
      <c r="D231" s="5"/>
      <c r="F231" s="5"/>
      <c r="G231" s="5"/>
      <c r="H231" s="5"/>
      <c r="I231" s="5"/>
      <c r="J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6"/>
      <c r="B232" s="5"/>
      <c r="C232" s="5"/>
      <c r="D232" s="5"/>
      <c r="F232" s="5"/>
      <c r="G232" s="5"/>
      <c r="H232" s="5"/>
      <c r="I232" s="5"/>
      <c r="J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6"/>
      <c r="B233" s="5"/>
      <c r="C233" s="5"/>
      <c r="D233" s="5"/>
      <c r="F233" s="5"/>
      <c r="G233" s="5"/>
      <c r="H233" s="5"/>
      <c r="I233" s="5"/>
      <c r="J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/>
      <c r="B234" s="5"/>
      <c r="C234" s="5"/>
      <c r="D234" s="5"/>
      <c r="F234" s="5"/>
      <c r="G234" s="5"/>
      <c r="H234" s="5"/>
      <c r="I234" s="5"/>
      <c r="J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6"/>
      <c r="B235" s="5"/>
      <c r="C235" s="5"/>
      <c r="D235" s="5"/>
      <c r="F235" s="5"/>
      <c r="G235" s="5"/>
      <c r="H235" s="5"/>
      <c r="I235" s="5"/>
      <c r="J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6"/>
      <c r="B236" s="5"/>
      <c r="C236" s="5"/>
      <c r="D236" s="5"/>
      <c r="F236" s="5"/>
      <c r="G236" s="5"/>
      <c r="H236" s="5"/>
      <c r="I236" s="5"/>
      <c r="J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/>
      <c r="B237" s="5"/>
      <c r="C237" s="5"/>
      <c r="D237" s="5"/>
      <c r="F237" s="5"/>
      <c r="G237" s="5"/>
      <c r="H237" s="5"/>
      <c r="I237" s="5"/>
      <c r="J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6"/>
      <c r="B238" s="5"/>
      <c r="C238" s="5"/>
      <c r="D238" s="5"/>
      <c r="F238" s="5"/>
      <c r="G238" s="5"/>
      <c r="H238" s="5"/>
      <c r="I238" s="5"/>
      <c r="J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6"/>
      <c r="B239" s="5"/>
      <c r="C239" s="5"/>
      <c r="D239" s="5"/>
      <c r="F239" s="5"/>
      <c r="G239" s="5"/>
      <c r="H239" s="5"/>
      <c r="I239" s="5"/>
      <c r="J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/>
      <c r="B240" s="5"/>
      <c r="C240" s="5"/>
      <c r="D240" s="5"/>
      <c r="F240" s="5"/>
      <c r="G240" s="5"/>
      <c r="H240" s="5"/>
      <c r="I240" s="5"/>
      <c r="J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6"/>
      <c r="B241" s="5"/>
      <c r="C241" s="5"/>
      <c r="D241" s="5"/>
      <c r="F241" s="5"/>
      <c r="G241" s="5"/>
      <c r="H241" s="5"/>
      <c r="I241" s="5"/>
      <c r="J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6"/>
      <c r="B242" s="5"/>
      <c r="C242" s="5"/>
      <c r="D242" s="5"/>
      <c r="F242" s="5"/>
      <c r="G242" s="5"/>
      <c r="H242" s="5"/>
      <c r="I242" s="5"/>
      <c r="J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/>
      <c r="B243" s="5"/>
      <c r="C243" s="5"/>
      <c r="D243" s="5"/>
      <c r="F243" s="5"/>
      <c r="G243" s="5"/>
      <c r="H243" s="5"/>
      <c r="I243" s="5"/>
      <c r="J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6"/>
      <c r="B244" s="5"/>
      <c r="C244" s="5"/>
      <c r="D244" s="5"/>
      <c r="F244" s="5"/>
      <c r="G244" s="5"/>
      <c r="H244" s="5"/>
      <c r="I244" s="5"/>
      <c r="J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6"/>
      <c r="B245" s="5"/>
      <c r="C245" s="5"/>
      <c r="D245" s="5"/>
      <c r="F245" s="5"/>
      <c r="G245" s="5"/>
      <c r="H245" s="5"/>
      <c r="I245" s="5"/>
      <c r="J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/>
      <c r="B246" s="5"/>
      <c r="C246" s="5"/>
      <c r="D246" s="5"/>
      <c r="F246" s="5"/>
      <c r="G246" s="5"/>
      <c r="H246" s="5"/>
      <c r="I246" s="5"/>
      <c r="J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6"/>
      <c r="B247" s="5"/>
      <c r="C247" s="5"/>
      <c r="D247" s="5"/>
      <c r="F247" s="5"/>
      <c r="G247" s="5"/>
      <c r="H247" s="5"/>
      <c r="I247" s="5"/>
      <c r="J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6"/>
      <c r="B248" s="5"/>
      <c r="C248" s="5"/>
      <c r="D248" s="5"/>
      <c r="F248" s="5"/>
      <c r="G248" s="5"/>
      <c r="H248" s="5"/>
      <c r="I248" s="5"/>
      <c r="J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/>
      <c r="B249" s="5"/>
      <c r="C249" s="5"/>
      <c r="D249" s="5"/>
      <c r="F249" s="5"/>
      <c r="G249" s="5"/>
      <c r="H249" s="5"/>
      <c r="I249" s="5"/>
      <c r="J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6"/>
      <c r="B250" s="5"/>
      <c r="C250" s="5"/>
      <c r="D250" s="5"/>
      <c r="F250" s="5"/>
      <c r="G250" s="5"/>
      <c r="H250" s="5"/>
      <c r="I250" s="5"/>
      <c r="J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6"/>
      <c r="B251" s="5"/>
      <c r="C251" s="5"/>
      <c r="D251" s="5"/>
      <c r="F251" s="5"/>
      <c r="G251" s="5"/>
      <c r="H251" s="5"/>
      <c r="I251" s="5"/>
      <c r="J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/>
      <c r="B252" s="5"/>
      <c r="C252" s="5"/>
      <c r="D252" s="5"/>
      <c r="F252" s="5"/>
      <c r="G252" s="5"/>
      <c r="H252" s="5"/>
      <c r="I252" s="5"/>
      <c r="J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6"/>
      <c r="B253" s="5"/>
      <c r="C253" s="5"/>
      <c r="D253" s="5"/>
      <c r="F253" s="5"/>
      <c r="G253" s="5"/>
      <c r="H253" s="5"/>
      <c r="I253" s="5"/>
      <c r="J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6"/>
      <c r="B254" s="5"/>
      <c r="C254" s="5"/>
      <c r="D254" s="5"/>
      <c r="F254" s="5"/>
      <c r="G254" s="5"/>
      <c r="H254" s="5"/>
      <c r="I254" s="5"/>
      <c r="J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5"/>
      <c r="C255" s="5"/>
      <c r="D255" s="5"/>
      <c r="F255" s="5"/>
      <c r="G255" s="5"/>
      <c r="H255" s="5"/>
      <c r="I255" s="5"/>
      <c r="J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6"/>
      <c r="B256" s="5"/>
      <c r="C256" s="5"/>
      <c r="D256" s="5"/>
      <c r="F256" s="5"/>
      <c r="G256" s="5"/>
      <c r="H256" s="5"/>
      <c r="I256" s="5"/>
      <c r="J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6"/>
      <c r="B257" s="5"/>
      <c r="C257" s="5"/>
      <c r="D257" s="5"/>
      <c r="F257" s="5"/>
      <c r="G257" s="5"/>
      <c r="H257" s="5"/>
      <c r="I257" s="5"/>
      <c r="J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/>
      <c r="B258" s="5"/>
      <c r="C258" s="5"/>
      <c r="D258" s="5"/>
      <c r="F258" s="5"/>
      <c r="G258" s="5"/>
      <c r="H258" s="5"/>
      <c r="I258" s="5"/>
      <c r="J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6"/>
      <c r="B259" s="5"/>
      <c r="C259" s="5"/>
      <c r="D259" s="5"/>
      <c r="F259" s="5"/>
      <c r="G259" s="5"/>
      <c r="H259" s="5"/>
      <c r="I259" s="5"/>
      <c r="J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6"/>
      <c r="B260" s="5"/>
      <c r="C260" s="5"/>
      <c r="D260" s="5"/>
      <c r="F260" s="5"/>
      <c r="G260" s="5"/>
      <c r="H260" s="5"/>
      <c r="I260" s="5"/>
      <c r="J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/>
      <c r="B261" s="5"/>
      <c r="C261" s="5"/>
      <c r="D261" s="5"/>
      <c r="F261" s="5"/>
      <c r="G261" s="5"/>
      <c r="H261" s="5"/>
      <c r="I261" s="5"/>
      <c r="J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6"/>
      <c r="B262" s="5"/>
      <c r="C262" s="5"/>
      <c r="D262" s="5"/>
      <c r="F262" s="5"/>
      <c r="G262" s="5"/>
      <c r="H262" s="5"/>
      <c r="I262" s="5"/>
      <c r="J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6"/>
      <c r="B263" s="5"/>
      <c r="C263" s="5"/>
      <c r="D263" s="5"/>
      <c r="F263" s="5"/>
      <c r="G263" s="5"/>
      <c r="H263" s="5"/>
      <c r="I263" s="5"/>
      <c r="J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/>
      <c r="B264" s="5"/>
      <c r="C264" s="5"/>
      <c r="D264" s="5"/>
      <c r="F264" s="5"/>
      <c r="G264" s="5"/>
      <c r="H264" s="5"/>
      <c r="I264" s="5"/>
      <c r="J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6"/>
      <c r="B265" s="5"/>
      <c r="C265" s="5"/>
      <c r="D265" s="5"/>
      <c r="F265" s="5"/>
      <c r="G265" s="5"/>
      <c r="H265" s="5"/>
      <c r="I265" s="5"/>
      <c r="J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6"/>
      <c r="B266" s="5"/>
      <c r="C266" s="5"/>
      <c r="D266" s="5"/>
      <c r="F266" s="5"/>
      <c r="G266" s="5"/>
      <c r="H266" s="5"/>
      <c r="I266" s="5"/>
      <c r="J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/>
      <c r="B267" s="5"/>
      <c r="C267" s="5"/>
      <c r="D267" s="5"/>
      <c r="F267" s="5"/>
      <c r="G267" s="5"/>
      <c r="H267" s="5"/>
      <c r="I267" s="5"/>
      <c r="J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6"/>
      <c r="B268" s="5"/>
      <c r="C268" s="5"/>
      <c r="D268" s="5"/>
      <c r="F268" s="5"/>
      <c r="G268" s="5"/>
      <c r="H268" s="5"/>
      <c r="I268" s="5"/>
      <c r="J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6"/>
      <c r="B269" s="5"/>
      <c r="C269" s="5"/>
      <c r="D269" s="5"/>
      <c r="F269" s="5"/>
      <c r="G269" s="5"/>
      <c r="H269" s="5"/>
      <c r="I269" s="5"/>
      <c r="J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/>
      <c r="B270" s="5"/>
      <c r="C270" s="5"/>
      <c r="D270" s="5"/>
      <c r="F270" s="5"/>
      <c r="G270" s="5"/>
      <c r="H270" s="5"/>
      <c r="I270" s="5"/>
      <c r="J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6"/>
      <c r="B271" s="5"/>
      <c r="C271" s="5"/>
      <c r="D271" s="5"/>
      <c r="F271" s="5"/>
      <c r="G271" s="5"/>
      <c r="H271" s="5"/>
      <c r="I271" s="5"/>
      <c r="J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6"/>
      <c r="B272" s="5"/>
      <c r="C272" s="5"/>
      <c r="D272" s="5"/>
      <c r="F272" s="5"/>
      <c r="G272" s="5"/>
      <c r="H272" s="5"/>
      <c r="I272" s="5"/>
      <c r="J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/>
      <c r="B273" s="5"/>
      <c r="C273" s="5"/>
      <c r="D273" s="5"/>
      <c r="F273" s="5"/>
      <c r="G273" s="5"/>
      <c r="H273" s="5"/>
      <c r="I273" s="5"/>
      <c r="J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6"/>
      <c r="B274" s="5"/>
      <c r="C274" s="5"/>
      <c r="D274" s="5"/>
      <c r="F274" s="5"/>
      <c r="G274" s="5"/>
      <c r="H274" s="5"/>
      <c r="I274" s="5"/>
      <c r="J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6"/>
      <c r="B275" s="5"/>
      <c r="C275" s="5"/>
      <c r="D275" s="5"/>
      <c r="F275" s="5"/>
      <c r="G275" s="5"/>
      <c r="H275" s="5"/>
      <c r="I275" s="5"/>
      <c r="J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/>
      <c r="B276" s="5"/>
      <c r="C276" s="5"/>
      <c r="D276" s="5"/>
      <c r="F276" s="5"/>
      <c r="G276" s="5"/>
      <c r="H276" s="5"/>
      <c r="I276" s="5"/>
      <c r="J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6"/>
      <c r="B277" s="5"/>
      <c r="C277" s="5"/>
      <c r="D277" s="5"/>
      <c r="F277" s="5"/>
      <c r="G277" s="5"/>
      <c r="H277" s="5"/>
      <c r="I277" s="5"/>
      <c r="J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6"/>
      <c r="B278" s="5"/>
      <c r="C278" s="5"/>
      <c r="D278" s="5"/>
      <c r="F278" s="5"/>
      <c r="G278" s="5"/>
      <c r="H278" s="5"/>
      <c r="I278" s="5"/>
      <c r="J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/>
      <c r="B279" s="5"/>
      <c r="C279" s="5"/>
      <c r="D279" s="5"/>
      <c r="F279" s="5"/>
      <c r="G279" s="5"/>
      <c r="H279" s="5"/>
      <c r="I279" s="5"/>
      <c r="J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6"/>
      <c r="B280" s="5"/>
      <c r="C280" s="5"/>
      <c r="D280" s="5"/>
      <c r="F280" s="5"/>
      <c r="G280" s="5"/>
      <c r="H280" s="5"/>
      <c r="I280" s="5"/>
      <c r="J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6"/>
      <c r="B281" s="5"/>
      <c r="C281" s="5"/>
      <c r="D281" s="5"/>
      <c r="F281" s="5"/>
      <c r="G281" s="5"/>
      <c r="H281" s="5"/>
      <c r="I281" s="5"/>
      <c r="J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/>
      <c r="B282" s="5"/>
      <c r="C282" s="5"/>
      <c r="D282" s="5"/>
      <c r="F282" s="5"/>
      <c r="G282" s="5"/>
      <c r="H282" s="5"/>
      <c r="I282" s="5"/>
      <c r="J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6"/>
      <c r="B283" s="5"/>
      <c r="C283" s="5"/>
      <c r="D283" s="5"/>
      <c r="F283" s="5"/>
      <c r="G283" s="5"/>
      <c r="H283" s="5"/>
      <c r="I283" s="5"/>
      <c r="J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6"/>
      <c r="B284" s="5"/>
      <c r="C284" s="5"/>
      <c r="D284" s="5"/>
      <c r="F284" s="5"/>
      <c r="G284" s="5"/>
      <c r="H284" s="5"/>
      <c r="I284" s="5"/>
      <c r="J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/>
      <c r="B285" s="5"/>
      <c r="C285" s="5"/>
      <c r="D285" s="5"/>
      <c r="F285" s="5"/>
      <c r="G285" s="5"/>
      <c r="H285" s="5"/>
      <c r="I285" s="5"/>
      <c r="J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6"/>
      <c r="B286" s="5"/>
      <c r="C286" s="5"/>
      <c r="D286" s="5"/>
      <c r="F286" s="5"/>
      <c r="G286" s="5"/>
      <c r="H286" s="5"/>
      <c r="I286" s="5"/>
      <c r="J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6"/>
      <c r="B287" s="5"/>
      <c r="C287" s="5"/>
      <c r="D287" s="5"/>
      <c r="F287" s="5"/>
      <c r="G287" s="5"/>
      <c r="H287" s="5"/>
      <c r="I287" s="5"/>
      <c r="J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/>
      <c r="B288" s="5"/>
      <c r="C288" s="5"/>
      <c r="D288" s="5"/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6"/>
      <c r="B289" s="5"/>
      <c r="C289" s="5"/>
      <c r="D289" s="5"/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6"/>
      <c r="B290" s="5"/>
      <c r="C290" s="5"/>
      <c r="D290" s="5"/>
      <c r="F290" s="5"/>
      <c r="G290" s="5"/>
      <c r="H290" s="5"/>
      <c r="I290" s="5"/>
      <c r="J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/>
      <c r="B291" s="5"/>
      <c r="C291" s="5"/>
      <c r="D291" s="5"/>
      <c r="F291" s="5"/>
      <c r="G291" s="5"/>
      <c r="H291" s="5"/>
      <c r="I291" s="5"/>
      <c r="J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6"/>
      <c r="B292" s="5"/>
      <c r="C292" s="5"/>
      <c r="D292" s="5"/>
      <c r="F292" s="5"/>
      <c r="G292" s="5"/>
      <c r="H292" s="5"/>
      <c r="I292" s="5"/>
      <c r="J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6"/>
      <c r="B293" s="5"/>
      <c r="C293" s="5"/>
      <c r="D293" s="5"/>
      <c r="F293" s="5"/>
      <c r="G293" s="5"/>
      <c r="H293" s="5"/>
      <c r="I293" s="5"/>
      <c r="J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/>
      <c r="B294" s="5"/>
      <c r="C294" s="5"/>
      <c r="D294" s="5"/>
      <c r="F294" s="5"/>
      <c r="G294" s="5"/>
      <c r="H294" s="5"/>
      <c r="I294" s="5"/>
      <c r="J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6"/>
      <c r="B295" s="5"/>
      <c r="C295" s="5"/>
      <c r="D295" s="5"/>
      <c r="F295" s="5"/>
      <c r="G295" s="5"/>
      <c r="H295" s="5"/>
      <c r="I295" s="5"/>
      <c r="J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6"/>
      <c r="B296" s="5"/>
      <c r="C296" s="5"/>
      <c r="D296" s="5"/>
      <c r="F296" s="5"/>
      <c r="G296" s="5"/>
      <c r="H296" s="5"/>
      <c r="I296" s="5"/>
      <c r="J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5"/>
      <c r="C297" s="5"/>
      <c r="D297" s="5"/>
      <c r="F297" s="5"/>
      <c r="G297" s="5"/>
      <c r="H297" s="5"/>
      <c r="I297" s="5"/>
      <c r="J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6"/>
      <c r="B298" s="5"/>
      <c r="C298" s="5"/>
      <c r="D298" s="5"/>
      <c r="F298" s="5"/>
      <c r="G298" s="5"/>
      <c r="H298" s="5"/>
      <c r="I298" s="5"/>
      <c r="J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6"/>
      <c r="B299" s="5"/>
      <c r="C299" s="5"/>
      <c r="D299" s="5"/>
      <c r="F299" s="5"/>
      <c r="G299" s="5"/>
      <c r="H299" s="5"/>
      <c r="I299" s="5"/>
      <c r="J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/>
      <c r="B300" s="5"/>
      <c r="C300" s="5"/>
      <c r="D300" s="5"/>
      <c r="F300" s="5"/>
      <c r="G300" s="5"/>
      <c r="H300" s="5"/>
      <c r="I300" s="5"/>
      <c r="J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6"/>
      <c r="B301" s="5"/>
      <c r="C301" s="5"/>
      <c r="D301" s="5"/>
      <c r="F301" s="5"/>
      <c r="G301" s="5"/>
      <c r="H301" s="5"/>
      <c r="I301" s="5"/>
      <c r="J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6"/>
      <c r="B302" s="5"/>
      <c r="C302" s="5"/>
      <c r="D302" s="5"/>
      <c r="F302" s="5"/>
      <c r="G302" s="5"/>
      <c r="H302" s="5"/>
      <c r="I302" s="5"/>
      <c r="J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/>
      <c r="B303" s="5"/>
      <c r="C303" s="5"/>
      <c r="D303" s="5"/>
      <c r="F303" s="5"/>
      <c r="G303" s="5"/>
      <c r="H303" s="5"/>
      <c r="I303" s="5"/>
      <c r="J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6"/>
      <c r="B304" s="5"/>
      <c r="C304" s="5"/>
      <c r="D304" s="5"/>
      <c r="F304" s="5"/>
      <c r="G304" s="5"/>
      <c r="H304" s="5"/>
      <c r="I304" s="5"/>
      <c r="J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6"/>
      <c r="B305" s="5"/>
      <c r="C305" s="5"/>
      <c r="D305" s="5"/>
      <c r="F305" s="5"/>
      <c r="G305" s="5"/>
      <c r="H305" s="5"/>
      <c r="I305" s="5"/>
      <c r="J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/>
      <c r="B306" s="5"/>
      <c r="C306" s="5"/>
      <c r="D306" s="5"/>
      <c r="F306" s="5"/>
      <c r="G306" s="5"/>
      <c r="H306" s="5"/>
      <c r="I306" s="5"/>
      <c r="J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6"/>
      <c r="B307" s="5"/>
      <c r="C307" s="5"/>
      <c r="D307" s="5"/>
      <c r="F307" s="5"/>
      <c r="G307" s="5"/>
      <c r="H307" s="5"/>
      <c r="I307" s="5"/>
      <c r="J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6"/>
      <c r="B308" s="5"/>
      <c r="C308" s="5"/>
      <c r="D308" s="5"/>
      <c r="F308" s="5"/>
      <c r="G308" s="5"/>
      <c r="H308" s="5"/>
      <c r="I308" s="5"/>
      <c r="J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/>
      <c r="B309" s="5"/>
      <c r="C309" s="5"/>
      <c r="D309" s="5"/>
      <c r="F309" s="5"/>
      <c r="G309" s="5"/>
      <c r="H309" s="5"/>
      <c r="I309" s="5"/>
      <c r="J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6"/>
      <c r="B310" s="5"/>
      <c r="C310" s="5"/>
      <c r="D310" s="5"/>
      <c r="F310" s="5"/>
      <c r="G310" s="5"/>
      <c r="H310" s="5"/>
      <c r="I310" s="5"/>
      <c r="J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6"/>
      <c r="B311" s="5"/>
      <c r="C311" s="5"/>
      <c r="D311" s="5"/>
      <c r="F311" s="5"/>
      <c r="G311" s="5"/>
      <c r="H311" s="5"/>
      <c r="I311" s="5"/>
      <c r="J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/>
      <c r="B312" s="5"/>
      <c r="C312" s="5"/>
      <c r="D312" s="5"/>
      <c r="F312" s="5"/>
      <c r="G312" s="5"/>
      <c r="H312" s="5"/>
      <c r="I312" s="5"/>
      <c r="J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6"/>
      <c r="B313" s="5"/>
      <c r="C313" s="5"/>
      <c r="D313" s="5"/>
      <c r="F313" s="5"/>
      <c r="G313" s="5"/>
      <c r="H313" s="5"/>
      <c r="I313" s="5"/>
      <c r="J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6"/>
      <c r="B314" s="5"/>
      <c r="C314" s="5"/>
      <c r="D314" s="5"/>
      <c r="F314" s="5"/>
      <c r="G314" s="5"/>
      <c r="H314" s="5"/>
      <c r="I314" s="5"/>
      <c r="J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/>
      <c r="B315" s="5"/>
      <c r="C315" s="5"/>
      <c r="D315" s="5"/>
      <c r="F315" s="5"/>
      <c r="G315" s="5"/>
      <c r="H315" s="5"/>
      <c r="I315" s="5"/>
      <c r="J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6"/>
      <c r="B316" s="5"/>
      <c r="C316" s="5"/>
      <c r="D316" s="5"/>
      <c r="F316" s="5"/>
      <c r="G316" s="5"/>
      <c r="H316" s="5"/>
      <c r="I316" s="5"/>
      <c r="J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6"/>
      <c r="B317" s="5"/>
      <c r="C317" s="5"/>
      <c r="D317" s="5"/>
      <c r="F317" s="5"/>
      <c r="G317" s="5"/>
      <c r="H317" s="5"/>
      <c r="I317" s="5"/>
      <c r="J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/>
      <c r="B318" s="5"/>
      <c r="C318" s="5"/>
      <c r="D318" s="5"/>
      <c r="F318" s="5"/>
      <c r="G318" s="5"/>
      <c r="H318" s="5"/>
      <c r="I318" s="5"/>
      <c r="J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6"/>
      <c r="B319" s="5"/>
      <c r="C319" s="5"/>
      <c r="D319" s="5"/>
      <c r="F319" s="5"/>
      <c r="G319" s="5"/>
      <c r="H319" s="5"/>
      <c r="I319" s="5"/>
      <c r="J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6"/>
      <c r="B320" s="5"/>
      <c r="C320" s="5"/>
      <c r="D320" s="5"/>
      <c r="F320" s="5"/>
      <c r="G320" s="5"/>
      <c r="H320" s="5"/>
      <c r="I320" s="5"/>
      <c r="J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/>
      <c r="B321" s="5"/>
      <c r="C321" s="5"/>
      <c r="D321" s="5"/>
      <c r="F321" s="5"/>
      <c r="G321" s="5"/>
      <c r="H321" s="5"/>
      <c r="I321" s="5"/>
      <c r="J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6"/>
      <c r="B322" s="5"/>
      <c r="C322" s="5"/>
      <c r="D322" s="5"/>
      <c r="F322" s="5"/>
      <c r="G322" s="5"/>
      <c r="H322" s="5"/>
      <c r="I322" s="5"/>
      <c r="J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6"/>
      <c r="B323" s="5"/>
      <c r="C323" s="5"/>
      <c r="D323" s="5"/>
      <c r="F323" s="5"/>
      <c r="G323" s="5"/>
      <c r="H323" s="5"/>
      <c r="I323" s="5"/>
      <c r="J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/>
      <c r="B324" s="5"/>
      <c r="C324" s="5"/>
      <c r="D324" s="5"/>
      <c r="F324" s="5"/>
      <c r="G324" s="5"/>
      <c r="H324" s="5"/>
      <c r="I324" s="5"/>
      <c r="J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6"/>
      <c r="B325" s="5"/>
      <c r="C325" s="5"/>
      <c r="D325" s="5"/>
      <c r="F325" s="5"/>
      <c r="G325" s="5"/>
      <c r="H325" s="5"/>
      <c r="I325" s="5"/>
      <c r="J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6"/>
      <c r="B326" s="5"/>
      <c r="C326" s="5"/>
      <c r="D326" s="5"/>
      <c r="F326" s="5"/>
      <c r="G326" s="5"/>
      <c r="H326" s="5"/>
      <c r="I326" s="5"/>
      <c r="J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/>
      <c r="B327" s="5"/>
      <c r="C327" s="5"/>
      <c r="D327" s="5"/>
      <c r="F327" s="5"/>
      <c r="G327" s="5"/>
      <c r="H327" s="5"/>
      <c r="I327" s="5"/>
      <c r="J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6"/>
      <c r="B328" s="5"/>
      <c r="C328" s="5"/>
      <c r="D328" s="5"/>
      <c r="F328" s="5"/>
      <c r="G328" s="5"/>
      <c r="H328" s="5"/>
      <c r="I328" s="5"/>
      <c r="J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6"/>
      <c r="B329" s="5"/>
      <c r="C329" s="5"/>
      <c r="D329" s="5"/>
      <c r="F329" s="5"/>
      <c r="G329" s="5"/>
      <c r="H329" s="5"/>
      <c r="I329" s="5"/>
      <c r="J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/>
      <c r="B330" s="5"/>
      <c r="C330" s="5"/>
      <c r="D330" s="5"/>
      <c r="F330" s="5"/>
      <c r="G330" s="5"/>
      <c r="H330" s="5"/>
      <c r="I330" s="5"/>
      <c r="J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6"/>
      <c r="B331" s="5"/>
      <c r="C331" s="5"/>
      <c r="D331" s="5"/>
      <c r="F331" s="5"/>
      <c r="G331" s="5"/>
      <c r="H331" s="5"/>
      <c r="I331" s="5"/>
      <c r="J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6"/>
      <c r="B332" s="5"/>
      <c r="C332" s="5"/>
      <c r="D332" s="5"/>
      <c r="F332" s="5"/>
      <c r="G332" s="5"/>
      <c r="H332" s="5"/>
      <c r="I332" s="5"/>
      <c r="J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/>
      <c r="B333" s="5"/>
      <c r="C333" s="5"/>
      <c r="D333" s="5"/>
      <c r="F333" s="5"/>
      <c r="G333" s="5"/>
      <c r="H333" s="5"/>
      <c r="I333" s="5"/>
      <c r="J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6"/>
      <c r="B334" s="5"/>
      <c r="C334" s="5"/>
      <c r="D334" s="5"/>
      <c r="F334" s="5"/>
      <c r="G334" s="5"/>
      <c r="H334" s="5"/>
      <c r="I334" s="5"/>
      <c r="J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6"/>
      <c r="B335" s="5"/>
      <c r="C335" s="5"/>
      <c r="D335" s="5"/>
      <c r="F335" s="5"/>
      <c r="G335" s="5"/>
      <c r="H335" s="5"/>
      <c r="I335" s="5"/>
      <c r="J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/>
      <c r="B336" s="5"/>
      <c r="C336" s="5"/>
      <c r="D336" s="5"/>
      <c r="F336" s="5"/>
      <c r="G336" s="5"/>
      <c r="H336" s="5"/>
      <c r="I336" s="5"/>
      <c r="J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6"/>
      <c r="B337" s="5"/>
      <c r="C337" s="5"/>
      <c r="D337" s="5"/>
      <c r="F337" s="5"/>
      <c r="G337" s="5"/>
      <c r="H337" s="5"/>
      <c r="I337" s="5"/>
      <c r="J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6"/>
      <c r="B338" s="5"/>
      <c r="C338" s="5"/>
      <c r="D338" s="5"/>
      <c r="F338" s="5"/>
      <c r="G338" s="5"/>
      <c r="H338" s="5"/>
      <c r="I338" s="5"/>
      <c r="J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5"/>
      <c r="C339" s="5"/>
      <c r="D339" s="5"/>
      <c r="F339" s="5"/>
      <c r="G339" s="5"/>
      <c r="H339" s="5"/>
      <c r="I339" s="5"/>
      <c r="J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6"/>
      <c r="B340" s="5"/>
      <c r="C340" s="5"/>
      <c r="D340" s="5"/>
      <c r="F340" s="5"/>
      <c r="G340" s="5"/>
      <c r="H340" s="5"/>
      <c r="I340" s="5"/>
      <c r="J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6"/>
      <c r="B341" s="5"/>
      <c r="C341" s="5"/>
      <c r="D341" s="5"/>
      <c r="F341" s="5"/>
      <c r="G341" s="5"/>
      <c r="H341" s="5"/>
      <c r="I341" s="5"/>
      <c r="J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/>
      <c r="B342" s="5"/>
      <c r="C342" s="5"/>
      <c r="D342" s="5"/>
      <c r="F342" s="5"/>
      <c r="G342" s="5"/>
      <c r="H342" s="5"/>
      <c r="I342" s="5"/>
      <c r="J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6"/>
      <c r="B343" s="5"/>
      <c r="C343" s="5"/>
      <c r="D343" s="5"/>
      <c r="F343" s="5"/>
      <c r="G343" s="5"/>
      <c r="H343" s="5"/>
      <c r="I343" s="5"/>
      <c r="J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6"/>
      <c r="B344" s="5"/>
      <c r="C344" s="5"/>
      <c r="D344" s="5"/>
      <c r="F344" s="5"/>
      <c r="G344" s="5"/>
      <c r="H344" s="5"/>
      <c r="I344" s="5"/>
      <c r="J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/>
      <c r="B345" s="5"/>
      <c r="C345" s="5"/>
      <c r="D345" s="5"/>
      <c r="F345" s="5"/>
      <c r="G345" s="5"/>
      <c r="H345" s="5"/>
      <c r="I345" s="5"/>
      <c r="J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6"/>
      <c r="B346" s="5"/>
      <c r="C346" s="5"/>
      <c r="D346" s="5"/>
      <c r="F346" s="5"/>
      <c r="G346" s="5"/>
      <c r="H346" s="5"/>
      <c r="I346" s="5"/>
      <c r="J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6"/>
      <c r="B347" s="5"/>
      <c r="C347" s="5"/>
      <c r="D347" s="5"/>
      <c r="F347" s="5"/>
      <c r="G347" s="5"/>
      <c r="H347" s="5"/>
      <c r="I347" s="5"/>
      <c r="J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/>
      <c r="B348" s="5"/>
      <c r="C348" s="5"/>
      <c r="D348" s="5"/>
      <c r="F348" s="5"/>
      <c r="G348" s="5"/>
      <c r="H348" s="5"/>
      <c r="I348" s="5"/>
      <c r="J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6"/>
      <c r="B349" s="5"/>
      <c r="C349" s="5"/>
      <c r="D349" s="5"/>
      <c r="F349" s="5"/>
      <c r="G349" s="5"/>
      <c r="H349" s="5"/>
      <c r="I349" s="5"/>
      <c r="J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6"/>
      <c r="B350" s="5"/>
      <c r="C350" s="5"/>
      <c r="D350" s="5"/>
      <c r="F350" s="5"/>
      <c r="G350" s="5"/>
      <c r="H350" s="5"/>
      <c r="I350" s="5"/>
      <c r="J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/>
      <c r="B351" s="5"/>
      <c r="C351" s="5"/>
      <c r="D351" s="5"/>
      <c r="F351" s="5"/>
      <c r="G351" s="5"/>
      <c r="H351" s="5"/>
      <c r="I351" s="5"/>
      <c r="J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6"/>
      <c r="B352" s="5"/>
      <c r="C352" s="5"/>
      <c r="D352" s="5"/>
      <c r="F352" s="5"/>
      <c r="G352" s="5"/>
      <c r="H352" s="5"/>
      <c r="I352" s="5"/>
      <c r="J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6"/>
      <c r="B353" s="5"/>
      <c r="C353" s="5"/>
      <c r="D353" s="5"/>
      <c r="F353" s="5"/>
      <c r="G353" s="5"/>
      <c r="H353" s="5"/>
      <c r="I353" s="5"/>
      <c r="J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/>
      <c r="B354" s="5"/>
      <c r="C354" s="5"/>
      <c r="D354" s="5"/>
      <c r="F354" s="5"/>
      <c r="G354" s="5"/>
      <c r="H354" s="5"/>
      <c r="I354" s="5"/>
      <c r="J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6"/>
      <c r="B355" s="5"/>
      <c r="C355" s="5"/>
      <c r="D355" s="5"/>
      <c r="F355" s="5"/>
      <c r="G355" s="5"/>
      <c r="H355" s="5"/>
      <c r="I355" s="5"/>
      <c r="J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6"/>
      <c r="B356" s="5"/>
      <c r="C356" s="5"/>
      <c r="D356" s="5"/>
      <c r="F356" s="5"/>
      <c r="G356" s="5"/>
      <c r="H356" s="5"/>
      <c r="I356" s="5"/>
      <c r="J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/>
      <c r="B357" s="5"/>
      <c r="C357" s="5"/>
      <c r="D357" s="5"/>
      <c r="F357" s="5"/>
      <c r="G357" s="5"/>
      <c r="H357" s="5"/>
      <c r="I357" s="5"/>
      <c r="J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6"/>
      <c r="B358" s="5"/>
      <c r="C358" s="5"/>
      <c r="D358" s="5"/>
      <c r="F358" s="5"/>
      <c r="G358" s="5"/>
      <c r="H358" s="5"/>
      <c r="I358" s="5"/>
      <c r="J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6"/>
      <c r="B359" s="5"/>
      <c r="C359" s="5"/>
      <c r="D359" s="5"/>
      <c r="F359" s="5"/>
      <c r="G359" s="5"/>
      <c r="H359" s="5"/>
      <c r="I359" s="5"/>
      <c r="J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/>
      <c r="B360" s="5"/>
      <c r="C360" s="5"/>
      <c r="D360" s="5"/>
      <c r="F360" s="5"/>
      <c r="G360" s="5"/>
      <c r="H360" s="5"/>
      <c r="I360" s="5"/>
      <c r="J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6"/>
      <c r="B361" s="5"/>
      <c r="C361" s="5"/>
      <c r="D361" s="5"/>
      <c r="F361" s="5"/>
      <c r="G361" s="5"/>
      <c r="H361" s="5"/>
      <c r="I361" s="5"/>
      <c r="J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6"/>
      <c r="B362" s="5"/>
      <c r="C362" s="5"/>
      <c r="D362" s="5"/>
      <c r="F362" s="5"/>
      <c r="G362" s="5"/>
      <c r="H362" s="5"/>
      <c r="I362" s="5"/>
      <c r="J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/>
      <c r="B363" s="5"/>
      <c r="C363" s="5"/>
      <c r="D363" s="5"/>
      <c r="F363" s="5"/>
      <c r="G363" s="5"/>
      <c r="H363" s="5"/>
      <c r="I363" s="5"/>
      <c r="J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6"/>
      <c r="B364" s="5"/>
      <c r="C364" s="5"/>
      <c r="D364" s="5"/>
      <c r="F364" s="5"/>
      <c r="G364" s="5"/>
      <c r="H364" s="5"/>
      <c r="I364" s="5"/>
      <c r="J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6"/>
      <c r="B365" s="5"/>
      <c r="C365" s="5"/>
      <c r="D365" s="5"/>
      <c r="F365" s="5"/>
      <c r="G365" s="5"/>
      <c r="H365" s="5"/>
      <c r="I365" s="5"/>
      <c r="J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/>
      <c r="B366" s="5"/>
      <c r="C366" s="5"/>
      <c r="D366" s="5"/>
      <c r="F366" s="5"/>
      <c r="G366" s="5"/>
      <c r="H366" s="5"/>
      <c r="I366" s="5"/>
      <c r="J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6"/>
      <c r="B367" s="5"/>
      <c r="C367" s="5"/>
      <c r="D367" s="5"/>
      <c r="F367" s="5"/>
      <c r="G367" s="5"/>
      <c r="H367" s="5"/>
      <c r="I367" s="5"/>
      <c r="J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6"/>
      <c r="B368" s="5"/>
      <c r="C368" s="5"/>
      <c r="D368" s="5"/>
      <c r="F368" s="5"/>
      <c r="G368" s="5"/>
      <c r="H368" s="5"/>
      <c r="I368" s="5"/>
      <c r="J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/>
      <c r="B369" s="5"/>
      <c r="C369" s="5"/>
      <c r="D369" s="5"/>
      <c r="F369" s="5"/>
      <c r="G369" s="5"/>
      <c r="H369" s="5"/>
      <c r="I369" s="5"/>
      <c r="J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6"/>
      <c r="B370" s="5"/>
      <c r="C370" s="5"/>
      <c r="D370" s="5"/>
      <c r="F370" s="5"/>
      <c r="G370" s="5"/>
      <c r="H370" s="5"/>
      <c r="I370" s="5"/>
      <c r="J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6"/>
      <c r="B371" s="5"/>
      <c r="C371" s="5"/>
      <c r="D371" s="5"/>
      <c r="F371" s="5"/>
      <c r="G371" s="5"/>
      <c r="H371" s="5"/>
      <c r="I371" s="5"/>
      <c r="J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/>
      <c r="B372" s="5"/>
      <c r="C372" s="5"/>
      <c r="D372" s="5"/>
      <c r="F372" s="5"/>
      <c r="G372" s="5"/>
      <c r="H372" s="5"/>
      <c r="I372" s="5"/>
      <c r="J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6"/>
      <c r="B373" s="5"/>
      <c r="C373" s="5"/>
      <c r="D373" s="5"/>
      <c r="F373" s="5"/>
      <c r="G373" s="5"/>
      <c r="H373" s="5"/>
      <c r="I373" s="5"/>
      <c r="J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6"/>
      <c r="B374" s="5"/>
      <c r="C374" s="5"/>
      <c r="D374" s="5"/>
      <c r="F374" s="5"/>
      <c r="G374" s="5"/>
      <c r="H374" s="5"/>
      <c r="I374" s="5"/>
      <c r="J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/>
      <c r="B375" s="5"/>
      <c r="C375" s="5"/>
      <c r="D375" s="5"/>
      <c r="F375" s="5"/>
      <c r="G375" s="5"/>
      <c r="H375" s="5"/>
      <c r="I375" s="5"/>
      <c r="J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6"/>
      <c r="B376" s="5"/>
      <c r="C376" s="5"/>
      <c r="D376" s="5"/>
      <c r="F376" s="5"/>
      <c r="G376" s="5"/>
      <c r="H376" s="5"/>
      <c r="I376" s="5"/>
      <c r="J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6"/>
      <c r="B377" s="5"/>
      <c r="C377" s="5"/>
      <c r="D377" s="5"/>
      <c r="F377" s="5"/>
      <c r="G377" s="5"/>
      <c r="H377" s="5"/>
      <c r="I377" s="5"/>
      <c r="J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/>
      <c r="B378" s="5"/>
      <c r="C378" s="5"/>
      <c r="D378" s="5"/>
      <c r="F378" s="5"/>
      <c r="G378" s="5"/>
      <c r="H378" s="5"/>
      <c r="I378" s="5"/>
      <c r="J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6"/>
      <c r="B379" s="5"/>
      <c r="C379" s="5"/>
      <c r="D379" s="5"/>
      <c r="F379" s="5"/>
      <c r="G379" s="5"/>
      <c r="H379" s="5"/>
      <c r="I379" s="5"/>
      <c r="J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6"/>
      <c r="B380" s="5"/>
      <c r="C380" s="5"/>
      <c r="D380" s="5"/>
      <c r="F380" s="5"/>
      <c r="G380" s="5"/>
      <c r="H380" s="5"/>
      <c r="I380" s="5"/>
      <c r="J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5"/>
      <c r="C381" s="5"/>
      <c r="D381" s="5"/>
      <c r="F381" s="5"/>
      <c r="G381" s="5"/>
      <c r="H381" s="5"/>
      <c r="I381" s="5"/>
      <c r="J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6"/>
      <c r="B382" s="5"/>
      <c r="C382" s="5"/>
      <c r="D382" s="5"/>
      <c r="F382" s="5"/>
      <c r="G382" s="5"/>
      <c r="H382" s="5"/>
      <c r="I382" s="5"/>
      <c r="J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6"/>
      <c r="B383" s="5"/>
      <c r="C383" s="5"/>
      <c r="D383" s="5"/>
      <c r="F383" s="5"/>
      <c r="G383" s="5"/>
      <c r="H383" s="5"/>
      <c r="I383" s="5"/>
      <c r="J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/>
      <c r="B384" s="5"/>
      <c r="C384" s="5"/>
      <c r="D384" s="5"/>
      <c r="F384" s="5"/>
      <c r="G384" s="5"/>
      <c r="H384" s="5"/>
      <c r="I384" s="5"/>
      <c r="J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6"/>
      <c r="B385" s="5"/>
      <c r="C385" s="5"/>
      <c r="D385" s="5"/>
      <c r="F385" s="5"/>
      <c r="G385" s="5"/>
      <c r="H385" s="5"/>
      <c r="I385" s="5"/>
      <c r="J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6"/>
      <c r="B386" s="5"/>
      <c r="C386" s="5"/>
      <c r="D386" s="5"/>
      <c r="F386" s="5"/>
      <c r="G386" s="5"/>
      <c r="H386" s="5"/>
      <c r="I386" s="5"/>
      <c r="J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/>
      <c r="B387" s="5"/>
      <c r="C387" s="5"/>
      <c r="D387" s="5"/>
      <c r="F387" s="5"/>
      <c r="G387" s="5"/>
      <c r="H387" s="5"/>
      <c r="I387" s="5"/>
      <c r="J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6"/>
      <c r="B388" s="5"/>
      <c r="C388" s="5"/>
      <c r="D388" s="5"/>
      <c r="F388" s="5"/>
      <c r="G388" s="5"/>
      <c r="H388" s="5"/>
      <c r="I388" s="5"/>
      <c r="J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6"/>
      <c r="B389" s="5"/>
      <c r="C389" s="5"/>
      <c r="D389" s="5"/>
      <c r="F389" s="5"/>
      <c r="G389" s="5"/>
      <c r="H389" s="5"/>
      <c r="I389" s="5"/>
      <c r="J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/>
      <c r="B390" s="5"/>
      <c r="C390" s="5"/>
      <c r="D390" s="5"/>
      <c r="F390" s="5"/>
      <c r="G390" s="5"/>
      <c r="H390" s="5"/>
      <c r="I390" s="5"/>
      <c r="J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6"/>
      <c r="B391" s="5"/>
      <c r="C391" s="5"/>
      <c r="D391" s="5"/>
      <c r="F391" s="5"/>
      <c r="G391" s="5"/>
      <c r="H391" s="5"/>
      <c r="I391" s="5"/>
      <c r="J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6"/>
      <c r="B392" s="5"/>
      <c r="C392" s="5"/>
      <c r="D392" s="5"/>
      <c r="F392" s="5"/>
      <c r="G392" s="5"/>
      <c r="H392" s="5"/>
      <c r="I392" s="5"/>
      <c r="J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/>
      <c r="B393" s="5"/>
      <c r="C393" s="5"/>
      <c r="D393" s="5"/>
      <c r="F393" s="5"/>
      <c r="G393" s="5"/>
      <c r="H393" s="5"/>
      <c r="I393" s="5"/>
      <c r="J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6"/>
      <c r="B394" s="5"/>
      <c r="C394" s="5"/>
      <c r="D394" s="5"/>
      <c r="F394" s="5"/>
      <c r="G394" s="5"/>
      <c r="H394" s="5"/>
      <c r="I394" s="5"/>
      <c r="J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6"/>
      <c r="B395" s="5"/>
      <c r="C395" s="5"/>
      <c r="D395" s="5"/>
      <c r="F395" s="5"/>
      <c r="G395" s="5"/>
      <c r="H395" s="5"/>
      <c r="I395" s="5"/>
      <c r="J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/>
      <c r="B396" s="5"/>
      <c r="C396" s="5"/>
      <c r="D396" s="5"/>
      <c r="F396" s="5"/>
      <c r="G396" s="5"/>
      <c r="H396" s="5"/>
      <c r="I396" s="5"/>
      <c r="J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6"/>
      <c r="B397" s="5"/>
      <c r="C397" s="5"/>
      <c r="D397" s="5"/>
      <c r="F397" s="5"/>
      <c r="G397" s="5"/>
      <c r="H397" s="5"/>
      <c r="I397" s="5"/>
      <c r="J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6"/>
      <c r="B398" s="5"/>
      <c r="C398" s="5"/>
      <c r="D398" s="5"/>
      <c r="F398" s="5"/>
      <c r="G398" s="5"/>
      <c r="H398" s="5"/>
      <c r="I398" s="5"/>
      <c r="J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/>
      <c r="B399" s="5"/>
      <c r="C399" s="5"/>
      <c r="D399" s="5"/>
      <c r="F399" s="5"/>
      <c r="G399" s="5"/>
      <c r="H399" s="5"/>
      <c r="I399" s="5"/>
      <c r="J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6"/>
      <c r="B400" s="5"/>
      <c r="C400" s="5"/>
      <c r="D400" s="5"/>
      <c r="F400" s="5"/>
      <c r="G400" s="5"/>
      <c r="H400" s="5"/>
      <c r="I400" s="5"/>
      <c r="J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6"/>
      <c r="B401" s="5"/>
      <c r="C401" s="5"/>
      <c r="D401" s="5"/>
      <c r="F401" s="5"/>
      <c r="G401" s="5"/>
      <c r="H401" s="5"/>
      <c r="I401" s="5"/>
      <c r="J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/>
      <c r="B402" s="5"/>
      <c r="C402" s="5"/>
      <c r="D402" s="5"/>
      <c r="F402" s="5"/>
      <c r="G402" s="5"/>
      <c r="H402" s="5"/>
      <c r="I402" s="5"/>
      <c r="J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6"/>
      <c r="B403" s="5"/>
      <c r="C403" s="5"/>
      <c r="D403" s="5"/>
      <c r="F403" s="5"/>
      <c r="G403" s="5"/>
      <c r="H403" s="5"/>
      <c r="I403" s="5"/>
      <c r="J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6"/>
      <c r="B404" s="5"/>
      <c r="C404" s="5"/>
      <c r="D404" s="5"/>
      <c r="F404" s="5"/>
      <c r="G404" s="5"/>
      <c r="H404" s="5"/>
      <c r="I404" s="5"/>
      <c r="J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/>
      <c r="B405" s="5"/>
      <c r="C405" s="5"/>
      <c r="D405" s="5"/>
      <c r="F405" s="5"/>
      <c r="G405" s="5"/>
      <c r="H405" s="5"/>
      <c r="I405" s="5"/>
      <c r="J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6"/>
      <c r="B406" s="5"/>
      <c r="C406" s="5"/>
      <c r="D406" s="5"/>
      <c r="F406" s="5"/>
      <c r="G406" s="5"/>
      <c r="H406" s="5"/>
      <c r="I406" s="5"/>
      <c r="J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6"/>
      <c r="B407" s="5"/>
      <c r="C407" s="5"/>
      <c r="D407" s="5"/>
      <c r="F407" s="5"/>
      <c r="G407" s="5"/>
      <c r="H407" s="5"/>
      <c r="I407" s="5"/>
      <c r="J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/>
      <c r="B408" s="5"/>
      <c r="C408" s="5"/>
      <c r="D408" s="5"/>
      <c r="F408" s="5"/>
      <c r="G408" s="5"/>
      <c r="H408" s="5"/>
      <c r="I408" s="5"/>
      <c r="J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6"/>
      <c r="B409" s="5"/>
      <c r="C409" s="5"/>
      <c r="D409" s="5"/>
      <c r="F409" s="5"/>
      <c r="G409" s="5"/>
      <c r="H409" s="5"/>
      <c r="I409" s="5"/>
      <c r="J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6"/>
      <c r="B410" s="5"/>
      <c r="C410" s="5"/>
      <c r="D410" s="5"/>
      <c r="F410" s="5"/>
      <c r="G410" s="5"/>
      <c r="H410" s="5"/>
      <c r="I410" s="5"/>
      <c r="J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/>
      <c r="B411" s="5"/>
      <c r="C411" s="5"/>
      <c r="D411" s="5"/>
      <c r="F411" s="5"/>
      <c r="G411" s="5"/>
      <c r="H411" s="5"/>
      <c r="I411" s="5"/>
      <c r="J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6"/>
      <c r="B412" s="5"/>
      <c r="C412" s="5"/>
      <c r="D412" s="5"/>
      <c r="F412" s="5"/>
      <c r="G412" s="5"/>
      <c r="H412" s="5"/>
      <c r="I412" s="5"/>
      <c r="J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6"/>
      <c r="B413" s="5"/>
      <c r="C413" s="5"/>
      <c r="D413" s="5"/>
      <c r="F413" s="5"/>
      <c r="G413" s="5"/>
      <c r="H413" s="5"/>
      <c r="I413" s="5"/>
      <c r="J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/>
      <c r="B414" s="5"/>
      <c r="C414" s="5"/>
      <c r="D414" s="5"/>
      <c r="F414" s="5"/>
      <c r="G414" s="5"/>
      <c r="H414" s="5"/>
      <c r="I414" s="5"/>
      <c r="J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6"/>
      <c r="B415" s="5"/>
      <c r="C415" s="5"/>
      <c r="D415" s="5"/>
      <c r="F415" s="5"/>
      <c r="G415" s="5"/>
      <c r="H415" s="5"/>
      <c r="I415" s="5"/>
      <c r="J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6"/>
      <c r="B416" s="5"/>
      <c r="C416" s="5"/>
      <c r="D416" s="5"/>
      <c r="F416" s="5"/>
      <c r="G416" s="5"/>
      <c r="H416" s="5"/>
      <c r="I416" s="5"/>
      <c r="J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/>
      <c r="B417" s="5"/>
      <c r="C417" s="5"/>
      <c r="D417" s="5"/>
      <c r="F417" s="5"/>
      <c r="G417" s="5"/>
      <c r="H417" s="5"/>
      <c r="I417" s="5"/>
      <c r="J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6"/>
      <c r="B418" s="5"/>
      <c r="C418" s="5"/>
      <c r="D418" s="5"/>
      <c r="F418" s="5"/>
      <c r="G418" s="5"/>
      <c r="H418" s="5"/>
      <c r="I418" s="5"/>
      <c r="J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6"/>
      <c r="B419" s="5"/>
      <c r="C419" s="5"/>
      <c r="D419" s="5"/>
      <c r="F419" s="5"/>
      <c r="G419" s="5"/>
      <c r="H419" s="5"/>
      <c r="I419" s="5"/>
      <c r="J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/>
      <c r="B420" s="5"/>
      <c r="C420" s="5"/>
      <c r="D420" s="5"/>
      <c r="F420" s="5"/>
      <c r="G420" s="5"/>
      <c r="H420" s="5"/>
      <c r="I420" s="5"/>
      <c r="J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6"/>
      <c r="B421" s="5"/>
      <c r="C421" s="5"/>
      <c r="D421" s="5"/>
      <c r="F421" s="5"/>
      <c r="G421" s="5"/>
      <c r="H421" s="5"/>
      <c r="I421" s="5"/>
      <c r="J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6"/>
      <c r="B422" s="5"/>
      <c r="C422" s="5"/>
      <c r="D422" s="5"/>
      <c r="F422" s="5"/>
      <c r="G422" s="5"/>
      <c r="H422" s="5"/>
      <c r="I422" s="5"/>
      <c r="J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5"/>
      <c r="C423" s="5"/>
      <c r="D423" s="5"/>
      <c r="F423" s="5"/>
      <c r="G423" s="5"/>
      <c r="H423" s="5"/>
      <c r="I423" s="5"/>
      <c r="J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6"/>
      <c r="B424" s="5"/>
      <c r="C424" s="5"/>
      <c r="D424" s="5"/>
      <c r="F424" s="5"/>
      <c r="G424" s="5"/>
      <c r="H424" s="5"/>
      <c r="I424" s="5"/>
      <c r="J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6"/>
      <c r="B425" s="5"/>
      <c r="C425" s="5"/>
      <c r="D425" s="5"/>
      <c r="F425" s="5"/>
      <c r="G425" s="5"/>
      <c r="H425" s="5"/>
      <c r="I425" s="5"/>
      <c r="J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/>
      <c r="B426" s="5"/>
      <c r="C426" s="5"/>
      <c r="D426" s="5"/>
      <c r="F426" s="5"/>
      <c r="G426" s="5"/>
      <c r="H426" s="5"/>
      <c r="I426" s="5"/>
      <c r="J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6"/>
      <c r="B427" s="5"/>
      <c r="C427" s="5"/>
      <c r="D427" s="5"/>
      <c r="F427" s="5"/>
      <c r="G427" s="5"/>
      <c r="H427" s="5"/>
      <c r="I427" s="5"/>
      <c r="J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6"/>
      <c r="B428" s="5"/>
      <c r="C428" s="5"/>
      <c r="D428" s="5"/>
      <c r="F428" s="5"/>
      <c r="G428" s="5"/>
      <c r="H428" s="5"/>
      <c r="I428" s="5"/>
      <c r="J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/>
      <c r="B429" s="5"/>
      <c r="C429" s="5"/>
      <c r="D429" s="5"/>
      <c r="F429" s="5"/>
      <c r="G429" s="5"/>
      <c r="H429" s="5"/>
      <c r="I429" s="5"/>
      <c r="J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6"/>
      <c r="B430" s="5"/>
      <c r="C430" s="5"/>
      <c r="D430" s="5"/>
      <c r="F430" s="5"/>
      <c r="G430" s="5"/>
      <c r="H430" s="5"/>
      <c r="I430" s="5"/>
      <c r="J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6"/>
      <c r="B431" s="5"/>
      <c r="C431" s="5"/>
      <c r="D431" s="5"/>
      <c r="F431" s="5"/>
      <c r="G431" s="5"/>
      <c r="H431" s="5"/>
      <c r="I431" s="5"/>
      <c r="J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/>
      <c r="B432" s="5"/>
      <c r="C432" s="5"/>
      <c r="D432" s="5"/>
      <c r="F432" s="5"/>
      <c r="G432" s="5"/>
      <c r="H432" s="5"/>
      <c r="I432" s="5"/>
      <c r="J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6"/>
      <c r="B433" s="5"/>
      <c r="C433" s="5"/>
      <c r="D433" s="5"/>
      <c r="F433" s="5"/>
      <c r="G433" s="5"/>
      <c r="H433" s="5"/>
      <c r="I433" s="5"/>
      <c r="J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6"/>
      <c r="B434" s="5"/>
      <c r="C434" s="5"/>
      <c r="D434" s="5"/>
      <c r="F434" s="5"/>
      <c r="G434" s="5"/>
      <c r="H434" s="5"/>
      <c r="I434" s="5"/>
      <c r="J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/>
      <c r="B435" s="5"/>
      <c r="C435" s="5"/>
      <c r="D435" s="5"/>
      <c r="F435" s="5"/>
      <c r="G435" s="5"/>
      <c r="H435" s="5"/>
      <c r="I435" s="5"/>
      <c r="J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6"/>
      <c r="B436" s="5"/>
      <c r="C436" s="5"/>
      <c r="D436" s="5"/>
      <c r="F436" s="5"/>
      <c r="G436" s="5"/>
      <c r="H436" s="5"/>
      <c r="I436" s="5"/>
      <c r="J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6"/>
      <c r="B437" s="5"/>
      <c r="C437" s="5"/>
      <c r="D437" s="5"/>
      <c r="F437" s="5"/>
      <c r="G437" s="5"/>
      <c r="H437" s="5"/>
      <c r="I437" s="5"/>
      <c r="J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/>
      <c r="B438" s="5"/>
      <c r="C438" s="5"/>
      <c r="D438" s="5"/>
      <c r="F438" s="5"/>
      <c r="G438" s="5"/>
      <c r="H438" s="5"/>
      <c r="I438" s="5"/>
      <c r="J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6"/>
      <c r="B439" s="5"/>
      <c r="C439" s="5"/>
      <c r="D439" s="5"/>
      <c r="F439" s="5"/>
      <c r="G439" s="5"/>
      <c r="H439" s="5"/>
      <c r="I439" s="5"/>
      <c r="J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6"/>
      <c r="B440" s="5"/>
      <c r="C440" s="5"/>
      <c r="D440" s="5"/>
      <c r="F440" s="5"/>
      <c r="G440" s="5"/>
      <c r="H440" s="5"/>
      <c r="I440" s="5"/>
      <c r="J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/>
      <c r="B441" s="5"/>
      <c r="C441" s="5"/>
      <c r="D441" s="5"/>
      <c r="F441" s="5"/>
      <c r="G441" s="5"/>
      <c r="H441" s="5"/>
      <c r="I441" s="5"/>
      <c r="J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6"/>
      <c r="B442" s="5"/>
      <c r="C442" s="5"/>
      <c r="D442" s="5"/>
      <c r="F442" s="5"/>
      <c r="G442" s="5"/>
      <c r="H442" s="5"/>
      <c r="I442" s="5"/>
      <c r="J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6"/>
      <c r="B443" s="5"/>
      <c r="C443" s="5"/>
      <c r="D443" s="5"/>
      <c r="F443" s="5"/>
      <c r="G443" s="5"/>
      <c r="H443" s="5"/>
      <c r="I443" s="5"/>
      <c r="J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/>
      <c r="B444" s="5"/>
      <c r="C444" s="5"/>
      <c r="D444" s="5"/>
      <c r="F444" s="5"/>
      <c r="G444" s="5"/>
      <c r="H444" s="5"/>
      <c r="I444" s="5"/>
      <c r="J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6"/>
      <c r="B445" s="5"/>
      <c r="C445" s="5"/>
      <c r="D445" s="5"/>
      <c r="F445" s="5"/>
      <c r="G445" s="5"/>
      <c r="H445" s="5"/>
      <c r="I445" s="5"/>
      <c r="J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6"/>
      <c r="B446" s="5"/>
      <c r="C446" s="5"/>
      <c r="D446" s="5"/>
      <c r="F446" s="5"/>
      <c r="G446" s="5"/>
      <c r="H446" s="5"/>
      <c r="I446" s="5"/>
      <c r="J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/>
      <c r="B447" s="5"/>
      <c r="C447" s="5"/>
      <c r="D447" s="5"/>
      <c r="F447" s="5"/>
      <c r="G447" s="5"/>
      <c r="H447" s="5"/>
      <c r="I447" s="5"/>
      <c r="J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6"/>
      <c r="B448" s="5"/>
      <c r="C448" s="5"/>
      <c r="D448" s="5"/>
      <c r="F448" s="5"/>
      <c r="G448" s="5"/>
      <c r="H448" s="5"/>
      <c r="I448" s="5"/>
      <c r="J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6"/>
      <c r="B449" s="5"/>
      <c r="C449" s="5"/>
      <c r="D449" s="5"/>
      <c r="F449" s="5"/>
      <c r="G449" s="5"/>
      <c r="H449" s="5"/>
      <c r="I449" s="5"/>
      <c r="J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/>
      <c r="B450" s="5"/>
      <c r="C450" s="5"/>
      <c r="D450" s="5"/>
      <c r="F450" s="5"/>
      <c r="G450" s="5"/>
      <c r="H450" s="5"/>
      <c r="I450" s="5"/>
      <c r="J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6"/>
      <c r="B451" s="5"/>
      <c r="C451" s="5"/>
      <c r="D451" s="5"/>
      <c r="F451" s="5"/>
      <c r="G451" s="5"/>
      <c r="H451" s="5"/>
      <c r="I451" s="5"/>
      <c r="J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6"/>
      <c r="B452" s="5"/>
      <c r="C452" s="5"/>
      <c r="D452" s="5"/>
      <c r="F452" s="5"/>
      <c r="G452" s="5"/>
      <c r="H452" s="5"/>
      <c r="I452" s="5"/>
      <c r="J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/>
      <c r="B453" s="5"/>
      <c r="C453" s="5"/>
      <c r="D453" s="5"/>
      <c r="F453" s="5"/>
      <c r="G453" s="5"/>
      <c r="H453" s="5"/>
      <c r="I453" s="5"/>
      <c r="J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6"/>
      <c r="B454" s="5"/>
      <c r="C454" s="5"/>
      <c r="D454" s="5"/>
      <c r="F454" s="5"/>
      <c r="G454" s="5"/>
      <c r="H454" s="5"/>
      <c r="I454" s="5"/>
      <c r="J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6"/>
      <c r="B455" s="5"/>
      <c r="C455" s="5"/>
      <c r="D455" s="5"/>
      <c r="F455" s="5"/>
      <c r="G455" s="5"/>
      <c r="H455" s="5"/>
      <c r="I455" s="5"/>
      <c r="J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/>
      <c r="B456" s="5"/>
      <c r="C456" s="5"/>
      <c r="D456" s="5"/>
      <c r="F456" s="5"/>
      <c r="G456" s="5"/>
      <c r="H456" s="5"/>
      <c r="I456" s="5"/>
      <c r="J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6"/>
      <c r="B457" s="5"/>
      <c r="C457" s="5"/>
      <c r="D457" s="5"/>
      <c r="F457" s="5"/>
      <c r="G457" s="5"/>
      <c r="H457" s="5"/>
      <c r="I457" s="5"/>
      <c r="J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6"/>
      <c r="B458" s="5"/>
      <c r="C458" s="5"/>
      <c r="D458" s="5"/>
      <c r="F458" s="5"/>
      <c r="G458" s="5"/>
      <c r="H458" s="5"/>
      <c r="I458" s="5"/>
      <c r="J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/>
      <c r="B459" s="5"/>
      <c r="C459" s="5"/>
      <c r="D459" s="5"/>
      <c r="F459" s="5"/>
      <c r="G459" s="5"/>
      <c r="H459" s="5"/>
      <c r="I459" s="5"/>
      <c r="J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6"/>
      <c r="B460" s="5"/>
      <c r="C460" s="5"/>
      <c r="D460" s="5"/>
      <c r="F460" s="5"/>
      <c r="G460" s="5"/>
      <c r="H460" s="5"/>
      <c r="I460" s="5"/>
      <c r="J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6"/>
      <c r="B461" s="5"/>
      <c r="C461" s="5"/>
      <c r="D461" s="5"/>
      <c r="F461" s="5"/>
      <c r="G461" s="5"/>
      <c r="H461" s="5"/>
      <c r="I461" s="5"/>
      <c r="J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/>
      <c r="B462" s="5"/>
      <c r="C462" s="5"/>
      <c r="D462" s="5"/>
      <c r="F462" s="5"/>
      <c r="G462" s="5"/>
      <c r="H462" s="5"/>
      <c r="I462" s="5"/>
      <c r="J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6"/>
      <c r="B463" s="5"/>
      <c r="C463" s="5"/>
      <c r="D463" s="5"/>
      <c r="F463" s="5"/>
      <c r="G463" s="5"/>
      <c r="H463" s="5"/>
      <c r="I463" s="5"/>
      <c r="J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6"/>
      <c r="B464" s="5"/>
      <c r="C464" s="5"/>
      <c r="D464" s="5"/>
      <c r="F464" s="5"/>
      <c r="G464" s="5"/>
      <c r="H464" s="5"/>
      <c r="I464" s="5"/>
      <c r="J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5"/>
      <c r="C465" s="5"/>
      <c r="D465" s="5"/>
      <c r="F465" s="5"/>
      <c r="G465" s="5"/>
      <c r="H465" s="5"/>
      <c r="I465" s="5"/>
      <c r="J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6"/>
      <c r="B466" s="5"/>
      <c r="C466" s="5"/>
      <c r="D466" s="5"/>
      <c r="F466" s="5"/>
      <c r="G466" s="5"/>
      <c r="H466" s="5"/>
      <c r="I466" s="5"/>
      <c r="J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6"/>
      <c r="B467" s="5"/>
      <c r="C467" s="5"/>
      <c r="D467" s="5"/>
      <c r="F467" s="5"/>
      <c r="G467" s="5"/>
      <c r="H467" s="5"/>
      <c r="I467" s="5"/>
      <c r="J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6"/>
      <c r="B468" s="5"/>
      <c r="C468" s="5"/>
      <c r="D468" s="5"/>
      <c r="F468" s="5"/>
      <c r="G468" s="5"/>
      <c r="H468" s="5"/>
      <c r="I468" s="5"/>
      <c r="J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6"/>
      <c r="B469" s="5"/>
      <c r="C469" s="5"/>
      <c r="D469" s="5"/>
      <c r="F469" s="5"/>
      <c r="G469" s="5"/>
      <c r="H469" s="5"/>
      <c r="I469" s="5"/>
      <c r="J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6"/>
      <c r="B470" s="5"/>
      <c r="C470" s="5"/>
      <c r="D470" s="5"/>
      <c r="F470" s="5"/>
      <c r="G470" s="5"/>
      <c r="H470" s="5"/>
      <c r="I470" s="5"/>
      <c r="J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/>
      <c r="B471" s="5"/>
      <c r="C471" s="5"/>
      <c r="D471" s="5"/>
      <c r="F471" s="5"/>
      <c r="G471" s="5"/>
      <c r="H471" s="5"/>
      <c r="I471" s="5"/>
      <c r="J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6"/>
      <c r="B472" s="5"/>
      <c r="C472" s="5"/>
      <c r="D472" s="5"/>
      <c r="F472" s="5"/>
      <c r="G472" s="5"/>
      <c r="H472" s="5"/>
      <c r="I472" s="5"/>
      <c r="J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6"/>
      <c r="B473" s="5"/>
      <c r="C473" s="5"/>
      <c r="D473" s="5"/>
      <c r="F473" s="5"/>
      <c r="G473" s="5"/>
      <c r="H473" s="5"/>
      <c r="I473" s="5"/>
      <c r="J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/>
      <c r="B474" s="5"/>
      <c r="C474" s="5"/>
      <c r="D474" s="5"/>
      <c r="F474" s="5"/>
      <c r="G474" s="5"/>
      <c r="H474" s="5"/>
      <c r="I474" s="5"/>
      <c r="J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6"/>
      <c r="B475" s="5"/>
      <c r="C475" s="5"/>
      <c r="D475" s="5"/>
      <c r="F475" s="5"/>
      <c r="G475" s="5"/>
      <c r="H475" s="5"/>
      <c r="I475" s="5"/>
      <c r="J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6"/>
      <c r="B476" s="5"/>
      <c r="C476" s="5"/>
      <c r="D476" s="5"/>
      <c r="F476" s="5"/>
      <c r="G476" s="5"/>
      <c r="H476" s="5"/>
      <c r="I476" s="5"/>
      <c r="J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/>
      <c r="B477" s="5"/>
      <c r="C477" s="5"/>
      <c r="D477" s="5"/>
      <c r="F477" s="5"/>
      <c r="G477" s="5"/>
      <c r="H477" s="5"/>
      <c r="I477" s="5"/>
      <c r="J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6"/>
      <c r="B478" s="5"/>
      <c r="C478" s="5"/>
      <c r="D478" s="5"/>
      <c r="F478" s="5"/>
      <c r="G478" s="5"/>
      <c r="H478" s="5"/>
      <c r="I478" s="5"/>
      <c r="J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6"/>
      <c r="B479" s="5"/>
      <c r="C479" s="5"/>
      <c r="D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/>
      <c r="B480" s="5"/>
      <c r="C480" s="5"/>
      <c r="D480" s="5"/>
      <c r="F480" s="5"/>
      <c r="G480" s="5"/>
      <c r="H480" s="5"/>
      <c r="I480" s="5"/>
      <c r="J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6"/>
      <c r="B481" s="5"/>
      <c r="C481" s="5"/>
      <c r="D481" s="5"/>
      <c r="F481" s="5"/>
      <c r="G481" s="5"/>
      <c r="H481" s="5"/>
      <c r="I481" s="5"/>
      <c r="J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6"/>
      <c r="B482" s="5"/>
      <c r="C482" s="5"/>
      <c r="D482" s="5"/>
      <c r="F482" s="5"/>
      <c r="G482" s="5"/>
      <c r="H482" s="5"/>
      <c r="I482" s="5"/>
      <c r="J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/>
      <c r="B483" s="5"/>
      <c r="C483" s="5"/>
      <c r="D483" s="5"/>
      <c r="F483" s="5"/>
      <c r="G483" s="5"/>
      <c r="H483" s="5"/>
      <c r="I483" s="5"/>
      <c r="J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6"/>
      <c r="B484" s="5"/>
      <c r="C484" s="5"/>
      <c r="D484" s="5"/>
      <c r="F484" s="5"/>
      <c r="G484" s="5"/>
      <c r="H484" s="5"/>
      <c r="I484" s="5"/>
      <c r="J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6"/>
      <c r="B485" s="5"/>
      <c r="C485" s="5"/>
      <c r="D485" s="5"/>
      <c r="F485" s="5"/>
      <c r="G485" s="5"/>
      <c r="H485" s="5"/>
      <c r="I485" s="5"/>
      <c r="J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/>
      <c r="B486" s="5"/>
      <c r="C486" s="5"/>
      <c r="D486" s="5"/>
      <c r="F486" s="5"/>
      <c r="G486" s="5"/>
      <c r="H486" s="5"/>
      <c r="I486" s="5"/>
      <c r="J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6"/>
      <c r="B487" s="5"/>
      <c r="C487" s="5"/>
      <c r="D487" s="5"/>
      <c r="F487" s="5"/>
      <c r="G487" s="5"/>
      <c r="H487" s="5"/>
      <c r="I487" s="5"/>
      <c r="J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6"/>
      <c r="B488" s="5"/>
      <c r="C488" s="5"/>
      <c r="D488" s="5"/>
      <c r="F488" s="5"/>
      <c r="G488" s="5"/>
      <c r="H488" s="5"/>
      <c r="I488" s="5"/>
      <c r="J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/>
      <c r="B489" s="5"/>
      <c r="C489" s="5"/>
      <c r="D489" s="5"/>
      <c r="F489" s="5"/>
      <c r="G489" s="5"/>
      <c r="H489" s="5"/>
      <c r="I489" s="5"/>
      <c r="J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6"/>
      <c r="B490" s="5"/>
      <c r="C490" s="5"/>
      <c r="D490" s="5"/>
      <c r="F490" s="5"/>
      <c r="G490" s="5"/>
      <c r="H490" s="5"/>
      <c r="I490" s="5"/>
      <c r="J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6"/>
      <c r="B491" s="5"/>
      <c r="C491" s="5"/>
      <c r="D491" s="5"/>
      <c r="F491" s="5"/>
      <c r="G491" s="5"/>
      <c r="H491" s="5"/>
      <c r="I491" s="5"/>
      <c r="J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/>
      <c r="B492" s="5"/>
      <c r="C492" s="5"/>
      <c r="D492" s="5"/>
      <c r="F492" s="5"/>
      <c r="G492" s="5"/>
      <c r="H492" s="5"/>
      <c r="I492" s="5"/>
      <c r="J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6"/>
      <c r="B493" s="5"/>
      <c r="C493" s="5"/>
      <c r="D493" s="5"/>
      <c r="F493" s="5"/>
      <c r="G493" s="5"/>
      <c r="H493" s="5"/>
      <c r="I493" s="5"/>
      <c r="J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6"/>
      <c r="B494" s="5"/>
      <c r="C494" s="5"/>
      <c r="D494" s="5"/>
      <c r="F494" s="5"/>
      <c r="G494" s="5"/>
      <c r="H494" s="5"/>
      <c r="I494" s="5"/>
      <c r="J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/>
      <c r="B495" s="5"/>
      <c r="C495" s="5"/>
      <c r="D495" s="5"/>
      <c r="F495" s="5"/>
      <c r="G495" s="5"/>
      <c r="H495" s="5"/>
      <c r="I495" s="5"/>
      <c r="J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6"/>
      <c r="B496" s="5"/>
      <c r="C496" s="5"/>
      <c r="D496" s="5"/>
      <c r="F496" s="5"/>
      <c r="G496" s="5"/>
      <c r="H496" s="5"/>
      <c r="I496" s="5"/>
      <c r="J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6"/>
      <c r="B497" s="5"/>
      <c r="C497" s="5"/>
      <c r="D497" s="5"/>
      <c r="F497" s="5"/>
      <c r="G497" s="5"/>
      <c r="H497" s="5"/>
      <c r="I497" s="5"/>
      <c r="J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/>
      <c r="B498" s="5"/>
      <c r="C498" s="5"/>
      <c r="D498" s="5"/>
      <c r="F498" s="5"/>
      <c r="G498" s="5"/>
      <c r="H498" s="5"/>
      <c r="I498" s="5"/>
      <c r="J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6"/>
      <c r="B499" s="5"/>
      <c r="C499" s="5"/>
      <c r="D499" s="5"/>
      <c r="F499" s="5"/>
      <c r="G499" s="5"/>
      <c r="H499" s="5"/>
      <c r="I499" s="5"/>
      <c r="J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6"/>
      <c r="B500" s="5"/>
      <c r="C500" s="5"/>
      <c r="D500" s="5"/>
      <c r="F500" s="5"/>
      <c r="G500" s="5"/>
      <c r="H500" s="5"/>
      <c r="I500" s="5"/>
      <c r="J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/>
      <c r="B501" s="5"/>
      <c r="C501" s="5"/>
      <c r="D501" s="5"/>
      <c r="F501" s="5"/>
      <c r="G501" s="5"/>
      <c r="H501" s="5"/>
      <c r="I501" s="5"/>
      <c r="J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6"/>
      <c r="B502" s="5"/>
      <c r="C502" s="5"/>
      <c r="D502" s="5"/>
      <c r="F502" s="5"/>
      <c r="G502" s="5"/>
      <c r="H502" s="5"/>
      <c r="I502" s="5"/>
      <c r="J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6"/>
      <c r="B503" s="5"/>
      <c r="C503" s="5"/>
      <c r="D503" s="5"/>
      <c r="F503" s="5"/>
      <c r="G503" s="5"/>
      <c r="H503" s="5"/>
      <c r="I503" s="5"/>
      <c r="J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/>
      <c r="B504" s="5"/>
      <c r="C504" s="5"/>
      <c r="D504" s="5"/>
      <c r="F504" s="5"/>
      <c r="G504" s="5"/>
      <c r="H504" s="5"/>
      <c r="I504" s="5"/>
      <c r="J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6"/>
      <c r="B505" s="5"/>
      <c r="C505" s="5"/>
      <c r="D505" s="5"/>
      <c r="F505" s="5"/>
      <c r="G505" s="5"/>
      <c r="H505" s="5"/>
      <c r="I505" s="5"/>
      <c r="J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6"/>
      <c r="B506" s="5"/>
      <c r="C506" s="5"/>
      <c r="D506" s="5"/>
      <c r="F506" s="5"/>
      <c r="G506" s="5"/>
      <c r="H506" s="5"/>
      <c r="I506" s="5"/>
      <c r="J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5"/>
      <c r="C507" s="5"/>
      <c r="D507" s="5"/>
      <c r="F507" s="5"/>
      <c r="G507" s="5"/>
      <c r="H507" s="5"/>
      <c r="I507" s="5"/>
      <c r="J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6"/>
      <c r="B508" s="5"/>
      <c r="C508" s="5"/>
      <c r="D508" s="5"/>
      <c r="F508" s="5"/>
      <c r="G508" s="5"/>
      <c r="H508" s="5"/>
      <c r="I508" s="5"/>
      <c r="J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6"/>
      <c r="B509" s="5"/>
      <c r="C509" s="5"/>
      <c r="D509" s="5"/>
      <c r="F509" s="5"/>
      <c r="G509" s="5"/>
      <c r="H509" s="5"/>
      <c r="I509" s="5"/>
      <c r="J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/>
      <c r="B510" s="5"/>
      <c r="C510" s="5"/>
      <c r="D510" s="5"/>
      <c r="F510" s="5"/>
      <c r="G510" s="5"/>
      <c r="H510" s="5"/>
      <c r="I510" s="5"/>
      <c r="J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6"/>
      <c r="B511" s="5"/>
      <c r="C511" s="5"/>
      <c r="D511" s="5"/>
      <c r="F511" s="5"/>
      <c r="G511" s="5"/>
      <c r="H511" s="5"/>
      <c r="I511" s="5"/>
      <c r="J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6"/>
      <c r="B512" s="5"/>
      <c r="C512" s="5"/>
      <c r="D512" s="5"/>
      <c r="F512" s="5"/>
      <c r="G512" s="5"/>
      <c r="H512" s="5"/>
      <c r="I512" s="5"/>
      <c r="J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/>
      <c r="B513" s="5"/>
      <c r="C513" s="5"/>
      <c r="D513" s="5"/>
      <c r="F513" s="5"/>
      <c r="G513" s="5"/>
      <c r="H513" s="5"/>
      <c r="I513" s="5"/>
      <c r="J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6"/>
      <c r="B514" s="5"/>
      <c r="C514" s="5"/>
      <c r="D514" s="5"/>
      <c r="F514" s="5"/>
      <c r="G514" s="5"/>
      <c r="H514" s="5"/>
      <c r="I514" s="5"/>
      <c r="J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6"/>
      <c r="B515" s="5"/>
      <c r="C515" s="5"/>
      <c r="D515" s="5"/>
      <c r="F515" s="5"/>
      <c r="G515" s="5"/>
      <c r="H515" s="5"/>
      <c r="I515" s="5"/>
      <c r="J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6"/>
      <c r="B516" s="5"/>
      <c r="C516" s="5"/>
      <c r="D516" s="5"/>
      <c r="F516" s="5"/>
      <c r="G516" s="5"/>
      <c r="H516" s="5"/>
      <c r="I516" s="5"/>
      <c r="J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6"/>
      <c r="B517" s="5"/>
      <c r="C517" s="5"/>
      <c r="D517" s="5"/>
      <c r="F517" s="5"/>
      <c r="G517" s="5"/>
      <c r="H517" s="5"/>
      <c r="I517" s="5"/>
      <c r="J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6"/>
      <c r="B518" s="5"/>
      <c r="C518" s="5"/>
      <c r="D518" s="5"/>
      <c r="F518" s="5"/>
      <c r="G518" s="5"/>
      <c r="H518" s="5"/>
      <c r="I518" s="5"/>
      <c r="J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/>
      <c r="B519" s="5"/>
      <c r="C519" s="5"/>
      <c r="D519" s="5"/>
      <c r="F519" s="5"/>
      <c r="G519" s="5"/>
      <c r="H519" s="5"/>
      <c r="I519" s="5"/>
      <c r="J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6"/>
      <c r="B520" s="5"/>
      <c r="C520" s="5"/>
      <c r="D520" s="5"/>
      <c r="F520" s="5"/>
      <c r="G520" s="5"/>
      <c r="H520" s="5"/>
      <c r="I520" s="5"/>
      <c r="J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6"/>
      <c r="B521" s="5"/>
      <c r="C521" s="5"/>
      <c r="D521" s="5"/>
      <c r="F521" s="5"/>
      <c r="G521" s="5"/>
      <c r="H521" s="5"/>
      <c r="I521" s="5"/>
      <c r="J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/>
      <c r="B522" s="5"/>
      <c r="C522" s="5"/>
      <c r="D522" s="5"/>
      <c r="F522" s="5"/>
      <c r="G522" s="5"/>
      <c r="H522" s="5"/>
      <c r="I522" s="5"/>
      <c r="J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6"/>
      <c r="B523" s="5"/>
      <c r="C523" s="5"/>
      <c r="D523" s="5"/>
      <c r="F523" s="5"/>
      <c r="G523" s="5"/>
      <c r="H523" s="5"/>
      <c r="I523" s="5"/>
      <c r="J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6"/>
      <c r="B524" s="5"/>
      <c r="C524" s="5"/>
      <c r="D524" s="5"/>
      <c r="F524" s="5"/>
      <c r="G524" s="5"/>
      <c r="H524" s="5"/>
      <c r="I524" s="5"/>
      <c r="J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/>
      <c r="B525" s="5"/>
      <c r="C525" s="5"/>
      <c r="D525" s="5"/>
      <c r="F525" s="5"/>
      <c r="G525" s="5"/>
      <c r="H525" s="5"/>
      <c r="I525" s="5"/>
      <c r="J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6"/>
      <c r="B526" s="5"/>
      <c r="C526" s="5"/>
      <c r="D526" s="5"/>
      <c r="F526" s="5"/>
      <c r="G526" s="5"/>
      <c r="H526" s="5"/>
      <c r="I526" s="5"/>
      <c r="J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6"/>
      <c r="B527" s="5"/>
      <c r="C527" s="5"/>
      <c r="D527" s="5"/>
      <c r="F527" s="5"/>
      <c r="G527" s="5"/>
      <c r="H527" s="5"/>
      <c r="I527" s="5"/>
      <c r="J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/>
      <c r="B528" s="5"/>
      <c r="C528" s="5"/>
      <c r="D528" s="5"/>
      <c r="F528" s="5"/>
      <c r="G528" s="5"/>
      <c r="H528" s="5"/>
      <c r="I528" s="5"/>
      <c r="J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6"/>
      <c r="B529" s="5"/>
      <c r="C529" s="5"/>
      <c r="D529" s="5"/>
      <c r="F529" s="5"/>
      <c r="G529" s="5"/>
      <c r="H529" s="5"/>
      <c r="I529" s="5"/>
      <c r="J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6"/>
      <c r="B530" s="5"/>
      <c r="C530" s="5"/>
      <c r="D530" s="5"/>
      <c r="F530" s="5"/>
      <c r="G530" s="5"/>
      <c r="H530" s="5"/>
      <c r="I530" s="5"/>
      <c r="J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/>
      <c r="B531" s="5"/>
      <c r="C531" s="5"/>
      <c r="D531" s="5"/>
      <c r="F531" s="5"/>
      <c r="G531" s="5"/>
      <c r="H531" s="5"/>
      <c r="I531" s="5"/>
      <c r="J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6"/>
      <c r="B532" s="5"/>
      <c r="C532" s="5"/>
      <c r="D532" s="5"/>
      <c r="F532" s="5"/>
      <c r="G532" s="5"/>
      <c r="H532" s="5"/>
      <c r="I532" s="5"/>
      <c r="J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6"/>
      <c r="B533" s="5"/>
      <c r="C533" s="5"/>
      <c r="D533" s="5"/>
      <c r="F533" s="5"/>
      <c r="G533" s="5"/>
      <c r="H533" s="5"/>
      <c r="I533" s="5"/>
      <c r="J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/>
      <c r="B534" s="5"/>
      <c r="C534" s="5"/>
      <c r="D534" s="5"/>
      <c r="F534" s="5"/>
      <c r="G534" s="5"/>
      <c r="H534" s="5"/>
      <c r="I534" s="5"/>
      <c r="J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6"/>
      <c r="B535" s="5"/>
      <c r="C535" s="5"/>
      <c r="D535" s="5"/>
      <c r="F535" s="5"/>
      <c r="G535" s="5"/>
      <c r="H535" s="5"/>
      <c r="I535" s="5"/>
      <c r="J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6"/>
      <c r="B536" s="5"/>
      <c r="C536" s="5"/>
      <c r="D536" s="5"/>
      <c r="F536" s="5"/>
      <c r="G536" s="5"/>
      <c r="H536" s="5"/>
      <c r="I536" s="5"/>
      <c r="J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/>
      <c r="B537" s="5"/>
      <c r="C537" s="5"/>
      <c r="D537" s="5"/>
      <c r="F537" s="5"/>
      <c r="G537" s="5"/>
      <c r="H537" s="5"/>
      <c r="I537" s="5"/>
      <c r="J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6"/>
      <c r="B538" s="5"/>
      <c r="C538" s="5"/>
      <c r="D538" s="5"/>
      <c r="F538" s="5"/>
      <c r="G538" s="5"/>
      <c r="H538" s="5"/>
      <c r="I538" s="5"/>
      <c r="J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5"/>
      <c r="C539" s="5"/>
      <c r="D539" s="5"/>
      <c r="F539" s="5"/>
      <c r="G539" s="5"/>
      <c r="H539" s="5"/>
      <c r="I539" s="5"/>
      <c r="J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6"/>
      <c r="B540" s="5"/>
      <c r="C540" s="5"/>
      <c r="D540" s="5"/>
      <c r="F540" s="5"/>
      <c r="G540" s="5"/>
      <c r="H540" s="5"/>
      <c r="I540" s="5"/>
      <c r="J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6"/>
      <c r="B541" s="5"/>
      <c r="C541" s="5"/>
      <c r="D541" s="5"/>
      <c r="F541" s="5"/>
      <c r="G541" s="5"/>
      <c r="H541" s="5"/>
      <c r="I541" s="5"/>
      <c r="J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6"/>
      <c r="B542" s="5"/>
      <c r="C542" s="5"/>
      <c r="D542" s="5"/>
      <c r="F542" s="5"/>
      <c r="G542" s="5"/>
      <c r="H542" s="5"/>
      <c r="I542" s="5"/>
      <c r="J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/>
      <c r="B543" s="5"/>
      <c r="C543" s="5"/>
      <c r="D543" s="5"/>
      <c r="F543" s="5"/>
      <c r="G543" s="5"/>
      <c r="H543" s="5"/>
      <c r="I543" s="5"/>
      <c r="J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6"/>
      <c r="B544" s="5"/>
      <c r="C544" s="5"/>
      <c r="D544" s="5"/>
      <c r="F544" s="5"/>
      <c r="G544" s="5"/>
      <c r="H544" s="5"/>
      <c r="I544" s="5"/>
      <c r="J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6"/>
      <c r="B545" s="5"/>
      <c r="C545" s="5"/>
      <c r="D545" s="5"/>
      <c r="F545" s="5"/>
      <c r="G545" s="5"/>
      <c r="H545" s="5"/>
      <c r="I545" s="5"/>
      <c r="J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/>
      <c r="B546" s="5"/>
      <c r="C546" s="5"/>
      <c r="D546" s="5"/>
      <c r="F546" s="5"/>
      <c r="G546" s="5"/>
      <c r="H546" s="5"/>
      <c r="I546" s="5"/>
      <c r="J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6"/>
      <c r="B547" s="5"/>
      <c r="C547" s="5"/>
      <c r="D547" s="5"/>
      <c r="F547" s="5"/>
      <c r="G547" s="5"/>
      <c r="H547" s="5"/>
      <c r="I547" s="5"/>
      <c r="J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6"/>
      <c r="B548" s="5"/>
      <c r="C548" s="5"/>
      <c r="D548" s="5"/>
      <c r="F548" s="5"/>
      <c r="G548" s="5"/>
      <c r="H548" s="5"/>
      <c r="I548" s="5"/>
      <c r="J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6"/>
      <c r="B549" s="5"/>
      <c r="C549" s="5"/>
      <c r="D549" s="5"/>
      <c r="F549" s="5"/>
      <c r="G549" s="5"/>
      <c r="H549" s="5"/>
      <c r="I549" s="5"/>
      <c r="J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6"/>
      <c r="B550" s="5"/>
      <c r="C550" s="5"/>
      <c r="D550" s="5"/>
      <c r="F550" s="5"/>
      <c r="G550" s="5"/>
      <c r="H550" s="5"/>
      <c r="I550" s="5"/>
      <c r="J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6"/>
      <c r="B551" s="5"/>
      <c r="C551" s="5"/>
      <c r="D551" s="5"/>
      <c r="F551" s="5"/>
      <c r="G551" s="5"/>
      <c r="H551" s="5"/>
      <c r="I551" s="5"/>
      <c r="J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/>
      <c r="B552" s="5"/>
      <c r="C552" s="5"/>
      <c r="D552" s="5"/>
      <c r="F552" s="5"/>
      <c r="G552" s="5"/>
      <c r="H552" s="5"/>
      <c r="I552" s="5"/>
      <c r="J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6"/>
      <c r="B553" s="5"/>
      <c r="C553" s="5"/>
      <c r="D553" s="5"/>
      <c r="F553" s="5"/>
      <c r="G553" s="5"/>
      <c r="H553" s="5"/>
      <c r="I553" s="5"/>
      <c r="J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6"/>
      <c r="B554" s="5"/>
      <c r="C554" s="5"/>
      <c r="D554" s="5"/>
      <c r="F554" s="5"/>
      <c r="G554" s="5"/>
      <c r="H554" s="5"/>
      <c r="I554" s="5"/>
      <c r="J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/>
      <c r="B555" s="5"/>
      <c r="C555" s="5"/>
      <c r="D555" s="5"/>
      <c r="F555" s="5"/>
      <c r="G555" s="5"/>
      <c r="H555" s="5"/>
      <c r="I555" s="5"/>
      <c r="J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6"/>
      <c r="B556" s="5"/>
      <c r="C556" s="5"/>
      <c r="D556" s="5"/>
      <c r="F556" s="5"/>
      <c r="G556" s="5"/>
      <c r="H556" s="5"/>
      <c r="I556" s="5"/>
      <c r="J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6"/>
      <c r="B557" s="5"/>
      <c r="C557" s="5"/>
      <c r="D557" s="5"/>
      <c r="F557" s="5"/>
      <c r="G557" s="5"/>
      <c r="H557" s="5"/>
      <c r="I557" s="5"/>
      <c r="J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/>
      <c r="B558" s="5"/>
      <c r="C558" s="5"/>
      <c r="D558" s="5"/>
      <c r="F558" s="5"/>
      <c r="G558" s="5"/>
      <c r="H558" s="5"/>
      <c r="I558" s="5"/>
      <c r="J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6"/>
      <c r="B559" s="5"/>
      <c r="C559" s="5"/>
      <c r="D559" s="5"/>
      <c r="F559" s="5"/>
      <c r="G559" s="5"/>
      <c r="H559" s="5"/>
      <c r="I559" s="5"/>
      <c r="J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6"/>
      <c r="B560" s="5"/>
      <c r="C560" s="5"/>
      <c r="D560" s="5"/>
      <c r="F560" s="5"/>
      <c r="G560" s="5"/>
      <c r="H560" s="5"/>
      <c r="I560" s="5"/>
      <c r="J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/>
      <c r="B561" s="5"/>
      <c r="C561" s="5"/>
      <c r="D561" s="5"/>
      <c r="F561" s="5"/>
      <c r="G561" s="5"/>
      <c r="H561" s="5"/>
      <c r="I561" s="5"/>
      <c r="J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6"/>
      <c r="B562" s="5"/>
      <c r="C562" s="5"/>
      <c r="D562" s="5"/>
      <c r="F562" s="5"/>
      <c r="G562" s="5"/>
      <c r="H562" s="5"/>
      <c r="I562" s="5"/>
      <c r="J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6"/>
      <c r="B563" s="5"/>
      <c r="C563" s="5"/>
      <c r="D563" s="5"/>
      <c r="F563" s="5"/>
      <c r="G563" s="5"/>
      <c r="H563" s="5"/>
      <c r="I563" s="5"/>
      <c r="J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/>
      <c r="B564" s="5"/>
      <c r="C564" s="5"/>
      <c r="D564" s="5"/>
      <c r="F564" s="5"/>
      <c r="G564" s="5"/>
      <c r="H564" s="5"/>
      <c r="I564" s="5"/>
      <c r="J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6"/>
      <c r="B565" s="5"/>
      <c r="C565" s="5"/>
      <c r="D565" s="5"/>
      <c r="F565" s="5"/>
      <c r="G565" s="5"/>
      <c r="H565" s="5"/>
      <c r="I565" s="5"/>
      <c r="J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6"/>
      <c r="B566" s="5"/>
      <c r="C566" s="5"/>
      <c r="D566" s="5"/>
      <c r="F566" s="5"/>
      <c r="G566" s="5"/>
      <c r="H566" s="5"/>
      <c r="I566" s="5"/>
      <c r="J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/>
      <c r="B567" s="5"/>
      <c r="C567" s="5"/>
      <c r="D567" s="5"/>
      <c r="F567" s="5"/>
      <c r="G567" s="5"/>
      <c r="H567" s="5"/>
      <c r="I567" s="5"/>
      <c r="J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6"/>
      <c r="B568" s="5"/>
      <c r="C568" s="5"/>
      <c r="D568" s="5"/>
      <c r="F568" s="5"/>
      <c r="G568" s="5"/>
      <c r="H568" s="5"/>
      <c r="I568" s="5"/>
      <c r="J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6"/>
      <c r="B569" s="5"/>
      <c r="C569" s="5"/>
      <c r="D569" s="5"/>
      <c r="F569" s="5"/>
      <c r="G569" s="5"/>
      <c r="H569" s="5"/>
      <c r="I569" s="5"/>
      <c r="J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/>
      <c r="B570" s="5"/>
      <c r="C570" s="5"/>
      <c r="D570" s="5"/>
      <c r="F570" s="5"/>
      <c r="G570" s="5"/>
      <c r="H570" s="5"/>
      <c r="I570" s="5"/>
      <c r="J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6"/>
      <c r="B571" s="5"/>
      <c r="C571" s="5"/>
      <c r="D571" s="5"/>
      <c r="F571" s="5"/>
      <c r="G571" s="5"/>
      <c r="H571" s="5"/>
      <c r="I571" s="5"/>
      <c r="J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6"/>
      <c r="B572" s="5"/>
      <c r="C572" s="5"/>
      <c r="D572" s="5"/>
      <c r="F572" s="5"/>
      <c r="G572" s="5"/>
      <c r="H572" s="5"/>
      <c r="I572" s="5"/>
      <c r="J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/>
      <c r="B573" s="5"/>
      <c r="C573" s="5"/>
      <c r="D573" s="5"/>
      <c r="F573" s="5"/>
      <c r="G573" s="5"/>
      <c r="H573" s="5"/>
      <c r="I573" s="5"/>
      <c r="J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6"/>
      <c r="B574" s="5"/>
      <c r="C574" s="5"/>
      <c r="D574" s="5"/>
      <c r="F574" s="5"/>
      <c r="G574" s="5"/>
      <c r="H574" s="5"/>
      <c r="I574" s="5"/>
      <c r="J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6"/>
      <c r="B575" s="5"/>
      <c r="C575" s="5"/>
      <c r="D575" s="5"/>
      <c r="F575" s="5"/>
      <c r="G575" s="5"/>
      <c r="H575" s="5"/>
      <c r="I575" s="5"/>
      <c r="J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/>
      <c r="B576" s="5"/>
      <c r="C576" s="5"/>
      <c r="D576" s="5"/>
      <c r="F576" s="5"/>
      <c r="G576" s="5"/>
      <c r="H576" s="5"/>
      <c r="I576" s="5"/>
      <c r="J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6"/>
      <c r="B577" s="5"/>
      <c r="C577" s="5"/>
      <c r="D577" s="5"/>
      <c r="F577" s="5"/>
      <c r="G577" s="5"/>
      <c r="H577" s="5"/>
      <c r="I577" s="5"/>
      <c r="J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6"/>
      <c r="B578" s="5"/>
      <c r="C578" s="5"/>
      <c r="D578" s="5"/>
      <c r="F578" s="5"/>
      <c r="G578" s="5"/>
      <c r="H578" s="5"/>
      <c r="I578" s="5"/>
      <c r="J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/>
      <c r="B579" s="5"/>
      <c r="C579" s="5"/>
      <c r="D579" s="5"/>
      <c r="F579" s="5"/>
      <c r="G579" s="5"/>
      <c r="H579" s="5"/>
      <c r="I579" s="5"/>
      <c r="J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6"/>
      <c r="B580" s="5"/>
      <c r="C580" s="5"/>
      <c r="D580" s="5"/>
      <c r="F580" s="5"/>
      <c r="G580" s="5"/>
      <c r="H580" s="5"/>
      <c r="I580" s="5"/>
      <c r="J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5"/>
      <c r="C581" s="5"/>
      <c r="D581" s="5"/>
      <c r="F581" s="5"/>
      <c r="G581" s="5"/>
      <c r="H581" s="5"/>
      <c r="I581" s="5"/>
      <c r="J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/>
      <c r="B582" s="5"/>
      <c r="C582" s="5"/>
      <c r="D582" s="5"/>
      <c r="F582" s="5"/>
      <c r="G582" s="5"/>
      <c r="H582" s="5"/>
      <c r="I582" s="5"/>
      <c r="J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6"/>
      <c r="B583" s="5"/>
      <c r="C583" s="5"/>
      <c r="D583" s="5"/>
      <c r="F583" s="5"/>
      <c r="G583" s="5"/>
      <c r="H583" s="5"/>
      <c r="I583" s="5"/>
      <c r="J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6"/>
      <c r="B584" s="5"/>
      <c r="C584" s="5"/>
      <c r="D584" s="5"/>
      <c r="F584" s="5"/>
      <c r="G584" s="5"/>
      <c r="H584" s="5"/>
      <c r="I584" s="5"/>
      <c r="J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/>
      <c r="B585" s="5"/>
      <c r="C585" s="5"/>
      <c r="D585" s="5"/>
      <c r="F585" s="5"/>
      <c r="G585" s="5"/>
      <c r="H585" s="5"/>
      <c r="I585" s="5"/>
      <c r="J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6"/>
      <c r="B586" s="5"/>
      <c r="C586" s="5"/>
      <c r="D586" s="5"/>
      <c r="F586" s="5"/>
      <c r="G586" s="5"/>
      <c r="H586" s="5"/>
      <c r="I586" s="5"/>
      <c r="J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6"/>
      <c r="B587" s="5"/>
      <c r="C587" s="5"/>
      <c r="D587" s="5"/>
      <c r="F587" s="5"/>
      <c r="G587" s="5"/>
      <c r="H587" s="5"/>
      <c r="I587" s="5"/>
      <c r="J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/>
      <c r="B588" s="5"/>
      <c r="C588" s="5"/>
      <c r="D588" s="5"/>
      <c r="F588" s="5"/>
      <c r="G588" s="5"/>
      <c r="H588" s="5"/>
      <c r="I588" s="5"/>
      <c r="J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6"/>
      <c r="B589" s="5"/>
      <c r="C589" s="5"/>
      <c r="D589" s="5"/>
      <c r="F589" s="5"/>
      <c r="G589" s="5"/>
      <c r="H589" s="5"/>
      <c r="I589" s="5"/>
      <c r="J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6"/>
      <c r="B590" s="5"/>
      <c r="C590" s="5"/>
      <c r="D590" s="5"/>
      <c r="F590" s="5"/>
      <c r="G590" s="5"/>
      <c r="H590" s="5"/>
      <c r="I590" s="5"/>
      <c r="J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/>
      <c r="B591" s="5"/>
      <c r="C591" s="5"/>
      <c r="D591" s="5"/>
      <c r="F591" s="5"/>
      <c r="G591" s="5"/>
      <c r="H591" s="5"/>
      <c r="I591" s="5"/>
      <c r="J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6"/>
      <c r="B592" s="5"/>
      <c r="C592" s="5"/>
      <c r="D592" s="5"/>
      <c r="F592" s="5"/>
      <c r="G592" s="5"/>
      <c r="H592" s="5"/>
      <c r="I592" s="5"/>
      <c r="J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6"/>
      <c r="B593" s="5"/>
      <c r="C593" s="5"/>
      <c r="D593" s="5"/>
      <c r="F593" s="5"/>
      <c r="G593" s="5"/>
      <c r="H593" s="5"/>
      <c r="I593" s="5"/>
      <c r="J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/>
      <c r="B594" s="5"/>
      <c r="C594" s="5"/>
      <c r="D594" s="5"/>
      <c r="F594" s="5"/>
      <c r="G594" s="5"/>
      <c r="H594" s="5"/>
      <c r="I594" s="5"/>
      <c r="J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6"/>
      <c r="B595" s="5"/>
      <c r="C595" s="5"/>
      <c r="D595" s="5"/>
      <c r="F595" s="5"/>
      <c r="G595" s="5"/>
      <c r="H595" s="5"/>
      <c r="I595" s="5"/>
      <c r="J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6"/>
      <c r="B596" s="5"/>
      <c r="C596" s="5"/>
      <c r="D596" s="5"/>
      <c r="F596" s="5"/>
      <c r="G596" s="5"/>
      <c r="H596" s="5"/>
      <c r="I596" s="5"/>
      <c r="J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/>
      <c r="B597" s="5"/>
      <c r="C597" s="5"/>
      <c r="D597" s="5"/>
      <c r="F597" s="5"/>
      <c r="G597" s="5"/>
      <c r="H597" s="5"/>
      <c r="I597" s="5"/>
      <c r="J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6"/>
      <c r="B598" s="5"/>
      <c r="C598" s="5"/>
      <c r="D598" s="5"/>
      <c r="F598" s="5"/>
      <c r="G598" s="5"/>
      <c r="H598" s="5"/>
      <c r="I598" s="5"/>
      <c r="J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6"/>
      <c r="B599" s="5"/>
      <c r="C599" s="5"/>
      <c r="D599" s="5"/>
      <c r="F599" s="5"/>
      <c r="G599" s="5"/>
      <c r="H599" s="5"/>
      <c r="I599" s="5"/>
      <c r="J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/>
      <c r="B600" s="5"/>
      <c r="C600" s="5"/>
      <c r="D600" s="5"/>
      <c r="F600" s="5"/>
      <c r="G600" s="5"/>
      <c r="H600" s="5"/>
      <c r="I600" s="5"/>
      <c r="J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6"/>
      <c r="B601" s="5"/>
      <c r="C601" s="5"/>
      <c r="D601" s="5"/>
      <c r="F601" s="5"/>
      <c r="G601" s="5"/>
      <c r="H601" s="5"/>
      <c r="I601" s="5"/>
      <c r="J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6"/>
      <c r="B602" s="5"/>
      <c r="C602" s="5"/>
      <c r="D602" s="5"/>
      <c r="F602" s="5"/>
      <c r="G602" s="5"/>
      <c r="H602" s="5"/>
      <c r="I602" s="5"/>
      <c r="J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/>
      <c r="B603" s="5"/>
      <c r="C603" s="5"/>
      <c r="D603" s="5"/>
      <c r="F603" s="5"/>
      <c r="G603" s="5"/>
      <c r="H603" s="5"/>
      <c r="I603" s="5"/>
      <c r="J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6"/>
      <c r="B604" s="5"/>
      <c r="C604" s="5"/>
      <c r="D604" s="5"/>
      <c r="F604" s="5"/>
      <c r="G604" s="5"/>
      <c r="H604" s="5"/>
      <c r="I604" s="5"/>
      <c r="J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6"/>
      <c r="B605" s="5"/>
      <c r="C605" s="5"/>
      <c r="D605" s="5"/>
      <c r="F605" s="5"/>
      <c r="G605" s="5"/>
      <c r="H605" s="5"/>
      <c r="I605" s="5"/>
      <c r="J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/>
      <c r="B606" s="5"/>
      <c r="C606" s="5"/>
      <c r="D606" s="5"/>
      <c r="F606" s="5"/>
      <c r="G606" s="5"/>
      <c r="H606" s="5"/>
      <c r="I606" s="5"/>
      <c r="J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6"/>
      <c r="B607" s="5"/>
      <c r="C607" s="5"/>
      <c r="D607" s="5"/>
      <c r="F607" s="5"/>
      <c r="G607" s="5"/>
      <c r="H607" s="5"/>
      <c r="I607" s="5"/>
      <c r="J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6"/>
      <c r="B608" s="5"/>
      <c r="C608" s="5"/>
      <c r="D608" s="5"/>
      <c r="F608" s="5"/>
      <c r="G608" s="5"/>
      <c r="H608" s="5"/>
      <c r="I608" s="5"/>
      <c r="J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/>
      <c r="B609" s="5"/>
      <c r="C609" s="5"/>
      <c r="D609" s="5"/>
      <c r="F609" s="5"/>
      <c r="G609" s="5"/>
      <c r="H609" s="5"/>
      <c r="I609" s="5"/>
      <c r="J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6"/>
      <c r="B610" s="5"/>
      <c r="C610" s="5"/>
      <c r="D610" s="5"/>
      <c r="F610" s="5"/>
      <c r="G610" s="5"/>
      <c r="H610" s="5"/>
      <c r="I610" s="5"/>
      <c r="J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6"/>
      <c r="B611" s="5"/>
      <c r="C611" s="5"/>
      <c r="D611" s="5"/>
      <c r="F611" s="5"/>
      <c r="G611" s="5"/>
      <c r="H611" s="5"/>
      <c r="I611" s="5"/>
      <c r="J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/>
      <c r="B612" s="5"/>
      <c r="C612" s="5"/>
      <c r="D612" s="5"/>
      <c r="F612" s="5"/>
      <c r="G612" s="5"/>
      <c r="H612" s="5"/>
      <c r="I612" s="5"/>
      <c r="J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6"/>
      <c r="B613" s="5"/>
      <c r="C613" s="5"/>
      <c r="D613" s="5"/>
      <c r="F613" s="5"/>
      <c r="G613" s="5"/>
      <c r="H613" s="5"/>
      <c r="I613" s="5"/>
      <c r="J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6"/>
      <c r="B614" s="5"/>
      <c r="C614" s="5"/>
      <c r="D614" s="5"/>
      <c r="F614" s="5"/>
      <c r="G614" s="5"/>
      <c r="H614" s="5"/>
      <c r="I614" s="5"/>
      <c r="J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/>
      <c r="B615" s="5"/>
      <c r="C615" s="5"/>
      <c r="D615" s="5"/>
      <c r="F615" s="5"/>
      <c r="G615" s="5"/>
      <c r="H615" s="5"/>
      <c r="I615" s="5"/>
      <c r="J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6"/>
      <c r="B616" s="5"/>
      <c r="C616" s="5"/>
      <c r="D616" s="5"/>
      <c r="F616" s="5"/>
      <c r="G616" s="5"/>
      <c r="H616" s="5"/>
      <c r="I616" s="5"/>
      <c r="J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6"/>
      <c r="B617" s="5"/>
      <c r="C617" s="5"/>
      <c r="D617" s="5"/>
      <c r="F617" s="5"/>
      <c r="G617" s="5"/>
      <c r="H617" s="5"/>
      <c r="I617" s="5"/>
      <c r="J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6"/>
      <c r="B618" s="5"/>
      <c r="C618" s="5"/>
      <c r="D618" s="5"/>
      <c r="F618" s="5"/>
      <c r="G618" s="5"/>
      <c r="H618" s="5"/>
      <c r="I618" s="5"/>
      <c r="J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6"/>
      <c r="B619" s="5"/>
      <c r="C619" s="5"/>
      <c r="D619" s="5"/>
      <c r="F619" s="5"/>
      <c r="G619" s="5"/>
      <c r="H619" s="5"/>
      <c r="I619" s="5"/>
      <c r="J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6"/>
      <c r="B620" s="5"/>
      <c r="C620" s="5"/>
      <c r="D620" s="5"/>
      <c r="F620" s="5"/>
      <c r="G620" s="5"/>
      <c r="H620" s="5"/>
      <c r="I620" s="5"/>
      <c r="J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/>
      <c r="B621" s="5"/>
      <c r="C621" s="5"/>
      <c r="D621" s="5"/>
      <c r="F621" s="5"/>
      <c r="G621" s="5"/>
      <c r="H621" s="5"/>
      <c r="I621" s="5"/>
      <c r="J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6"/>
      <c r="B622" s="5"/>
      <c r="C622" s="5"/>
      <c r="D622" s="5"/>
      <c r="F622" s="5"/>
      <c r="G622" s="5"/>
      <c r="H622" s="5"/>
      <c r="I622" s="5"/>
      <c r="J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5"/>
      <c r="C623" s="5"/>
      <c r="D623" s="5"/>
      <c r="F623" s="5"/>
      <c r="G623" s="5"/>
      <c r="H623" s="5"/>
      <c r="I623" s="5"/>
      <c r="J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/>
      <c r="B624" s="5"/>
      <c r="C624" s="5"/>
      <c r="D624" s="5"/>
      <c r="F624" s="5"/>
      <c r="G624" s="5"/>
      <c r="H624" s="5"/>
      <c r="I624" s="5"/>
      <c r="J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6"/>
      <c r="B625" s="5"/>
      <c r="C625" s="5"/>
      <c r="D625" s="5"/>
      <c r="F625" s="5"/>
      <c r="G625" s="5"/>
      <c r="H625" s="5"/>
      <c r="I625" s="5"/>
      <c r="J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6"/>
      <c r="B626" s="5"/>
      <c r="C626" s="5"/>
      <c r="D626" s="5"/>
      <c r="F626" s="5"/>
      <c r="G626" s="5"/>
      <c r="H626" s="5"/>
      <c r="I626" s="5"/>
      <c r="J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/>
      <c r="B627" s="5"/>
      <c r="C627" s="5"/>
      <c r="D627" s="5"/>
      <c r="F627" s="5"/>
      <c r="G627" s="5"/>
      <c r="H627" s="5"/>
      <c r="I627" s="5"/>
      <c r="J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6"/>
      <c r="B628" s="5"/>
      <c r="C628" s="5"/>
      <c r="D628" s="5"/>
      <c r="F628" s="5"/>
      <c r="G628" s="5"/>
      <c r="H628" s="5"/>
      <c r="I628" s="5"/>
      <c r="J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6"/>
      <c r="B629" s="5"/>
      <c r="C629" s="5"/>
      <c r="D629" s="5"/>
      <c r="F629" s="5"/>
      <c r="G629" s="5"/>
      <c r="H629" s="5"/>
      <c r="I629" s="5"/>
      <c r="J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/>
      <c r="B630" s="5"/>
      <c r="C630" s="5"/>
      <c r="D630" s="5"/>
      <c r="F630" s="5"/>
      <c r="G630" s="5"/>
      <c r="H630" s="5"/>
      <c r="I630" s="5"/>
      <c r="J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6"/>
      <c r="B631" s="5"/>
      <c r="C631" s="5"/>
      <c r="D631" s="5"/>
      <c r="F631" s="5"/>
      <c r="G631" s="5"/>
      <c r="H631" s="5"/>
      <c r="I631" s="5"/>
      <c r="J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6"/>
      <c r="B632" s="5"/>
      <c r="C632" s="5"/>
      <c r="D632" s="5"/>
      <c r="F632" s="5"/>
      <c r="G632" s="5"/>
      <c r="H632" s="5"/>
      <c r="I632" s="5"/>
      <c r="J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6"/>
      <c r="B633" s="5"/>
      <c r="C633" s="5"/>
      <c r="D633" s="5"/>
      <c r="F633" s="5"/>
      <c r="G633" s="5"/>
      <c r="H633" s="5"/>
      <c r="I633" s="5"/>
      <c r="J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6"/>
      <c r="B634" s="5"/>
      <c r="C634" s="5"/>
      <c r="D634" s="5"/>
      <c r="F634" s="5"/>
      <c r="G634" s="5"/>
      <c r="H634" s="5"/>
      <c r="I634" s="5"/>
      <c r="J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6"/>
      <c r="B635" s="5"/>
      <c r="C635" s="5"/>
      <c r="D635" s="5"/>
      <c r="F635" s="5"/>
      <c r="G635" s="5"/>
      <c r="H635" s="5"/>
      <c r="I635" s="5"/>
      <c r="J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/>
      <c r="B636" s="5"/>
      <c r="C636" s="5"/>
      <c r="D636" s="5"/>
      <c r="F636" s="5"/>
      <c r="G636" s="5"/>
      <c r="H636" s="5"/>
      <c r="I636" s="5"/>
      <c r="J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6"/>
      <c r="B637" s="5"/>
      <c r="C637" s="5"/>
      <c r="D637" s="5"/>
      <c r="F637" s="5"/>
      <c r="G637" s="5"/>
      <c r="H637" s="5"/>
      <c r="I637" s="5"/>
      <c r="J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6"/>
      <c r="B638" s="5"/>
      <c r="C638" s="5"/>
      <c r="D638" s="5"/>
      <c r="F638" s="5"/>
      <c r="G638" s="5"/>
      <c r="H638" s="5"/>
      <c r="I638" s="5"/>
      <c r="J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/>
      <c r="B639" s="5"/>
      <c r="C639" s="5"/>
      <c r="D639" s="5"/>
      <c r="F639" s="5"/>
      <c r="G639" s="5"/>
      <c r="H639" s="5"/>
      <c r="I639" s="5"/>
      <c r="J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6"/>
      <c r="B640" s="5"/>
      <c r="C640" s="5"/>
      <c r="D640" s="5"/>
      <c r="F640" s="5"/>
      <c r="G640" s="5"/>
      <c r="H640" s="5"/>
      <c r="I640" s="5"/>
      <c r="J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6"/>
      <c r="B641" s="5"/>
      <c r="C641" s="5"/>
      <c r="D641" s="5"/>
      <c r="F641" s="5"/>
      <c r="G641" s="5"/>
      <c r="H641" s="5"/>
      <c r="I641" s="5"/>
      <c r="J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6"/>
      <c r="B642" s="5"/>
      <c r="C642" s="5"/>
      <c r="D642" s="5"/>
      <c r="F642" s="5"/>
      <c r="G642" s="5"/>
      <c r="H642" s="5"/>
      <c r="I642" s="5"/>
      <c r="J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6"/>
      <c r="B643" s="5"/>
      <c r="C643" s="5"/>
      <c r="D643" s="5"/>
      <c r="F643" s="5"/>
      <c r="G643" s="5"/>
      <c r="H643" s="5"/>
      <c r="I643" s="5"/>
      <c r="J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6"/>
      <c r="B644" s="5"/>
      <c r="C644" s="5"/>
      <c r="D644" s="5"/>
      <c r="F644" s="5"/>
      <c r="G644" s="5"/>
      <c r="H644" s="5"/>
      <c r="I644" s="5"/>
      <c r="J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/>
      <c r="B645" s="5"/>
      <c r="C645" s="5"/>
      <c r="D645" s="5"/>
      <c r="F645" s="5"/>
      <c r="G645" s="5"/>
      <c r="H645" s="5"/>
      <c r="I645" s="5"/>
      <c r="J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6"/>
      <c r="B646" s="5"/>
      <c r="C646" s="5"/>
      <c r="D646" s="5"/>
      <c r="F646" s="5"/>
      <c r="G646" s="5"/>
      <c r="H646" s="5"/>
      <c r="I646" s="5"/>
      <c r="J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6"/>
      <c r="B647" s="5"/>
      <c r="C647" s="5"/>
      <c r="D647" s="5"/>
      <c r="F647" s="5"/>
      <c r="G647" s="5"/>
      <c r="H647" s="5"/>
      <c r="I647" s="5"/>
      <c r="J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/>
      <c r="B648" s="5"/>
      <c r="C648" s="5"/>
      <c r="D648" s="5"/>
      <c r="F648" s="5"/>
      <c r="G648" s="5"/>
      <c r="H648" s="5"/>
      <c r="I648" s="5"/>
      <c r="J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6"/>
      <c r="B649" s="5"/>
      <c r="C649" s="5"/>
      <c r="D649" s="5"/>
      <c r="F649" s="5"/>
      <c r="G649" s="5"/>
      <c r="H649" s="5"/>
      <c r="I649" s="5"/>
      <c r="J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6"/>
      <c r="B650" s="5"/>
      <c r="C650" s="5"/>
      <c r="D650" s="5"/>
      <c r="F650" s="5"/>
      <c r="G650" s="5"/>
      <c r="H650" s="5"/>
      <c r="I650" s="5"/>
      <c r="J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6"/>
      <c r="B651" s="5"/>
      <c r="C651" s="5"/>
      <c r="D651" s="5"/>
      <c r="F651" s="5"/>
      <c r="G651" s="5"/>
      <c r="H651" s="5"/>
      <c r="I651" s="5"/>
      <c r="J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6"/>
      <c r="B652" s="5"/>
      <c r="C652" s="5"/>
      <c r="D652" s="5"/>
      <c r="F652" s="5"/>
      <c r="G652" s="5"/>
      <c r="H652" s="5"/>
      <c r="I652" s="5"/>
      <c r="J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6"/>
      <c r="B653" s="5"/>
      <c r="C653" s="5"/>
      <c r="D653" s="5"/>
      <c r="F653" s="5"/>
      <c r="G653" s="5"/>
      <c r="H653" s="5"/>
      <c r="I653" s="5"/>
      <c r="J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/>
      <c r="B654" s="5"/>
      <c r="C654" s="5"/>
      <c r="D654" s="5"/>
      <c r="F654" s="5"/>
      <c r="G654" s="5"/>
      <c r="H654" s="5"/>
      <c r="I654" s="5"/>
      <c r="J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6"/>
      <c r="B655" s="5"/>
      <c r="C655" s="5"/>
      <c r="D655" s="5"/>
      <c r="F655" s="5"/>
      <c r="G655" s="5"/>
      <c r="H655" s="5"/>
      <c r="I655" s="5"/>
      <c r="J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6"/>
      <c r="B656" s="5"/>
      <c r="C656" s="5"/>
      <c r="D656" s="5"/>
      <c r="F656" s="5"/>
      <c r="G656" s="5"/>
      <c r="H656" s="5"/>
      <c r="I656" s="5"/>
      <c r="J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/>
      <c r="B657" s="5"/>
      <c r="C657" s="5"/>
      <c r="D657" s="5"/>
      <c r="F657" s="5"/>
      <c r="G657" s="5"/>
      <c r="H657" s="5"/>
      <c r="I657" s="5"/>
      <c r="J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6"/>
      <c r="B658" s="5"/>
      <c r="C658" s="5"/>
      <c r="D658" s="5"/>
      <c r="F658" s="5"/>
      <c r="G658" s="5"/>
      <c r="H658" s="5"/>
      <c r="I658" s="5"/>
      <c r="J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6"/>
      <c r="B659" s="5"/>
      <c r="C659" s="5"/>
      <c r="D659" s="5"/>
      <c r="F659" s="5"/>
      <c r="G659" s="5"/>
      <c r="H659" s="5"/>
      <c r="I659" s="5"/>
      <c r="J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/>
      <c r="B660" s="5"/>
      <c r="C660" s="5"/>
      <c r="D660" s="5"/>
      <c r="F660" s="5"/>
      <c r="G660" s="5"/>
      <c r="H660" s="5"/>
      <c r="I660" s="5"/>
      <c r="J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6"/>
      <c r="B661" s="5"/>
      <c r="C661" s="5"/>
      <c r="D661" s="5"/>
      <c r="F661" s="5"/>
      <c r="G661" s="5"/>
      <c r="H661" s="5"/>
      <c r="I661" s="5"/>
      <c r="J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6"/>
      <c r="B662" s="5"/>
      <c r="C662" s="5"/>
      <c r="D662" s="5"/>
      <c r="F662" s="5"/>
      <c r="G662" s="5"/>
      <c r="H662" s="5"/>
      <c r="I662" s="5"/>
      <c r="J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/>
      <c r="B663" s="5"/>
      <c r="C663" s="5"/>
      <c r="D663" s="5"/>
      <c r="F663" s="5"/>
      <c r="G663" s="5"/>
      <c r="H663" s="5"/>
      <c r="I663" s="5"/>
      <c r="J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6"/>
      <c r="B664" s="5"/>
      <c r="C664" s="5"/>
      <c r="D664" s="5"/>
      <c r="F664" s="5"/>
      <c r="G664" s="5"/>
      <c r="H664" s="5"/>
      <c r="I664" s="5"/>
      <c r="J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5"/>
      <c r="C665" s="5"/>
      <c r="D665" s="5"/>
      <c r="F665" s="5"/>
      <c r="G665" s="5"/>
      <c r="H665" s="5"/>
      <c r="I665" s="5"/>
      <c r="J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/>
      <c r="B666" s="5"/>
      <c r="C666" s="5"/>
      <c r="D666" s="5"/>
      <c r="F666" s="5"/>
      <c r="G666" s="5"/>
      <c r="H666" s="5"/>
      <c r="I666" s="5"/>
      <c r="J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6"/>
      <c r="B667" s="5"/>
      <c r="C667" s="5"/>
      <c r="D667" s="5"/>
      <c r="F667" s="5"/>
      <c r="G667" s="5"/>
      <c r="H667" s="5"/>
      <c r="I667" s="5"/>
      <c r="J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6"/>
      <c r="B668" s="5"/>
      <c r="C668" s="5"/>
      <c r="D668" s="5"/>
      <c r="F668" s="5"/>
      <c r="G668" s="5"/>
      <c r="H668" s="5"/>
      <c r="I668" s="5"/>
      <c r="J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/>
      <c r="B669" s="5"/>
      <c r="C669" s="5"/>
      <c r="D669" s="5"/>
      <c r="F669" s="5"/>
      <c r="G669" s="5"/>
      <c r="H669" s="5"/>
      <c r="I669" s="5"/>
      <c r="J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6"/>
      <c r="B670" s="5"/>
      <c r="C670" s="5"/>
      <c r="D670" s="5"/>
      <c r="F670" s="5"/>
      <c r="G670" s="5"/>
      <c r="H670" s="5"/>
      <c r="I670" s="5"/>
      <c r="J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6"/>
      <c r="B671" s="5"/>
      <c r="C671" s="5"/>
      <c r="D671" s="5"/>
      <c r="F671" s="5"/>
      <c r="G671" s="5"/>
      <c r="H671" s="5"/>
      <c r="I671" s="5"/>
      <c r="J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/>
      <c r="B672" s="5"/>
      <c r="C672" s="5"/>
      <c r="D672" s="5"/>
      <c r="F672" s="5"/>
      <c r="G672" s="5"/>
      <c r="H672" s="5"/>
      <c r="I672" s="5"/>
      <c r="J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6"/>
      <c r="B673" s="5"/>
      <c r="C673" s="5"/>
      <c r="D673" s="5"/>
      <c r="F673" s="5"/>
      <c r="G673" s="5"/>
      <c r="H673" s="5"/>
      <c r="I673" s="5"/>
      <c r="J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6"/>
      <c r="B674" s="5"/>
      <c r="C674" s="5"/>
      <c r="D674" s="5"/>
      <c r="F674" s="5"/>
      <c r="G674" s="5"/>
      <c r="H674" s="5"/>
      <c r="I674" s="5"/>
      <c r="J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/>
      <c r="B675" s="5"/>
      <c r="C675" s="5"/>
      <c r="D675" s="5"/>
      <c r="F675" s="5"/>
      <c r="G675" s="5"/>
      <c r="H675" s="5"/>
      <c r="I675" s="5"/>
      <c r="J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6"/>
      <c r="B676" s="5"/>
      <c r="C676" s="5"/>
      <c r="D676" s="5"/>
      <c r="F676" s="5"/>
      <c r="G676" s="5"/>
      <c r="H676" s="5"/>
      <c r="I676" s="5"/>
      <c r="J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6"/>
      <c r="B677" s="5"/>
      <c r="C677" s="5"/>
      <c r="D677" s="5"/>
      <c r="F677" s="5"/>
      <c r="G677" s="5"/>
      <c r="H677" s="5"/>
      <c r="I677" s="5"/>
      <c r="J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/>
      <c r="B678" s="5"/>
      <c r="C678" s="5"/>
      <c r="D678" s="5"/>
      <c r="F678" s="5"/>
      <c r="G678" s="5"/>
      <c r="H678" s="5"/>
      <c r="I678" s="5"/>
      <c r="J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6"/>
      <c r="B679" s="5"/>
      <c r="C679" s="5"/>
      <c r="D679" s="5"/>
      <c r="F679" s="5"/>
      <c r="G679" s="5"/>
      <c r="H679" s="5"/>
      <c r="I679" s="5"/>
      <c r="J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6"/>
      <c r="B680" s="5"/>
      <c r="C680" s="5"/>
      <c r="D680" s="5"/>
      <c r="F680" s="5"/>
      <c r="G680" s="5"/>
      <c r="H680" s="5"/>
      <c r="I680" s="5"/>
      <c r="J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/>
      <c r="B681" s="5"/>
      <c r="C681" s="5"/>
      <c r="D681" s="5"/>
      <c r="F681" s="5"/>
      <c r="G681" s="5"/>
      <c r="H681" s="5"/>
      <c r="I681" s="5"/>
      <c r="J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6"/>
      <c r="B682" s="5"/>
      <c r="C682" s="5"/>
      <c r="D682" s="5"/>
      <c r="F682" s="5"/>
      <c r="G682" s="5"/>
      <c r="H682" s="5"/>
      <c r="I682" s="5"/>
      <c r="J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6"/>
      <c r="B683" s="5"/>
      <c r="C683" s="5"/>
      <c r="D683" s="5"/>
      <c r="F683" s="5"/>
      <c r="G683" s="5"/>
      <c r="H683" s="5"/>
      <c r="I683" s="5"/>
      <c r="J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/>
      <c r="B684" s="5"/>
      <c r="C684" s="5"/>
      <c r="D684" s="5"/>
      <c r="F684" s="5"/>
      <c r="G684" s="5"/>
      <c r="H684" s="5"/>
      <c r="I684" s="5"/>
      <c r="J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6"/>
      <c r="B685" s="5"/>
      <c r="C685" s="5"/>
      <c r="D685" s="5"/>
      <c r="F685" s="5"/>
      <c r="G685" s="5"/>
      <c r="H685" s="5"/>
      <c r="I685" s="5"/>
      <c r="J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6"/>
      <c r="B686" s="5"/>
      <c r="C686" s="5"/>
      <c r="D686" s="5"/>
      <c r="F686" s="5"/>
      <c r="G686" s="5"/>
      <c r="H686" s="5"/>
      <c r="I686" s="5"/>
      <c r="J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/>
      <c r="B687" s="5"/>
      <c r="C687" s="5"/>
      <c r="D687" s="5"/>
      <c r="F687" s="5"/>
      <c r="G687" s="5"/>
      <c r="H687" s="5"/>
      <c r="I687" s="5"/>
      <c r="J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6"/>
      <c r="B688" s="5"/>
      <c r="C688" s="5"/>
      <c r="D688" s="5"/>
      <c r="F688" s="5"/>
      <c r="G688" s="5"/>
      <c r="H688" s="5"/>
      <c r="I688" s="5"/>
      <c r="J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6"/>
      <c r="B689" s="5"/>
      <c r="C689" s="5"/>
      <c r="D689" s="5"/>
      <c r="F689" s="5"/>
      <c r="G689" s="5"/>
      <c r="H689" s="5"/>
      <c r="I689" s="5"/>
      <c r="J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/>
      <c r="B690" s="5"/>
      <c r="C690" s="5"/>
      <c r="D690" s="5"/>
      <c r="F690" s="5"/>
      <c r="G690" s="5"/>
      <c r="H690" s="5"/>
      <c r="I690" s="5"/>
      <c r="J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6"/>
      <c r="B691" s="5"/>
      <c r="C691" s="5"/>
      <c r="D691" s="5"/>
      <c r="F691" s="5"/>
      <c r="G691" s="5"/>
      <c r="H691" s="5"/>
      <c r="I691" s="5"/>
      <c r="J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6"/>
      <c r="B692" s="5"/>
      <c r="C692" s="5"/>
      <c r="D692" s="5"/>
      <c r="F692" s="5"/>
      <c r="G692" s="5"/>
      <c r="H692" s="5"/>
      <c r="I692" s="5"/>
      <c r="J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/>
      <c r="B693" s="5"/>
      <c r="C693" s="5"/>
      <c r="D693" s="5"/>
      <c r="F693" s="5"/>
      <c r="G693" s="5"/>
      <c r="H693" s="5"/>
      <c r="I693" s="5"/>
      <c r="J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6"/>
      <c r="B694" s="5"/>
      <c r="C694" s="5"/>
      <c r="D694" s="5"/>
      <c r="F694" s="5"/>
      <c r="G694" s="5"/>
      <c r="H694" s="5"/>
      <c r="I694" s="5"/>
      <c r="J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5"/>
      <c r="C695" s="5"/>
      <c r="D695" s="5"/>
      <c r="F695" s="5"/>
      <c r="G695" s="5"/>
      <c r="H695" s="5"/>
      <c r="I695" s="5"/>
      <c r="J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/>
      <c r="B696" s="5"/>
      <c r="C696" s="5"/>
      <c r="D696" s="5"/>
      <c r="F696" s="5"/>
      <c r="G696" s="5"/>
      <c r="H696" s="5"/>
      <c r="I696" s="5"/>
      <c r="J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6"/>
      <c r="B697" s="5"/>
      <c r="C697" s="5"/>
      <c r="D697" s="5"/>
      <c r="F697" s="5"/>
      <c r="G697" s="5"/>
      <c r="H697" s="5"/>
      <c r="I697" s="5"/>
      <c r="J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6"/>
      <c r="B698" s="5"/>
      <c r="C698" s="5"/>
      <c r="D698" s="5"/>
      <c r="F698" s="5"/>
      <c r="G698" s="5"/>
      <c r="H698" s="5"/>
      <c r="I698" s="5"/>
      <c r="J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/>
      <c r="B699" s="5"/>
      <c r="C699" s="5"/>
      <c r="D699" s="5"/>
      <c r="F699" s="5"/>
      <c r="G699" s="5"/>
      <c r="H699" s="5"/>
      <c r="I699" s="5"/>
      <c r="J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6"/>
      <c r="B700" s="5"/>
      <c r="C700" s="5"/>
      <c r="D700" s="5"/>
      <c r="F700" s="5"/>
      <c r="G700" s="5"/>
      <c r="H700" s="5"/>
      <c r="I700" s="5"/>
      <c r="J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6"/>
      <c r="B701" s="5"/>
      <c r="C701" s="5"/>
      <c r="D701" s="5"/>
      <c r="F701" s="5"/>
      <c r="G701" s="5"/>
      <c r="H701" s="5"/>
      <c r="I701" s="5"/>
      <c r="J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/>
      <c r="B702" s="5"/>
      <c r="C702" s="5"/>
      <c r="D702" s="5"/>
      <c r="F702" s="5"/>
      <c r="G702" s="5"/>
      <c r="H702" s="5"/>
      <c r="I702" s="5"/>
      <c r="J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6"/>
      <c r="B703" s="5"/>
      <c r="C703" s="5"/>
      <c r="D703" s="5"/>
      <c r="F703" s="5"/>
      <c r="G703" s="5"/>
      <c r="H703" s="5"/>
      <c r="I703" s="5"/>
      <c r="J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6"/>
      <c r="B704" s="5"/>
      <c r="C704" s="5"/>
      <c r="D704" s="5"/>
      <c r="F704" s="5"/>
      <c r="G704" s="5"/>
      <c r="H704" s="5"/>
      <c r="I704" s="5"/>
      <c r="J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/>
      <c r="B705" s="5"/>
      <c r="C705" s="5"/>
      <c r="D705" s="5"/>
      <c r="F705" s="5"/>
      <c r="G705" s="5"/>
      <c r="H705" s="5"/>
      <c r="I705" s="5"/>
      <c r="J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6"/>
      <c r="B706" s="5"/>
      <c r="C706" s="5"/>
      <c r="D706" s="5"/>
      <c r="F706" s="5"/>
      <c r="G706" s="5"/>
      <c r="H706" s="5"/>
      <c r="I706" s="5"/>
      <c r="J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6"/>
      <c r="B707" s="5"/>
      <c r="C707" s="5"/>
      <c r="D707" s="5"/>
      <c r="F707" s="5"/>
      <c r="G707" s="5"/>
      <c r="H707" s="5"/>
      <c r="I707" s="5"/>
      <c r="J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/>
      <c r="B708" s="5"/>
      <c r="C708" s="5"/>
      <c r="D708" s="5"/>
      <c r="F708" s="5"/>
      <c r="G708" s="5"/>
      <c r="H708" s="5"/>
      <c r="I708" s="5"/>
      <c r="J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6"/>
      <c r="B709" s="5"/>
      <c r="C709" s="5"/>
      <c r="D709" s="5"/>
      <c r="F709" s="5"/>
      <c r="G709" s="5"/>
      <c r="H709" s="5"/>
      <c r="I709" s="5"/>
      <c r="J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6"/>
      <c r="B710" s="5"/>
      <c r="C710" s="5"/>
      <c r="D710" s="5"/>
      <c r="F710" s="5"/>
      <c r="G710" s="5"/>
      <c r="H710" s="5"/>
      <c r="I710" s="5"/>
      <c r="J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/>
      <c r="B711" s="5"/>
      <c r="C711" s="5"/>
      <c r="D711" s="5"/>
      <c r="F711" s="5"/>
      <c r="G711" s="5"/>
      <c r="H711" s="5"/>
      <c r="I711" s="5"/>
      <c r="J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6"/>
      <c r="B712" s="5"/>
      <c r="C712" s="5"/>
      <c r="D712" s="5"/>
      <c r="F712" s="5"/>
      <c r="G712" s="5"/>
      <c r="H712" s="5"/>
      <c r="I712" s="5"/>
      <c r="J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6"/>
      <c r="B713" s="5"/>
      <c r="C713" s="5"/>
      <c r="D713" s="5"/>
      <c r="F713" s="5"/>
      <c r="G713" s="5"/>
      <c r="H713" s="5"/>
      <c r="I713" s="5"/>
      <c r="J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/>
      <c r="B714" s="5"/>
      <c r="C714" s="5"/>
      <c r="D714" s="5"/>
      <c r="F714" s="5"/>
      <c r="G714" s="5"/>
      <c r="H714" s="5"/>
      <c r="I714" s="5"/>
      <c r="J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6"/>
      <c r="B715" s="5"/>
      <c r="C715" s="5"/>
      <c r="D715" s="5"/>
      <c r="F715" s="5"/>
      <c r="G715" s="5"/>
      <c r="H715" s="5"/>
      <c r="I715" s="5"/>
      <c r="J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6"/>
      <c r="B716" s="5"/>
      <c r="C716" s="5"/>
      <c r="D716" s="5"/>
      <c r="F716" s="5"/>
      <c r="G716" s="5"/>
      <c r="H716" s="5"/>
      <c r="I716" s="5"/>
      <c r="J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/>
      <c r="B717" s="5"/>
      <c r="C717" s="5"/>
      <c r="D717" s="5"/>
      <c r="F717" s="5"/>
      <c r="G717" s="5"/>
      <c r="H717" s="5"/>
      <c r="I717" s="5"/>
      <c r="J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6"/>
      <c r="B718" s="5"/>
      <c r="C718" s="5"/>
      <c r="D718" s="5"/>
      <c r="F718" s="5"/>
      <c r="G718" s="5"/>
      <c r="H718" s="5"/>
      <c r="I718" s="5"/>
      <c r="J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6"/>
      <c r="B719" s="5"/>
      <c r="C719" s="5"/>
      <c r="D719" s="5"/>
      <c r="F719" s="5"/>
      <c r="G719" s="5"/>
      <c r="H719" s="5"/>
      <c r="I719" s="5"/>
      <c r="J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/>
      <c r="B720" s="5"/>
      <c r="C720" s="5"/>
      <c r="D720" s="5"/>
      <c r="F720" s="5"/>
      <c r="G720" s="5"/>
      <c r="H720" s="5"/>
      <c r="I720" s="5"/>
      <c r="J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6"/>
      <c r="B721" s="5"/>
      <c r="C721" s="5"/>
      <c r="D721" s="5"/>
      <c r="F721" s="5"/>
      <c r="G721" s="5"/>
      <c r="H721" s="5"/>
      <c r="I721" s="5"/>
      <c r="J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6"/>
      <c r="B722" s="5"/>
      <c r="C722" s="5"/>
      <c r="D722" s="5"/>
      <c r="F722" s="5"/>
      <c r="G722" s="5"/>
      <c r="H722" s="5"/>
      <c r="I722" s="5"/>
      <c r="J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/>
      <c r="B723" s="5"/>
      <c r="C723" s="5"/>
      <c r="D723" s="5"/>
      <c r="F723" s="5"/>
      <c r="G723" s="5"/>
      <c r="H723" s="5"/>
      <c r="I723" s="5"/>
      <c r="J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6"/>
      <c r="B724" s="5"/>
      <c r="C724" s="5"/>
      <c r="D724" s="5"/>
      <c r="F724" s="5"/>
      <c r="G724" s="5"/>
      <c r="H724" s="5"/>
      <c r="I724" s="5"/>
      <c r="J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6"/>
      <c r="B725" s="5"/>
      <c r="C725" s="5"/>
      <c r="D725" s="5"/>
      <c r="F725" s="5"/>
      <c r="G725" s="5"/>
      <c r="H725" s="5"/>
      <c r="I725" s="5"/>
      <c r="J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/>
      <c r="B726" s="5"/>
      <c r="C726" s="5"/>
      <c r="D726" s="5"/>
      <c r="F726" s="5"/>
      <c r="G726" s="5"/>
      <c r="H726" s="5"/>
      <c r="I726" s="5"/>
      <c r="J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6"/>
      <c r="B727" s="5"/>
      <c r="C727" s="5"/>
      <c r="D727" s="5"/>
      <c r="F727" s="5"/>
      <c r="G727" s="5"/>
      <c r="H727" s="5"/>
      <c r="I727" s="5"/>
      <c r="J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6"/>
      <c r="B728" s="5"/>
      <c r="C728" s="5"/>
      <c r="D728" s="5"/>
      <c r="F728" s="5"/>
      <c r="G728" s="5"/>
      <c r="H728" s="5"/>
      <c r="I728" s="5"/>
      <c r="J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/>
      <c r="B729" s="5"/>
      <c r="C729" s="5"/>
      <c r="D729" s="5"/>
      <c r="F729" s="5"/>
      <c r="G729" s="5"/>
      <c r="H729" s="5"/>
      <c r="I729" s="5"/>
      <c r="J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6"/>
      <c r="B730" s="5"/>
      <c r="C730" s="5"/>
      <c r="D730" s="5"/>
      <c r="F730" s="5"/>
      <c r="G730" s="5"/>
      <c r="H730" s="5"/>
      <c r="I730" s="5"/>
      <c r="J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6"/>
      <c r="B731" s="5"/>
      <c r="C731" s="5"/>
      <c r="D731" s="5"/>
      <c r="F731" s="5"/>
      <c r="G731" s="5"/>
      <c r="H731" s="5"/>
      <c r="I731" s="5"/>
      <c r="J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/>
      <c r="B732" s="5"/>
      <c r="C732" s="5"/>
      <c r="D732" s="5"/>
      <c r="F732" s="5"/>
      <c r="G732" s="5"/>
      <c r="H732" s="5"/>
      <c r="I732" s="5"/>
      <c r="J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6"/>
      <c r="B733" s="5"/>
      <c r="C733" s="5"/>
      <c r="D733" s="5"/>
      <c r="F733" s="5"/>
      <c r="G733" s="5"/>
      <c r="H733" s="5"/>
      <c r="I733" s="5"/>
      <c r="J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6"/>
      <c r="B734" s="5"/>
      <c r="C734" s="5"/>
      <c r="D734" s="5"/>
      <c r="F734" s="5"/>
      <c r="G734" s="5"/>
      <c r="H734" s="5"/>
      <c r="I734" s="5"/>
      <c r="J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/>
      <c r="B735" s="5"/>
      <c r="C735" s="5"/>
      <c r="D735" s="5"/>
      <c r="F735" s="5"/>
      <c r="G735" s="5"/>
      <c r="H735" s="5"/>
      <c r="I735" s="5"/>
      <c r="J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6"/>
      <c r="B736" s="5"/>
      <c r="C736" s="5"/>
      <c r="D736" s="5"/>
      <c r="F736" s="5"/>
      <c r="G736" s="5"/>
      <c r="H736" s="5"/>
      <c r="I736" s="5"/>
      <c r="J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6"/>
      <c r="B737" s="5"/>
      <c r="C737" s="5"/>
      <c r="D737" s="5"/>
      <c r="F737" s="5"/>
      <c r="G737" s="5"/>
      <c r="H737" s="5"/>
      <c r="I737" s="5"/>
      <c r="J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/>
      <c r="B738" s="5"/>
      <c r="C738" s="5"/>
      <c r="D738" s="5"/>
      <c r="F738" s="5"/>
      <c r="G738" s="5"/>
      <c r="H738" s="5"/>
      <c r="I738" s="5"/>
      <c r="J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6"/>
      <c r="B739" s="5"/>
      <c r="C739" s="5"/>
      <c r="D739" s="5"/>
      <c r="F739" s="5"/>
      <c r="G739" s="5"/>
      <c r="H739" s="5"/>
      <c r="I739" s="5"/>
      <c r="J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6"/>
      <c r="B740" s="5"/>
      <c r="C740" s="5"/>
      <c r="D740" s="5"/>
      <c r="F740" s="5"/>
      <c r="G740" s="5"/>
      <c r="H740" s="5"/>
      <c r="I740" s="5"/>
      <c r="J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/>
      <c r="B741" s="5"/>
      <c r="C741" s="5"/>
      <c r="D741" s="5"/>
      <c r="F741" s="5"/>
      <c r="G741" s="5"/>
      <c r="H741" s="5"/>
      <c r="I741" s="5"/>
      <c r="J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6"/>
      <c r="B742" s="5"/>
      <c r="C742" s="5"/>
      <c r="D742" s="5"/>
      <c r="F742" s="5"/>
      <c r="G742" s="5"/>
      <c r="H742" s="5"/>
      <c r="I742" s="5"/>
      <c r="J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6"/>
      <c r="B743" s="5"/>
      <c r="C743" s="5"/>
      <c r="D743" s="5"/>
      <c r="F743" s="5"/>
      <c r="G743" s="5"/>
      <c r="H743" s="5"/>
      <c r="I743" s="5"/>
      <c r="J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/>
      <c r="B744" s="5"/>
      <c r="C744" s="5"/>
      <c r="D744" s="5"/>
      <c r="F744" s="5"/>
      <c r="G744" s="5"/>
      <c r="H744" s="5"/>
      <c r="I744" s="5"/>
      <c r="J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6"/>
      <c r="B745" s="5"/>
      <c r="C745" s="5"/>
      <c r="D745" s="5"/>
      <c r="F745" s="5"/>
      <c r="G745" s="5"/>
      <c r="H745" s="5"/>
      <c r="I745" s="5"/>
      <c r="J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6"/>
      <c r="B746" s="5"/>
      <c r="C746" s="5"/>
      <c r="D746" s="5"/>
      <c r="F746" s="5"/>
      <c r="G746" s="5"/>
      <c r="H746" s="5"/>
      <c r="I746" s="5"/>
      <c r="J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/>
      <c r="B747" s="5"/>
      <c r="C747" s="5"/>
      <c r="D747" s="5"/>
      <c r="F747" s="5"/>
      <c r="G747" s="5"/>
      <c r="H747" s="5"/>
      <c r="I747" s="5"/>
      <c r="J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6"/>
      <c r="B748" s="5"/>
      <c r="C748" s="5"/>
      <c r="D748" s="5"/>
      <c r="F748" s="5"/>
      <c r="G748" s="5"/>
      <c r="H748" s="5"/>
      <c r="I748" s="5"/>
      <c r="J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6"/>
      <c r="B749" s="5"/>
      <c r="C749" s="5"/>
      <c r="D749" s="5"/>
      <c r="F749" s="5"/>
      <c r="G749" s="5"/>
      <c r="H749" s="5"/>
      <c r="I749" s="5"/>
      <c r="J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5"/>
      <c r="C750" s="5"/>
      <c r="D750" s="5"/>
      <c r="F750" s="5"/>
      <c r="G750" s="5"/>
      <c r="H750" s="5"/>
      <c r="I750" s="5"/>
      <c r="J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6"/>
      <c r="B751" s="5"/>
      <c r="C751" s="5"/>
      <c r="D751" s="5"/>
      <c r="F751" s="5"/>
      <c r="G751" s="5"/>
      <c r="H751" s="5"/>
      <c r="I751" s="5"/>
      <c r="J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6"/>
      <c r="B752" s="5"/>
      <c r="C752" s="5"/>
      <c r="D752" s="5"/>
      <c r="F752" s="5"/>
      <c r="G752" s="5"/>
      <c r="H752" s="5"/>
      <c r="I752" s="5"/>
      <c r="J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/>
      <c r="B753" s="5"/>
      <c r="C753" s="5"/>
      <c r="D753" s="5"/>
      <c r="F753" s="5"/>
      <c r="G753" s="5"/>
      <c r="H753" s="5"/>
      <c r="I753" s="5"/>
      <c r="J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6"/>
      <c r="B754" s="5"/>
      <c r="C754" s="5"/>
      <c r="D754" s="5"/>
      <c r="F754" s="5"/>
      <c r="G754" s="5"/>
      <c r="H754" s="5"/>
      <c r="I754" s="5"/>
      <c r="J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6"/>
      <c r="B755" s="5"/>
      <c r="C755" s="5"/>
      <c r="D755" s="5"/>
      <c r="F755" s="5"/>
      <c r="G755" s="5"/>
      <c r="H755" s="5"/>
      <c r="I755" s="5"/>
      <c r="J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/>
      <c r="B756" s="5"/>
      <c r="C756" s="5"/>
      <c r="D756" s="5"/>
      <c r="F756" s="5"/>
      <c r="G756" s="5"/>
      <c r="H756" s="5"/>
      <c r="I756" s="5"/>
      <c r="J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6"/>
      <c r="B757" s="5"/>
      <c r="C757" s="5"/>
      <c r="D757" s="5"/>
      <c r="F757" s="5"/>
      <c r="G757" s="5"/>
      <c r="H757" s="5"/>
      <c r="I757" s="5"/>
      <c r="J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6"/>
      <c r="B758" s="5"/>
      <c r="C758" s="5"/>
      <c r="D758" s="5"/>
      <c r="F758" s="5"/>
      <c r="G758" s="5"/>
      <c r="H758" s="5"/>
      <c r="I758" s="5"/>
      <c r="J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/>
      <c r="B759" s="5"/>
      <c r="C759" s="5"/>
      <c r="D759" s="5"/>
      <c r="F759" s="5"/>
      <c r="G759" s="5"/>
      <c r="H759" s="5"/>
      <c r="I759" s="5"/>
      <c r="J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6"/>
      <c r="B760" s="5"/>
      <c r="C760" s="5"/>
      <c r="D760" s="5"/>
      <c r="F760" s="5"/>
      <c r="G760" s="5"/>
      <c r="H760" s="5"/>
      <c r="I760" s="5"/>
      <c r="J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6"/>
      <c r="B761" s="5"/>
      <c r="C761" s="5"/>
      <c r="D761" s="5"/>
      <c r="F761" s="5"/>
      <c r="G761" s="5"/>
      <c r="H761" s="5"/>
      <c r="I761" s="5"/>
      <c r="J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/>
      <c r="B762" s="5"/>
      <c r="C762" s="5"/>
      <c r="D762" s="5"/>
      <c r="F762" s="5"/>
      <c r="G762" s="5"/>
      <c r="H762" s="5"/>
      <c r="I762" s="5"/>
      <c r="J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6"/>
      <c r="B763" s="5"/>
      <c r="C763" s="5"/>
      <c r="D763" s="5"/>
      <c r="F763" s="5"/>
      <c r="G763" s="5"/>
      <c r="H763" s="5"/>
      <c r="I763" s="5"/>
      <c r="J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6"/>
      <c r="B764" s="5"/>
      <c r="C764" s="5"/>
      <c r="D764" s="5"/>
      <c r="F764" s="5"/>
      <c r="G764" s="5"/>
      <c r="H764" s="5"/>
      <c r="I764" s="5"/>
      <c r="J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/>
      <c r="B765" s="5"/>
      <c r="C765" s="5"/>
      <c r="D765" s="5"/>
      <c r="F765" s="5"/>
      <c r="G765" s="5"/>
      <c r="H765" s="5"/>
      <c r="I765" s="5"/>
      <c r="J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6"/>
      <c r="B766" s="5"/>
      <c r="C766" s="5"/>
      <c r="D766" s="5"/>
      <c r="F766" s="5"/>
      <c r="G766" s="5"/>
      <c r="H766" s="5"/>
      <c r="I766" s="5"/>
      <c r="J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5"/>
      <c r="C767" s="5"/>
      <c r="D767" s="5"/>
      <c r="F767" s="5"/>
      <c r="G767" s="5"/>
      <c r="H767" s="5"/>
      <c r="I767" s="5"/>
      <c r="J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/>
      <c r="B768" s="5"/>
      <c r="C768" s="5"/>
      <c r="D768" s="5"/>
      <c r="F768" s="5"/>
      <c r="G768" s="5"/>
      <c r="H768" s="5"/>
      <c r="I768" s="5"/>
      <c r="J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6"/>
      <c r="B769" s="5"/>
      <c r="C769" s="5"/>
      <c r="D769" s="5"/>
      <c r="F769" s="5"/>
      <c r="G769" s="5"/>
      <c r="H769" s="5"/>
      <c r="I769" s="5"/>
      <c r="J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6"/>
      <c r="B770" s="5"/>
      <c r="C770" s="5"/>
      <c r="D770" s="5"/>
      <c r="F770" s="5"/>
      <c r="G770" s="5"/>
      <c r="H770" s="5"/>
      <c r="I770" s="5"/>
      <c r="J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/>
      <c r="B771" s="5"/>
      <c r="C771" s="5"/>
      <c r="D771" s="5"/>
      <c r="F771" s="5"/>
      <c r="G771" s="5"/>
      <c r="H771" s="5"/>
      <c r="I771" s="5"/>
      <c r="J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6"/>
      <c r="B772" s="5"/>
      <c r="C772" s="5"/>
      <c r="D772" s="5"/>
      <c r="F772" s="5"/>
      <c r="G772" s="5"/>
      <c r="H772" s="5"/>
      <c r="I772" s="5"/>
      <c r="J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6"/>
      <c r="B773" s="5"/>
      <c r="C773" s="5"/>
      <c r="D773" s="5"/>
      <c r="F773" s="5"/>
      <c r="G773" s="5"/>
      <c r="H773" s="5"/>
      <c r="I773" s="5"/>
      <c r="J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5"/>
      <c r="C774" s="5"/>
      <c r="D774" s="5"/>
      <c r="F774" s="5"/>
      <c r="G774" s="5"/>
      <c r="H774" s="5"/>
      <c r="I774" s="5"/>
      <c r="J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6"/>
      <c r="B775" s="5"/>
      <c r="C775" s="5"/>
      <c r="D775" s="5"/>
      <c r="F775" s="5"/>
      <c r="G775" s="5"/>
      <c r="H775" s="5"/>
      <c r="I775" s="5"/>
      <c r="J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6"/>
      <c r="B776" s="5"/>
      <c r="C776" s="5"/>
      <c r="D776" s="5"/>
      <c r="F776" s="5"/>
      <c r="G776" s="5"/>
      <c r="H776" s="5"/>
      <c r="I776" s="5"/>
      <c r="J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/>
      <c r="B777" s="5"/>
      <c r="C777" s="5"/>
      <c r="D777" s="5"/>
      <c r="F777" s="5"/>
      <c r="G777" s="5"/>
      <c r="H777" s="5"/>
      <c r="I777" s="5"/>
      <c r="J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6"/>
      <c r="B778" s="5"/>
      <c r="C778" s="5"/>
      <c r="D778" s="5"/>
      <c r="F778" s="5"/>
      <c r="G778" s="5"/>
      <c r="H778" s="5"/>
      <c r="I778" s="5"/>
      <c r="J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6"/>
      <c r="B779" s="5"/>
      <c r="C779" s="5"/>
      <c r="D779" s="5"/>
      <c r="F779" s="5"/>
      <c r="G779" s="5"/>
      <c r="H779" s="5"/>
      <c r="I779" s="5"/>
      <c r="J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/>
      <c r="B780" s="5"/>
      <c r="C780" s="5"/>
      <c r="D780" s="5"/>
      <c r="F780" s="5"/>
      <c r="G780" s="5"/>
      <c r="H780" s="5"/>
      <c r="I780" s="5"/>
      <c r="J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6"/>
      <c r="B781" s="5"/>
      <c r="C781" s="5"/>
      <c r="D781" s="5"/>
      <c r="F781" s="5"/>
      <c r="G781" s="5"/>
      <c r="H781" s="5"/>
      <c r="I781" s="5"/>
      <c r="J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6"/>
      <c r="B782" s="5"/>
      <c r="C782" s="5"/>
      <c r="D782" s="5"/>
      <c r="F782" s="5"/>
      <c r="G782" s="5"/>
      <c r="H782" s="5"/>
      <c r="I782" s="5"/>
      <c r="J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/>
      <c r="B783" s="5"/>
      <c r="C783" s="5"/>
      <c r="D783" s="5"/>
      <c r="F783" s="5"/>
      <c r="G783" s="5"/>
      <c r="H783" s="5"/>
      <c r="I783" s="5"/>
      <c r="J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6"/>
      <c r="B784" s="5"/>
      <c r="C784" s="5"/>
      <c r="D784" s="5"/>
      <c r="F784" s="5"/>
      <c r="G784" s="5"/>
      <c r="H784" s="5"/>
      <c r="I784" s="5"/>
      <c r="J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6"/>
      <c r="B785" s="5"/>
      <c r="C785" s="5"/>
      <c r="D785" s="5"/>
      <c r="F785" s="5"/>
      <c r="G785" s="5"/>
      <c r="H785" s="5"/>
      <c r="I785" s="5"/>
      <c r="J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/>
      <c r="B786" s="5"/>
      <c r="C786" s="5"/>
      <c r="D786" s="5"/>
      <c r="F786" s="5"/>
      <c r="G786" s="5"/>
      <c r="H786" s="5"/>
      <c r="I786" s="5"/>
      <c r="J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6"/>
      <c r="B787" s="5"/>
      <c r="C787" s="5"/>
      <c r="D787" s="5"/>
      <c r="F787" s="5"/>
      <c r="G787" s="5"/>
      <c r="H787" s="5"/>
      <c r="I787" s="5"/>
      <c r="J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6"/>
      <c r="B788" s="5"/>
      <c r="C788" s="5"/>
      <c r="D788" s="5"/>
      <c r="F788" s="5"/>
      <c r="G788" s="5"/>
      <c r="H788" s="5"/>
      <c r="I788" s="5"/>
      <c r="J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5"/>
      <c r="C789" s="5"/>
      <c r="D789" s="5"/>
      <c r="F789" s="5"/>
      <c r="G789" s="5"/>
      <c r="H789" s="5"/>
      <c r="I789" s="5"/>
      <c r="J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6"/>
      <c r="B790" s="5"/>
      <c r="C790" s="5"/>
      <c r="D790" s="5"/>
      <c r="F790" s="5"/>
      <c r="G790" s="5"/>
      <c r="H790" s="5"/>
      <c r="I790" s="5"/>
      <c r="J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6"/>
      <c r="B791" s="5"/>
      <c r="C791" s="5"/>
      <c r="D791" s="5"/>
      <c r="F791" s="5"/>
      <c r="G791" s="5"/>
      <c r="H791" s="5"/>
      <c r="I791" s="5"/>
      <c r="J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/>
      <c r="B792" s="5"/>
      <c r="C792" s="5"/>
      <c r="D792" s="5"/>
      <c r="F792" s="5"/>
      <c r="G792" s="5"/>
      <c r="H792" s="5"/>
      <c r="I792" s="5"/>
      <c r="J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6"/>
      <c r="B793" s="5"/>
      <c r="C793" s="5"/>
      <c r="D793" s="5"/>
      <c r="F793" s="5"/>
      <c r="G793" s="5"/>
      <c r="H793" s="5"/>
      <c r="I793" s="5"/>
      <c r="J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6"/>
      <c r="B794" s="5"/>
      <c r="C794" s="5"/>
      <c r="D794" s="5"/>
      <c r="F794" s="5"/>
      <c r="G794" s="5"/>
      <c r="H794" s="5"/>
      <c r="I794" s="5"/>
      <c r="J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/>
      <c r="B795" s="5"/>
      <c r="C795" s="5"/>
      <c r="D795" s="5"/>
      <c r="F795" s="5"/>
      <c r="G795" s="5"/>
      <c r="H795" s="5"/>
      <c r="I795" s="5"/>
      <c r="J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6"/>
      <c r="B796" s="5"/>
      <c r="C796" s="5"/>
      <c r="D796" s="5"/>
      <c r="F796" s="5"/>
      <c r="G796" s="5"/>
      <c r="H796" s="5"/>
      <c r="I796" s="5"/>
      <c r="J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6"/>
      <c r="B797" s="5"/>
      <c r="C797" s="5"/>
      <c r="D797" s="5"/>
      <c r="F797" s="5"/>
      <c r="G797" s="5"/>
      <c r="H797" s="5"/>
      <c r="I797" s="5"/>
      <c r="J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/>
      <c r="B798" s="5"/>
      <c r="C798" s="5"/>
      <c r="D798" s="5"/>
      <c r="F798" s="5"/>
      <c r="G798" s="5"/>
      <c r="H798" s="5"/>
      <c r="I798" s="5"/>
      <c r="J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6"/>
      <c r="B799" s="5"/>
      <c r="C799" s="5"/>
      <c r="D799" s="5"/>
      <c r="F799" s="5"/>
      <c r="G799" s="5"/>
      <c r="H799" s="5"/>
      <c r="I799" s="5"/>
      <c r="J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6"/>
      <c r="B800" s="5"/>
      <c r="C800" s="5"/>
      <c r="D800" s="5"/>
      <c r="F800" s="5"/>
      <c r="G800" s="5"/>
      <c r="H800" s="5"/>
      <c r="I800" s="5"/>
      <c r="J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/>
      <c r="B801" s="5"/>
      <c r="C801" s="5"/>
      <c r="D801" s="5"/>
      <c r="F801" s="5"/>
      <c r="G801" s="5"/>
      <c r="H801" s="5"/>
      <c r="I801" s="5"/>
      <c r="J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6"/>
      <c r="B802" s="5"/>
      <c r="C802" s="5"/>
      <c r="D802" s="5"/>
      <c r="F802" s="5"/>
      <c r="G802" s="5"/>
      <c r="H802" s="5"/>
      <c r="I802" s="5"/>
      <c r="J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6"/>
      <c r="B803" s="5"/>
      <c r="C803" s="5"/>
      <c r="D803" s="5"/>
      <c r="F803" s="5"/>
      <c r="G803" s="5"/>
      <c r="H803" s="5"/>
      <c r="I803" s="5"/>
      <c r="J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/>
      <c r="B804" s="5"/>
      <c r="C804" s="5"/>
      <c r="D804" s="5"/>
      <c r="F804" s="5"/>
      <c r="G804" s="5"/>
      <c r="H804" s="5"/>
      <c r="I804" s="5"/>
      <c r="J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6"/>
      <c r="B805" s="5"/>
      <c r="C805" s="5"/>
      <c r="D805" s="5"/>
      <c r="F805" s="5"/>
      <c r="G805" s="5"/>
      <c r="H805" s="5"/>
      <c r="I805" s="5"/>
      <c r="J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6"/>
      <c r="B806" s="5"/>
      <c r="C806" s="5"/>
      <c r="D806" s="5"/>
      <c r="F806" s="5"/>
      <c r="G806" s="5"/>
      <c r="H806" s="5"/>
      <c r="I806" s="5"/>
      <c r="J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/>
      <c r="B807" s="5"/>
      <c r="C807" s="5"/>
      <c r="D807" s="5"/>
      <c r="F807" s="5"/>
      <c r="G807" s="5"/>
      <c r="H807" s="5"/>
      <c r="I807" s="5"/>
      <c r="J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6"/>
      <c r="B808" s="5"/>
      <c r="C808" s="5"/>
      <c r="D808" s="5"/>
      <c r="F808" s="5"/>
      <c r="G808" s="5"/>
      <c r="H808" s="5"/>
      <c r="I808" s="5"/>
      <c r="J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6"/>
      <c r="B809" s="5"/>
      <c r="C809" s="5"/>
      <c r="D809" s="5"/>
      <c r="F809" s="5"/>
      <c r="G809" s="5"/>
      <c r="H809" s="5"/>
      <c r="I809" s="5"/>
      <c r="J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/>
      <c r="B810" s="5"/>
      <c r="C810" s="5"/>
      <c r="D810" s="5"/>
      <c r="F810" s="5"/>
      <c r="G810" s="5"/>
      <c r="H810" s="5"/>
      <c r="I810" s="5"/>
      <c r="J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6"/>
      <c r="B811" s="5"/>
      <c r="C811" s="5"/>
      <c r="D811" s="5"/>
      <c r="F811" s="5"/>
      <c r="G811" s="5"/>
      <c r="H811" s="5"/>
      <c r="I811" s="5"/>
      <c r="J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6"/>
      <c r="B812" s="5"/>
      <c r="C812" s="5"/>
      <c r="D812" s="5"/>
      <c r="F812" s="5"/>
      <c r="G812" s="5"/>
      <c r="H812" s="5"/>
      <c r="I812" s="5"/>
      <c r="J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/>
      <c r="B813" s="5"/>
      <c r="C813" s="5"/>
      <c r="D813" s="5"/>
      <c r="F813" s="5"/>
      <c r="G813" s="5"/>
      <c r="H813" s="5"/>
      <c r="I813" s="5"/>
      <c r="J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6"/>
      <c r="B814" s="5"/>
      <c r="C814" s="5"/>
      <c r="D814" s="5"/>
      <c r="F814" s="5"/>
      <c r="G814" s="5"/>
      <c r="H814" s="5"/>
      <c r="I814" s="5"/>
      <c r="J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6"/>
      <c r="B815" s="5"/>
      <c r="C815" s="5"/>
      <c r="D815" s="5"/>
      <c r="F815" s="5"/>
      <c r="G815" s="5"/>
      <c r="H815" s="5"/>
      <c r="I815" s="5"/>
      <c r="J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/>
      <c r="B816" s="5"/>
      <c r="C816" s="5"/>
      <c r="D816" s="5"/>
      <c r="F816" s="5"/>
      <c r="G816" s="5"/>
      <c r="H816" s="5"/>
      <c r="I816" s="5"/>
      <c r="J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6"/>
      <c r="B817" s="5"/>
      <c r="C817" s="5"/>
      <c r="D817" s="5"/>
      <c r="F817" s="5"/>
      <c r="G817" s="5"/>
      <c r="H817" s="5"/>
      <c r="I817" s="5"/>
      <c r="J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6"/>
      <c r="B818" s="5"/>
      <c r="C818" s="5"/>
      <c r="D818" s="5"/>
      <c r="F818" s="5"/>
      <c r="G818" s="5"/>
      <c r="H818" s="5"/>
      <c r="I818" s="5"/>
      <c r="J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/>
      <c r="B819" s="5"/>
      <c r="C819" s="5"/>
      <c r="D819" s="5"/>
      <c r="F819" s="5"/>
      <c r="G819" s="5"/>
      <c r="H819" s="5"/>
      <c r="I819" s="5"/>
      <c r="J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6"/>
      <c r="B820" s="5"/>
      <c r="C820" s="5"/>
      <c r="D820" s="5"/>
      <c r="F820" s="5"/>
      <c r="G820" s="5"/>
      <c r="H820" s="5"/>
      <c r="I820" s="5"/>
      <c r="J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6"/>
      <c r="B821" s="5"/>
      <c r="C821" s="5"/>
      <c r="D821" s="5"/>
      <c r="F821" s="5"/>
      <c r="G821" s="5"/>
      <c r="H821" s="5"/>
      <c r="I821" s="5"/>
      <c r="J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/>
      <c r="B822" s="5"/>
      <c r="C822" s="5"/>
      <c r="D822" s="5"/>
      <c r="F822" s="5"/>
      <c r="G822" s="5"/>
      <c r="H822" s="5"/>
      <c r="I822" s="5"/>
      <c r="J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6"/>
      <c r="B823" s="5"/>
      <c r="C823" s="5"/>
      <c r="D823" s="5"/>
      <c r="F823" s="5"/>
      <c r="G823" s="5"/>
      <c r="H823" s="5"/>
      <c r="I823" s="5"/>
      <c r="J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5"/>
      <c r="C824" s="5"/>
      <c r="D824" s="5"/>
      <c r="F824" s="5"/>
      <c r="G824" s="5"/>
      <c r="H824" s="5"/>
      <c r="I824" s="5"/>
      <c r="J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/>
      <c r="B825" s="5"/>
      <c r="C825" s="5"/>
      <c r="D825" s="5"/>
      <c r="F825" s="5"/>
      <c r="G825" s="5"/>
      <c r="H825" s="5"/>
      <c r="I825" s="5"/>
      <c r="J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6"/>
      <c r="B826" s="5"/>
      <c r="C826" s="5"/>
      <c r="D826" s="5"/>
      <c r="F826" s="5"/>
      <c r="G826" s="5"/>
      <c r="H826" s="5"/>
      <c r="I826" s="5"/>
      <c r="J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6"/>
      <c r="B827" s="5"/>
      <c r="C827" s="5"/>
      <c r="D827" s="5"/>
      <c r="F827" s="5"/>
      <c r="G827" s="5"/>
      <c r="H827" s="5"/>
      <c r="I827" s="5"/>
      <c r="J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/>
      <c r="B828" s="5"/>
      <c r="C828" s="5"/>
      <c r="D828" s="5"/>
      <c r="F828" s="5"/>
      <c r="G828" s="5"/>
      <c r="H828" s="5"/>
      <c r="I828" s="5"/>
      <c r="J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5"/>
      <c r="C829" s="5"/>
      <c r="D829" s="5"/>
      <c r="F829" s="5"/>
      <c r="G829" s="5"/>
      <c r="H829" s="5"/>
      <c r="I829" s="5"/>
      <c r="J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6"/>
      <c r="B830" s="5"/>
      <c r="C830" s="5"/>
      <c r="D830" s="5"/>
      <c r="F830" s="5"/>
      <c r="G830" s="5"/>
      <c r="H830" s="5"/>
      <c r="I830" s="5"/>
      <c r="J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/>
      <c r="B831" s="5"/>
      <c r="C831" s="5"/>
      <c r="D831" s="5"/>
      <c r="F831" s="5"/>
      <c r="G831" s="5"/>
      <c r="H831" s="5"/>
      <c r="I831" s="5"/>
      <c r="J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6"/>
      <c r="B832" s="5"/>
      <c r="C832" s="5"/>
      <c r="D832" s="5"/>
      <c r="F832" s="5"/>
      <c r="G832" s="5"/>
      <c r="H832" s="5"/>
      <c r="I832" s="5"/>
      <c r="J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6"/>
      <c r="B833" s="5"/>
      <c r="C833" s="5"/>
      <c r="D833" s="5"/>
      <c r="F833" s="5"/>
      <c r="G833" s="5"/>
      <c r="H833" s="5"/>
      <c r="I833" s="5"/>
      <c r="J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/>
      <c r="B834" s="5"/>
      <c r="C834" s="5"/>
      <c r="D834" s="5"/>
      <c r="F834" s="5"/>
      <c r="G834" s="5"/>
      <c r="H834" s="5"/>
      <c r="I834" s="5"/>
      <c r="J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6"/>
      <c r="B835" s="5"/>
      <c r="C835" s="5"/>
      <c r="D835" s="5"/>
      <c r="F835" s="5"/>
      <c r="G835" s="5"/>
      <c r="H835" s="5"/>
      <c r="I835" s="5"/>
      <c r="J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6"/>
      <c r="B836" s="5"/>
      <c r="C836" s="5"/>
      <c r="D836" s="5"/>
      <c r="F836" s="5"/>
      <c r="G836" s="5"/>
      <c r="H836" s="5"/>
      <c r="I836" s="5"/>
      <c r="J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6"/>
      <c r="B837" s="5"/>
      <c r="C837" s="5"/>
      <c r="D837" s="5"/>
      <c r="F837" s="5"/>
      <c r="G837" s="5"/>
      <c r="H837" s="5"/>
      <c r="I837" s="5"/>
      <c r="J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6"/>
      <c r="B838" s="5"/>
      <c r="C838" s="5"/>
      <c r="D838" s="5"/>
      <c r="F838" s="5"/>
      <c r="G838" s="5"/>
      <c r="H838" s="5"/>
      <c r="I838" s="5"/>
      <c r="J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6"/>
      <c r="B839" s="5"/>
      <c r="C839" s="5"/>
      <c r="D839" s="5"/>
      <c r="F839" s="5"/>
      <c r="G839" s="5"/>
      <c r="H839" s="5"/>
      <c r="I839" s="5"/>
      <c r="J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5"/>
      <c r="C840" s="5"/>
      <c r="D840" s="5"/>
      <c r="F840" s="5"/>
      <c r="G840" s="5"/>
      <c r="H840" s="5"/>
      <c r="I840" s="5"/>
      <c r="J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6"/>
      <c r="B841" s="5"/>
      <c r="C841" s="5"/>
      <c r="D841" s="5"/>
      <c r="F841" s="5"/>
      <c r="G841" s="5"/>
      <c r="H841" s="5"/>
      <c r="I841" s="5"/>
      <c r="J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6"/>
      <c r="B842" s="5"/>
      <c r="C842" s="5"/>
      <c r="D842" s="5"/>
      <c r="F842" s="5"/>
      <c r="G842" s="5"/>
      <c r="H842" s="5"/>
      <c r="I842" s="5"/>
      <c r="J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/>
      <c r="B843" s="5"/>
      <c r="C843" s="5"/>
      <c r="D843" s="5"/>
      <c r="F843" s="5"/>
      <c r="G843" s="5"/>
      <c r="H843" s="5"/>
      <c r="I843" s="5"/>
      <c r="J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6"/>
      <c r="B844" s="5"/>
      <c r="C844" s="5"/>
      <c r="D844" s="5"/>
      <c r="F844" s="5"/>
      <c r="G844" s="5"/>
      <c r="H844" s="5"/>
      <c r="I844" s="5"/>
      <c r="J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5"/>
      <c r="C845" s="5"/>
      <c r="D845" s="5"/>
      <c r="F845" s="5"/>
      <c r="G845" s="5"/>
      <c r="H845" s="5"/>
      <c r="I845" s="5"/>
      <c r="J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/>
      <c r="B846" s="5"/>
      <c r="C846" s="5"/>
      <c r="D846" s="5"/>
      <c r="F846" s="5"/>
      <c r="G846" s="5"/>
      <c r="H846" s="5"/>
      <c r="I846" s="5"/>
      <c r="J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6"/>
      <c r="B847" s="5"/>
      <c r="C847" s="5"/>
      <c r="D847" s="5"/>
      <c r="F847" s="5"/>
      <c r="G847" s="5"/>
      <c r="H847" s="5"/>
      <c r="I847" s="5"/>
      <c r="J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6"/>
      <c r="B848" s="5"/>
      <c r="C848" s="5"/>
      <c r="D848" s="5"/>
      <c r="F848" s="5"/>
      <c r="G848" s="5"/>
      <c r="H848" s="5"/>
      <c r="I848" s="5"/>
      <c r="J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/>
      <c r="B849" s="5"/>
      <c r="C849" s="5"/>
      <c r="D849" s="5"/>
      <c r="F849" s="5"/>
      <c r="G849" s="5"/>
      <c r="H849" s="5"/>
      <c r="I849" s="5"/>
      <c r="J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5"/>
      <c r="C850" s="5"/>
      <c r="D850" s="5"/>
      <c r="F850" s="5"/>
      <c r="G850" s="5"/>
      <c r="H850" s="5"/>
      <c r="I850" s="5"/>
      <c r="J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6"/>
      <c r="B851" s="5"/>
      <c r="C851" s="5"/>
      <c r="D851" s="5"/>
      <c r="F851" s="5"/>
      <c r="G851" s="5"/>
      <c r="H851" s="5"/>
      <c r="I851" s="5"/>
      <c r="J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/>
      <c r="B852" s="5"/>
      <c r="C852" s="5"/>
      <c r="D852" s="5"/>
      <c r="F852" s="5"/>
      <c r="G852" s="5"/>
      <c r="H852" s="5"/>
      <c r="I852" s="5"/>
      <c r="J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6"/>
      <c r="B853" s="5"/>
      <c r="C853" s="5"/>
      <c r="D853" s="5"/>
      <c r="F853" s="5"/>
      <c r="G853" s="5"/>
      <c r="H853" s="5"/>
      <c r="I853" s="5"/>
      <c r="J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6"/>
      <c r="B854" s="5"/>
      <c r="C854" s="5"/>
      <c r="D854" s="5"/>
      <c r="F854" s="5"/>
      <c r="G854" s="5"/>
      <c r="H854" s="5"/>
      <c r="I854" s="5"/>
      <c r="J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/>
      <c r="B855" s="5"/>
      <c r="C855" s="5"/>
      <c r="D855" s="5"/>
      <c r="F855" s="5"/>
      <c r="G855" s="5"/>
      <c r="H855" s="5"/>
      <c r="I855" s="5"/>
      <c r="J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6"/>
      <c r="B856" s="5"/>
      <c r="C856" s="5"/>
      <c r="D856" s="5"/>
      <c r="F856" s="5"/>
      <c r="G856" s="5"/>
      <c r="H856" s="5"/>
      <c r="I856" s="5"/>
      <c r="J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6"/>
      <c r="B857" s="5"/>
      <c r="C857" s="5"/>
      <c r="D857" s="5"/>
      <c r="F857" s="5"/>
      <c r="G857" s="5"/>
      <c r="H857" s="5"/>
      <c r="I857" s="5"/>
      <c r="J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/>
      <c r="B858" s="5"/>
      <c r="C858" s="5"/>
      <c r="D858" s="5"/>
      <c r="F858" s="5"/>
      <c r="G858" s="5"/>
      <c r="H858" s="5"/>
      <c r="I858" s="5"/>
      <c r="J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5"/>
      <c r="C859" s="5"/>
      <c r="D859" s="5"/>
      <c r="F859" s="5"/>
      <c r="G859" s="5"/>
      <c r="H859" s="5"/>
      <c r="I859" s="5"/>
      <c r="J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6"/>
      <c r="B860" s="5"/>
      <c r="C860" s="5"/>
      <c r="D860" s="5"/>
      <c r="F860" s="5"/>
      <c r="G860" s="5"/>
      <c r="H860" s="5"/>
      <c r="I860" s="5"/>
      <c r="J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/>
      <c r="B861" s="5"/>
      <c r="C861" s="5"/>
      <c r="D861" s="5"/>
      <c r="F861" s="5"/>
      <c r="G861" s="5"/>
      <c r="H861" s="5"/>
      <c r="I861" s="5"/>
      <c r="J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6"/>
      <c r="B862" s="5"/>
      <c r="C862" s="5"/>
      <c r="D862" s="5"/>
      <c r="F862" s="5"/>
      <c r="G862" s="5"/>
      <c r="H862" s="5"/>
      <c r="I862" s="5"/>
      <c r="J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6"/>
      <c r="B863" s="5"/>
      <c r="C863" s="5"/>
      <c r="D863" s="5"/>
      <c r="F863" s="5"/>
      <c r="G863" s="5"/>
      <c r="H863" s="5"/>
      <c r="I863" s="5"/>
      <c r="J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/>
      <c r="B864" s="5"/>
      <c r="C864" s="5"/>
      <c r="D864" s="5"/>
      <c r="F864" s="5"/>
      <c r="G864" s="5"/>
      <c r="H864" s="5"/>
      <c r="I864" s="5"/>
      <c r="J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6"/>
      <c r="B865" s="5"/>
      <c r="C865" s="5"/>
      <c r="D865" s="5"/>
      <c r="F865" s="5"/>
      <c r="G865" s="5"/>
      <c r="H865" s="5"/>
      <c r="I865" s="5"/>
      <c r="J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6"/>
      <c r="B866" s="5"/>
      <c r="C866" s="5"/>
      <c r="D866" s="5"/>
      <c r="F866" s="5"/>
      <c r="G866" s="5"/>
      <c r="H866" s="5"/>
      <c r="I866" s="5"/>
      <c r="J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/>
      <c r="B867" s="5"/>
      <c r="C867" s="5"/>
      <c r="D867" s="5"/>
      <c r="F867" s="5"/>
      <c r="G867" s="5"/>
      <c r="H867" s="5"/>
      <c r="I867" s="5"/>
      <c r="J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6"/>
      <c r="B868" s="5"/>
      <c r="C868" s="5"/>
      <c r="D868" s="5"/>
      <c r="F868" s="5"/>
      <c r="G868" s="5"/>
      <c r="H868" s="5"/>
      <c r="I868" s="5"/>
      <c r="J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6"/>
      <c r="B869" s="5"/>
      <c r="C869" s="5"/>
      <c r="D869" s="5"/>
      <c r="F869" s="5"/>
      <c r="G869" s="5"/>
      <c r="H869" s="5"/>
      <c r="I869" s="5"/>
      <c r="J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/>
      <c r="B870" s="5"/>
      <c r="C870" s="5"/>
      <c r="D870" s="5"/>
      <c r="F870" s="5"/>
      <c r="G870" s="5"/>
      <c r="H870" s="5"/>
      <c r="I870" s="5"/>
      <c r="J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6"/>
      <c r="B871" s="5"/>
      <c r="C871" s="5"/>
      <c r="D871" s="5"/>
      <c r="F871" s="5"/>
      <c r="G871" s="5"/>
      <c r="H871" s="5"/>
      <c r="I871" s="5"/>
      <c r="J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6"/>
      <c r="B872" s="5"/>
      <c r="C872" s="5"/>
      <c r="D872" s="5"/>
      <c r="F872" s="5"/>
      <c r="G872" s="5"/>
      <c r="H872" s="5"/>
      <c r="I872" s="5"/>
      <c r="J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/>
      <c r="B873" s="5"/>
      <c r="C873" s="5"/>
      <c r="D873" s="5"/>
      <c r="F873" s="5"/>
      <c r="G873" s="5"/>
      <c r="H873" s="5"/>
      <c r="I873" s="5"/>
      <c r="J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6"/>
      <c r="B874" s="5"/>
      <c r="C874" s="5"/>
      <c r="D874" s="5"/>
      <c r="F874" s="5"/>
      <c r="G874" s="5"/>
      <c r="H874" s="5"/>
      <c r="I874" s="5"/>
      <c r="J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6"/>
      <c r="B875" s="5"/>
      <c r="C875" s="5"/>
      <c r="D875" s="5"/>
      <c r="F875" s="5"/>
      <c r="G875" s="5"/>
      <c r="H875" s="5"/>
      <c r="I875" s="5"/>
      <c r="J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/>
      <c r="B876" s="5"/>
      <c r="C876" s="5"/>
      <c r="D876" s="5"/>
      <c r="F876" s="5"/>
      <c r="G876" s="5"/>
      <c r="H876" s="5"/>
      <c r="I876" s="5"/>
      <c r="J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6"/>
      <c r="B877" s="5"/>
      <c r="C877" s="5"/>
      <c r="D877" s="5"/>
      <c r="F877" s="5"/>
      <c r="G877" s="5"/>
      <c r="H877" s="5"/>
      <c r="I877" s="5"/>
      <c r="J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6"/>
      <c r="B878" s="5"/>
      <c r="C878" s="5"/>
      <c r="D878" s="5"/>
      <c r="F878" s="5"/>
      <c r="G878" s="5"/>
      <c r="H878" s="5"/>
      <c r="I878" s="5"/>
      <c r="J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/>
      <c r="B879" s="5"/>
      <c r="C879" s="5"/>
      <c r="D879" s="5"/>
      <c r="F879" s="5"/>
      <c r="G879" s="5"/>
      <c r="H879" s="5"/>
      <c r="I879" s="5"/>
      <c r="J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6"/>
      <c r="B880" s="5"/>
      <c r="C880" s="5"/>
      <c r="D880" s="5"/>
      <c r="F880" s="5"/>
      <c r="G880" s="5"/>
      <c r="H880" s="5"/>
      <c r="I880" s="5"/>
      <c r="J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6"/>
      <c r="B881" s="5"/>
      <c r="C881" s="5"/>
      <c r="D881" s="5"/>
      <c r="F881" s="5"/>
      <c r="G881" s="5"/>
      <c r="H881" s="5"/>
      <c r="I881" s="5"/>
      <c r="J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/>
      <c r="B882" s="5"/>
      <c r="C882" s="5"/>
      <c r="D882" s="5"/>
      <c r="F882" s="5"/>
      <c r="G882" s="5"/>
      <c r="H882" s="5"/>
      <c r="I882" s="5"/>
      <c r="J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6"/>
      <c r="B883" s="5"/>
      <c r="C883" s="5"/>
      <c r="D883" s="5"/>
      <c r="F883" s="5"/>
      <c r="G883" s="5"/>
      <c r="H883" s="5"/>
      <c r="I883" s="5"/>
      <c r="J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6"/>
      <c r="B884" s="5"/>
      <c r="C884" s="5"/>
      <c r="D884" s="5"/>
      <c r="F884" s="5"/>
      <c r="G884" s="5"/>
      <c r="H884" s="5"/>
      <c r="I884" s="5"/>
      <c r="J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/>
      <c r="B885" s="5"/>
      <c r="C885" s="5"/>
      <c r="D885" s="5"/>
      <c r="F885" s="5"/>
      <c r="G885" s="5"/>
      <c r="H885" s="5"/>
      <c r="I885" s="5"/>
      <c r="J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6"/>
      <c r="B886" s="5"/>
      <c r="C886" s="5"/>
      <c r="D886" s="5"/>
      <c r="F886" s="5"/>
      <c r="G886" s="5"/>
      <c r="H886" s="5"/>
      <c r="I886" s="5"/>
      <c r="J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6"/>
      <c r="B887" s="5"/>
      <c r="C887" s="5"/>
      <c r="D887" s="5"/>
      <c r="F887" s="5"/>
      <c r="G887" s="5"/>
      <c r="H887" s="5"/>
      <c r="I887" s="5"/>
      <c r="J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/>
      <c r="B888" s="5"/>
      <c r="C888" s="5"/>
      <c r="D888" s="5"/>
      <c r="F888" s="5"/>
      <c r="G888" s="5"/>
      <c r="H888" s="5"/>
      <c r="I888" s="5"/>
      <c r="J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6"/>
      <c r="B889" s="5"/>
      <c r="C889" s="5"/>
      <c r="D889" s="5"/>
      <c r="F889" s="5"/>
      <c r="G889" s="5"/>
      <c r="H889" s="5"/>
      <c r="I889" s="5"/>
      <c r="J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5"/>
      <c r="C890" s="5"/>
      <c r="D890" s="5"/>
      <c r="F890" s="5"/>
      <c r="G890" s="5"/>
      <c r="H890" s="5"/>
      <c r="I890" s="5"/>
      <c r="J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/>
      <c r="B891" s="5"/>
      <c r="C891" s="5"/>
      <c r="D891" s="5"/>
      <c r="F891" s="5"/>
      <c r="G891" s="5"/>
      <c r="H891" s="5"/>
      <c r="I891" s="5"/>
      <c r="J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6"/>
      <c r="B892" s="5"/>
      <c r="C892" s="5"/>
      <c r="D892" s="5"/>
      <c r="F892" s="5"/>
      <c r="G892" s="5"/>
      <c r="H892" s="5"/>
      <c r="I892" s="5"/>
      <c r="J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6"/>
      <c r="B893" s="5"/>
      <c r="C893" s="5"/>
      <c r="D893" s="5"/>
      <c r="F893" s="5"/>
      <c r="G893" s="5"/>
      <c r="H893" s="5"/>
      <c r="I893" s="5"/>
      <c r="J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/>
      <c r="B894" s="5"/>
      <c r="C894" s="5"/>
      <c r="D894" s="5"/>
      <c r="F894" s="5"/>
      <c r="G894" s="5"/>
      <c r="H894" s="5"/>
      <c r="I894" s="5"/>
      <c r="J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5"/>
      <c r="C895" s="5"/>
      <c r="D895" s="5"/>
      <c r="F895" s="5"/>
      <c r="G895" s="5"/>
      <c r="H895" s="5"/>
      <c r="I895" s="5"/>
      <c r="J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6"/>
      <c r="B896" s="5"/>
      <c r="C896" s="5"/>
      <c r="D896" s="5"/>
      <c r="F896" s="5"/>
      <c r="G896" s="5"/>
      <c r="H896" s="5"/>
      <c r="I896" s="5"/>
      <c r="J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/>
      <c r="B897" s="5"/>
      <c r="C897" s="5"/>
      <c r="D897" s="5"/>
      <c r="F897" s="5"/>
      <c r="G897" s="5"/>
      <c r="H897" s="5"/>
      <c r="I897" s="5"/>
      <c r="J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6"/>
      <c r="B898" s="5"/>
      <c r="C898" s="5"/>
      <c r="D898" s="5"/>
      <c r="F898" s="5"/>
      <c r="G898" s="5"/>
      <c r="H898" s="5"/>
      <c r="I898" s="5"/>
      <c r="J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6"/>
      <c r="B899" s="5"/>
      <c r="C899" s="5"/>
      <c r="D899" s="5"/>
      <c r="F899" s="5"/>
      <c r="G899" s="5"/>
      <c r="H899" s="5"/>
      <c r="I899" s="5"/>
      <c r="J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/>
      <c r="B900" s="5"/>
      <c r="C900" s="5"/>
      <c r="D900" s="5"/>
      <c r="F900" s="5"/>
      <c r="G900" s="5"/>
      <c r="H900" s="5"/>
      <c r="I900" s="5"/>
      <c r="J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6"/>
      <c r="B901" s="5"/>
      <c r="C901" s="5"/>
      <c r="D901" s="5"/>
      <c r="F901" s="5"/>
      <c r="G901" s="5"/>
      <c r="H901" s="5"/>
      <c r="I901" s="5"/>
      <c r="J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5"/>
      <c r="C902" s="5"/>
      <c r="D902" s="5"/>
      <c r="F902" s="5"/>
      <c r="G902" s="5"/>
      <c r="H902" s="5"/>
      <c r="I902" s="5"/>
      <c r="J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/>
      <c r="B903" s="5"/>
      <c r="C903" s="5"/>
      <c r="D903" s="5"/>
      <c r="F903" s="5"/>
      <c r="G903" s="5"/>
      <c r="H903" s="5"/>
      <c r="I903" s="5"/>
      <c r="J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6"/>
      <c r="B904" s="5"/>
      <c r="C904" s="5"/>
      <c r="D904" s="5"/>
      <c r="F904" s="5"/>
      <c r="G904" s="5"/>
      <c r="H904" s="5"/>
      <c r="I904" s="5"/>
      <c r="J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6"/>
      <c r="B905" s="5"/>
      <c r="C905" s="5"/>
      <c r="D905" s="5"/>
      <c r="F905" s="5"/>
      <c r="G905" s="5"/>
      <c r="H905" s="5"/>
      <c r="I905" s="5"/>
      <c r="J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/>
      <c r="B906" s="5"/>
      <c r="C906" s="5"/>
      <c r="D906" s="5"/>
      <c r="F906" s="5"/>
      <c r="G906" s="5"/>
      <c r="H906" s="5"/>
      <c r="I906" s="5"/>
      <c r="J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6"/>
      <c r="B907" s="5"/>
      <c r="C907" s="5"/>
      <c r="D907" s="5"/>
      <c r="F907" s="5"/>
      <c r="G907" s="5"/>
      <c r="H907" s="5"/>
      <c r="I907" s="5"/>
      <c r="J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6"/>
      <c r="B908" s="5"/>
      <c r="C908" s="5"/>
      <c r="D908" s="5"/>
      <c r="F908" s="5"/>
      <c r="G908" s="5"/>
      <c r="H908" s="5"/>
      <c r="I908" s="5"/>
      <c r="J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/>
      <c r="B909" s="5"/>
      <c r="C909" s="5"/>
      <c r="D909" s="5"/>
      <c r="F909" s="5"/>
      <c r="G909" s="5"/>
      <c r="H909" s="5"/>
      <c r="I909" s="5"/>
      <c r="J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6"/>
      <c r="B910" s="5"/>
      <c r="C910" s="5"/>
      <c r="D910" s="5"/>
      <c r="F910" s="5"/>
      <c r="G910" s="5"/>
      <c r="H910" s="5"/>
      <c r="I910" s="5"/>
      <c r="J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6"/>
      <c r="B911" s="5"/>
      <c r="C911" s="5"/>
      <c r="D911" s="5"/>
      <c r="F911" s="5"/>
      <c r="G911" s="5"/>
      <c r="H911" s="5"/>
      <c r="I911" s="5"/>
      <c r="J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/>
      <c r="B912" s="5"/>
      <c r="C912" s="5"/>
      <c r="D912" s="5"/>
      <c r="F912" s="5"/>
      <c r="G912" s="5"/>
      <c r="H912" s="5"/>
      <c r="I912" s="5"/>
      <c r="J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6"/>
      <c r="B913" s="5"/>
      <c r="C913" s="5"/>
      <c r="D913" s="5"/>
      <c r="F913" s="5"/>
      <c r="G913" s="5"/>
      <c r="H913" s="5"/>
      <c r="I913" s="5"/>
      <c r="J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6"/>
      <c r="B914" s="5"/>
      <c r="C914" s="5"/>
      <c r="D914" s="5"/>
      <c r="F914" s="5"/>
      <c r="G914" s="5"/>
      <c r="H914" s="5"/>
      <c r="I914" s="5"/>
      <c r="J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/>
      <c r="B915" s="5"/>
      <c r="C915" s="5"/>
      <c r="D915" s="5"/>
      <c r="F915" s="5"/>
      <c r="G915" s="5"/>
      <c r="H915" s="5"/>
      <c r="I915" s="5"/>
      <c r="J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6"/>
      <c r="B916" s="5"/>
      <c r="C916" s="5"/>
      <c r="D916" s="5"/>
      <c r="F916" s="5"/>
      <c r="G916" s="5"/>
      <c r="H916" s="5"/>
      <c r="I916" s="5"/>
      <c r="J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6"/>
      <c r="B917" s="5"/>
      <c r="C917" s="5"/>
      <c r="D917" s="5"/>
      <c r="F917" s="5"/>
      <c r="G917" s="5"/>
      <c r="H917" s="5"/>
      <c r="I917" s="5"/>
      <c r="J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/>
      <c r="B918" s="5"/>
      <c r="C918" s="5"/>
      <c r="D918" s="5"/>
      <c r="F918" s="5"/>
      <c r="G918" s="5"/>
      <c r="H918" s="5"/>
      <c r="I918" s="5"/>
      <c r="J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5"/>
      <c r="C919" s="5"/>
      <c r="D919" s="5"/>
      <c r="F919" s="5"/>
      <c r="G919" s="5"/>
      <c r="H919" s="5"/>
      <c r="I919" s="5"/>
      <c r="J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6"/>
      <c r="B920" s="5"/>
      <c r="C920" s="5"/>
      <c r="D920" s="5"/>
      <c r="F920" s="5"/>
      <c r="G920" s="5"/>
      <c r="H920" s="5"/>
      <c r="I920" s="5"/>
      <c r="J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/>
      <c r="B921" s="5"/>
      <c r="C921" s="5"/>
      <c r="D921" s="5"/>
      <c r="F921" s="5"/>
      <c r="G921" s="5"/>
      <c r="H921" s="5"/>
      <c r="I921" s="5"/>
      <c r="J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6"/>
      <c r="B922" s="5"/>
      <c r="C922" s="5"/>
      <c r="D922" s="5"/>
      <c r="F922" s="5"/>
      <c r="G922" s="5"/>
      <c r="H922" s="5"/>
      <c r="I922" s="5"/>
      <c r="J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6"/>
      <c r="B923" s="5"/>
      <c r="C923" s="5"/>
      <c r="D923" s="5"/>
      <c r="F923" s="5"/>
      <c r="G923" s="5"/>
      <c r="H923" s="5"/>
      <c r="I923" s="5"/>
      <c r="J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/>
      <c r="B924" s="5"/>
      <c r="C924" s="5"/>
      <c r="D924" s="5"/>
      <c r="F924" s="5"/>
      <c r="G924" s="5"/>
      <c r="H924" s="5"/>
      <c r="I924" s="5"/>
      <c r="J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6"/>
      <c r="B925" s="5"/>
      <c r="C925" s="5"/>
      <c r="D925" s="5"/>
      <c r="F925" s="5"/>
      <c r="G925" s="5"/>
      <c r="H925" s="5"/>
      <c r="I925" s="5"/>
      <c r="J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6"/>
      <c r="B926" s="5"/>
      <c r="C926" s="5"/>
      <c r="D926" s="5"/>
      <c r="F926" s="5"/>
      <c r="G926" s="5"/>
      <c r="H926" s="5"/>
      <c r="I926" s="5"/>
      <c r="J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/>
      <c r="B927" s="5"/>
      <c r="C927" s="5"/>
      <c r="D927" s="5"/>
      <c r="F927" s="5"/>
      <c r="G927" s="5"/>
      <c r="H927" s="5"/>
      <c r="I927" s="5"/>
      <c r="J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6"/>
      <c r="B928" s="5"/>
      <c r="C928" s="5"/>
      <c r="D928" s="5"/>
      <c r="F928" s="5"/>
      <c r="G928" s="5"/>
      <c r="H928" s="5"/>
      <c r="I928" s="5"/>
      <c r="J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6"/>
      <c r="B929" s="5"/>
      <c r="C929" s="5"/>
      <c r="D929" s="5"/>
      <c r="F929" s="5"/>
      <c r="G929" s="5"/>
      <c r="H929" s="5"/>
      <c r="I929" s="5"/>
      <c r="J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/>
      <c r="B930" s="5"/>
      <c r="C930" s="5"/>
      <c r="D930" s="5"/>
      <c r="F930" s="5"/>
      <c r="G930" s="5"/>
      <c r="H930" s="5"/>
      <c r="I930" s="5"/>
      <c r="J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5"/>
      <c r="C931" s="5"/>
      <c r="D931" s="5"/>
      <c r="F931" s="5"/>
      <c r="G931" s="5"/>
      <c r="H931" s="5"/>
      <c r="I931" s="5"/>
      <c r="J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6"/>
      <c r="B932" s="5"/>
      <c r="C932" s="5"/>
      <c r="D932" s="5"/>
      <c r="F932" s="5"/>
      <c r="G932" s="5"/>
      <c r="H932" s="5"/>
      <c r="I932" s="5"/>
      <c r="J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/>
      <c r="B933" s="5"/>
      <c r="C933" s="5"/>
      <c r="D933" s="5"/>
      <c r="F933" s="5"/>
      <c r="G933" s="5"/>
      <c r="H933" s="5"/>
      <c r="I933" s="5"/>
      <c r="J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6"/>
      <c r="B934" s="5"/>
      <c r="C934" s="5"/>
      <c r="D934" s="5"/>
      <c r="F934" s="5"/>
      <c r="G934" s="5"/>
      <c r="H934" s="5"/>
      <c r="I934" s="5"/>
      <c r="J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6"/>
      <c r="B935" s="5"/>
      <c r="C935" s="5"/>
      <c r="D935" s="5"/>
      <c r="F935" s="5"/>
      <c r="G935" s="5"/>
      <c r="H935" s="5"/>
      <c r="I935" s="5"/>
      <c r="J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/>
      <c r="B936" s="5"/>
      <c r="C936" s="5"/>
      <c r="D936" s="5"/>
      <c r="F936" s="5"/>
      <c r="G936" s="5"/>
      <c r="H936" s="5"/>
      <c r="I936" s="5"/>
      <c r="J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6"/>
      <c r="B937" s="5"/>
      <c r="C937" s="5"/>
      <c r="D937" s="5"/>
      <c r="F937" s="5"/>
      <c r="G937" s="5"/>
      <c r="H937" s="5"/>
      <c r="I937" s="5"/>
      <c r="J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6"/>
      <c r="B938" s="5"/>
      <c r="C938" s="5"/>
      <c r="D938" s="5"/>
      <c r="F938" s="5"/>
      <c r="G938" s="5"/>
      <c r="H938" s="5"/>
      <c r="I938" s="5"/>
      <c r="J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/>
      <c r="B939" s="5"/>
      <c r="C939" s="5"/>
      <c r="D939" s="5"/>
      <c r="F939" s="5"/>
      <c r="G939" s="5"/>
      <c r="H939" s="5"/>
      <c r="I939" s="5"/>
      <c r="J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6"/>
      <c r="B940" s="5"/>
      <c r="C940" s="5"/>
      <c r="D940" s="5"/>
      <c r="F940" s="5"/>
      <c r="G940" s="5"/>
      <c r="H940" s="5"/>
      <c r="I940" s="5"/>
      <c r="J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6"/>
      <c r="B941" s="5"/>
      <c r="C941" s="5"/>
      <c r="D941" s="5"/>
      <c r="F941" s="5"/>
      <c r="G941" s="5"/>
      <c r="H941" s="5"/>
      <c r="I941" s="5"/>
      <c r="J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/>
      <c r="B942" s="5"/>
      <c r="C942" s="5"/>
      <c r="D942" s="5"/>
      <c r="F942" s="5"/>
      <c r="G942" s="5"/>
      <c r="H942" s="5"/>
      <c r="I942" s="5"/>
      <c r="J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6"/>
      <c r="B943" s="5"/>
      <c r="C943" s="5"/>
      <c r="D943" s="5"/>
      <c r="F943" s="5"/>
      <c r="G943" s="5"/>
      <c r="H943" s="5"/>
      <c r="I943" s="5"/>
      <c r="J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6"/>
      <c r="B944" s="5"/>
      <c r="C944" s="5"/>
      <c r="D944" s="5"/>
      <c r="F944" s="5"/>
      <c r="G944" s="5"/>
      <c r="H944" s="5"/>
      <c r="I944" s="5"/>
      <c r="J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/>
      <c r="B945" s="5"/>
      <c r="C945" s="5"/>
      <c r="D945" s="5"/>
      <c r="F945" s="5"/>
      <c r="G945" s="5"/>
      <c r="H945" s="5"/>
      <c r="I945" s="5"/>
      <c r="J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6"/>
      <c r="B946" s="5"/>
      <c r="C946" s="5"/>
      <c r="D946" s="5"/>
      <c r="F946" s="5"/>
      <c r="G946" s="5"/>
      <c r="H946" s="5"/>
      <c r="I946" s="5"/>
      <c r="J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6"/>
      <c r="B947" s="5"/>
      <c r="C947" s="5"/>
      <c r="D947" s="5"/>
      <c r="F947" s="5"/>
      <c r="G947" s="5"/>
      <c r="H947" s="5"/>
      <c r="I947" s="5"/>
      <c r="J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/>
      <c r="B948" s="5"/>
      <c r="C948" s="5"/>
      <c r="D948" s="5"/>
      <c r="F948" s="5"/>
      <c r="G948" s="5"/>
      <c r="H948" s="5"/>
      <c r="I948" s="5"/>
      <c r="J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6"/>
      <c r="B949" s="5"/>
      <c r="C949" s="5"/>
      <c r="D949" s="5"/>
      <c r="F949" s="5"/>
      <c r="G949" s="5"/>
      <c r="H949" s="5"/>
      <c r="I949" s="5"/>
      <c r="J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5"/>
      <c r="C950" s="5"/>
      <c r="D950" s="5"/>
      <c r="F950" s="5"/>
      <c r="G950" s="5"/>
      <c r="H950" s="5"/>
      <c r="I950" s="5"/>
      <c r="J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/>
      <c r="B951" s="5"/>
      <c r="C951" s="5"/>
      <c r="D951" s="5"/>
      <c r="F951" s="5"/>
      <c r="G951" s="5"/>
      <c r="H951" s="5"/>
      <c r="I951" s="5"/>
      <c r="J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6"/>
      <c r="B952" s="5"/>
      <c r="C952" s="5"/>
      <c r="D952" s="5"/>
      <c r="F952" s="5"/>
      <c r="G952" s="5"/>
      <c r="H952" s="5"/>
      <c r="I952" s="5"/>
      <c r="J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6"/>
      <c r="B953" s="5"/>
      <c r="C953" s="5"/>
      <c r="D953" s="5"/>
      <c r="F953" s="5"/>
      <c r="G953" s="5"/>
      <c r="H953" s="5"/>
      <c r="I953" s="5"/>
      <c r="J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/>
      <c r="B954" s="5"/>
      <c r="C954" s="5"/>
      <c r="D954" s="5"/>
      <c r="F954" s="5"/>
      <c r="G954" s="5"/>
      <c r="H954" s="5"/>
      <c r="I954" s="5"/>
      <c r="J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6"/>
      <c r="B955" s="5"/>
      <c r="C955" s="5"/>
      <c r="D955" s="5"/>
      <c r="F955" s="5"/>
      <c r="G955" s="5"/>
      <c r="H955" s="5"/>
      <c r="I955" s="5"/>
      <c r="J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6"/>
      <c r="B956" s="5"/>
      <c r="C956" s="5"/>
      <c r="D956" s="5"/>
      <c r="F956" s="5"/>
      <c r="G956" s="5"/>
      <c r="H956" s="5"/>
      <c r="I956" s="5"/>
      <c r="J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/>
      <c r="B957" s="5"/>
      <c r="C957" s="5"/>
      <c r="D957" s="5"/>
      <c r="F957" s="5"/>
      <c r="G957" s="5"/>
      <c r="H957" s="5"/>
      <c r="I957" s="5"/>
      <c r="J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6"/>
      <c r="B958" s="5"/>
      <c r="C958" s="5"/>
      <c r="D958" s="5"/>
      <c r="F958" s="5"/>
      <c r="G958" s="5"/>
      <c r="H958" s="5"/>
      <c r="I958" s="5"/>
      <c r="J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6"/>
      <c r="B959" s="5"/>
      <c r="C959" s="5"/>
      <c r="D959" s="5"/>
      <c r="F959" s="5"/>
      <c r="G959" s="5"/>
      <c r="H959" s="5"/>
      <c r="I959" s="5"/>
      <c r="J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/>
      <c r="B960" s="5"/>
      <c r="C960" s="5"/>
      <c r="D960" s="5"/>
      <c r="F960" s="5"/>
      <c r="G960" s="5"/>
      <c r="H960" s="5"/>
      <c r="I960" s="5"/>
      <c r="J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6"/>
      <c r="B961" s="5"/>
      <c r="C961" s="5"/>
      <c r="D961" s="5"/>
      <c r="F961" s="5"/>
      <c r="G961" s="5"/>
      <c r="H961" s="5"/>
      <c r="I961" s="5"/>
      <c r="J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6"/>
      <c r="B962" s="5"/>
      <c r="C962" s="5"/>
      <c r="D962" s="5"/>
      <c r="F962" s="5"/>
      <c r="G962" s="5"/>
      <c r="H962" s="5"/>
      <c r="I962" s="5"/>
      <c r="J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/>
      <c r="B963" s="5"/>
      <c r="C963" s="5"/>
      <c r="D963" s="5"/>
      <c r="F963" s="5"/>
      <c r="G963" s="5"/>
      <c r="H963" s="5"/>
      <c r="I963" s="5"/>
      <c r="J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6"/>
      <c r="B964" s="5"/>
      <c r="C964" s="5"/>
      <c r="D964" s="5"/>
      <c r="F964" s="5"/>
      <c r="G964" s="5"/>
      <c r="H964" s="5"/>
      <c r="I964" s="5"/>
      <c r="J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6"/>
      <c r="B965" s="5"/>
      <c r="C965" s="5"/>
      <c r="D965" s="5"/>
      <c r="F965" s="5"/>
      <c r="G965" s="5"/>
      <c r="H965" s="5"/>
      <c r="I965" s="5"/>
      <c r="J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/>
      <c r="B966" s="5"/>
      <c r="C966" s="5"/>
      <c r="D966" s="5"/>
      <c r="F966" s="5"/>
      <c r="G966" s="5"/>
      <c r="H966" s="5"/>
      <c r="I966" s="5"/>
      <c r="J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6"/>
      <c r="B967" s="5"/>
      <c r="C967" s="5"/>
      <c r="D967" s="5"/>
      <c r="F967" s="5"/>
      <c r="G967" s="5"/>
      <c r="H967" s="5"/>
      <c r="I967" s="5"/>
      <c r="J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6"/>
      <c r="B968" s="5"/>
      <c r="C968" s="5"/>
      <c r="D968" s="5"/>
      <c r="F968" s="5"/>
      <c r="G968" s="5"/>
      <c r="H968" s="5"/>
      <c r="I968" s="5"/>
      <c r="J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/>
      <c r="B969" s="5"/>
      <c r="C969" s="5"/>
      <c r="D969" s="5"/>
      <c r="F969" s="5"/>
      <c r="G969" s="5"/>
      <c r="H969" s="5"/>
      <c r="I969" s="5"/>
      <c r="J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6"/>
      <c r="B970" s="5"/>
      <c r="C970" s="5"/>
      <c r="D970" s="5"/>
      <c r="F970" s="5"/>
      <c r="G970" s="5"/>
      <c r="H970" s="5"/>
      <c r="I970" s="5"/>
      <c r="J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6"/>
      <c r="B971" s="5"/>
      <c r="C971" s="5"/>
      <c r="D971" s="5"/>
      <c r="F971" s="5"/>
      <c r="G971" s="5"/>
      <c r="H971" s="5"/>
      <c r="I971" s="5"/>
      <c r="J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/>
      <c r="B972" s="5"/>
      <c r="C972" s="5"/>
      <c r="D972" s="5"/>
      <c r="F972" s="5"/>
      <c r="G972" s="5"/>
      <c r="H972" s="5"/>
      <c r="I972" s="5"/>
      <c r="J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6"/>
      <c r="B973" s="5"/>
      <c r="C973" s="5"/>
      <c r="D973" s="5"/>
      <c r="F973" s="5"/>
      <c r="G973" s="5"/>
      <c r="H973" s="5"/>
      <c r="I973" s="5"/>
      <c r="J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6"/>
      <c r="B974" s="5"/>
      <c r="C974" s="5"/>
      <c r="D974" s="5"/>
      <c r="F974" s="5"/>
      <c r="G974" s="5"/>
      <c r="H974" s="5"/>
      <c r="I974" s="5"/>
      <c r="J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/>
      <c r="B975" s="5"/>
      <c r="C975" s="5"/>
      <c r="D975" s="5"/>
      <c r="F975" s="5"/>
      <c r="G975" s="5"/>
      <c r="H975" s="5"/>
      <c r="I975" s="5"/>
      <c r="J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6"/>
      <c r="B976" s="5"/>
      <c r="C976" s="5"/>
      <c r="D976" s="5"/>
      <c r="F976" s="5"/>
      <c r="G976" s="5"/>
      <c r="H976" s="5"/>
      <c r="I976" s="5"/>
      <c r="J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6"/>
      <c r="B977" s="5"/>
      <c r="C977" s="5"/>
      <c r="D977" s="5"/>
      <c r="F977" s="5"/>
      <c r="G977" s="5"/>
      <c r="H977" s="5"/>
      <c r="I977" s="5"/>
      <c r="J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/>
      <c r="B978" s="5"/>
      <c r="C978" s="5"/>
      <c r="D978" s="5"/>
      <c r="F978" s="5"/>
      <c r="G978" s="5"/>
      <c r="H978" s="5"/>
      <c r="I978" s="5"/>
      <c r="J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6"/>
      <c r="B979" s="5"/>
      <c r="C979" s="5"/>
      <c r="D979" s="5"/>
      <c r="F979" s="5"/>
      <c r="G979" s="5"/>
      <c r="H979" s="5"/>
      <c r="I979" s="5"/>
      <c r="J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6"/>
      <c r="B980" s="5"/>
      <c r="C980" s="5"/>
      <c r="D980" s="5"/>
      <c r="F980" s="5"/>
      <c r="G980" s="5"/>
      <c r="H980" s="5"/>
      <c r="I980" s="5"/>
      <c r="J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/>
      <c r="B981" s="5"/>
      <c r="C981" s="5"/>
      <c r="D981" s="5"/>
      <c r="F981" s="5"/>
      <c r="G981" s="5"/>
      <c r="H981" s="5"/>
      <c r="I981" s="5"/>
      <c r="J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6"/>
      <c r="B982" s="5"/>
      <c r="C982" s="5"/>
      <c r="D982" s="5"/>
      <c r="F982" s="5"/>
      <c r="G982" s="5"/>
      <c r="H982" s="5"/>
      <c r="I982" s="5"/>
      <c r="J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6"/>
      <c r="B983" s="5"/>
      <c r="C983" s="5"/>
      <c r="D983" s="5"/>
      <c r="F983" s="5"/>
      <c r="G983" s="5"/>
      <c r="H983" s="5"/>
      <c r="I983" s="5"/>
      <c r="J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/>
      <c r="B984" s="5"/>
      <c r="C984" s="5"/>
      <c r="D984" s="5"/>
      <c r="F984" s="5"/>
      <c r="G984" s="5"/>
      <c r="H984" s="5"/>
      <c r="I984" s="5"/>
      <c r="J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6"/>
      <c r="B985" s="5"/>
      <c r="C985" s="5"/>
      <c r="D985" s="5"/>
      <c r="F985" s="5"/>
      <c r="G985" s="5"/>
      <c r="H985" s="5"/>
      <c r="I985" s="5"/>
      <c r="J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6"/>
      <c r="B986" s="5"/>
      <c r="C986" s="5"/>
      <c r="D986" s="5"/>
      <c r="F986" s="5"/>
      <c r="G986" s="5"/>
      <c r="H986" s="5"/>
      <c r="I986" s="5"/>
      <c r="J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/>
      <c r="B987" s="5"/>
      <c r="C987" s="5"/>
      <c r="D987" s="5"/>
      <c r="F987" s="5"/>
      <c r="G987" s="5"/>
      <c r="H987" s="5"/>
      <c r="I987" s="5"/>
      <c r="J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6"/>
      <c r="B988" s="5"/>
      <c r="C988" s="5"/>
      <c r="D988" s="5"/>
      <c r="F988" s="5"/>
      <c r="G988" s="5"/>
      <c r="H988" s="5"/>
      <c r="I988" s="5"/>
      <c r="J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6"/>
      <c r="B989" s="5"/>
      <c r="C989" s="5"/>
      <c r="D989" s="5"/>
      <c r="F989" s="5"/>
      <c r="G989" s="5"/>
      <c r="H989" s="5"/>
      <c r="I989" s="5"/>
      <c r="J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/>
      <c r="B990" s="5"/>
      <c r="C990" s="5"/>
      <c r="D990" s="5"/>
      <c r="F990" s="5"/>
      <c r="G990" s="5"/>
      <c r="H990" s="5"/>
      <c r="I990" s="5"/>
      <c r="J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6"/>
      <c r="B991" s="5"/>
      <c r="C991" s="5"/>
      <c r="D991" s="5"/>
      <c r="F991" s="5"/>
      <c r="G991" s="5"/>
      <c r="H991" s="5"/>
      <c r="I991" s="5"/>
      <c r="J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6"/>
      <c r="B992" s="5"/>
      <c r="C992" s="5"/>
      <c r="D992" s="5"/>
      <c r="F992" s="5"/>
      <c r="G992" s="5"/>
      <c r="H992" s="5"/>
      <c r="I992" s="5"/>
      <c r="J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/>
      <c r="B993" s="5"/>
      <c r="C993" s="5"/>
      <c r="D993" s="5"/>
      <c r="F993" s="5"/>
      <c r="G993" s="5"/>
      <c r="H993" s="5"/>
      <c r="I993" s="5"/>
      <c r="J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6"/>
      <c r="B994" s="5"/>
      <c r="C994" s="5"/>
      <c r="D994" s="5"/>
      <c r="F994" s="5"/>
      <c r="G994" s="5"/>
      <c r="H994" s="5"/>
      <c r="I994" s="5"/>
      <c r="J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6"/>
      <c r="B995" s="5"/>
      <c r="C995" s="5"/>
      <c r="D995" s="5"/>
      <c r="F995" s="5"/>
      <c r="G995" s="5"/>
      <c r="H995" s="5"/>
      <c r="I995" s="5"/>
      <c r="J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/>
      <c r="B996" s="5"/>
      <c r="C996" s="5"/>
      <c r="D996" s="5"/>
      <c r="F996" s="5"/>
      <c r="G996" s="5"/>
      <c r="H996" s="5"/>
      <c r="I996" s="5"/>
      <c r="J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6"/>
      <c r="B997" s="5"/>
      <c r="C997" s="5"/>
      <c r="D997" s="5"/>
      <c r="F997" s="5"/>
      <c r="G997" s="5"/>
      <c r="H997" s="5"/>
      <c r="I997" s="5"/>
      <c r="J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6"/>
      <c r="B998" s="5"/>
      <c r="C998" s="5"/>
      <c r="D998" s="5"/>
      <c r="F998" s="5"/>
      <c r="G998" s="5"/>
      <c r="H998" s="5"/>
      <c r="I998" s="5"/>
      <c r="J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/>
      <c r="B999" s="5"/>
      <c r="C999" s="5"/>
      <c r="D999" s="5"/>
      <c r="F999" s="5"/>
      <c r="G999" s="5"/>
      <c r="H999" s="5"/>
      <c r="I999" s="5"/>
      <c r="J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6"/>
      <c r="B1000" s="5"/>
      <c r="C1000" s="5"/>
      <c r="D1000" s="5"/>
      <c r="F1000" s="5"/>
      <c r="G1000" s="5"/>
      <c r="H1000" s="5"/>
      <c r="I1000" s="5"/>
      <c r="J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F1"/>
    <mergeCell ref="G1:J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Q13" sqref="Q13"/>
    </sheetView>
  </sheetViews>
  <sheetFormatPr defaultColWidth="14.453125" defaultRowHeight="15" customHeight="1"/>
  <cols>
    <col min="1" max="1" width="8.7265625" customWidth="1"/>
    <col min="2" max="2" width="16.08984375" customWidth="1"/>
    <col min="3" max="3" width="27.54296875" customWidth="1"/>
    <col min="4" max="4" width="12.453125" customWidth="1"/>
    <col min="5" max="5" width="10.54296875" customWidth="1"/>
    <col min="6" max="6" width="8.7265625" customWidth="1"/>
    <col min="7" max="7" width="9.08984375" customWidth="1"/>
    <col min="8" max="10" width="8.81640625" customWidth="1"/>
    <col min="11" max="11" width="9.81640625" customWidth="1"/>
    <col min="12" max="12" width="10.08984375" customWidth="1"/>
    <col min="13" max="13" width="11.08984375" customWidth="1"/>
    <col min="14" max="14" width="9" customWidth="1"/>
    <col min="15" max="17" width="8.81640625" customWidth="1"/>
    <col min="18" max="18" width="8.7265625" customWidth="1"/>
    <col min="19" max="19" width="11.7265625" customWidth="1"/>
    <col min="20" max="22" width="8.7265625" customWidth="1"/>
    <col min="23" max="23" width="9.453125" customWidth="1"/>
    <col min="24" max="26" width="8.7265625" customWidth="1"/>
  </cols>
  <sheetData>
    <row r="1" spans="1:26" ht="14.25" customHeight="1">
      <c r="A1" s="3" t="s">
        <v>131</v>
      </c>
      <c r="B1" s="3" t="s">
        <v>132</v>
      </c>
      <c r="C1" s="3" t="s">
        <v>2</v>
      </c>
      <c r="D1" s="3" t="s">
        <v>8</v>
      </c>
      <c r="E1" s="3" t="s">
        <v>9</v>
      </c>
      <c r="F1" s="3" t="s">
        <v>10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22</v>
      </c>
      <c r="S1" s="3" t="s">
        <v>23</v>
      </c>
      <c r="T1" s="3" t="s">
        <v>24</v>
      </c>
      <c r="U1" s="3" t="s">
        <v>25</v>
      </c>
      <c r="V1" s="3"/>
      <c r="W1" s="3"/>
      <c r="X1" s="3"/>
      <c r="Y1" s="3"/>
      <c r="Z1" s="3"/>
    </row>
    <row r="2" spans="1:26" ht="14.25" customHeight="1">
      <c r="A2" s="13">
        <v>0</v>
      </c>
      <c r="B2" s="13" t="s">
        <v>95</v>
      </c>
      <c r="C2" s="13" t="s">
        <v>95</v>
      </c>
      <c r="D2" s="7">
        <v>0.44418299999999999</v>
      </c>
      <c r="E2" s="7">
        <v>6.3967210000000003</v>
      </c>
      <c r="F2" s="13" t="s">
        <v>144</v>
      </c>
      <c r="G2" s="14">
        <v>31.863379999999999</v>
      </c>
      <c r="H2" s="6">
        <v>0.6</v>
      </c>
      <c r="I2" s="6">
        <v>3.7</v>
      </c>
      <c r="J2" s="6">
        <v>91.1</v>
      </c>
      <c r="K2" s="6">
        <v>4.5</v>
      </c>
      <c r="L2" s="13">
        <f t="array" ref="L2">INDEX(Population!B:B, MATCH(MASTER_GIS_basins!C2, Population!A:A, 0))</f>
        <v>460</v>
      </c>
      <c r="M2" s="8">
        <v>4241.6267459999999</v>
      </c>
      <c r="N2" s="15">
        <v>0.179532</v>
      </c>
      <c r="O2" s="15">
        <v>7.1697999999999998E-2</v>
      </c>
      <c r="P2" s="15">
        <v>1.7631559999999999</v>
      </c>
      <c r="Q2" s="15">
        <v>0.87991699999999995</v>
      </c>
      <c r="R2" s="9">
        <f t="shared" ref="R2:U2" si="0">N2*448.831</f>
        <v>80.579527092000006</v>
      </c>
      <c r="S2" s="9">
        <f t="shared" si="0"/>
        <v>32.180285038000001</v>
      </c>
      <c r="T2" s="9">
        <f t="shared" si="0"/>
        <v>791.35907063599996</v>
      </c>
      <c r="U2" s="9">
        <f t="shared" si="0"/>
        <v>394.93402702700001</v>
      </c>
      <c r="W2" s="9"/>
      <c r="X2" s="9"/>
    </row>
    <row r="3" spans="1:26" ht="14.25" customHeight="1">
      <c r="A3" s="13">
        <v>1</v>
      </c>
      <c r="B3" s="13" t="s">
        <v>90</v>
      </c>
      <c r="C3" s="13" t="s">
        <v>90</v>
      </c>
      <c r="D3" s="7">
        <v>0.29350900000000002</v>
      </c>
      <c r="E3" s="7">
        <v>10.214548000000001</v>
      </c>
      <c r="F3" s="13" t="s">
        <v>144</v>
      </c>
      <c r="G3" s="14">
        <v>23.414090000000002</v>
      </c>
      <c r="H3" s="6">
        <v>0.3</v>
      </c>
      <c r="I3" s="6">
        <v>25.1</v>
      </c>
      <c r="J3" s="6">
        <v>71</v>
      </c>
      <c r="K3" s="6">
        <v>3.6</v>
      </c>
      <c r="L3" s="13">
        <f t="array" ref="L3">INDEX(Population!B:B, MATCH(MASTER_GIS_basins!C3, Population!A:A, 0))</f>
        <v>308</v>
      </c>
      <c r="M3" s="8">
        <v>2526.5823730000002</v>
      </c>
      <c r="N3" s="15">
        <v>8.3002999999999993E-2</v>
      </c>
      <c r="O3" s="15">
        <v>3.1042E-2</v>
      </c>
      <c r="P3" s="15">
        <v>0.81181499999999995</v>
      </c>
      <c r="Q3" s="15">
        <v>0.39111299999999999</v>
      </c>
      <c r="R3" s="9">
        <f t="shared" ref="R3:U3" si="1">N3*448.831</f>
        <v>37.254319492999997</v>
      </c>
      <c r="S3" s="9">
        <f t="shared" si="1"/>
        <v>13.932611902000001</v>
      </c>
      <c r="T3" s="9">
        <f t="shared" si="1"/>
        <v>364.36773826500001</v>
      </c>
      <c r="U3" s="9">
        <f t="shared" si="1"/>
        <v>175.54363890300002</v>
      </c>
      <c r="W3" s="9"/>
      <c r="X3" s="9"/>
    </row>
    <row r="4" spans="1:26" ht="14.25" customHeight="1">
      <c r="A4" s="13">
        <v>2</v>
      </c>
      <c r="B4" s="13" t="s">
        <v>91</v>
      </c>
      <c r="C4" s="13" t="s">
        <v>91</v>
      </c>
      <c r="D4" s="7">
        <v>0.13026799999999999</v>
      </c>
      <c r="E4" s="7">
        <v>54.114265000000003</v>
      </c>
      <c r="F4" s="13" t="s">
        <v>144</v>
      </c>
      <c r="G4" s="14">
        <v>28.069203000000002</v>
      </c>
      <c r="H4" s="6"/>
      <c r="I4" s="6">
        <v>0.3</v>
      </c>
      <c r="J4" s="6">
        <v>99.2</v>
      </c>
      <c r="K4" s="6">
        <v>0.5</v>
      </c>
      <c r="L4" s="13">
        <f t="array" ref="L4">INDEX(Population!B:B, MATCH(MASTER_GIS_basins!C4, Population!A:A, 0))</f>
        <v>100</v>
      </c>
      <c r="M4" s="8">
        <v>2574.2430829999998</v>
      </c>
      <c r="N4" s="15">
        <v>9.9253999999999995E-2</v>
      </c>
      <c r="O4" s="15">
        <v>4.0224999999999997E-2</v>
      </c>
      <c r="P4" s="15">
        <v>0.63710999999999995</v>
      </c>
      <c r="Q4" s="15">
        <v>0.30849100000000002</v>
      </c>
      <c r="R4" s="9">
        <f t="shared" ref="R4:U4" si="2">N4*448.831</f>
        <v>44.548272073999996</v>
      </c>
      <c r="S4" s="9">
        <f t="shared" si="2"/>
        <v>18.054226974999999</v>
      </c>
      <c r="T4" s="9">
        <f t="shared" si="2"/>
        <v>285.95471841</v>
      </c>
      <c r="U4" s="9">
        <f t="shared" si="2"/>
        <v>138.46032402100002</v>
      </c>
      <c r="W4" s="9"/>
      <c r="X4" s="9"/>
    </row>
    <row r="5" spans="1:26" ht="14.25" customHeight="1">
      <c r="A5" s="13">
        <v>3</v>
      </c>
      <c r="B5" s="13" t="s">
        <v>37</v>
      </c>
      <c r="C5" s="13" t="s">
        <v>37</v>
      </c>
      <c r="D5" s="7">
        <v>0.12144199999999999</v>
      </c>
      <c r="E5" s="7">
        <v>47.903834000000003</v>
      </c>
      <c r="F5" s="13" t="s">
        <v>144</v>
      </c>
      <c r="G5" s="14">
        <v>26.436181999999999</v>
      </c>
      <c r="H5" s="6"/>
      <c r="I5" s="6"/>
      <c r="J5" s="6">
        <v>97.1</v>
      </c>
      <c r="K5" s="6">
        <v>2.9</v>
      </c>
      <c r="L5" s="13">
        <f t="array" ref="L5">INDEX(Population!B:B, MATCH(MASTER_GIS_basins!C5, Population!A:A, 0))</f>
        <v>60</v>
      </c>
      <c r="M5" s="8">
        <v>2676.469012</v>
      </c>
      <c r="N5" s="15">
        <v>7.0559999999999998E-2</v>
      </c>
      <c r="O5" s="15">
        <v>2.7533999999999999E-2</v>
      </c>
      <c r="P5" s="15">
        <v>0.48723899999999998</v>
      </c>
      <c r="Q5" s="15">
        <v>0.23266600000000001</v>
      </c>
      <c r="R5" s="9">
        <f t="shared" ref="R5:U5" si="3">N5*448.831</f>
        <v>31.669515360000002</v>
      </c>
      <c r="S5" s="9">
        <f t="shared" si="3"/>
        <v>12.358112754</v>
      </c>
      <c r="T5" s="9">
        <f t="shared" si="3"/>
        <v>218.687967609</v>
      </c>
      <c r="U5" s="9">
        <f t="shared" si="3"/>
        <v>104.42771344600001</v>
      </c>
      <c r="W5" s="9"/>
      <c r="X5" s="9"/>
    </row>
    <row r="6" spans="1:26" ht="14.25" customHeight="1">
      <c r="A6" s="13">
        <v>4</v>
      </c>
      <c r="B6" s="13" t="s">
        <v>93</v>
      </c>
      <c r="C6" s="13" t="s">
        <v>93</v>
      </c>
      <c r="D6" s="7">
        <v>0.47141699999999997</v>
      </c>
      <c r="E6" s="7">
        <v>26.095842999999999</v>
      </c>
      <c r="F6" s="13" t="s">
        <v>144</v>
      </c>
      <c r="G6" s="14">
        <v>27.868783000000001</v>
      </c>
      <c r="H6" s="6">
        <v>0.6</v>
      </c>
      <c r="I6" s="6">
        <v>6.9</v>
      </c>
      <c r="J6" s="6">
        <v>79.7</v>
      </c>
      <c r="K6" s="6">
        <v>12.8</v>
      </c>
      <c r="L6" s="13">
        <f t="array" ref="L6">INDEX(Population!B:B, MATCH(MASTER_GIS_basins!C6, Population!A:A, 0))</f>
        <v>260</v>
      </c>
      <c r="M6" s="8">
        <v>3878.8784599999999</v>
      </c>
      <c r="N6" s="15">
        <v>0.18228900000000001</v>
      </c>
      <c r="O6" s="15">
        <v>7.3349999999999999E-2</v>
      </c>
      <c r="P6" s="15">
        <v>1.340311</v>
      </c>
      <c r="Q6" s="15">
        <v>0.65742299999999998</v>
      </c>
      <c r="R6" s="9">
        <f t="shared" ref="R6:U6" si="4">N6*448.831</f>
        <v>81.816954159000005</v>
      </c>
      <c r="S6" s="9">
        <f t="shared" si="4"/>
        <v>32.921753850000002</v>
      </c>
      <c r="T6" s="9">
        <f t="shared" si="4"/>
        <v>601.573126441</v>
      </c>
      <c r="U6" s="9">
        <f t="shared" si="4"/>
        <v>295.07182251300003</v>
      </c>
      <c r="W6" s="9"/>
      <c r="X6" s="9"/>
    </row>
    <row r="7" spans="1:26" ht="14.25" customHeight="1">
      <c r="A7" s="13">
        <v>5</v>
      </c>
      <c r="B7" s="13" t="s">
        <v>92</v>
      </c>
      <c r="C7" s="13" t="s">
        <v>92</v>
      </c>
      <c r="D7" s="7">
        <v>0.13832800000000001</v>
      </c>
      <c r="E7" s="7">
        <v>28.861311000000001</v>
      </c>
      <c r="F7" s="13" t="s">
        <v>144</v>
      </c>
      <c r="G7" s="14">
        <v>27.131312000000001</v>
      </c>
      <c r="H7" s="6">
        <v>2.1</v>
      </c>
      <c r="I7" s="6">
        <v>13.3</v>
      </c>
      <c r="J7" s="6">
        <v>77.7</v>
      </c>
      <c r="K7" s="6">
        <v>6.9</v>
      </c>
      <c r="L7" s="13">
        <f t="array" ref="L7">INDEX(Population!B:B, MATCH(MASTER_GIS_basins!C7, Population!A:A, 0))</f>
        <v>134</v>
      </c>
      <c r="M7" s="8">
        <v>2820.2632349999999</v>
      </c>
      <c r="N7" s="15">
        <v>8.0717999999999998E-2</v>
      </c>
      <c r="O7" s="15">
        <v>3.1663999999999998E-2</v>
      </c>
      <c r="P7" s="15">
        <v>0.61116499999999996</v>
      </c>
      <c r="Q7" s="15">
        <v>0.29480000000000001</v>
      </c>
      <c r="R7" s="9">
        <f t="shared" ref="R7:U7" si="5">N7*448.831</f>
        <v>36.228740658</v>
      </c>
      <c r="S7" s="9">
        <f t="shared" si="5"/>
        <v>14.211784783999999</v>
      </c>
      <c r="T7" s="9">
        <f t="shared" si="5"/>
        <v>274.30979811499998</v>
      </c>
      <c r="U7" s="9">
        <f t="shared" si="5"/>
        <v>132.31537880000002</v>
      </c>
      <c r="W7" s="9"/>
      <c r="X7" s="9"/>
    </row>
    <row r="8" spans="1:26" ht="14.25" customHeight="1">
      <c r="A8" s="13">
        <v>6</v>
      </c>
      <c r="B8" s="13" t="s">
        <v>39</v>
      </c>
      <c r="C8" s="13" t="s">
        <v>39</v>
      </c>
      <c r="D8" s="7">
        <v>0.38823800000000003</v>
      </c>
      <c r="E8" s="7">
        <v>7.4265410000000003</v>
      </c>
      <c r="F8" s="13" t="s">
        <v>144</v>
      </c>
      <c r="G8" s="14">
        <v>24.097128000000001</v>
      </c>
      <c r="H8" s="6">
        <v>0.8</v>
      </c>
      <c r="I8" s="6">
        <v>5.9</v>
      </c>
      <c r="J8" s="6">
        <v>89.2</v>
      </c>
      <c r="K8" s="6">
        <v>4.0999999999999996</v>
      </c>
      <c r="L8" s="13">
        <f t="array" ref="L8">INDEX(Population!B:B, MATCH(MASTER_GIS_basins!C8, Population!A:A, 0))</f>
        <v>344</v>
      </c>
      <c r="M8" s="8">
        <v>2784.0204250000002</v>
      </c>
      <c r="N8" s="15">
        <v>9.8466999999999999E-2</v>
      </c>
      <c r="O8" s="15">
        <v>3.6901000000000003E-2</v>
      </c>
      <c r="P8" s="15">
        <v>1.019296</v>
      </c>
      <c r="Q8" s="15">
        <v>0.49433899999999997</v>
      </c>
      <c r="R8" s="9">
        <f t="shared" ref="R8:U8" si="6">N8*448.831</f>
        <v>44.195042077000004</v>
      </c>
      <c r="S8" s="9">
        <f t="shared" si="6"/>
        <v>16.562312731000002</v>
      </c>
      <c r="T8" s="9">
        <f t="shared" si="6"/>
        <v>457.49164297600004</v>
      </c>
      <c r="U8" s="9">
        <f t="shared" si="6"/>
        <v>221.87466770899999</v>
      </c>
      <c r="W8" s="9"/>
      <c r="X8" s="9"/>
    </row>
    <row r="9" spans="1:26" ht="14.25" customHeight="1">
      <c r="A9" s="13">
        <v>7</v>
      </c>
      <c r="B9" s="13" t="s">
        <v>89</v>
      </c>
      <c r="C9" s="13" t="s">
        <v>89</v>
      </c>
      <c r="D9" s="7">
        <v>0.30146000000000001</v>
      </c>
      <c r="E9" s="7">
        <v>23.321078</v>
      </c>
      <c r="F9" s="13" t="s">
        <v>144</v>
      </c>
      <c r="G9" s="14">
        <v>28.797611</v>
      </c>
      <c r="H9" s="6">
        <v>0.3</v>
      </c>
      <c r="I9" s="6">
        <v>5.5</v>
      </c>
      <c r="J9" s="6">
        <v>89.6</v>
      </c>
      <c r="K9" s="6">
        <v>4.5999999999999996</v>
      </c>
      <c r="L9" s="13">
        <f t="array" ref="L9">INDEX(Population!B:B, MATCH(MASTER_GIS_basins!C9, Population!A:A, 0))</f>
        <v>275</v>
      </c>
      <c r="M9" s="8">
        <v>2680.6682500000002</v>
      </c>
      <c r="N9" s="15">
        <v>0.12732499999999999</v>
      </c>
      <c r="O9" s="15">
        <v>5.0333999999999997E-2</v>
      </c>
      <c r="P9" s="15">
        <v>0.98513099999999998</v>
      </c>
      <c r="Q9" s="15">
        <v>0.47966700000000001</v>
      </c>
      <c r="R9" s="9">
        <f t="shared" ref="R9:U9" si="7">N9*448.831</f>
        <v>57.147407074999997</v>
      </c>
      <c r="S9" s="9">
        <f t="shared" si="7"/>
        <v>22.591459554</v>
      </c>
      <c r="T9" s="9">
        <f t="shared" si="7"/>
        <v>442.15733186099999</v>
      </c>
      <c r="U9" s="9">
        <f t="shared" si="7"/>
        <v>215.28941927700001</v>
      </c>
      <c r="W9" s="9"/>
      <c r="X9" s="9"/>
    </row>
    <row r="10" spans="1:26" ht="14.25" customHeight="1">
      <c r="A10" s="13">
        <v>8</v>
      </c>
      <c r="B10" s="13" t="s">
        <v>94</v>
      </c>
      <c r="C10" s="13" t="s">
        <v>94</v>
      </c>
      <c r="D10" s="7">
        <v>0.58404100000000003</v>
      </c>
      <c r="E10" s="7">
        <v>47.398806</v>
      </c>
      <c r="F10" s="13" t="s">
        <v>144</v>
      </c>
      <c r="G10" s="14">
        <v>32.818762</v>
      </c>
      <c r="H10" s="6">
        <v>0.9</v>
      </c>
      <c r="I10" s="6">
        <v>6.7</v>
      </c>
      <c r="J10" s="6">
        <v>77.5</v>
      </c>
      <c r="K10" s="6">
        <v>14.9</v>
      </c>
      <c r="L10" s="13">
        <f t="array" ref="L10">INDEX(Population!B:B, MATCH(MASTER_GIS_basins!C10, Population!A:A, 0))</f>
        <v>327</v>
      </c>
      <c r="M10" s="8">
        <v>4327.0776290000003</v>
      </c>
      <c r="N10" s="15">
        <v>0.36251499999999998</v>
      </c>
      <c r="O10" s="15">
        <v>0.15711600000000001</v>
      </c>
      <c r="P10" s="15">
        <v>2.1490429999999998</v>
      </c>
      <c r="Q10" s="15">
        <v>1.077925</v>
      </c>
      <c r="R10" s="9">
        <f t="shared" ref="R10:U10" si="8">N10*448.831</f>
        <v>162.70796996499999</v>
      </c>
      <c r="S10" s="9">
        <f t="shared" si="8"/>
        <v>70.518531396</v>
      </c>
      <c r="T10" s="9">
        <f t="shared" si="8"/>
        <v>964.55711873299992</v>
      </c>
      <c r="U10" s="9">
        <f t="shared" si="8"/>
        <v>483.80615567500001</v>
      </c>
      <c r="W10" s="9"/>
      <c r="X10" s="9"/>
    </row>
    <row r="11" spans="1:26" ht="14.25" customHeight="1">
      <c r="A11" s="13">
        <v>9</v>
      </c>
      <c r="B11" s="13" t="s">
        <v>145</v>
      </c>
      <c r="C11" s="13" t="s">
        <v>43</v>
      </c>
      <c r="D11" s="7">
        <v>0.29533599999999999</v>
      </c>
      <c r="E11" s="7">
        <v>19.897345000000001</v>
      </c>
      <c r="F11" s="13" t="s">
        <v>144</v>
      </c>
      <c r="G11" s="14">
        <v>34.368333</v>
      </c>
      <c r="H11" s="6">
        <v>4.9000000000000004</v>
      </c>
      <c r="I11" s="6">
        <v>19.5</v>
      </c>
      <c r="J11" s="6">
        <v>64.099999999999994</v>
      </c>
      <c r="K11" s="6">
        <v>11.6</v>
      </c>
      <c r="L11" s="13">
        <f t="array" ref="L11">INDEX(Population!B:B, MATCH(MASTER_GIS_basins!C11, Population!A:A, 0))</f>
        <v>1549</v>
      </c>
      <c r="M11" s="8">
        <v>4459.206443</v>
      </c>
      <c r="N11" s="15">
        <v>0.214312</v>
      </c>
      <c r="O11" s="15">
        <v>9.0232000000000007E-2</v>
      </c>
      <c r="P11" s="15">
        <v>1.580667</v>
      </c>
      <c r="Q11" s="15">
        <v>0.791412</v>
      </c>
      <c r="R11" s="9">
        <f t="shared" ref="R11:U11" si="9">N11*448.831</f>
        <v>96.18986927200001</v>
      </c>
      <c r="S11" s="9">
        <f t="shared" si="9"/>
        <v>40.498918792000005</v>
      </c>
      <c r="T11" s="9">
        <f t="shared" si="9"/>
        <v>709.45235027700005</v>
      </c>
      <c r="U11" s="9">
        <f t="shared" si="9"/>
        <v>355.21023937199999</v>
      </c>
      <c r="W11" s="9"/>
      <c r="X11" s="9"/>
    </row>
    <row r="12" spans="1:26" ht="14.25" customHeight="1">
      <c r="A12" s="13">
        <v>10</v>
      </c>
      <c r="B12" s="13" t="s">
        <v>86</v>
      </c>
      <c r="C12" s="13" t="s">
        <v>50</v>
      </c>
      <c r="D12" s="7">
        <v>0.124787</v>
      </c>
      <c r="E12" s="7">
        <v>61.430962000000001</v>
      </c>
      <c r="F12" s="13" t="s">
        <v>144</v>
      </c>
      <c r="G12" s="14">
        <v>28.897592</v>
      </c>
      <c r="H12" s="6">
        <v>2.6</v>
      </c>
      <c r="I12" s="6">
        <v>9.6</v>
      </c>
      <c r="J12" s="6">
        <v>83</v>
      </c>
      <c r="K12" s="6">
        <v>4.8</v>
      </c>
      <c r="L12" s="13">
        <f t="array" ref="L12">INDEX(Population!B:B, MATCH(MASTER_GIS_basins!C12, Population!A:A, 0))</f>
        <v>81</v>
      </c>
      <c r="M12" s="8">
        <v>2936.66795</v>
      </c>
      <c r="N12" s="15">
        <v>8.8567999999999994E-2</v>
      </c>
      <c r="O12" s="15">
        <v>3.5524E-2</v>
      </c>
      <c r="P12" s="15">
        <v>0.56205099999999997</v>
      </c>
      <c r="Q12" s="15">
        <v>0.27044899999999999</v>
      </c>
      <c r="R12" s="9">
        <f t="shared" ref="R12:U12" si="10">N12*448.831</f>
        <v>39.752064007999998</v>
      </c>
      <c r="S12" s="9">
        <f t="shared" si="10"/>
        <v>15.944272444000001</v>
      </c>
      <c r="T12" s="9">
        <f t="shared" si="10"/>
        <v>252.26591238099999</v>
      </c>
      <c r="U12" s="9">
        <f t="shared" si="10"/>
        <v>121.385895119</v>
      </c>
      <c r="W12" s="9"/>
      <c r="X12" s="9"/>
    </row>
    <row r="13" spans="1:26" ht="14.25" customHeight="1">
      <c r="A13" s="13">
        <v>11</v>
      </c>
      <c r="B13" s="13" t="s">
        <v>86</v>
      </c>
      <c r="C13" s="13" t="s">
        <v>86</v>
      </c>
      <c r="D13" s="7">
        <v>0.24790400000000001</v>
      </c>
      <c r="E13" s="7">
        <v>57.028697999999999</v>
      </c>
      <c r="F13" s="13" t="s">
        <v>144</v>
      </c>
      <c r="G13" s="14">
        <v>26.8949</v>
      </c>
      <c r="H13" s="6">
        <v>0.2</v>
      </c>
      <c r="I13" s="6">
        <v>1.5</v>
      </c>
      <c r="J13" s="6">
        <v>92.7</v>
      </c>
      <c r="K13" s="6">
        <v>5.7</v>
      </c>
      <c r="L13" s="13">
        <f t="array" ref="L13">INDEX(Population!B:B, MATCH(MASTER_GIS_basins!C13, Population!A:A, 0))</f>
        <v>287</v>
      </c>
      <c r="M13" s="8">
        <v>3352.759728</v>
      </c>
      <c r="N13" s="15">
        <v>0.14335800000000001</v>
      </c>
      <c r="O13" s="15">
        <v>5.8497E-2</v>
      </c>
      <c r="P13" s="15">
        <v>0.89476500000000003</v>
      </c>
      <c r="Q13" s="15">
        <v>0.43523800000000001</v>
      </c>
      <c r="R13" s="9">
        <f t="shared" ref="R13:U13" si="11">N13*448.831</f>
        <v>64.343514498000005</v>
      </c>
      <c r="S13" s="9">
        <f t="shared" si="11"/>
        <v>26.255267007</v>
      </c>
      <c r="T13" s="9">
        <f t="shared" si="11"/>
        <v>401.59826971500001</v>
      </c>
      <c r="U13" s="9">
        <f t="shared" si="11"/>
        <v>195.34830677800002</v>
      </c>
      <c r="W13" s="9"/>
      <c r="X13" s="9"/>
    </row>
    <row r="14" spans="1:26" ht="14.25" customHeight="1">
      <c r="A14" s="13">
        <v>12</v>
      </c>
      <c r="B14" s="13" t="s">
        <v>86</v>
      </c>
      <c r="C14" s="13" t="s">
        <v>45</v>
      </c>
      <c r="D14" s="7">
        <v>9.5708000000000001E-2</v>
      </c>
      <c r="E14" s="7">
        <v>63.245935000000003</v>
      </c>
      <c r="F14" s="13" t="s">
        <v>144</v>
      </c>
      <c r="G14" s="14">
        <v>31.619624999999999</v>
      </c>
      <c r="H14" s="6"/>
      <c r="I14" s="6"/>
      <c r="J14" s="6">
        <v>96.2</v>
      </c>
      <c r="K14" s="6">
        <v>3.8</v>
      </c>
      <c r="L14" s="13">
        <f t="array" ref="L14">INDEX(Population!B:B, MATCH(MASTER_GIS_basins!C14, Population!A:A, 0))</f>
        <v>68</v>
      </c>
      <c r="M14" s="8">
        <v>3722.9250080000002</v>
      </c>
      <c r="N14" s="15">
        <v>9.8433000000000007E-2</v>
      </c>
      <c r="O14" s="15">
        <v>4.0624E-2</v>
      </c>
      <c r="P14" s="15">
        <v>0.60125499999999998</v>
      </c>
      <c r="Q14" s="15">
        <v>0.29226200000000002</v>
      </c>
      <c r="R14" s="9">
        <f t="shared" ref="R14:U14" si="12">N14*448.831</f>
        <v>44.179781823000006</v>
      </c>
      <c r="S14" s="9">
        <f t="shared" si="12"/>
        <v>18.233310544000002</v>
      </c>
      <c r="T14" s="9">
        <f t="shared" si="12"/>
        <v>269.86188290500002</v>
      </c>
      <c r="U14" s="9">
        <f t="shared" si="12"/>
        <v>131.176245722</v>
      </c>
      <c r="W14" s="9"/>
      <c r="X14" s="9"/>
    </row>
    <row r="15" spans="1:26" ht="14.25" customHeight="1">
      <c r="A15" s="13">
        <v>13</v>
      </c>
      <c r="B15" s="13" t="s">
        <v>46</v>
      </c>
      <c r="C15" s="13" t="s">
        <v>46</v>
      </c>
      <c r="D15" s="7">
        <v>0.12729399999999999</v>
      </c>
      <c r="E15" s="7">
        <v>17.004584000000001</v>
      </c>
      <c r="F15" s="13" t="s">
        <v>144</v>
      </c>
      <c r="G15" s="14">
        <v>25.130237999999999</v>
      </c>
      <c r="H15" s="6"/>
      <c r="I15" s="6">
        <v>2.2000000000000002</v>
      </c>
      <c r="J15" s="6">
        <v>94.7</v>
      </c>
      <c r="K15" s="6">
        <v>3</v>
      </c>
      <c r="L15" s="13">
        <f t="array" ref="L15">INDEX(Population!B:B, MATCH(MASTER_GIS_basins!C15, Population!A:A, 0))</f>
        <v>88</v>
      </c>
      <c r="M15" s="8">
        <v>2730.5921960000001</v>
      </c>
      <c r="N15" s="15">
        <v>7.7824000000000004E-2</v>
      </c>
      <c r="O15" s="15">
        <v>3.0438E-2</v>
      </c>
      <c r="P15" s="15">
        <v>0.65771999999999997</v>
      </c>
      <c r="Q15" s="15">
        <v>0.31923200000000002</v>
      </c>
      <c r="R15" s="9">
        <f t="shared" ref="R15:U15" si="13">N15*448.831</f>
        <v>34.929823744000004</v>
      </c>
      <c r="S15" s="9">
        <f t="shared" si="13"/>
        <v>13.661517978000001</v>
      </c>
      <c r="T15" s="9">
        <f t="shared" si="13"/>
        <v>295.20512531999998</v>
      </c>
      <c r="U15" s="9">
        <f t="shared" si="13"/>
        <v>143.28121779200001</v>
      </c>
      <c r="W15" s="9"/>
      <c r="X15" s="9"/>
    </row>
    <row r="16" spans="1:26" ht="14.25" customHeight="1">
      <c r="A16" s="13">
        <v>14</v>
      </c>
      <c r="B16" s="13" t="s">
        <v>86</v>
      </c>
      <c r="C16" s="13" t="s">
        <v>52</v>
      </c>
      <c r="D16" s="7">
        <v>0.29094399999999998</v>
      </c>
      <c r="E16" s="7">
        <v>54.893562000000003</v>
      </c>
      <c r="F16" s="13" t="s">
        <v>144</v>
      </c>
      <c r="G16" s="14">
        <v>30.972297999999999</v>
      </c>
      <c r="H16" s="6">
        <v>0</v>
      </c>
      <c r="I16" s="6">
        <v>0.2</v>
      </c>
      <c r="J16" s="6">
        <v>94.7</v>
      </c>
      <c r="K16" s="6">
        <v>5.0999999999999996</v>
      </c>
      <c r="L16" s="13">
        <f t="array" ref="L16">INDEX(Population!B:B, MATCH(MASTER_GIS_basins!C16, Population!A:A, 0))</f>
        <v>214</v>
      </c>
      <c r="M16" s="8">
        <v>4254.6506509999999</v>
      </c>
      <c r="N16" s="15">
        <v>0.168767</v>
      </c>
      <c r="O16" s="15">
        <v>6.9557999999999995E-2</v>
      </c>
      <c r="P16" s="15">
        <v>1.04566</v>
      </c>
      <c r="Q16" s="15">
        <v>0.51132900000000003</v>
      </c>
      <c r="R16" s="9">
        <f t="shared" ref="R16:U16" si="14">N16*448.831</f>
        <v>75.747861377000007</v>
      </c>
      <c r="S16" s="9">
        <f t="shared" si="14"/>
        <v>31.219786698</v>
      </c>
      <c r="T16" s="9">
        <f t="shared" si="14"/>
        <v>469.32462346000005</v>
      </c>
      <c r="U16" s="9">
        <f t="shared" si="14"/>
        <v>229.50030639900001</v>
      </c>
      <c r="W16" s="9"/>
      <c r="X16" s="9"/>
    </row>
    <row r="17" spans="1:26" ht="14.25" customHeight="1">
      <c r="A17" s="13">
        <v>15</v>
      </c>
      <c r="B17" s="13" t="s">
        <v>86</v>
      </c>
      <c r="C17" s="13" t="s">
        <v>87</v>
      </c>
      <c r="D17" s="7">
        <v>0.104807</v>
      </c>
      <c r="E17" s="7">
        <v>84.286405999999999</v>
      </c>
      <c r="F17" s="13" t="s">
        <v>144</v>
      </c>
      <c r="G17" s="14">
        <v>29.897383000000001</v>
      </c>
      <c r="H17" s="6">
        <v>0</v>
      </c>
      <c r="I17" s="6">
        <v>2.2000000000000002</v>
      </c>
      <c r="J17" s="6">
        <v>93.5</v>
      </c>
      <c r="K17" s="6">
        <v>4.2</v>
      </c>
      <c r="L17" s="13">
        <f t="array" ref="L17">INDEX(Population!B:B, MATCH(MASTER_GIS_basins!C17, Population!A:A, 0))</f>
        <v>296</v>
      </c>
      <c r="M17" s="8">
        <v>2852.5193629999999</v>
      </c>
      <c r="N17" s="15">
        <v>7.3421E-2</v>
      </c>
      <c r="O17" s="15">
        <v>2.9146999999999999E-2</v>
      </c>
      <c r="P17" s="15">
        <v>0.444386</v>
      </c>
      <c r="Q17" s="15">
        <v>0.21180399999999999</v>
      </c>
      <c r="R17" s="9">
        <f t="shared" ref="R17:U17" si="15">N17*448.831</f>
        <v>32.953620851000004</v>
      </c>
      <c r="S17" s="9">
        <f t="shared" si="15"/>
        <v>13.082077157000001</v>
      </c>
      <c r="T17" s="9">
        <f t="shared" si="15"/>
        <v>199.45421276600001</v>
      </c>
      <c r="U17" s="9">
        <f t="shared" si="15"/>
        <v>95.064201123999993</v>
      </c>
      <c r="W17" s="9"/>
      <c r="X17" s="9"/>
    </row>
    <row r="18" spans="1:26" ht="14.25" customHeight="1">
      <c r="A18" s="13">
        <v>16</v>
      </c>
      <c r="B18" s="13" t="s">
        <v>88</v>
      </c>
      <c r="C18" s="13" t="s">
        <v>88</v>
      </c>
      <c r="D18" s="7">
        <v>0.206233</v>
      </c>
      <c r="E18" s="7">
        <v>8.3441290000000006</v>
      </c>
      <c r="F18" s="13" t="s">
        <v>144</v>
      </c>
      <c r="G18" s="14">
        <v>26.283491000000001</v>
      </c>
      <c r="H18" s="6">
        <v>2.7</v>
      </c>
      <c r="I18" s="6">
        <v>10.8</v>
      </c>
      <c r="J18" s="6">
        <v>84.4</v>
      </c>
      <c r="K18" s="6">
        <v>2.1</v>
      </c>
      <c r="L18" s="13">
        <f t="array" ref="L18">INDEX(Population!B:B, MATCH(MASTER_GIS_basins!C18, Population!A:A, 0))</f>
        <v>261</v>
      </c>
      <c r="M18" s="8">
        <v>2776.2512830000001</v>
      </c>
      <c r="N18" s="15">
        <v>5.7742000000000002E-2</v>
      </c>
      <c r="O18" s="15">
        <v>2.1076000000000001E-2</v>
      </c>
      <c r="P18" s="15">
        <v>0.60925799999999997</v>
      </c>
      <c r="Q18" s="15">
        <v>0.29108400000000001</v>
      </c>
      <c r="R18" s="9">
        <f t="shared" ref="R18:U18" si="16">N18*448.831</f>
        <v>25.916399602000002</v>
      </c>
      <c r="S18" s="9">
        <f t="shared" si="16"/>
        <v>9.4595621560000005</v>
      </c>
      <c r="T18" s="9">
        <f t="shared" si="16"/>
        <v>273.45387739799997</v>
      </c>
      <c r="U18" s="9">
        <f t="shared" si="16"/>
        <v>130.647522804</v>
      </c>
      <c r="W18" s="9"/>
      <c r="X18" s="9"/>
    </row>
    <row r="19" spans="1:26" ht="14.25" customHeight="1">
      <c r="A19" s="13">
        <v>17</v>
      </c>
      <c r="B19" s="13" t="s">
        <v>54</v>
      </c>
      <c r="C19" s="13" t="s">
        <v>54</v>
      </c>
      <c r="D19" s="7">
        <v>0.26872299999999999</v>
      </c>
      <c r="E19" s="7">
        <v>28.573962999999999</v>
      </c>
      <c r="F19" s="13" t="s">
        <v>144</v>
      </c>
      <c r="G19" s="14">
        <v>30.659493000000001</v>
      </c>
      <c r="H19" s="6"/>
      <c r="I19" s="6"/>
      <c r="J19" s="6">
        <v>97.5</v>
      </c>
      <c r="K19" s="6">
        <v>2.5</v>
      </c>
      <c r="L19" s="13">
        <f t="array" ref="L19">INDEX(Population!B:B, MATCH(MASTER_GIS_basins!C19, Population!A:A, 0))</f>
        <v>29</v>
      </c>
      <c r="M19" s="8">
        <v>4502.3326370000004</v>
      </c>
      <c r="N19" s="15">
        <v>0.142203</v>
      </c>
      <c r="O19" s="15">
        <v>5.7433999999999999E-2</v>
      </c>
      <c r="P19" s="15">
        <v>1.030162</v>
      </c>
      <c r="Q19" s="15">
        <v>0.50425399999999998</v>
      </c>
      <c r="R19" s="9">
        <f t="shared" ref="R19:U19" si="17">N19*448.831</f>
        <v>63.825114693000003</v>
      </c>
      <c r="S19" s="9">
        <f t="shared" si="17"/>
        <v>25.778159654</v>
      </c>
      <c r="T19" s="9">
        <f t="shared" si="17"/>
        <v>462.36864062200004</v>
      </c>
      <c r="U19" s="9">
        <f t="shared" si="17"/>
        <v>226.32482707400001</v>
      </c>
      <c r="W19" s="9"/>
      <c r="X19" s="9"/>
    </row>
    <row r="20" spans="1:26" ht="14.25" customHeight="1">
      <c r="A20" s="13">
        <v>18</v>
      </c>
      <c r="B20" s="13" t="s">
        <v>145</v>
      </c>
      <c r="C20" s="13" t="s">
        <v>56</v>
      </c>
      <c r="D20" s="7">
        <v>0.117345</v>
      </c>
      <c r="E20" s="7">
        <v>83.334057999999999</v>
      </c>
      <c r="F20" s="13" t="s">
        <v>144</v>
      </c>
      <c r="G20" s="14">
        <v>29.730004000000001</v>
      </c>
      <c r="H20" s="6">
        <v>0.5</v>
      </c>
      <c r="I20" s="6">
        <v>1.4</v>
      </c>
      <c r="J20" s="6">
        <v>97</v>
      </c>
      <c r="K20" s="6">
        <v>1</v>
      </c>
      <c r="L20" s="13">
        <f t="array" ref="L20">INDEX(Population!B:B, MATCH(MASTER_GIS_basins!C20, Population!A:A, 0))</f>
        <v>1445</v>
      </c>
      <c r="M20" s="8">
        <v>5078.2880299999997</v>
      </c>
      <c r="N20" s="15">
        <v>0.120297</v>
      </c>
      <c r="O20" s="15">
        <v>5.0347999999999997E-2</v>
      </c>
      <c r="P20" s="15">
        <v>0.68149499999999996</v>
      </c>
      <c r="Q20" s="15">
        <v>0.33208799999999999</v>
      </c>
      <c r="R20" s="9">
        <f t="shared" ref="R20:U20" si="18">N20*448.831</f>
        <v>53.993022807000003</v>
      </c>
      <c r="S20" s="9">
        <f t="shared" si="18"/>
        <v>22.597743187999999</v>
      </c>
      <c r="T20" s="9">
        <f t="shared" si="18"/>
        <v>305.87608234499999</v>
      </c>
      <c r="U20" s="9">
        <f t="shared" si="18"/>
        <v>149.05138912800001</v>
      </c>
      <c r="W20" s="9"/>
      <c r="X20" s="9"/>
    </row>
    <row r="21" spans="1:26" ht="14.25" customHeight="1">
      <c r="A21" s="13">
        <v>19</v>
      </c>
      <c r="B21" s="13" t="s">
        <v>54</v>
      </c>
      <c r="C21" s="13" t="s">
        <v>85</v>
      </c>
      <c r="D21" s="7">
        <v>2.2017999999999999E-2</v>
      </c>
      <c r="E21" s="7">
        <v>61.359262000000001</v>
      </c>
      <c r="F21" s="13" t="s">
        <v>144</v>
      </c>
      <c r="G21" s="14">
        <v>30.137734999999999</v>
      </c>
      <c r="H21" s="6"/>
      <c r="I21" s="6">
        <v>1.1000000000000001</v>
      </c>
      <c r="J21" s="6">
        <v>95.4</v>
      </c>
      <c r="K21" s="6">
        <v>3.5</v>
      </c>
      <c r="L21" s="13">
        <f t="array" ref="L21">INDEX(Population!B:B, MATCH(MASTER_GIS_basins!C21, Population!A:A, 0))</f>
        <v>34</v>
      </c>
      <c r="M21" s="8">
        <v>3990.6737370000001</v>
      </c>
      <c r="N21" s="15">
        <v>2.8174999999999999E-2</v>
      </c>
      <c r="O21" s="15">
        <v>1.09E-2</v>
      </c>
      <c r="P21" s="15">
        <v>0.19178400000000001</v>
      </c>
      <c r="Q21" s="15">
        <v>9.0310000000000001E-2</v>
      </c>
      <c r="R21" s="9">
        <f t="shared" ref="R21:U21" si="19">N21*448.831</f>
        <v>12.645813425</v>
      </c>
      <c r="S21" s="9">
        <f t="shared" si="19"/>
        <v>4.8922579000000006</v>
      </c>
      <c r="T21" s="9">
        <f t="shared" si="19"/>
        <v>86.078604504000012</v>
      </c>
      <c r="U21" s="9">
        <f t="shared" si="19"/>
        <v>40.533927609999999</v>
      </c>
      <c r="W21" s="9"/>
      <c r="X21" s="9"/>
    </row>
    <row r="22" spans="1:26" ht="14.25" customHeight="1">
      <c r="A22" s="13">
        <v>20</v>
      </c>
      <c r="B22" s="13" t="s">
        <v>145</v>
      </c>
      <c r="C22" s="13" t="s">
        <v>101</v>
      </c>
      <c r="D22" s="7">
        <v>0.44242599999999999</v>
      </c>
      <c r="E22" s="7">
        <v>98.062650000000005</v>
      </c>
      <c r="F22" s="13" t="s">
        <v>144</v>
      </c>
      <c r="G22" s="14">
        <v>31.491382999999999</v>
      </c>
      <c r="H22" s="6">
        <v>4.4000000000000004</v>
      </c>
      <c r="I22" s="6">
        <v>20.2</v>
      </c>
      <c r="J22" s="6">
        <v>72.099999999999994</v>
      </c>
      <c r="K22" s="6">
        <v>3.3</v>
      </c>
      <c r="L22" s="13">
        <f t="array" ref="L22">INDEX(Population!B:B, MATCH(MASTER_GIS_basins!C22, Population!A:A, 0))</f>
        <v>3000</v>
      </c>
      <c r="M22" s="8">
        <v>5106.4349840000004</v>
      </c>
      <c r="N22" s="15">
        <v>0.38787500000000003</v>
      </c>
      <c r="O22" s="15">
        <v>0.17310200000000001</v>
      </c>
      <c r="P22" s="15">
        <v>1.925546</v>
      </c>
      <c r="Q22" s="15">
        <v>0.96597100000000002</v>
      </c>
      <c r="R22" s="9">
        <f t="shared" ref="R22:U22" si="20">N22*448.831</f>
        <v>174.09032412500002</v>
      </c>
      <c r="S22" s="9">
        <f t="shared" si="20"/>
        <v>77.693543762000004</v>
      </c>
      <c r="T22" s="9">
        <f t="shared" si="20"/>
        <v>864.24473672600004</v>
      </c>
      <c r="U22" s="9">
        <f t="shared" si="20"/>
        <v>433.55772990100002</v>
      </c>
      <c r="W22" s="9"/>
      <c r="X22" s="9"/>
    </row>
    <row r="23" spans="1:26" ht="14.25" customHeight="1">
      <c r="A23" s="13">
        <v>21</v>
      </c>
      <c r="B23" s="13" t="s">
        <v>145</v>
      </c>
      <c r="C23" s="13" t="s">
        <v>57</v>
      </c>
      <c r="D23" s="7">
        <v>3.1909E-2</v>
      </c>
      <c r="E23" s="7">
        <v>98.107705999999993</v>
      </c>
      <c r="F23" s="13" t="s">
        <v>144</v>
      </c>
      <c r="G23" s="14">
        <v>37.225155000000001</v>
      </c>
      <c r="H23" s="6">
        <v>0.4</v>
      </c>
      <c r="I23" s="6">
        <v>4.8</v>
      </c>
      <c r="J23" s="6">
        <v>87.7</v>
      </c>
      <c r="K23" s="6">
        <v>7.1</v>
      </c>
      <c r="L23" s="13">
        <f t="array" ref="L23">INDEX(Population!B:B, MATCH(MASTER_GIS_basins!C23, Population!A:A, 0))</f>
        <v>479</v>
      </c>
      <c r="M23" s="8">
        <v>4550.9490859999996</v>
      </c>
      <c r="N23" s="15">
        <v>4.2414E-2</v>
      </c>
      <c r="O23" s="15">
        <v>1.6919E-2</v>
      </c>
      <c r="P23" s="15">
        <v>0.25174000000000002</v>
      </c>
      <c r="Q23" s="15">
        <v>0.119383</v>
      </c>
      <c r="R23" s="9">
        <f t="shared" ref="R23:U23" si="21">N23*448.831</f>
        <v>19.036718034</v>
      </c>
      <c r="S23" s="9">
        <f t="shared" si="21"/>
        <v>7.5937716890000004</v>
      </c>
      <c r="T23" s="9">
        <f t="shared" si="21"/>
        <v>112.98871594000002</v>
      </c>
      <c r="U23" s="9">
        <f t="shared" si="21"/>
        <v>53.582791273000005</v>
      </c>
      <c r="W23" s="9"/>
      <c r="X23" s="9"/>
    </row>
    <row r="24" spans="1:26" ht="14.25" customHeight="1">
      <c r="A24" s="13">
        <v>22</v>
      </c>
      <c r="B24" s="13" t="s">
        <v>146</v>
      </c>
      <c r="C24" s="13" t="s">
        <v>83</v>
      </c>
      <c r="D24" s="7">
        <v>0.540161</v>
      </c>
      <c r="E24" s="7">
        <v>18.951554999999999</v>
      </c>
      <c r="F24" s="13" t="s">
        <v>144</v>
      </c>
      <c r="G24" s="14">
        <v>34.166302999999999</v>
      </c>
      <c r="H24" s="6">
        <v>0.9</v>
      </c>
      <c r="I24" s="6">
        <v>7.9</v>
      </c>
      <c r="J24" s="6">
        <v>75.5</v>
      </c>
      <c r="K24" s="6">
        <v>15.8</v>
      </c>
      <c r="L24" s="13">
        <f t="array" ref="L24">INDEX(Population!B:B, MATCH(MASTER_GIS_basins!C24, Population!A:A, 0))</f>
        <v>736</v>
      </c>
      <c r="M24" s="8">
        <v>4455.8397510000004</v>
      </c>
      <c r="N24" s="15">
        <v>0.281501</v>
      </c>
      <c r="O24" s="15">
        <v>0.11817</v>
      </c>
      <c r="P24" s="15">
        <v>2.0865529999999999</v>
      </c>
      <c r="Q24" s="15">
        <v>1.04671</v>
      </c>
      <c r="R24" s="9">
        <f t="shared" ref="R24:U24" si="22">N24*448.831</f>
        <v>126.346375331</v>
      </c>
      <c r="S24" s="9">
        <f t="shared" si="22"/>
        <v>53.038359270000001</v>
      </c>
      <c r="T24" s="9">
        <f t="shared" si="22"/>
        <v>936.50966954299997</v>
      </c>
      <c r="U24" s="9">
        <f t="shared" si="22"/>
        <v>469.79589601000004</v>
      </c>
      <c r="W24" s="9"/>
      <c r="X24" s="9"/>
    </row>
    <row r="25" spans="1:26" ht="14.25" customHeight="1">
      <c r="A25" s="13">
        <v>23</v>
      </c>
      <c r="B25" s="13" t="s">
        <v>146</v>
      </c>
      <c r="C25" s="13" t="s">
        <v>102</v>
      </c>
      <c r="D25" s="7">
        <v>0.14379900000000001</v>
      </c>
      <c r="E25" s="7">
        <v>48.392544999999998</v>
      </c>
      <c r="F25" s="13" t="s">
        <v>144</v>
      </c>
      <c r="G25" s="14">
        <v>31.169706999999999</v>
      </c>
      <c r="H25" s="6"/>
      <c r="I25" s="6">
        <v>2.1</v>
      </c>
      <c r="J25" s="6">
        <v>95.6</v>
      </c>
      <c r="K25" s="6">
        <v>2.2999999999999998</v>
      </c>
      <c r="L25" s="13">
        <f t="array" ref="L25">INDEX(Population!B:B, MATCH(MASTER_GIS_basins!C25, Population!A:A, 0))</f>
        <v>176</v>
      </c>
      <c r="M25" s="8">
        <v>4372.3229060000003</v>
      </c>
      <c r="N25" s="15">
        <v>9.4225000000000003E-2</v>
      </c>
      <c r="O25" s="15">
        <v>3.7700999999999998E-2</v>
      </c>
      <c r="P25" s="15">
        <v>0.62763800000000003</v>
      </c>
      <c r="Q25" s="15">
        <v>0.30293700000000001</v>
      </c>
      <c r="R25" s="9">
        <f t="shared" ref="R25:U25" si="23">N25*448.831</f>
        <v>42.291100975000006</v>
      </c>
      <c r="S25" s="9">
        <f t="shared" si="23"/>
        <v>16.921377531000001</v>
      </c>
      <c r="T25" s="9">
        <f t="shared" si="23"/>
        <v>281.703391178</v>
      </c>
      <c r="U25" s="9">
        <f t="shared" si="23"/>
        <v>135.967516647</v>
      </c>
      <c r="W25" s="9"/>
      <c r="X25" s="9"/>
    </row>
    <row r="26" spans="1:26" ht="14.25" customHeight="1">
      <c r="A26" s="13">
        <v>24</v>
      </c>
      <c r="B26" s="13" t="s">
        <v>80</v>
      </c>
      <c r="C26" s="13" t="s">
        <v>80</v>
      </c>
      <c r="D26" s="7">
        <v>0.65666899999999995</v>
      </c>
      <c r="E26" s="7">
        <v>20.265011000000001</v>
      </c>
      <c r="F26" s="13" t="s">
        <v>144</v>
      </c>
      <c r="G26" s="14">
        <v>35.908554000000002</v>
      </c>
      <c r="H26" s="6">
        <v>2.9</v>
      </c>
      <c r="I26" s="6">
        <v>4.4000000000000004</v>
      </c>
      <c r="J26" s="6">
        <v>79.400000000000006</v>
      </c>
      <c r="K26" s="6">
        <v>13.2</v>
      </c>
      <c r="L26" s="13">
        <f t="array" ref="L26">INDEX(Population!B:B, MATCH(MASTER_GIS_basins!C26, Population!A:A, 0))</f>
        <v>731</v>
      </c>
      <c r="M26" s="8">
        <v>5164.8946649999998</v>
      </c>
      <c r="N26" s="15">
        <v>0.41195700000000002</v>
      </c>
      <c r="O26" s="15">
        <v>0.17907300000000001</v>
      </c>
      <c r="P26" s="15">
        <v>2.875267</v>
      </c>
      <c r="Q26" s="15">
        <v>1.4627079999999999</v>
      </c>
      <c r="R26" s="9">
        <f t="shared" ref="R26:U26" si="24">N26*448.831</f>
        <v>184.89907226700001</v>
      </c>
      <c r="S26" s="9">
        <f t="shared" si="24"/>
        <v>80.373513663000011</v>
      </c>
      <c r="T26" s="9">
        <f t="shared" si="24"/>
        <v>1290.5089628770002</v>
      </c>
      <c r="U26" s="9">
        <f t="shared" si="24"/>
        <v>656.50869434799995</v>
      </c>
      <c r="W26" s="9"/>
      <c r="X26" s="9"/>
    </row>
    <row r="27" spans="1:26" ht="14.25" customHeight="1">
      <c r="A27" s="13">
        <v>25</v>
      </c>
      <c r="B27" s="13" t="s">
        <v>107</v>
      </c>
      <c r="C27" s="13" t="s">
        <v>107</v>
      </c>
      <c r="D27" s="7">
        <v>0.53886100000000003</v>
      </c>
      <c r="E27" s="7">
        <v>14.611392</v>
      </c>
      <c r="F27" s="13" t="s">
        <v>144</v>
      </c>
      <c r="G27" s="14">
        <v>32.023215999999998</v>
      </c>
      <c r="H27" s="6">
        <v>1.8</v>
      </c>
      <c r="I27" s="6">
        <v>14.7</v>
      </c>
      <c r="J27" s="6">
        <v>79.099999999999994</v>
      </c>
      <c r="K27" s="6">
        <v>4.3</v>
      </c>
      <c r="L27" s="13">
        <f t="array" ref="L27">INDEX(Population!B:B, MATCH(MASTER_GIS_basins!C27, Population!A:A, 0))</f>
        <v>577</v>
      </c>
      <c r="M27" s="8">
        <v>4723.0310520000003</v>
      </c>
      <c r="N27" s="15">
        <v>0.26525900000000002</v>
      </c>
      <c r="O27" s="15">
        <v>0.110383</v>
      </c>
      <c r="P27" s="15">
        <v>2.0933839999999999</v>
      </c>
      <c r="Q27" s="15">
        <v>1.050395</v>
      </c>
      <c r="R27" s="9">
        <f t="shared" ref="R27:U27" si="25">N27*448.831</f>
        <v>119.05646222900002</v>
      </c>
      <c r="S27" s="9">
        <f t="shared" si="25"/>
        <v>49.543312272999998</v>
      </c>
      <c r="T27" s="9">
        <f t="shared" si="25"/>
        <v>939.57563410399996</v>
      </c>
      <c r="U27" s="9">
        <f t="shared" si="25"/>
        <v>471.44983824500002</v>
      </c>
      <c r="W27" s="9"/>
      <c r="X27" s="9"/>
    </row>
    <row r="28" spans="1:26" ht="14.25" customHeight="1">
      <c r="A28" s="13">
        <v>26</v>
      </c>
      <c r="B28" s="13" t="s">
        <v>147</v>
      </c>
      <c r="C28" s="13" t="s">
        <v>81</v>
      </c>
      <c r="D28" s="7">
        <v>0.25474999999999998</v>
      </c>
      <c r="E28" s="7">
        <v>53.049129000000001</v>
      </c>
      <c r="F28" s="13" t="s">
        <v>144</v>
      </c>
      <c r="G28" s="14">
        <v>37.073450000000001</v>
      </c>
      <c r="H28" s="6"/>
      <c r="I28" s="6">
        <v>0.3</v>
      </c>
      <c r="J28" s="6">
        <v>93.7</v>
      </c>
      <c r="K28" s="6">
        <v>6.1</v>
      </c>
      <c r="L28" s="13">
        <f t="array" ref="L28">INDEX(Population!B:B, MATCH(MASTER_GIS_basins!C28, Population!A:A, 0))</f>
        <v>317</v>
      </c>
      <c r="M28" s="8">
        <v>5172.5258009999998</v>
      </c>
      <c r="N28" s="15">
        <v>0.291464</v>
      </c>
      <c r="O28" s="15">
        <v>0.129297</v>
      </c>
      <c r="P28" s="15">
        <v>1.659821</v>
      </c>
      <c r="Q28" s="15">
        <v>0.83630000000000004</v>
      </c>
      <c r="R28" s="9">
        <f t="shared" ref="R28:U28" si="26">N28*448.831</f>
        <v>130.81807858400001</v>
      </c>
      <c r="S28" s="9">
        <f t="shared" si="26"/>
        <v>58.032501807000003</v>
      </c>
      <c r="T28" s="9">
        <f t="shared" si="26"/>
        <v>744.97911925100004</v>
      </c>
      <c r="U28" s="9">
        <f t="shared" si="26"/>
        <v>375.35736530000003</v>
      </c>
      <c r="W28" s="9"/>
      <c r="X28" s="9"/>
    </row>
    <row r="29" spans="1:26" ht="14.25" customHeight="1">
      <c r="A29" s="13">
        <v>27</v>
      </c>
      <c r="B29" s="13" t="s">
        <v>147</v>
      </c>
      <c r="C29" s="13" t="s">
        <v>59</v>
      </c>
      <c r="D29" s="7">
        <v>0.24543799999999999</v>
      </c>
      <c r="E29" s="7">
        <v>48.498519000000002</v>
      </c>
      <c r="F29" s="13" t="s">
        <v>144</v>
      </c>
      <c r="G29" s="14">
        <v>37.144691999999999</v>
      </c>
      <c r="H29" s="6"/>
      <c r="I29" s="6">
        <v>0.4</v>
      </c>
      <c r="J29" s="6">
        <v>94</v>
      </c>
      <c r="K29" s="6">
        <v>5.5</v>
      </c>
      <c r="L29" s="13">
        <f t="array" ref="L29">INDEX(Population!B:B, MATCH(MASTER_GIS_basins!C29, Population!A:A, 0))</f>
        <v>93</v>
      </c>
      <c r="M29" s="8">
        <v>5307.6192220000003</v>
      </c>
      <c r="N29" s="15">
        <v>0.30908600000000003</v>
      </c>
      <c r="O29" s="15">
        <v>0.13831099999999999</v>
      </c>
      <c r="P29" s="15">
        <v>1.773131</v>
      </c>
      <c r="Q29" s="15">
        <v>0.89760300000000004</v>
      </c>
      <c r="R29" s="9">
        <f t="shared" ref="R29:U29" si="27">N29*448.831</f>
        <v>138.727378466</v>
      </c>
      <c r="S29" s="9">
        <f t="shared" si="27"/>
        <v>62.078264440999995</v>
      </c>
      <c r="T29" s="9">
        <f t="shared" si="27"/>
        <v>795.83615986100006</v>
      </c>
      <c r="U29" s="9">
        <f t="shared" si="27"/>
        <v>402.87205209300004</v>
      </c>
      <c r="W29" s="9"/>
      <c r="X29" s="9"/>
    </row>
    <row r="30" spans="1:26" ht="14.25" customHeight="1">
      <c r="A30" s="13">
        <v>28</v>
      </c>
      <c r="B30" s="13" t="s">
        <v>98</v>
      </c>
      <c r="C30" s="13" t="s">
        <v>98</v>
      </c>
      <c r="D30" s="7">
        <v>0.28242400000000001</v>
      </c>
      <c r="E30" s="7">
        <v>28.255845999999998</v>
      </c>
      <c r="F30" s="13" t="s">
        <v>148</v>
      </c>
      <c r="G30" s="14">
        <v>29.013697000000001</v>
      </c>
      <c r="H30" s="6">
        <v>0.6</v>
      </c>
      <c r="I30" s="6">
        <v>3.9</v>
      </c>
      <c r="J30" s="6">
        <v>94.3</v>
      </c>
      <c r="K30" s="6">
        <v>1.3</v>
      </c>
      <c r="L30" s="13">
        <f t="array" ref="L30">INDEX(Population!B:B, MATCH(MASTER_GIS_basins!C30, Population!A:A, 0))</f>
        <v>37</v>
      </c>
      <c r="M30" s="8">
        <v>3927.284177</v>
      </c>
      <c r="N30" s="15">
        <v>0.116256</v>
      </c>
      <c r="O30" s="15">
        <v>4.5352999999999997E-2</v>
      </c>
      <c r="P30" s="15">
        <v>0.87803699999999996</v>
      </c>
      <c r="Q30" s="15">
        <v>0.52389399999999997</v>
      </c>
      <c r="R30" s="9">
        <f t="shared" ref="R30:U30" si="28">N30*448.831</f>
        <v>52.179296735999998</v>
      </c>
      <c r="S30" s="9">
        <f t="shared" si="28"/>
        <v>20.355832342999999</v>
      </c>
      <c r="T30" s="9">
        <f t="shared" si="28"/>
        <v>394.09022474699998</v>
      </c>
      <c r="U30" s="9">
        <f t="shared" si="28"/>
        <v>235.13986791400001</v>
      </c>
      <c r="W30" s="9"/>
      <c r="X30" s="9"/>
    </row>
    <row r="31" spans="1:26" ht="14.25" customHeight="1">
      <c r="A31" s="13">
        <v>29</v>
      </c>
      <c r="B31" s="13" t="s">
        <v>62</v>
      </c>
      <c r="C31" s="13" t="s">
        <v>62</v>
      </c>
      <c r="D31" s="7">
        <v>0.37306</v>
      </c>
      <c r="E31" s="7">
        <v>57.764221999999997</v>
      </c>
      <c r="F31" s="13" t="s">
        <v>148</v>
      </c>
      <c r="G31" s="14">
        <v>25.947551000000001</v>
      </c>
      <c r="H31" s="6">
        <v>0.6</v>
      </c>
      <c r="I31" s="6">
        <v>6.8</v>
      </c>
      <c r="J31" s="6">
        <v>90.6</v>
      </c>
      <c r="K31" s="6">
        <v>2</v>
      </c>
      <c r="L31" s="13">
        <f t="array" ref="L31">INDEX(Population!B:B, MATCH(MASTER_GIS_basins!C31, Population!A:A, 0))</f>
        <v>163</v>
      </c>
      <c r="M31" s="8">
        <v>3772.5874090000002</v>
      </c>
      <c r="N31" s="15">
        <v>0.150972</v>
      </c>
      <c r="O31" s="15">
        <v>5.9813999999999999E-2</v>
      </c>
      <c r="P31" s="15">
        <v>1.085021</v>
      </c>
      <c r="Q31" s="15">
        <v>0.64495999999999998</v>
      </c>
      <c r="R31" s="9">
        <f t="shared" ref="R31:U31" si="29">N31*448.831</f>
        <v>67.760913732000006</v>
      </c>
      <c r="S31" s="9">
        <f t="shared" si="29"/>
        <v>26.846377434000001</v>
      </c>
      <c r="T31" s="9">
        <f t="shared" si="29"/>
        <v>486.99106045100001</v>
      </c>
      <c r="U31" s="9">
        <f t="shared" si="29"/>
        <v>289.47804176</v>
      </c>
      <c r="W31" s="9"/>
      <c r="X31" s="9"/>
    </row>
    <row r="32" spans="1:26" ht="14.25" customHeight="1">
      <c r="A32" s="16">
        <v>30</v>
      </c>
      <c r="B32" s="16" t="s">
        <v>149</v>
      </c>
      <c r="C32" s="16" t="s">
        <v>79</v>
      </c>
      <c r="D32" s="17">
        <v>0.77023900000000001</v>
      </c>
      <c r="E32" s="17">
        <v>39.875954999999998</v>
      </c>
      <c r="F32" s="16" t="s">
        <v>144</v>
      </c>
      <c r="G32" s="18">
        <v>36.152296999999997</v>
      </c>
      <c r="H32" s="19">
        <v>1.2</v>
      </c>
      <c r="I32" s="19">
        <v>3.2</v>
      </c>
      <c r="J32" s="19">
        <v>88.3</v>
      </c>
      <c r="K32" s="19">
        <v>7.3</v>
      </c>
      <c r="L32" s="16">
        <f t="array" ref="L32">INDEX(Population!B:B, MATCH(MASTER_GIS_basins!C32, Population!A:A, 0))</f>
        <v>4991</v>
      </c>
      <c r="M32" s="20">
        <v>5622.9197190000004</v>
      </c>
      <c r="N32" s="21">
        <v>0.51940699999999995</v>
      </c>
      <c r="O32" s="21">
        <v>0.23103599999999999</v>
      </c>
      <c r="P32" s="21">
        <v>3.0717189999999999</v>
      </c>
      <c r="Q32" s="21">
        <v>1.562781</v>
      </c>
      <c r="R32" s="9">
        <f t="shared" ref="R32:U32" si="30">N32*448.831</f>
        <v>233.12596321699999</v>
      </c>
      <c r="S32" s="9">
        <f t="shared" si="30"/>
        <v>103.696118916</v>
      </c>
      <c r="T32" s="9">
        <f t="shared" si="30"/>
        <v>1378.6827104890001</v>
      </c>
      <c r="U32" s="9">
        <f t="shared" si="30"/>
        <v>701.42455901100004</v>
      </c>
      <c r="W32" s="9"/>
      <c r="X32" s="9"/>
      <c r="Y32" s="16"/>
      <c r="Z32" s="16"/>
    </row>
    <row r="33" spans="1:26" ht="14.25" customHeight="1">
      <c r="A33" s="13">
        <v>31</v>
      </c>
      <c r="B33" s="13" t="s">
        <v>99</v>
      </c>
      <c r="C33" s="13" t="s">
        <v>99</v>
      </c>
      <c r="D33" s="7">
        <v>0.84794599999999998</v>
      </c>
      <c r="E33" s="7">
        <v>66.285177000000004</v>
      </c>
      <c r="F33" s="13" t="s">
        <v>148</v>
      </c>
      <c r="G33" s="14">
        <v>26.458746999999999</v>
      </c>
      <c r="H33" s="6">
        <v>0</v>
      </c>
      <c r="I33" s="6">
        <v>0.4</v>
      </c>
      <c r="J33" s="6">
        <v>97.5</v>
      </c>
      <c r="K33" s="6">
        <v>2</v>
      </c>
      <c r="L33" s="13">
        <f t="array" ref="L33">INDEX(Population!B:B, MATCH(MASTER_GIS_basins!C33, Population!A:A, 0))</f>
        <v>6</v>
      </c>
      <c r="M33" s="8">
        <v>4666.0354100000004</v>
      </c>
      <c r="N33" s="15">
        <v>0.34063700000000002</v>
      </c>
      <c r="O33" s="15">
        <v>0.137491</v>
      </c>
      <c r="P33" s="15">
        <v>2.5178050000000001</v>
      </c>
      <c r="Q33" s="15">
        <v>1.48854</v>
      </c>
      <c r="R33" s="9">
        <f t="shared" ref="R33:U33" si="31">N33*448.831</f>
        <v>152.88844534700002</v>
      </c>
      <c r="S33" s="9">
        <f t="shared" si="31"/>
        <v>61.710223021000004</v>
      </c>
      <c r="T33" s="9">
        <f t="shared" si="31"/>
        <v>1130.0689359550001</v>
      </c>
      <c r="U33" s="9">
        <f t="shared" si="31"/>
        <v>668.10289674000001</v>
      </c>
      <c r="W33" s="9"/>
      <c r="X33" s="9"/>
    </row>
    <row r="34" spans="1:26" ht="14.25" customHeight="1">
      <c r="A34" s="16">
        <v>32</v>
      </c>
      <c r="B34" s="16" t="s">
        <v>149</v>
      </c>
      <c r="C34" s="13" t="s">
        <v>150</v>
      </c>
      <c r="D34" s="17">
        <v>0.38497199999999998</v>
      </c>
      <c r="E34" s="17">
        <v>64.501456000000005</v>
      </c>
      <c r="F34" s="16" t="s">
        <v>144</v>
      </c>
      <c r="G34" s="18">
        <v>34.998227</v>
      </c>
      <c r="H34" s="19">
        <v>1.2</v>
      </c>
      <c r="I34" s="19">
        <v>3.2</v>
      </c>
      <c r="J34" s="19">
        <v>88.3</v>
      </c>
      <c r="K34" s="19">
        <v>7.3</v>
      </c>
      <c r="L34" s="16">
        <f t="array" ref="L34">INDEX(Population!B:B, MATCH(MASTER_GIS_basins!C34, Population!A:A, 0))</f>
        <v>4991</v>
      </c>
      <c r="M34" s="20">
        <v>5271.0446309999998</v>
      </c>
      <c r="N34" s="13">
        <v>0.304112238411401</v>
      </c>
      <c r="O34" s="13">
        <v>0.13251271435635201</v>
      </c>
      <c r="P34" s="13">
        <v>1.69427446544709</v>
      </c>
      <c r="Q34" s="13">
        <v>0.84642929665646405</v>
      </c>
      <c r="R34" s="9">
        <f t="shared" ref="R34:U34" si="32">N34*448.831</f>
        <v>136.49500007842752</v>
      </c>
      <c r="S34" s="9">
        <f t="shared" si="32"/>
        <v>59.47581409727583</v>
      </c>
      <c r="T34" s="9">
        <f t="shared" si="32"/>
        <v>760.44290260108289</v>
      </c>
      <c r="U34" s="9">
        <f t="shared" si="32"/>
        <v>379.90370764761741</v>
      </c>
      <c r="W34" s="9"/>
      <c r="X34" s="9"/>
      <c r="Y34" s="16"/>
      <c r="Z34" s="16"/>
    </row>
    <row r="35" spans="1:26" ht="14.25" customHeight="1">
      <c r="A35" s="13">
        <v>33</v>
      </c>
      <c r="B35" s="13" t="s">
        <v>100</v>
      </c>
      <c r="C35" s="13" t="s">
        <v>100</v>
      </c>
      <c r="D35" s="7">
        <v>0.21151400000000001</v>
      </c>
      <c r="E35" s="7">
        <v>82.557739999999995</v>
      </c>
      <c r="F35" s="13" t="s">
        <v>148</v>
      </c>
      <c r="G35" s="14">
        <v>25.502364</v>
      </c>
      <c r="H35" s="6">
        <v>1.9</v>
      </c>
      <c r="I35" s="6">
        <v>5.9</v>
      </c>
      <c r="J35" s="6">
        <v>89.7</v>
      </c>
      <c r="K35" s="6">
        <v>2.5</v>
      </c>
      <c r="L35" s="13">
        <f t="array" ref="L35">INDEX(Population!B:B, MATCH(MASTER_GIS_basins!C35, Population!A:A, 0))</f>
        <v>130</v>
      </c>
      <c r="M35" s="8">
        <v>3401.2406169999999</v>
      </c>
      <c r="N35" s="15">
        <v>8.0509999999999998E-2</v>
      </c>
      <c r="O35" s="15">
        <v>3.1531999999999998E-2</v>
      </c>
      <c r="P35" s="15">
        <v>0.55030100000000004</v>
      </c>
      <c r="Q35" s="15">
        <v>0.32750699999999999</v>
      </c>
      <c r="R35" s="9">
        <f t="shared" ref="R35:U35" si="33">N35*448.831</f>
        <v>36.13538381</v>
      </c>
      <c r="S35" s="9">
        <f t="shared" si="33"/>
        <v>14.152539092</v>
      </c>
      <c r="T35" s="9">
        <f t="shared" si="33"/>
        <v>246.99214813100002</v>
      </c>
      <c r="U35" s="9">
        <f t="shared" si="33"/>
        <v>146.995294317</v>
      </c>
      <c r="W35" s="9"/>
      <c r="X35" s="9"/>
    </row>
    <row r="36" spans="1:26" ht="14.25" customHeight="1">
      <c r="A36" s="13">
        <v>34</v>
      </c>
      <c r="B36" s="13" t="s">
        <v>73</v>
      </c>
      <c r="C36" s="13" t="s">
        <v>73</v>
      </c>
      <c r="D36" s="7">
        <v>0.16583999999999999</v>
      </c>
      <c r="E36" s="7">
        <v>11.607828</v>
      </c>
      <c r="F36" s="13" t="s">
        <v>148</v>
      </c>
      <c r="G36" s="14">
        <v>24.48265</v>
      </c>
      <c r="H36" s="6">
        <v>1.3</v>
      </c>
      <c r="I36" s="6">
        <v>18.899999999999999</v>
      </c>
      <c r="J36" s="6">
        <v>74.2</v>
      </c>
      <c r="K36" s="6">
        <v>5.5</v>
      </c>
      <c r="L36" s="13">
        <f t="array" ref="L36">INDEX(Population!B:B, MATCH(MASTER_GIS_basins!C36, Population!A:A, 0))</f>
        <v>246</v>
      </c>
      <c r="M36" s="8">
        <v>3459.2801770000001</v>
      </c>
      <c r="N36" s="15">
        <v>5.0935000000000001E-2</v>
      </c>
      <c r="O36" s="15">
        <v>1.89E-2</v>
      </c>
      <c r="P36" s="15">
        <v>0.42688799999999999</v>
      </c>
      <c r="Q36" s="15">
        <v>0.25443700000000002</v>
      </c>
      <c r="R36" s="9">
        <f t="shared" ref="R36:U36" si="34">N36*448.831</f>
        <v>22.861206985000003</v>
      </c>
      <c r="S36" s="9">
        <f t="shared" si="34"/>
        <v>8.4829059000000004</v>
      </c>
      <c r="T36" s="9">
        <f t="shared" si="34"/>
        <v>191.600567928</v>
      </c>
      <c r="U36" s="9">
        <f t="shared" si="34"/>
        <v>114.19921314700001</v>
      </c>
      <c r="W36" s="9"/>
      <c r="X36" s="9"/>
    </row>
    <row r="37" spans="1:26" ht="14.25" customHeight="1">
      <c r="A37" s="13">
        <v>35</v>
      </c>
      <c r="B37" s="13" t="s">
        <v>151</v>
      </c>
      <c r="C37" s="13" t="s">
        <v>65</v>
      </c>
      <c r="D37" s="7">
        <v>0.62474300000000005</v>
      </c>
      <c r="E37" s="7">
        <v>49.589402999999997</v>
      </c>
      <c r="F37" s="13" t="s">
        <v>148</v>
      </c>
      <c r="G37" s="14">
        <v>26.434608999999998</v>
      </c>
      <c r="H37" s="6">
        <v>0.1</v>
      </c>
      <c r="I37" s="6">
        <v>3.7</v>
      </c>
      <c r="J37" s="6">
        <v>93.5</v>
      </c>
      <c r="K37" s="6">
        <v>2.7</v>
      </c>
      <c r="L37" s="13">
        <f t="array" ref="L37">INDEX(Population!B:B, MATCH(MASTER_GIS_basins!C37, Population!A:A, 0))</f>
        <v>157</v>
      </c>
      <c r="M37" s="8">
        <v>5174.2557370000004</v>
      </c>
      <c r="N37" s="15">
        <v>0.249004</v>
      </c>
      <c r="O37" s="15">
        <v>9.9350999999999995E-2</v>
      </c>
      <c r="P37" s="15">
        <v>1.865127</v>
      </c>
      <c r="Q37" s="15">
        <v>1.10528</v>
      </c>
      <c r="R37" s="9">
        <f t="shared" ref="R37:U37" si="35">N37*448.831</f>
        <v>111.76071432400001</v>
      </c>
      <c r="S37" s="9">
        <f t="shared" si="35"/>
        <v>44.591808680999996</v>
      </c>
      <c r="T37" s="9">
        <f t="shared" si="35"/>
        <v>837.12681653699997</v>
      </c>
      <c r="U37" s="9">
        <f t="shared" si="35"/>
        <v>496.08392768000004</v>
      </c>
      <c r="W37" s="9"/>
      <c r="X37" s="9"/>
    </row>
    <row r="38" spans="1:26" ht="14.25" customHeight="1">
      <c r="A38" s="13">
        <v>36</v>
      </c>
      <c r="B38" s="13" t="s">
        <v>75</v>
      </c>
      <c r="C38" s="13" t="s">
        <v>67</v>
      </c>
      <c r="D38" s="7">
        <v>0.45807399999999998</v>
      </c>
      <c r="E38" s="7">
        <v>5.2874699999999999</v>
      </c>
      <c r="F38" s="13" t="s">
        <v>148</v>
      </c>
      <c r="G38" s="14">
        <v>27.174544000000001</v>
      </c>
      <c r="H38" s="6">
        <v>0.7</v>
      </c>
      <c r="I38" s="6">
        <v>6</v>
      </c>
      <c r="J38" s="6">
        <v>91.2</v>
      </c>
      <c r="K38" s="6">
        <v>2.1</v>
      </c>
      <c r="L38" s="13">
        <f t="array" ref="L38">INDEX(Population!B:B, MATCH(MASTER_GIS_basins!C38, Population!A:A, 0))</f>
        <v>177</v>
      </c>
      <c r="M38" s="8">
        <v>4516.8457779999999</v>
      </c>
      <c r="N38" s="15">
        <v>0.14380000000000001</v>
      </c>
      <c r="O38" s="15">
        <v>5.3938E-2</v>
      </c>
      <c r="P38" s="15">
        <v>1.3557410000000001</v>
      </c>
      <c r="Q38" s="15">
        <v>0.80504799999999999</v>
      </c>
      <c r="R38" s="9">
        <f t="shared" ref="R38:U38" si="36">N38*448.831</f>
        <v>64.541897800000001</v>
      </c>
      <c r="S38" s="9">
        <f t="shared" si="36"/>
        <v>24.209046478000001</v>
      </c>
      <c r="T38" s="9">
        <f t="shared" si="36"/>
        <v>608.49858877100007</v>
      </c>
      <c r="U38" s="9">
        <f t="shared" si="36"/>
        <v>361.33049888800002</v>
      </c>
      <c r="W38" s="9"/>
      <c r="X38" s="9"/>
    </row>
    <row r="39" spans="1:26" ht="14.25" customHeight="1">
      <c r="A39" s="13">
        <v>37</v>
      </c>
      <c r="B39" s="13" t="s">
        <v>75</v>
      </c>
      <c r="C39" s="13" t="s">
        <v>71</v>
      </c>
      <c r="D39" s="7">
        <v>0.15684200000000001</v>
      </c>
      <c r="E39" s="7">
        <v>37.770927999999998</v>
      </c>
      <c r="F39" s="13" t="s">
        <v>148</v>
      </c>
      <c r="G39" s="14">
        <v>24.092434999999998</v>
      </c>
      <c r="H39" s="6"/>
      <c r="I39" s="6">
        <v>3.6</v>
      </c>
      <c r="J39" s="6">
        <v>93.6</v>
      </c>
      <c r="K39" s="6">
        <v>2.7</v>
      </c>
      <c r="L39" s="13">
        <f t="array" ref="L39">INDEX(Population!B:B, MATCH(MASTER_GIS_basins!C39, Population!A:A, 0))</f>
        <v>42</v>
      </c>
      <c r="M39" s="8">
        <v>4007.353963</v>
      </c>
      <c r="N39" s="15">
        <v>6.3718999999999998E-2</v>
      </c>
      <c r="O39" s="15">
        <v>2.4639000000000001E-2</v>
      </c>
      <c r="P39" s="15">
        <v>0.45645799999999997</v>
      </c>
      <c r="Q39" s="15">
        <v>0.27304699999999998</v>
      </c>
      <c r="R39" s="9">
        <f t="shared" ref="R39:U39" si="37">N39*448.831</f>
        <v>28.599062489000001</v>
      </c>
      <c r="S39" s="9">
        <f t="shared" si="37"/>
        <v>11.058747009000001</v>
      </c>
      <c r="T39" s="9">
        <f t="shared" si="37"/>
        <v>204.87250059799999</v>
      </c>
      <c r="U39" s="9">
        <f t="shared" si="37"/>
        <v>122.55195805699999</v>
      </c>
      <c r="W39" s="9"/>
      <c r="X39" s="9"/>
    </row>
    <row r="40" spans="1:26" ht="14.25" customHeight="1">
      <c r="A40" s="13">
        <v>38</v>
      </c>
      <c r="B40" s="13" t="s">
        <v>75</v>
      </c>
      <c r="C40" s="13" t="s">
        <v>104</v>
      </c>
      <c r="D40" s="7">
        <v>7.9947000000000004E-2</v>
      </c>
      <c r="E40" s="7">
        <v>88.012337000000002</v>
      </c>
      <c r="F40" s="13" t="s">
        <v>148</v>
      </c>
      <c r="G40" s="14">
        <v>27.173929999999999</v>
      </c>
      <c r="H40" s="6">
        <v>0.2</v>
      </c>
      <c r="I40" s="6">
        <v>0.6</v>
      </c>
      <c r="J40" s="6">
        <v>97.6</v>
      </c>
      <c r="K40" s="6">
        <v>1.6</v>
      </c>
      <c r="L40" s="13">
        <f t="array" ref="L40">INDEX(Population!B:B, MATCH(MASTER_GIS_basins!C40, Population!A:A, 0))</f>
        <v>87</v>
      </c>
      <c r="M40" s="8">
        <v>3605.5234909999999</v>
      </c>
      <c r="N40" s="15">
        <v>3.0223E-2</v>
      </c>
      <c r="O40" s="15">
        <v>1.1604E-2</v>
      </c>
      <c r="P40" s="15">
        <v>0.196189</v>
      </c>
      <c r="Q40" s="15">
        <v>0.117409</v>
      </c>
      <c r="R40" s="9">
        <f t="shared" ref="R40:U40" si="38">N40*448.831</f>
        <v>13.565019313000001</v>
      </c>
      <c r="S40" s="9">
        <f t="shared" si="38"/>
        <v>5.2082349240000001</v>
      </c>
      <c r="T40" s="9">
        <f t="shared" si="38"/>
        <v>88.055705059000005</v>
      </c>
      <c r="U40" s="9">
        <f t="shared" si="38"/>
        <v>52.696798878999999</v>
      </c>
      <c r="W40" s="9"/>
      <c r="X40" s="9"/>
    </row>
    <row r="41" spans="1:26" ht="14.25" customHeight="1">
      <c r="A41" s="13">
        <v>39</v>
      </c>
      <c r="B41" s="13" t="s">
        <v>151</v>
      </c>
      <c r="C41" s="13" t="s">
        <v>69</v>
      </c>
      <c r="D41" s="7">
        <v>0.21253900000000001</v>
      </c>
      <c r="E41" s="7">
        <v>66.485823999999994</v>
      </c>
      <c r="F41" s="13" t="s">
        <v>148</v>
      </c>
      <c r="G41" s="14">
        <v>25.855056000000001</v>
      </c>
      <c r="H41" s="6">
        <v>0.1</v>
      </c>
      <c r="I41" s="6">
        <v>7.6</v>
      </c>
      <c r="J41" s="6">
        <v>90.9</v>
      </c>
      <c r="K41" s="6">
        <v>1.5</v>
      </c>
      <c r="L41" s="13">
        <f t="array" ref="L41">INDEX(Population!B:B, MATCH(MASTER_GIS_basins!C41, Population!A:A, 0))</f>
        <v>96</v>
      </c>
      <c r="M41" s="8">
        <v>4669.4902940000002</v>
      </c>
      <c r="N41" s="15">
        <v>8.4623000000000004E-2</v>
      </c>
      <c r="O41" s="15">
        <v>3.3162999999999998E-2</v>
      </c>
      <c r="P41" s="15">
        <v>0.58587100000000003</v>
      </c>
      <c r="Q41" s="15">
        <v>0.34919099999999997</v>
      </c>
      <c r="R41" s="9">
        <f t="shared" ref="R41:U41" si="39">N41*448.831</f>
        <v>37.981425713</v>
      </c>
      <c r="S41" s="9">
        <f t="shared" si="39"/>
        <v>14.884582453</v>
      </c>
      <c r="T41" s="9">
        <f t="shared" si="39"/>
        <v>262.957066801</v>
      </c>
      <c r="U41" s="9">
        <f t="shared" si="39"/>
        <v>156.72774572099999</v>
      </c>
      <c r="W41" s="9"/>
      <c r="X41" s="9"/>
    </row>
    <row r="42" spans="1:26" ht="14.25" customHeight="1">
      <c r="A42" s="13">
        <v>40</v>
      </c>
      <c r="B42" s="13" t="s">
        <v>75</v>
      </c>
      <c r="C42" s="13" t="s">
        <v>74</v>
      </c>
      <c r="D42" s="7">
        <v>0.162415</v>
      </c>
      <c r="E42" s="7">
        <v>50.482443000000004</v>
      </c>
      <c r="F42" s="13" t="s">
        <v>148</v>
      </c>
      <c r="G42" s="14">
        <v>24.864647999999999</v>
      </c>
      <c r="H42" s="6">
        <v>0.2</v>
      </c>
      <c r="I42" s="6">
        <v>15.8</v>
      </c>
      <c r="J42" s="6">
        <v>81.099999999999994</v>
      </c>
      <c r="K42" s="6">
        <v>2.9</v>
      </c>
      <c r="L42" s="13">
        <f t="array" ref="L42">INDEX(Population!B:B, MATCH(MASTER_GIS_basins!C42, Population!A:A, 0))</f>
        <v>42</v>
      </c>
      <c r="M42" s="8">
        <v>3758.5965390000001</v>
      </c>
      <c r="N42" s="15">
        <v>6.1328000000000001E-2</v>
      </c>
      <c r="O42" s="15">
        <v>2.3689999999999999E-2</v>
      </c>
      <c r="P42" s="15">
        <v>0.43362699999999998</v>
      </c>
      <c r="Q42" s="15">
        <v>0.25874000000000003</v>
      </c>
      <c r="R42" s="9">
        <f t="shared" ref="R42:U42" si="40">N42*448.831</f>
        <v>27.525907568000001</v>
      </c>
      <c r="S42" s="9">
        <f t="shared" si="40"/>
        <v>10.632806390000001</v>
      </c>
      <c r="T42" s="9">
        <f t="shared" si="40"/>
        <v>194.625240037</v>
      </c>
      <c r="U42" s="9">
        <f t="shared" si="40"/>
        <v>116.13053294000001</v>
      </c>
      <c r="W42" s="9"/>
      <c r="X42" s="9"/>
    </row>
    <row r="43" spans="1:26" ht="14.25" customHeight="1">
      <c r="A43" s="13">
        <v>41</v>
      </c>
      <c r="B43" s="13" t="s">
        <v>108</v>
      </c>
      <c r="C43" s="13" t="s">
        <v>108</v>
      </c>
      <c r="D43" s="7">
        <v>0.98808499999999999</v>
      </c>
      <c r="E43" s="7">
        <v>23.539567000000002</v>
      </c>
      <c r="F43" s="13" t="s">
        <v>148</v>
      </c>
      <c r="G43" s="14">
        <v>25.618069999999999</v>
      </c>
      <c r="H43" s="6">
        <v>1.1000000000000001</v>
      </c>
      <c r="I43" s="6">
        <v>14.2</v>
      </c>
      <c r="J43" s="6">
        <v>79.8</v>
      </c>
      <c r="K43" s="6">
        <v>4.9000000000000004</v>
      </c>
      <c r="L43" s="13">
        <f t="array" ref="L43">INDEX(Population!B:B, MATCH(MASTER_GIS_basins!C43, Population!A:A, 0))</f>
        <v>1598</v>
      </c>
      <c r="M43" s="8">
        <v>5290.2252760000001</v>
      </c>
      <c r="N43" s="15">
        <v>0.376083</v>
      </c>
      <c r="O43" s="15">
        <v>0.14915700000000001</v>
      </c>
      <c r="P43" s="15">
        <v>3.1075680000000001</v>
      </c>
      <c r="Q43" s="15">
        <v>1.8379319999999999</v>
      </c>
      <c r="R43" s="9">
        <f t="shared" ref="R43:U43" si="41">N43*448.831</f>
        <v>168.797708973</v>
      </c>
      <c r="S43" s="9">
        <f t="shared" si="41"/>
        <v>66.94628546700001</v>
      </c>
      <c r="T43" s="9">
        <f t="shared" si="41"/>
        <v>1394.7728530080001</v>
      </c>
      <c r="U43" s="9">
        <f t="shared" si="41"/>
        <v>824.92085749199998</v>
      </c>
      <c r="W43" s="9"/>
      <c r="X43" s="9"/>
    </row>
    <row r="44" spans="1:26" ht="14.25" customHeight="1">
      <c r="A44" s="13">
        <v>42</v>
      </c>
      <c r="B44" s="13" t="s">
        <v>108</v>
      </c>
      <c r="C44" s="13" t="s">
        <v>66</v>
      </c>
      <c r="D44" s="7">
        <v>0.35484199999999999</v>
      </c>
      <c r="E44" s="7">
        <v>4.3630469999999999</v>
      </c>
      <c r="F44" s="13" t="s">
        <v>148</v>
      </c>
      <c r="G44" s="14">
        <v>19.906566999999999</v>
      </c>
      <c r="H44" s="6">
        <v>1.5</v>
      </c>
      <c r="I44" s="6">
        <v>8.9</v>
      </c>
      <c r="J44" s="6">
        <v>75.2</v>
      </c>
      <c r="K44" s="6">
        <v>14.3</v>
      </c>
      <c r="L44" s="13">
        <f t="array" ref="L44">INDEX(Population!B:B, MATCH(MASTER_GIS_basins!C44, Population!A:A, 0))</f>
        <v>163</v>
      </c>
      <c r="M44" s="8">
        <v>4672.6641820000004</v>
      </c>
      <c r="N44" s="15">
        <v>0.100466</v>
      </c>
      <c r="O44" s="15">
        <v>3.7043E-2</v>
      </c>
      <c r="P44" s="15">
        <v>0.96850499999999995</v>
      </c>
      <c r="Q44" s="15">
        <v>0.57495399999999997</v>
      </c>
      <c r="R44" s="9">
        <f t="shared" ref="R44:U44" si="42">N44*448.831</f>
        <v>45.092255246000001</v>
      </c>
      <c r="S44" s="9">
        <f t="shared" si="42"/>
        <v>16.626046732999999</v>
      </c>
      <c r="T44" s="9">
        <f t="shared" si="42"/>
        <v>434.695067655</v>
      </c>
      <c r="U44" s="9">
        <f t="shared" si="42"/>
        <v>258.05717877400002</v>
      </c>
      <c r="W44" s="9"/>
      <c r="X44" s="9"/>
    </row>
    <row r="45" spans="1:26" ht="14.25" customHeight="1">
      <c r="G45" s="6"/>
      <c r="H45" s="6"/>
      <c r="I45" s="6"/>
      <c r="J45" s="6"/>
      <c r="K45" s="6"/>
    </row>
    <row r="46" spans="1:26" ht="14.25" customHeight="1">
      <c r="G46" s="6"/>
      <c r="H46" s="6"/>
      <c r="I46" s="6"/>
      <c r="J46" s="6"/>
      <c r="K46" s="6"/>
    </row>
    <row r="47" spans="1:26" ht="14.25" customHeight="1">
      <c r="G47" s="6"/>
      <c r="H47" s="6"/>
      <c r="I47" s="6"/>
      <c r="J47" s="6"/>
      <c r="K47" s="6"/>
    </row>
    <row r="48" spans="1:26" ht="14.25" customHeight="1">
      <c r="G48" s="6"/>
      <c r="H48" s="6"/>
      <c r="I48" s="6"/>
      <c r="J48" s="6"/>
      <c r="K48" s="6"/>
    </row>
    <row r="49" spans="7:11" ht="14.25" customHeight="1">
      <c r="G49" s="6"/>
      <c r="H49" s="6"/>
      <c r="I49" s="6"/>
      <c r="J49" s="6"/>
      <c r="K49" s="6"/>
    </row>
    <row r="50" spans="7:11" ht="14.25" customHeight="1">
      <c r="G50" s="6"/>
      <c r="H50" s="6"/>
      <c r="I50" s="6"/>
      <c r="J50" s="6"/>
      <c r="K50" s="6"/>
    </row>
    <row r="51" spans="7:11" ht="14.25" customHeight="1">
      <c r="G51" s="6"/>
      <c r="H51" s="6"/>
      <c r="I51" s="6"/>
      <c r="J51" s="6"/>
      <c r="K51" s="6"/>
    </row>
    <row r="52" spans="7:11" ht="14.25" customHeight="1">
      <c r="G52" s="6"/>
      <c r="H52" s="6"/>
      <c r="I52" s="6"/>
      <c r="J52" s="6"/>
      <c r="K52" s="6"/>
    </row>
    <row r="53" spans="7:11" ht="14.25" customHeight="1">
      <c r="G53" s="6"/>
      <c r="H53" s="6"/>
      <c r="I53" s="6"/>
      <c r="J53" s="6"/>
      <c r="K53" s="6"/>
    </row>
    <row r="54" spans="7:11" ht="14.25" customHeight="1">
      <c r="G54" s="6"/>
      <c r="H54" s="6"/>
      <c r="I54" s="6"/>
      <c r="J54" s="6"/>
      <c r="K54" s="6"/>
    </row>
    <row r="55" spans="7:11" ht="14.25" customHeight="1">
      <c r="G55" s="6"/>
      <c r="H55" s="6"/>
      <c r="I55" s="6"/>
      <c r="J55" s="6"/>
      <c r="K55" s="6"/>
    </row>
    <row r="56" spans="7:11" ht="14.25" customHeight="1">
      <c r="G56" s="6"/>
      <c r="H56" s="6"/>
      <c r="I56" s="6"/>
      <c r="J56" s="6"/>
      <c r="K56" s="6"/>
    </row>
    <row r="57" spans="7:11" ht="14.25" customHeight="1">
      <c r="G57" s="6"/>
      <c r="H57" s="6"/>
      <c r="I57" s="6"/>
      <c r="J57" s="6"/>
      <c r="K57" s="6"/>
    </row>
    <row r="58" spans="7:11" ht="14.25" customHeight="1">
      <c r="G58" s="6"/>
      <c r="H58" s="6"/>
      <c r="I58" s="6"/>
      <c r="J58" s="6"/>
      <c r="K58" s="6"/>
    </row>
    <row r="59" spans="7:11" ht="14.25" customHeight="1">
      <c r="G59" s="6"/>
      <c r="H59" s="6"/>
      <c r="I59" s="6"/>
      <c r="J59" s="6"/>
      <c r="K59" s="6"/>
    </row>
    <row r="60" spans="7:11" ht="14.25" customHeight="1">
      <c r="G60" s="6"/>
      <c r="H60" s="6"/>
      <c r="I60" s="6"/>
      <c r="J60" s="6"/>
      <c r="K60" s="6"/>
    </row>
    <row r="61" spans="7:11" ht="14.25" customHeight="1">
      <c r="G61" s="6"/>
      <c r="H61" s="6"/>
      <c r="I61" s="6"/>
      <c r="J61" s="6"/>
      <c r="K61" s="6"/>
    </row>
    <row r="62" spans="7:11" ht="14.25" customHeight="1">
      <c r="G62" s="6"/>
      <c r="H62" s="6"/>
      <c r="I62" s="6"/>
      <c r="J62" s="6"/>
      <c r="K62" s="6"/>
    </row>
    <row r="63" spans="7:11" ht="14.25" customHeight="1">
      <c r="G63" s="6"/>
      <c r="H63" s="6"/>
      <c r="I63" s="6"/>
      <c r="J63" s="6"/>
      <c r="K63" s="6"/>
    </row>
    <row r="64" spans="7:11" ht="14.25" customHeight="1">
      <c r="G64" s="6"/>
      <c r="H64" s="6"/>
      <c r="I64" s="6"/>
      <c r="J64" s="6"/>
      <c r="K64" s="6"/>
    </row>
    <row r="65" spans="7:11" ht="14.25" customHeight="1">
      <c r="G65" s="6"/>
      <c r="H65" s="6"/>
      <c r="I65" s="6"/>
      <c r="J65" s="6"/>
      <c r="K65" s="6"/>
    </row>
    <row r="66" spans="7:11" ht="14.25" customHeight="1">
      <c r="G66" s="6"/>
      <c r="H66" s="6"/>
      <c r="I66" s="6"/>
      <c r="J66" s="6"/>
      <c r="K66" s="6"/>
    </row>
    <row r="67" spans="7:11" ht="14.25" customHeight="1">
      <c r="G67" s="6"/>
      <c r="H67" s="6"/>
      <c r="I67" s="6"/>
      <c r="J67" s="6"/>
      <c r="K67" s="6"/>
    </row>
    <row r="68" spans="7:11" ht="14.25" customHeight="1">
      <c r="G68" s="6"/>
      <c r="H68" s="6"/>
      <c r="I68" s="6"/>
      <c r="J68" s="6"/>
      <c r="K68" s="6"/>
    </row>
    <row r="69" spans="7:11" ht="14.25" customHeight="1">
      <c r="G69" s="6"/>
      <c r="H69" s="6"/>
      <c r="I69" s="6"/>
      <c r="J69" s="6"/>
      <c r="K69" s="6"/>
    </row>
    <row r="70" spans="7:11" ht="14.25" customHeight="1">
      <c r="G70" s="6"/>
      <c r="H70" s="6"/>
      <c r="I70" s="6"/>
      <c r="J70" s="6"/>
      <c r="K70" s="6"/>
    </row>
    <row r="71" spans="7:11" ht="14.25" customHeight="1">
      <c r="G71" s="6"/>
      <c r="H71" s="6"/>
      <c r="I71" s="6"/>
      <c r="J71" s="6"/>
      <c r="K71" s="6"/>
    </row>
    <row r="72" spans="7:11" ht="14.25" customHeight="1">
      <c r="G72" s="6"/>
      <c r="H72" s="6"/>
      <c r="I72" s="6"/>
      <c r="J72" s="6"/>
      <c r="K72" s="6"/>
    </row>
    <row r="73" spans="7:11" ht="14.25" customHeight="1">
      <c r="G73" s="6"/>
      <c r="H73" s="6"/>
      <c r="I73" s="6"/>
      <c r="J73" s="6"/>
      <c r="K73" s="6"/>
    </row>
    <row r="74" spans="7:11" ht="14.25" customHeight="1">
      <c r="G74" s="6"/>
      <c r="H74" s="6"/>
      <c r="I74" s="6"/>
      <c r="J74" s="6"/>
      <c r="K74" s="6"/>
    </row>
    <row r="75" spans="7:11" ht="14.25" customHeight="1">
      <c r="G75" s="6"/>
      <c r="H75" s="6"/>
      <c r="I75" s="6"/>
      <c r="J75" s="6"/>
      <c r="K75" s="6"/>
    </row>
    <row r="76" spans="7:11" ht="14.25" customHeight="1">
      <c r="G76" s="6"/>
      <c r="H76" s="6"/>
      <c r="I76" s="6"/>
      <c r="J76" s="6"/>
      <c r="K76" s="6"/>
    </row>
    <row r="77" spans="7:11" ht="14.25" customHeight="1">
      <c r="G77" s="6"/>
      <c r="H77" s="6"/>
      <c r="I77" s="6"/>
      <c r="J77" s="6"/>
      <c r="K77" s="6"/>
    </row>
    <row r="78" spans="7:11" ht="14.25" customHeight="1">
      <c r="G78" s="6"/>
      <c r="H78" s="6"/>
      <c r="I78" s="6"/>
      <c r="J78" s="6"/>
      <c r="K78" s="6"/>
    </row>
    <row r="79" spans="7:11" ht="14.25" customHeight="1">
      <c r="G79" s="6"/>
      <c r="H79" s="6"/>
      <c r="I79" s="6"/>
      <c r="J79" s="6"/>
      <c r="K79" s="6"/>
    </row>
    <row r="80" spans="7:11" ht="14.25" customHeight="1">
      <c r="G80" s="6"/>
      <c r="H80" s="6"/>
      <c r="I80" s="6"/>
      <c r="J80" s="6"/>
      <c r="K80" s="6"/>
    </row>
    <row r="81" spans="7:11" ht="14.25" customHeight="1">
      <c r="G81" s="6"/>
      <c r="H81" s="6"/>
      <c r="I81" s="6"/>
      <c r="J81" s="6"/>
      <c r="K81" s="6"/>
    </row>
    <row r="82" spans="7:11" ht="14.25" customHeight="1">
      <c r="G82" s="6"/>
      <c r="H82" s="6"/>
      <c r="I82" s="6"/>
      <c r="J82" s="6"/>
      <c r="K82" s="6"/>
    </row>
    <row r="83" spans="7:11" ht="14.25" customHeight="1">
      <c r="G83" s="6"/>
      <c r="H83" s="6"/>
      <c r="I83" s="6"/>
      <c r="J83" s="6"/>
      <c r="K83" s="6"/>
    </row>
    <row r="84" spans="7:11" ht="14.25" customHeight="1">
      <c r="G84" s="6"/>
      <c r="H84" s="6"/>
      <c r="I84" s="6"/>
      <c r="J84" s="6"/>
      <c r="K84" s="6"/>
    </row>
    <row r="85" spans="7:11" ht="14.25" customHeight="1">
      <c r="G85" s="6"/>
      <c r="H85" s="6"/>
      <c r="I85" s="6"/>
      <c r="J85" s="6"/>
      <c r="K85" s="6"/>
    </row>
    <row r="86" spans="7:11" ht="14.25" customHeight="1">
      <c r="G86" s="6"/>
      <c r="H86" s="6"/>
      <c r="I86" s="6"/>
      <c r="J86" s="6"/>
      <c r="K86" s="6"/>
    </row>
    <row r="87" spans="7:11" ht="14.25" customHeight="1">
      <c r="G87" s="6"/>
      <c r="H87" s="6"/>
      <c r="I87" s="6"/>
      <c r="J87" s="6"/>
      <c r="K87" s="6"/>
    </row>
    <row r="88" spans="7:11" ht="14.25" customHeight="1">
      <c r="G88" s="6"/>
      <c r="H88" s="6"/>
      <c r="I88" s="6"/>
      <c r="J88" s="6"/>
      <c r="K88" s="6"/>
    </row>
    <row r="89" spans="7:11" ht="14.25" customHeight="1">
      <c r="G89" s="6"/>
      <c r="H89" s="6"/>
      <c r="I89" s="6"/>
      <c r="J89" s="6"/>
      <c r="K89" s="6"/>
    </row>
    <row r="90" spans="7:11" ht="14.25" customHeight="1">
      <c r="G90" s="6"/>
      <c r="H90" s="6"/>
      <c r="I90" s="6"/>
      <c r="J90" s="6"/>
      <c r="K90" s="6"/>
    </row>
    <row r="91" spans="7:11" ht="14.25" customHeight="1">
      <c r="G91" s="6"/>
      <c r="H91" s="6"/>
      <c r="I91" s="6"/>
      <c r="J91" s="6"/>
      <c r="K91" s="6"/>
    </row>
    <row r="92" spans="7:11" ht="14.25" customHeight="1">
      <c r="G92" s="6"/>
      <c r="H92" s="6"/>
      <c r="I92" s="6"/>
      <c r="J92" s="6"/>
      <c r="K92" s="6"/>
    </row>
    <row r="93" spans="7:11" ht="14.25" customHeight="1">
      <c r="G93" s="6"/>
      <c r="H93" s="6"/>
      <c r="I93" s="6"/>
      <c r="J93" s="6"/>
      <c r="K93" s="6"/>
    </row>
    <row r="94" spans="7:11" ht="14.25" customHeight="1">
      <c r="G94" s="6"/>
      <c r="H94" s="6"/>
      <c r="I94" s="6"/>
      <c r="J94" s="6"/>
      <c r="K94" s="6"/>
    </row>
    <row r="95" spans="7:11" ht="14.25" customHeight="1">
      <c r="G95" s="6"/>
      <c r="H95" s="6"/>
      <c r="I95" s="6"/>
      <c r="J95" s="6"/>
      <c r="K95" s="6"/>
    </row>
    <row r="96" spans="7:11" ht="14.25" customHeight="1">
      <c r="G96" s="6"/>
      <c r="H96" s="6"/>
      <c r="I96" s="6"/>
      <c r="J96" s="6"/>
      <c r="K96" s="6"/>
    </row>
    <row r="97" spans="7:11" ht="14.25" customHeight="1">
      <c r="G97" s="6"/>
      <c r="H97" s="6"/>
      <c r="I97" s="6"/>
      <c r="J97" s="6"/>
      <c r="K97" s="6"/>
    </row>
    <row r="98" spans="7:11" ht="14.25" customHeight="1">
      <c r="G98" s="6"/>
      <c r="H98" s="6"/>
      <c r="I98" s="6"/>
      <c r="J98" s="6"/>
      <c r="K98" s="6"/>
    </row>
    <row r="99" spans="7:11" ht="14.25" customHeight="1">
      <c r="G99" s="6"/>
      <c r="H99" s="6"/>
      <c r="I99" s="6"/>
      <c r="J99" s="6"/>
      <c r="K99" s="6"/>
    </row>
    <row r="100" spans="7:11" ht="14.25" customHeight="1">
      <c r="G100" s="6"/>
      <c r="H100" s="6"/>
      <c r="I100" s="6"/>
      <c r="J100" s="6"/>
      <c r="K100" s="6"/>
    </row>
    <row r="101" spans="7:11" ht="14.25" customHeight="1">
      <c r="G101" s="6"/>
      <c r="H101" s="6"/>
      <c r="I101" s="6"/>
      <c r="J101" s="6"/>
      <c r="K101" s="6"/>
    </row>
    <row r="102" spans="7:11" ht="14.25" customHeight="1">
      <c r="G102" s="6"/>
      <c r="H102" s="6"/>
      <c r="I102" s="6"/>
      <c r="J102" s="6"/>
      <c r="K102" s="6"/>
    </row>
    <row r="103" spans="7:11" ht="14.25" customHeight="1">
      <c r="G103" s="6"/>
      <c r="H103" s="6"/>
      <c r="I103" s="6"/>
      <c r="J103" s="6"/>
      <c r="K103" s="6"/>
    </row>
    <row r="104" spans="7:11" ht="14.25" customHeight="1">
      <c r="G104" s="6"/>
      <c r="H104" s="6"/>
      <c r="I104" s="6"/>
      <c r="J104" s="6"/>
      <c r="K104" s="6"/>
    </row>
    <row r="105" spans="7:11" ht="14.25" customHeight="1">
      <c r="G105" s="6"/>
      <c r="H105" s="6"/>
      <c r="I105" s="6"/>
      <c r="J105" s="6"/>
      <c r="K105" s="6"/>
    </row>
    <row r="106" spans="7:11" ht="14.25" customHeight="1">
      <c r="G106" s="6"/>
      <c r="H106" s="6"/>
      <c r="I106" s="6"/>
      <c r="J106" s="6"/>
      <c r="K106" s="6"/>
    </row>
    <row r="107" spans="7:11" ht="14.25" customHeight="1">
      <c r="G107" s="6"/>
      <c r="H107" s="6"/>
      <c r="I107" s="6"/>
      <c r="J107" s="6"/>
      <c r="K107" s="6"/>
    </row>
    <row r="108" spans="7:11" ht="14.25" customHeight="1">
      <c r="G108" s="6"/>
      <c r="H108" s="6"/>
      <c r="I108" s="6"/>
      <c r="J108" s="6"/>
      <c r="K108" s="6"/>
    </row>
    <row r="109" spans="7:11" ht="14.25" customHeight="1">
      <c r="G109" s="6"/>
      <c r="H109" s="6"/>
      <c r="I109" s="6"/>
      <c r="J109" s="6"/>
      <c r="K109" s="6"/>
    </row>
    <row r="110" spans="7:11" ht="14.25" customHeight="1">
      <c r="G110" s="6"/>
      <c r="H110" s="6"/>
      <c r="I110" s="6"/>
      <c r="J110" s="6"/>
      <c r="K110" s="6"/>
    </row>
    <row r="111" spans="7:11" ht="14.25" customHeight="1">
      <c r="G111" s="6"/>
      <c r="H111" s="6"/>
      <c r="I111" s="6"/>
      <c r="J111" s="6"/>
      <c r="K111" s="6"/>
    </row>
    <row r="112" spans="7:11" ht="14.25" customHeight="1">
      <c r="G112" s="6"/>
      <c r="H112" s="6"/>
      <c r="I112" s="6"/>
      <c r="J112" s="6"/>
      <c r="K112" s="6"/>
    </row>
    <row r="113" spans="7:11" ht="14.25" customHeight="1">
      <c r="G113" s="6"/>
      <c r="H113" s="6"/>
      <c r="I113" s="6"/>
      <c r="J113" s="6"/>
      <c r="K113" s="6"/>
    </row>
    <row r="114" spans="7:11" ht="14.25" customHeight="1">
      <c r="G114" s="6"/>
      <c r="H114" s="6"/>
      <c r="I114" s="6"/>
      <c r="J114" s="6"/>
      <c r="K114" s="6"/>
    </row>
    <row r="115" spans="7:11" ht="14.25" customHeight="1">
      <c r="G115" s="6"/>
      <c r="H115" s="6"/>
      <c r="I115" s="6"/>
      <c r="J115" s="6"/>
      <c r="K115" s="6"/>
    </row>
    <row r="116" spans="7:11" ht="14.25" customHeight="1">
      <c r="G116" s="6"/>
      <c r="H116" s="6"/>
      <c r="I116" s="6"/>
      <c r="J116" s="6"/>
      <c r="K116" s="6"/>
    </row>
    <row r="117" spans="7:11" ht="14.25" customHeight="1">
      <c r="G117" s="6"/>
      <c r="H117" s="6"/>
      <c r="I117" s="6"/>
      <c r="J117" s="6"/>
      <c r="K117" s="6"/>
    </row>
    <row r="118" spans="7:11" ht="14.25" customHeight="1">
      <c r="G118" s="6"/>
      <c r="H118" s="6"/>
      <c r="I118" s="6"/>
      <c r="J118" s="6"/>
      <c r="K118" s="6"/>
    </row>
    <row r="119" spans="7:11" ht="14.25" customHeight="1">
      <c r="G119" s="6"/>
      <c r="H119" s="6"/>
      <c r="I119" s="6"/>
      <c r="J119" s="6"/>
      <c r="K119" s="6"/>
    </row>
    <row r="120" spans="7:11" ht="14.25" customHeight="1">
      <c r="G120" s="6"/>
      <c r="H120" s="6"/>
      <c r="I120" s="6"/>
      <c r="J120" s="6"/>
      <c r="K120" s="6"/>
    </row>
    <row r="121" spans="7:11" ht="14.25" customHeight="1">
      <c r="G121" s="6"/>
      <c r="H121" s="6"/>
      <c r="I121" s="6"/>
      <c r="J121" s="6"/>
      <c r="K121" s="6"/>
    </row>
    <row r="122" spans="7:11" ht="14.25" customHeight="1">
      <c r="G122" s="6"/>
      <c r="H122" s="6"/>
      <c r="I122" s="6"/>
      <c r="J122" s="6"/>
      <c r="K122" s="6"/>
    </row>
    <row r="123" spans="7:11" ht="14.25" customHeight="1">
      <c r="G123" s="6"/>
      <c r="H123" s="6"/>
      <c r="I123" s="6"/>
      <c r="J123" s="6"/>
      <c r="K123" s="6"/>
    </row>
    <row r="124" spans="7:11" ht="14.25" customHeight="1">
      <c r="G124" s="6"/>
      <c r="H124" s="6"/>
      <c r="I124" s="6"/>
      <c r="J124" s="6"/>
      <c r="K124" s="6"/>
    </row>
    <row r="125" spans="7:11" ht="14.25" customHeight="1">
      <c r="G125" s="6"/>
      <c r="H125" s="6"/>
      <c r="I125" s="6"/>
      <c r="J125" s="6"/>
      <c r="K125" s="6"/>
    </row>
    <row r="126" spans="7:11" ht="14.25" customHeight="1">
      <c r="G126" s="6"/>
      <c r="H126" s="6"/>
      <c r="I126" s="6"/>
      <c r="J126" s="6"/>
      <c r="K126" s="6"/>
    </row>
    <row r="127" spans="7:11" ht="14.25" customHeight="1">
      <c r="G127" s="6"/>
      <c r="H127" s="6"/>
      <c r="I127" s="6"/>
      <c r="J127" s="6"/>
      <c r="K127" s="6"/>
    </row>
    <row r="128" spans="7:11" ht="14.25" customHeight="1">
      <c r="G128" s="6"/>
      <c r="H128" s="6"/>
      <c r="I128" s="6"/>
      <c r="J128" s="6"/>
      <c r="K128" s="6"/>
    </row>
    <row r="129" spans="7:11" ht="14.25" customHeight="1">
      <c r="G129" s="6"/>
      <c r="H129" s="6"/>
      <c r="I129" s="6"/>
      <c r="J129" s="6"/>
      <c r="K129" s="6"/>
    </row>
    <row r="130" spans="7:11" ht="14.25" customHeight="1">
      <c r="G130" s="6"/>
      <c r="H130" s="6"/>
      <c r="I130" s="6"/>
      <c r="J130" s="6"/>
      <c r="K130" s="6"/>
    </row>
    <row r="131" spans="7:11" ht="14.25" customHeight="1">
      <c r="G131" s="6"/>
      <c r="H131" s="6"/>
      <c r="I131" s="6"/>
      <c r="J131" s="6"/>
      <c r="K131" s="6"/>
    </row>
    <row r="132" spans="7:11" ht="14.25" customHeight="1">
      <c r="G132" s="6"/>
      <c r="H132" s="6"/>
      <c r="I132" s="6"/>
      <c r="J132" s="6"/>
      <c r="K132" s="6"/>
    </row>
    <row r="133" spans="7:11" ht="14.25" customHeight="1">
      <c r="G133" s="6"/>
      <c r="H133" s="6"/>
      <c r="I133" s="6"/>
      <c r="J133" s="6"/>
      <c r="K133" s="6"/>
    </row>
    <row r="134" spans="7:11" ht="14.25" customHeight="1">
      <c r="G134" s="6"/>
      <c r="H134" s="6"/>
      <c r="I134" s="6"/>
      <c r="J134" s="6"/>
      <c r="K134" s="6"/>
    </row>
    <row r="135" spans="7:11" ht="14.25" customHeight="1">
      <c r="G135" s="6"/>
      <c r="H135" s="6"/>
      <c r="I135" s="6"/>
      <c r="J135" s="6"/>
      <c r="K135" s="6"/>
    </row>
    <row r="136" spans="7:11" ht="14.25" customHeight="1">
      <c r="G136" s="6"/>
      <c r="H136" s="6"/>
      <c r="I136" s="6"/>
      <c r="J136" s="6"/>
      <c r="K136" s="6"/>
    </row>
    <row r="137" spans="7:11" ht="14.25" customHeight="1">
      <c r="G137" s="6"/>
      <c r="H137" s="6"/>
      <c r="I137" s="6"/>
      <c r="J137" s="6"/>
      <c r="K137" s="6"/>
    </row>
    <row r="138" spans="7:11" ht="14.25" customHeight="1">
      <c r="G138" s="6"/>
      <c r="H138" s="6"/>
      <c r="I138" s="6"/>
      <c r="J138" s="6"/>
      <c r="K138" s="6"/>
    </row>
    <row r="139" spans="7:11" ht="14.25" customHeight="1">
      <c r="G139" s="6"/>
      <c r="H139" s="6"/>
      <c r="I139" s="6"/>
      <c r="J139" s="6"/>
      <c r="K139" s="6"/>
    </row>
    <row r="140" spans="7:11" ht="14.25" customHeight="1">
      <c r="G140" s="6"/>
      <c r="H140" s="6"/>
      <c r="I140" s="6"/>
      <c r="J140" s="6"/>
      <c r="K140" s="6"/>
    </row>
    <row r="141" spans="7:11" ht="14.25" customHeight="1">
      <c r="G141" s="6"/>
      <c r="H141" s="6"/>
      <c r="I141" s="6"/>
      <c r="J141" s="6"/>
      <c r="K141" s="6"/>
    </row>
    <row r="142" spans="7:11" ht="14.25" customHeight="1">
      <c r="G142" s="6"/>
      <c r="H142" s="6"/>
      <c r="I142" s="6"/>
      <c r="J142" s="6"/>
      <c r="K142" s="6"/>
    </row>
    <row r="143" spans="7:11" ht="14.25" customHeight="1">
      <c r="G143" s="6"/>
      <c r="H143" s="6"/>
      <c r="I143" s="6"/>
      <c r="J143" s="6"/>
      <c r="K143" s="6"/>
    </row>
    <row r="144" spans="7:11" ht="14.25" customHeight="1">
      <c r="G144" s="6"/>
      <c r="H144" s="6"/>
      <c r="I144" s="6"/>
      <c r="J144" s="6"/>
      <c r="K144" s="6"/>
    </row>
    <row r="145" spans="7:11" ht="14.25" customHeight="1">
      <c r="G145" s="6"/>
      <c r="H145" s="6"/>
      <c r="I145" s="6"/>
      <c r="J145" s="6"/>
      <c r="K145" s="6"/>
    </row>
    <row r="146" spans="7:11" ht="14.25" customHeight="1">
      <c r="G146" s="6"/>
      <c r="H146" s="6"/>
      <c r="I146" s="6"/>
      <c r="J146" s="6"/>
      <c r="K146" s="6"/>
    </row>
    <row r="147" spans="7:11" ht="14.25" customHeight="1">
      <c r="G147" s="6"/>
      <c r="H147" s="6"/>
      <c r="I147" s="6"/>
      <c r="J147" s="6"/>
      <c r="K147" s="6"/>
    </row>
    <row r="148" spans="7:11" ht="14.25" customHeight="1">
      <c r="G148" s="6"/>
      <c r="H148" s="6"/>
      <c r="I148" s="6"/>
      <c r="J148" s="6"/>
      <c r="K148" s="6"/>
    </row>
    <row r="149" spans="7:11" ht="14.25" customHeight="1">
      <c r="G149" s="6"/>
      <c r="H149" s="6"/>
      <c r="I149" s="6"/>
      <c r="J149" s="6"/>
      <c r="K149" s="6"/>
    </row>
    <row r="150" spans="7:11" ht="14.25" customHeight="1">
      <c r="G150" s="6"/>
      <c r="H150" s="6"/>
      <c r="I150" s="6"/>
      <c r="J150" s="6"/>
      <c r="K150" s="6"/>
    </row>
    <row r="151" spans="7:11" ht="14.25" customHeight="1">
      <c r="G151" s="6"/>
      <c r="H151" s="6"/>
      <c r="I151" s="6"/>
      <c r="J151" s="6"/>
      <c r="K151" s="6"/>
    </row>
    <row r="152" spans="7:11" ht="14.25" customHeight="1">
      <c r="G152" s="6"/>
      <c r="H152" s="6"/>
      <c r="I152" s="6"/>
      <c r="J152" s="6"/>
      <c r="K152" s="6"/>
    </row>
    <row r="153" spans="7:11" ht="14.25" customHeight="1">
      <c r="G153" s="6"/>
      <c r="H153" s="6"/>
      <c r="I153" s="6"/>
      <c r="J153" s="6"/>
      <c r="K153" s="6"/>
    </row>
    <row r="154" spans="7:11" ht="14.25" customHeight="1">
      <c r="G154" s="6"/>
      <c r="H154" s="6"/>
      <c r="I154" s="6"/>
      <c r="J154" s="6"/>
      <c r="K154" s="6"/>
    </row>
    <row r="155" spans="7:11" ht="14.25" customHeight="1">
      <c r="G155" s="6"/>
      <c r="H155" s="6"/>
      <c r="I155" s="6"/>
      <c r="J155" s="6"/>
      <c r="K155" s="6"/>
    </row>
    <row r="156" spans="7:11" ht="14.25" customHeight="1">
      <c r="G156" s="6"/>
      <c r="H156" s="6"/>
      <c r="I156" s="6"/>
      <c r="J156" s="6"/>
      <c r="K156" s="6"/>
    </row>
    <row r="157" spans="7:11" ht="14.25" customHeight="1">
      <c r="G157" s="6"/>
      <c r="H157" s="6"/>
      <c r="I157" s="6"/>
      <c r="J157" s="6"/>
      <c r="K157" s="6"/>
    </row>
    <row r="158" spans="7:11" ht="14.25" customHeight="1">
      <c r="G158" s="6"/>
      <c r="H158" s="6"/>
      <c r="I158" s="6"/>
      <c r="J158" s="6"/>
      <c r="K158" s="6"/>
    </row>
    <row r="159" spans="7:11" ht="14.25" customHeight="1">
      <c r="G159" s="6"/>
      <c r="H159" s="6"/>
      <c r="I159" s="6"/>
      <c r="J159" s="6"/>
      <c r="K159" s="6"/>
    </row>
    <row r="160" spans="7:11" ht="14.25" customHeight="1">
      <c r="G160" s="6"/>
      <c r="H160" s="6"/>
      <c r="I160" s="6"/>
      <c r="J160" s="6"/>
      <c r="K160" s="6"/>
    </row>
    <row r="161" spans="7:11" ht="14.25" customHeight="1">
      <c r="G161" s="6"/>
      <c r="H161" s="6"/>
      <c r="I161" s="6"/>
      <c r="J161" s="6"/>
      <c r="K161" s="6"/>
    </row>
    <row r="162" spans="7:11" ht="14.25" customHeight="1">
      <c r="G162" s="6"/>
      <c r="H162" s="6"/>
      <c r="I162" s="6"/>
      <c r="J162" s="6"/>
      <c r="K162" s="6"/>
    </row>
    <row r="163" spans="7:11" ht="14.25" customHeight="1">
      <c r="G163" s="6"/>
      <c r="H163" s="6"/>
      <c r="I163" s="6"/>
      <c r="J163" s="6"/>
      <c r="K163" s="6"/>
    </row>
    <row r="164" spans="7:11" ht="14.25" customHeight="1">
      <c r="G164" s="6"/>
      <c r="H164" s="6"/>
      <c r="I164" s="6"/>
      <c r="J164" s="6"/>
      <c r="K164" s="6"/>
    </row>
    <row r="165" spans="7:11" ht="14.25" customHeight="1">
      <c r="G165" s="6"/>
      <c r="H165" s="6"/>
      <c r="I165" s="6"/>
      <c r="J165" s="6"/>
      <c r="K165" s="6"/>
    </row>
    <row r="166" spans="7:11" ht="14.25" customHeight="1">
      <c r="G166" s="6"/>
      <c r="H166" s="6"/>
      <c r="I166" s="6"/>
      <c r="J166" s="6"/>
      <c r="K166" s="6"/>
    </row>
    <row r="167" spans="7:11" ht="14.25" customHeight="1">
      <c r="G167" s="6"/>
      <c r="H167" s="6"/>
      <c r="I167" s="6"/>
      <c r="J167" s="6"/>
      <c r="K167" s="6"/>
    </row>
    <row r="168" spans="7:11" ht="14.25" customHeight="1">
      <c r="G168" s="6"/>
      <c r="H168" s="6"/>
      <c r="I168" s="6"/>
      <c r="J168" s="6"/>
      <c r="K168" s="6"/>
    </row>
    <row r="169" spans="7:11" ht="14.25" customHeight="1">
      <c r="G169" s="6"/>
      <c r="H169" s="6"/>
      <c r="I169" s="6"/>
      <c r="J169" s="6"/>
      <c r="K169" s="6"/>
    </row>
    <row r="170" spans="7:11" ht="14.25" customHeight="1">
      <c r="G170" s="6"/>
      <c r="H170" s="6"/>
      <c r="I170" s="6"/>
      <c r="J170" s="6"/>
      <c r="K170" s="6"/>
    </row>
    <row r="171" spans="7:11" ht="14.25" customHeight="1">
      <c r="G171" s="6"/>
      <c r="H171" s="6"/>
      <c r="I171" s="6"/>
      <c r="J171" s="6"/>
      <c r="K171" s="6"/>
    </row>
    <row r="172" spans="7:11" ht="14.25" customHeight="1">
      <c r="G172" s="6"/>
      <c r="H172" s="6"/>
      <c r="I172" s="6"/>
      <c r="J172" s="6"/>
      <c r="K172" s="6"/>
    </row>
    <row r="173" spans="7:11" ht="14.25" customHeight="1">
      <c r="G173" s="6"/>
      <c r="H173" s="6"/>
      <c r="I173" s="6"/>
      <c r="J173" s="6"/>
      <c r="K173" s="6"/>
    </row>
    <row r="174" spans="7:11" ht="14.25" customHeight="1">
      <c r="G174" s="6"/>
      <c r="H174" s="6"/>
      <c r="I174" s="6"/>
      <c r="J174" s="6"/>
      <c r="K174" s="6"/>
    </row>
    <row r="175" spans="7:11" ht="14.25" customHeight="1">
      <c r="G175" s="6"/>
      <c r="H175" s="6"/>
      <c r="I175" s="6"/>
      <c r="J175" s="6"/>
      <c r="K175" s="6"/>
    </row>
    <row r="176" spans="7:11" ht="14.25" customHeight="1">
      <c r="G176" s="6"/>
      <c r="H176" s="6"/>
      <c r="I176" s="6"/>
      <c r="J176" s="6"/>
      <c r="K176" s="6"/>
    </row>
    <row r="177" spans="7:11" ht="14.25" customHeight="1">
      <c r="G177" s="6"/>
      <c r="H177" s="6"/>
      <c r="I177" s="6"/>
      <c r="J177" s="6"/>
      <c r="K177" s="6"/>
    </row>
    <row r="178" spans="7:11" ht="14.25" customHeight="1">
      <c r="G178" s="6"/>
      <c r="H178" s="6"/>
      <c r="I178" s="6"/>
      <c r="J178" s="6"/>
      <c r="K178" s="6"/>
    </row>
    <row r="179" spans="7:11" ht="14.25" customHeight="1">
      <c r="G179" s="6"/>
      <c r="H179" s="6"/>
      <c r="I179" s="6"/>
      <c r="J179" s="6"/>
      <c r="K179" s="6"/>
    </row>
    <row r="180" spans="7:11" ht="14.25" customHeight="1">
      <c r="G180" s="6"/>
      <c r="H180" s="6"/>
      <c r="I180" s="6"/>
      <c r="J180" s="6"/>
      <c r="K180" s="6"/>
    </row>
    <row r="181" spans="7:11" ht="14.25" customHeight="1">
      <c r="G181" s="6"/>
      <c r="H181" s="6"/>
      <c r="I181" s="6"/>
      <c r="J181" s="6"/>
      <c r="K181" s="6"/>
    </row>
    <row r="182" spans="7:11" ht="14.25" customHeight="1">
      <c r="G182" s="6"/>
      <c r="H182" s="6"/>
      <c r="I182" s="6"/>
      <c r="J182" s="6"/>
      <c r="K182" s="6"/>
    </row>
    <row r="183" spans="7:11" ht="14.25" customHeight="1">
      <c r="G183" s="6"/>
      <c r="H183" s="6"/>
      <c r="I183" s="6"/>
      <c r="J183" s="6"/>
      <c r="K183" s="6"/>
    </row>
    <row r="184" spans="7:11" ht="14.25" customHeight="1">
      <c r="G184" s="6"/>
      <c r="H184" s="6"/>
      <c r="I184" s="6"/>
      <c r="J184" s="6"/>
      <c r="K184" s="6"/>
    </row>
    <row r="185" spans="7:11" ht="14.25" customHeight="1">
      <c r="G185" s="6"/>
      <c r="H185" s="6"/>
      <c r="I185" s="6"/>
      <c r="J185" s="6"/>
      <c r="K185" s="6"/>
    </row>
    <row r="186" spans="7:11" ht="14.25" customHeight="1">
      <c r="G186" s="6"/>
      <c r="H186" s="6"/>
      <c r="I186" s="6"/>
      <c r="J186" s="6"/>
      <c r="K186" s="6"/>
    </row>
    <row r="187" spans="7:11" ht="14.25" customHeight="1">
      <c r="G187" s="6"/>
      <c r="H187" s="6"/>
      <c r="I187" s="6"/>
      <c r="J187" s="6"/>
      <c r="K187" s="6"/>
    </row>
    <row r="188" spans="7:11" ht="14.25" customHeight="1">
      <c r="G188" s="6"/>
      <c r="H188" s="6"/>
      <c r="I188" s="6"/>
      <c r="J188" s="6"/>
      <c r="K188" s="6"/>
    </row>
    <row r="189" spans="7:11" ht="14.25" customHeight="1">
      <c r="G189" s="6"/>
      <c r="H189" s="6"/>
      <c r="I189" s="6"/>
      <c r="J189" s="6"/>
      <c r="K189" s="6"/>
    </row>
    <row r="190" spans="7:11" ht="14.25" customHeight="1">
      <c r="G190" s="6"/>
      <c r="H190" s="6"/>
      <c r="I190" s="6"/>
      <c r="J190" s="6"/>
      <c r="K190" s="6"/>
    </row>
    <row r="191" spans="7:11" ht="14.25" customHeight="1">
      <c r="G191" s="6"/>
      <c r="H191" s="6"/>
      <c r="I191" s="6"/>
      <c r="J191" s="6"/>
      <c r="K191" s="6"/>
    </row>
    <row r="192" spans="7:11" ht="14.25" customHeight="1">
      <c r="G192" s="6"/>
      <c r="H192" s="6"/>
      <c r="I192" s="6"/>
      <c r="J192" s="6"/>
      <c r="K192" s="6"/>
    </row>
    <row r="193" spans="7:11" ht="14.25" customHeight="1">
      <c r="G193" s="6"/>
      <c r="H193" s="6"/>
      <c r="I193" s="6"/>
      <c r="J193" s="6"/>
      <c r="K193" s="6"/>
    </row>
    <row r="194" spans="7:11" ht="14.25" customHeight="1">
      <c r="G194" s="6"/>
      <c r="H194" s="6"/>
      <c r="I194" s="6"/>
      <c r="J194" s="6"/>
      <c r="K194" s="6"/>
    </row>
    <row r="195" spans="7:11" ht="14.25" customHeight="1">
      <c r="G195" s="6"/>
      <c r="H195" s="6"/>
      <c r="I195" s="6"/>
      <c r="J195" s="6"/>
      <c r="K195" s="6"/>
    </row>
    <row r="196" spans="7:11" ht="14.25" customHeight="1">
      <c r="G196" s="6"/>
      <c r="H196" s="6"/>
      <c r="I196" s="6"/>
      <c r="J196" s="6"/>
      <c r="K196" s="6"/>
    </row>
    <row r="197" spans="7:11" ht="14.25" customHeight="1">
      <c r="G197" s="6"/>
      <c r="H197" s="6"/>
      <c r="I197" s="6"/>
      <c r="J197" s="6"/>
      <c r="K197" s="6"/>
    </row>
    <row r="198" spans="7:11" ht="14.25" customHeight="1">
      <c r="G198" s="6"/>
      <c r="H198" s="6"/>
      <c r="I198" s="6"/>
      <c r="J198" s="6"/>
      <c r="K198" s="6"/>
    </row>
    <row r="199" spans="7:11" ht="14.25" customHeight="1">
      <c r="G199" s="6"/>
      <c r="H199" s="6"/>
      <c r="I199" s="6"/>
      <c r="J199" s="6"/>
      <c r="K199" s="6"/>
    </row>
    <row r="200" spans="7:11" ht="14.25" customHeight="1">
      <c r="G200" s="6"/>
      <c r="H200" s="6"/>
      <c r="I200" s="6"/>
      <c r="J200" s="6"/>
      <c r="K200" s="6"/>
    </row>
    <row r="201" spans="7:11" ht="14.25" customHeight="1">
      <c r="G201" s="6"/>
      <c r="H201" s="6"/>
      <c r="I201" s="6"/>
      <c r="J201" s="6"/>
      <c r="K201" s="6"/>
    </row>
    <row r="202" spans="7:11" ht="14.25" customHeight="1">
      <c r="G202" s="6"/>
      <c r="H202" s="6"/>
      <c r="I202" s="6"/>
      <c r="J202" s="6"/>
      <c r="K202" s="6"/>
    </row>
    <row r="203" spans="7:11" ht="14.25" customHeight="1">
      <c r="G203" s="6"/>
      <c r="H203" s="6"/>
      <c r="I203" s="6"/>
      <c r="J203" s="6"/>
      <c r="K203" s="6"/>
    </row>
    <row r="204" spans="7:11" ht="14.25" customHeight="1">
      <c r="G204" s="6"/>
      <c r="H204" s="6"/>
      <c r="I204" s="6"/>
      <c r="J204" s="6"/>
      <c r="K204" s="6"/>
    </row>
    <row r="205" spans="7:11" ht="14.25" customHeight="1">
      <c r="G205" s="6"/>
      <c r="H205" s="6"/>
      <c r="I205" s="6"/>
      <c r="J205" s="6"/>
      <c r="K205" s="6"/>
    </row>
    <row r="206" spans="7:11" ht="14.25" customHeight="1">
      <c r="G206" s="6"/>
      <c r="H206" s="6"/>
      <c r="I206" s="6"/>
      <c r="J206" s="6"/>
      <c r="K206" s="6"/>
    </row>
    <row r="207" spans="7:11" ht="14.25" customHeight="1">
      <c r="G207" s="6"/>
      <c r="H207" s="6"/>
      <c r="I207" s="6"/>
      <c r="J207" s="6"/>
      <c r="K207" s="6"/>
    </row>
    <row r="208" spans="7:11" ht="14.25" customHeight="1">
      <c r="G208" s="6"/>
      <c r="H208" s="6"/>
      <c r="I208" s="6"/>
      <c r="J208" s="6"/>
      <c r="K208" s="6"/>
    </row>
    <row r="209" spans="7:11" ht="14.25" customHeight="1">
      <c r="G209" s="6"/>
      <c r="H209" s="6"/>
      <c r="I209" s="6"/>
      <c r="J209" s="6"/>
      <c r="K209" s="6"/>
    </row>
    <row r="210" spans="7:11" ht="14.25" customHeight="1">
      <c r="G210" s="6"/>
      <c r="H210" s="6"/>
      <c r="I210" s="6"/>
      <c r="J210" s="6"/>
      <c r="K210" s="6"/>
    </row>
    <row r="211" spans="7:11" ht="14.25" customHeight="1">
      <c r="G211" s="6"/>
      <c r="H211" s="6"/>
      <c r="I211" s="6"/>
      <c r="J211" s="6"/>
      <c r="K211" s="6"/>
    </row>
    <row r="212" spans="7:11" ht="14.25" customHeight="1">
      <c r="G212" s="6"/>
      <c r="H212" s="6"/>
      <c r="I212" s="6"/>
      <c r="J212" s="6"/>
      <c r="K212" s="6"/>
    </row>
    <row r="213" spans="7:11" ht="14.25" customHeight="1">
      <c r="G213" s="6"/>
      <c r="H213" s="6"/>
      <c r="I213" s="6"/>
      <c r="J213" s="6"/>
      <c r="K213" s="6"/>
    </row>
    <row r="214" spans="7:11" ht="14.25" customHeight="1">
      <c r="G214" s="6"/>
      <c r="H214" s="6"/>
      <c r="I214" s="6"/>
      <c r="J214" s="6"/>
      <c r="K214" s="6"/>
    </row>
    <row r="215" spans="7:11" ht="14.25" customHeight="1">
      <c r="G215" s="6"/>
      <c r="H215" s="6"/>
      <c r="I215" s="6"/>
      <c r="J215" s="6"/>
      <c r="K215" s="6"/>
    </row>
    <row r="216" spans="7:11" ht="14.25" customHeight="1">
      <c r="G216" s="6"/>
      <c r="H216" s="6"/>
      <c r="I216" s="6"/>
      <c r="J216" s="6"/>
      <c r="K216" s="6"/>
    </row>
    <row r="217" spans="7:11" ht="14.25" customHeight="1">
      <c r="G217" s="6"/>
      <c r="H217" s="6"/>
      <c r="I217" s="6"/>
      <c r="J217" s="6"/>
      <c r="K217" s="6"/>
    </row>
    <row r="218" spans="7:11" ht="14.25" customHeight="1">
      <c r="G218" s="6"/>
      <c r="H218" s="6"/>
      <c r="I218" s="6"/>
      <c r="J218" s="6"/>
      <c r="K218" s="6"/>
    </row>
    <row r="219" spans="7:11" ht="14.25" customHeight="1">
      <c r="G219" s="6"/>
      <c r="H219" s="6"/>
      <c r="I219" s="6"/>
      <c r="J219" s="6"/>
      <c r="K219" s="6"/>
    </row>
    <row r="220" spans="7:11" ht="14.25" customHeight="1">
      <c r="G220" s="6"/>
      <c r="H220" s="6"/>
      <c r="I220" s="6"/>
      <c r="J220" s="6"/>
      <c r="K220" s="6"/>
    </row>
    <row r="221" spans="7:11" ht="14.25" customHeight="1">
      <c r="G221" s="6"/>
      <c r="H221" s="6"/>
      <c r="I221" s="6"/>
      <c r="J221" s="6"/>
      <c r="K221" s="6"/>
    </row>
    <row r="222" spans="7:11" ht="14.25" customHeight="1">
      <c r="G222" s="6"/>
      <c r="H222" s="6"/>
      <c r="I222" s="6"/>
      <c r="J222" s="6"/>
      <c r="K222" s="6"/>
    </row>
    <row r="223" spans="7:11" ht="14.25" customHeight="1">
      <c r="G223" s="6"/>
      <c r="H223" s="6"/>
      <c r="I223" s="6"/>
      <c r="J223" s="6"/>
      <c r="K223" s="6"/>
    </row>
    <row r="224" spans="7:11" ht="14.25" customHeight="1">
      <c r="G224" s="6"/>
      <c r="H224" s="6"/>
      <c r="I224" s="6"/>
      <c r="J224" s="6"/>
      <c r="K224" s="6"/>
    </row>
    <row r="225" spans="7:11" ht="14.25" customHeight="1">
      <c r="G225" s="6"/>
      <c r="H225" s="6"/>
      <c r="I225" s="6"/>
      <c r="J225" s="6"/>
      <c r="K225" s="6"/>
    </row>
    <row r="226" spans="7:11" ht="14.25" customHeight="1">
      <c r="G226" s="6"/>
      <c r="H226" s="6"/>
      <c r="I226" s="6"/>
      <c r="J226" s="6"/>
      <c r="K226" s="6"/>
    </row>
    <row r="227" spans="7:11" ht="14.25" customHeight="1">
      <c r="G227" s="6"/>
      <c r="H227" s="6"/>
      <c r="I227" s="6"/>
      <c r="J227" s="6"/>
      <c r="K227" s="6"/>
    </row>
    <row r="228" spans="7:11" ht="14.25" customHeight="1">
      <c r="G228" s="6"/>
      <c r="H228" s="6"/>
      <c r="I228" s="6"/>
      <c r="J228" s="6"/>
      <c r="K228" s="6"/>
    </row>
    <row r="229" spans="7:11" ht="14.25" customHeight="1">
      <c r="G229" s="6"/>
      <c r="H229" s="6"/>
      <c r="I229" s="6"/>
      <c r="J229" s="6"/>
      <c r="K229" s="6"/>
    </row>
    <row r="230" spans="7:11" ht="14.25" customHeight="1">
      <c r="G230" s="6"/>
      <c r="H230" s="6"/>
      <c r="I230" s="6"/>
      <c r="J230" s="6"/>
      <c r="K230" s="6"/>
    </row>
    <row r="231" spans="7:11" ht="14.25" customHeight="1">
      <c r="G231" s="6"/>
      <c r="H231" s="6"/>
      <c r="I231" s="6"/>
      <c r="J231" s="6"/>
      <c r="K231" s="6"/>
    </row>
    <row r="232" spans="7:11" ht="14.25" customHeight="1">
      <c r="G232" s="6"/>
      <c r="H232" s="6"/>
      <c r="I232" s="6"/>
      <c r="J232" s="6"/>
      <c r="K232" s="6"/>
    </row>
    <row r="233" spans="7:11" ht="14.25" customHeight="1">
      <c r="G233" s="6"/>
      <c r="H233" s="6"/>
      <c r="I233" s="6"/>
      <c r="J233" s="6"/>
      <c r="K233" s="6"/>
    </row>
    <row r="234" spans="7:11" ht="14.25" customHeight="1">
      <c r="G234" s="6"/>
      <c r="H234" s="6"/>
      <c r="I234" s="6"/>
      <c r="J234" s="6"/>
      <c r="K234" s="6"/>
    </row>
    <row r="235" spans="7:11" ht="14.25" customHeight="1">
      <c r="G235" s="6"/>
      <c r="H235" s="6"/>
      <c r="I235" s="6"/>
      <c r="J235" s="6"/>
      <c r="K235" s="6"/>
    </row>
    <row r="236" spans="7:11" ht="14.25" customHeight="1">
      <c r="G236" s="6"/>
      <c r="H236" s="6"/>
      <c r="I236" s="6"/>
      <c r="J236" s="6"/>
      <c r="K236" s="6"/>
    </row>
    <row r="237" spans="7:11" ht="14.25" customHeight="1">
      <c r="G237" s="6"/>
      <c r="H237" s="6"/>
      <c r="I237" s="6"/>
      <c r="J237" s="6"/>
      <c r="K237" s="6"/>
    </row>
    <row r="238" spans="7:11" ht="14.25" customHeight="1">
      <c r="G238" s="6"/>
      <c r="H238" s="6"/>
      <c r="I238" s="6"/>
      <c r="J238" s="6"/>
      <c r="K238" s="6"/>
    </row>
    <row r="239" spans="7:11" ht="14.25" customHeight="1">
      <c r="G239" s="6"/>
      <c r="H239" s="6"/>
      <c r="I239" s="6"/>
      <c r="J239" s="6"/>
      <c r="K239" s="6"/>
    </row>
    <row r="240" spans="7:11" ht="14.25" customHeight="1">
      <c r="G240" s="6"/>
      <c r="H240" s="6"/>
      <c r="I240" s="6"/>
      <c r="J240" s="6"/>
      <c r="K240" s="6"/>
    </row>
    <row r="241" spans="7:11" ht="14.25" customHeight="1">
      <c r="G241" s="6"/>
      <c r="H241" s="6"/>
      <c r="I241" s="6"/>
      <c r="J241" s="6"/>
      <c r="K241" s="6"/>
    </row>
    <row r="242" spans="7:11" ht="14.25" customHeight="1">
      <c r="G242" s="6"/>
      <c r="H242" s="6"/>
      <c r="I242" s="6"/>
      <c r="J242" s="6"/>
      <c r="K242" s="6"/>
    </row>
    <row r="243" spans="7:11" ht="14.25" customHeight="1">
      <c r="G243" s="6"/>
      <c r="H243" s="6"/>
      <c r="I243" s="6"/>
      <c r="J243" s="6"/>
      <c r="K243" s="6"/>
    </row>
    <row r="244" spans="7:11" ht="14.25" customHeight="1">
      <c r="G244" s="6"/>
      <c r="H244" s="6"/>
      <c r="I244" s="6"/>
      <c r="J244" s="6"/>
      <c r="K244" s="6"/>
    </row>
    <row r="245" spans="7:11" ht="14.25" customHeight="1">
      <c r="G245" s="6"/>
      <c r="H245" s="6"/>
      <c r="I245" s="6"/>
      <c r="J245" s="6"/>
      <c r="K245" s="6"/>
    </row>
    <row r="246" spans="7:11" ht="14.25" customHeight="1">
      <c r="G246" s="6"/>
      <c r="H246" s="6"/>
      <c r="I246" s="6"/>
      <c r="J246" s="6"/>
      <c r="K246" s="6"/>
    </row>
    <row r="247" spans="7:11" ht="14.25" customHeight="1">
      <c r="G247" s="6"/>
      <c r="H247" s="6"/>
      <c r="I247" s="6"/>
      <c r="J247" s="6"/>
      <c r="K247" s="6"/>
    </row>
    <row r="248" spans="7:11" ht="14.25" customHeight="1">
      <c r="G248" s="6"/>
      <c r="H248" s="6"/>
      <c r="I248" s="6"/>
      <c r="J248" s="6"/>
      <c r="K248" s="6"/>
    </row>
    <row r="249" spans="7:11" ht="14.25" customHeight="1">
      <c r="G249" s="6"/>
      <c r="H249" s="6"/>
      <c r="I249" s="6"/>
      <c r="J249" s="6"/>
      <c r="K249" s="6"/>
    </row>
    <row r="250" spans="7:11" ht="14.25" customHeight="1">
      <c r="G250" s="6"/>
      <c r="H250" s="6"/>
      <c r="I250" s="6"/>
      <c r="J250" s="6"/>
      <c r="K250" s="6"/>
    </row>
    <row r="251" spans="7:11" ht="14.25" customHeight="1">
      <c r="G251" s="6"/>
      <c r="H251" s="6"/>
      <c r="I251" s="6"/>
      <c r="J251" s="6"/>
      <c r="K251" s="6"/>
    </row>
    <row r="252" spans="7:11" ht="14.25" customHeight="1">
      <c r="G252" s="6"/>
      <c r="H252" s="6"/>
      <c r="I252" s="6"/>
      <c r="J252" s="6"/>
      <c r="K252" s="6"/>
    </row>
    <row r="253" spans="7:11" ht="14.25" customHeight="1">
      <c r="G253" s="6"/>
      <c r="H253" s="6"/>
      <c r="I253" s="6"/>
      <c r="J253" s="6"/>
      <c r="K253" s="6"/>
    </row>
    <row r="254" spans="7:11" ht="14.25" customHeight="1">
      <c r="G254" s="6"/>
      <c r="H254" s="6"/>
      <c r="I254" s="6"/>
      <c r="J254" s="6"/>
      <c r="K254" s="6"/>
    </row>
    <row r="255" spans="7:11" ht="14.25" customHeight="1">
      <c r="G255" s="6"/>
      <c r="H255" s="6"/>
      <c r="I255" s="6"/>
      <c r="J255" s="6"/>
      <c r="K255" s="6"/>
    </row>
    <row r="256" spans="7:11" ht="14.25" customHeight="1">
      <c r="G256" s="6"/>
      <c r="H256" s="6"/>
      <c r="I256" s="6"/>
      <c r="J256" s="6"/>
      <c r="K256" s="6"/>
    </row>
    <row r="257" spans="7:11" ht="14.25" customHeight="1">
      <c r="G257" s="6"/>
      <c r="H257" s="6"/>
      <c r="I257" s="6"/>
      <c r="J257" s="6"/>
      <c r="K257" s="6"/>
    </row>
    <row r="258" spans="7:11" ht="14.25" customHeight="1">
      <c r="G258" s="6"/>
      <c r="H258" s="6"/>
      <c r="I258" s="6"/>
      <c r="J258" s="6"/>
      <c r="K258" s="6"/>
    </row>
    <row r="259" spans="7:11" ht="14.25" customHeight="1">
      <c r="G259" s="6"/>
      <c r="H259" s="6"/>
      <c r="I259" s="6"/>
      <c r="J259" s="6"/>
      <c r="K259" s="6"/>
    </row>
    <row r="260" spans="7:11" ht="14.25" customHeight="1">
      <c r="G260" s="6"/>
      <c r="H260" s="6"/>
      <c r="I260" s="6"/>
      <c r="J260" s="6"/>
      <c r="K260" s="6"/>
    </row>
    <row r="261" spans="7:11" ht="14.25" customHeight="1">
      <c r="G261" s="6"/>
      <c r="H261" s="6"/>
      <c r="I261" s="6"/>
      <c r="J261" s="6"/>
      <c r="K261" s="6"/>
    </row>
    <row r="262" spans="7:11" ht="14.25" customHeight="1">
      <c r="G262" s="6"/>
      <c r="H262" s="6"/>
      <c r="I262" s="6"/>
      <c r="J262" s="6"/>
      <c r="K262" s="6"/>
    </row>
    <row r="263" spans="7:11" ht="14.25" customHeight="1">
      <c r="G263" s="6"/>
      <c r="H263" s="6"/>
      <c r="I263" s="6"/>
      <c r="J263" s="6"/>
      <c r="K263" s="6"/>
    </row>
    <row r="264" spans="7:11" ht="14.25" customHeight="1">
      <c r="G264" s="6"/>
      <c r="H264" s="6"/>
      <c r="I264" s="6"/>
      <c r="J264" s="6"/>
      <c r="K264" s="6"/>
    </row>
    <row r="265" spans="7:11" ht="14.25" customHeight="1">
      <c r="G265" s="6"/>
      <c r="H265" s="6"/>
      <c r="I265" s="6"/>
      <c r="J265" s="6"/>
      <c r="K265" s="6"/>
    </row>
    <row r="266" spans="7:11" ht="14.25" customHeight="1">
      <c r="G266" s="6"/>
      <c r="H266" s="6"/>
      <c r="I266" s="6"/>
      <c r="J266" s="6"/>
      <c r="K266" s="6"/>
    </row>
    <row r="267" spans="7:11" ht="14.25" customHeight="1">
      <c r="G267" s="6"/>
      <c r="H267" s="6"/>
      <c r="I267" s="6"/>
      <c r="J267" s="6"/>
      <c r="K267" s="6"/>
    </row>
    <row r="268" spans="7:11" ht="14.25" customHeight="1">
      <c r="G268" s="6"/>
      <c r="H268" s="6"/>
      <c r="I268" s="6"/>
      <c r="J268" s="6"/>
      <c r="K268" s="6"/>
    </row>
    <row r="269" spans="7:11" ht="14.25" customHeight="1">
      <c r="G269" s="6"/>
      <c r="H269" s="6"/>
      <c r="I269" s="6"/>
      <c r="J269" s="6"/>
      <c r="K269" s="6"/>
    </row>
    <row r="270" spans="7:11" ht="14.25" customHeight="1">
      <c r="G270" s="6"/>
      <c r="H270" s="6"/>
      <c r="I270" s="6"/>
      <c r="J270" s="6"/>
      <c r="K270" s="6"/>
    </row>
    <row r="271" spans="7:11" ht="14.25" customHeight="1">
      <c r="G271" s="6"/>
      <c r="H271" s="6"/>
      <c r="I271" s="6"/>
      <c r="J271" s="6"/>
      <c r="K271" s="6"/>
    </row>
    <row r="272" spans="7:11" ht="14.25" customHeight="1">
      <c r="G272" s="6"/>
      <c r="H272" s="6"/>
      <c r="I272" s="6"/>
      <c r="J272" s="6"/>
      <c r="K272" s="6"/>
    </row>
    <row r="273" spans="7:11" ht="14.25" customHeight="1">
      <c r="G273" s="6"/>
      <c r="H273" s="6"/>
      <c r="I273" s="6"/>
      <c r="J273" s="6"/>
      <c r="K273" s="6"/>
    </row>
    <row r="274" spans="7:11" ht="14.25" customHeight="1">
      <c r="G274" s="6"/>
      <c r="H274" s="6"/>
      <c r="I274" s="6"/>
      <c r="J274" s="6"/>
      <c r="K274" s="6"/>
    </row>
    <row r="275" spans="7:11" ht="14.25" customHeight="1">
      <c r="G275" s="6"/>
      <c r="H275" s="6"/>
      <c r="I275" s="6"/>
      <c r="J275" s="6"/>
      <c r="K275" s="6"/>
    </row>
    <row r="276" spans="7:11" ht="14.25" customHeight="1">
      <c r="G276" s="6"/>
      <c r="H276" s="6"/>
      <c r="I276" s="6"/>
      <c r="J276" s="6"/>
      <c r="K276" s="6"/>
    </row>
    <row r="277" spans="7:11" ht="14.25" customHeight="1">
      <c r="G277" s="6"/>
      <c r="H277" s="6"/>
      <c r="I277" s="6"/>
      <c r="J277" s="6"/>
      <c r="K277" s="6"/>
    </row>
    <row r="278" spans="7:11" ht="14.25" customHeight="1">
      <c r="G278" s="6"/>
      <c r="H278" s="6"/>
      <c r="I278" s="6"/>
      <c r="J278" s="6"/>
      <c r="K278" s="6"/>
    </row>
    <row r="279" spans="7:11" ht="14.25" customHeight="1">
      <c r="G279" s="6"/>
      <c r="H279" s="6"/>
      <c r="I279" s="6"/>
      <c r="J279" s="6"/>
      <c r="K279" s="6"/>
    </row>
    <row r="280" spans="7:11" ht="14.25" customHeight="1">
      <c r="G280" s="6"/>
      <c r="H280" s="6"/>
      <c r="I280" s="6"/>
      <c r="J280" s="6"/>
      <c r="K280" s="6"/>
    </row>
    <row r="281" spans="7:11" ht="14.25" customHeight="1">
      <c r="G281" s="6"/>
      <c r="H281" s="6"/>
      <c r="I281" s="6"/>
      <c r="J281" s="6"/>
      <c r="K281" s="6"/>
    </row>
    <row r="282" spans="7:11" ht="14.25" customHeight="1">
      <c r="G282" s="6"/>
      <c r="H282" s="6"/>
      <c r="I282" s="6"/>
      <c r="J282" s="6"/>
      <c r="K282" s="6"/>
    </row>
    <row r="283" spans="7:11" ht="14.25" customHeight="1">
      <c r="G283" s="6"/>
      <c r="H283" s="6"/>
      <c r="I283" s="6"/>
      <c r="J283" s="6"/>
      <c r="K283" s="6"/>
    </row>
    <row r="284" spans="7:11" ht="14.25" customHeight="1">
      <c r="G284" s="6"/>
      <c r="H284" s="6"/>
      <c r="I284" s="6"/>
      <c r="J284" s="6"/>
      <c r="K284" s="6"/>
    </row>
    <row r="285" spans="7:11" ht="14.25" customHeight="1">
      <c r="G285" s="6"/>
      <c r="H285" s="6"/>
      <c r="I285" s="6"/>
      <c r="J285" s="6"/>
      <c r="K285" s="6"/>
    </row>
    <row r="286" spans="7:11" ht="14.25" customHeight="1">
      <c r="G286" s="6"/>
      <c r="H286" s="6"/>
      <c r="I286" s="6"/>
      <c r="J286" s="6"/>
      <c r="K286" s="6"/>
    </row>
    <row r="287" spans="7:11" ht="14.25" customHeight="1">
      <c r="G287" s="6"/>
      <c r="H287" s="6"/>
      <c r="I287" s="6"/>
      <c r="J287" s="6"/>
      <c r="K287" s="6"/>
    </row>
    <row r="288" spans="7:11" ht="14.25" customHeight="1">
      <c r="G288" s="6"/>
      <c r="H288" s="6"/>
      <c r="I288" s="6"/>
      <c r="J288" s="6"/>
      <c r="K288" s="6"/>
    </row>
    <row r="289" spans="7:11" ht="14.25" customHeight="1">
      <c r="G289" s="6"/>
      <c r="H289" s="6"/>
      <c r="I289" s="6"/>
      <c r="J289" s="6"/>
      <c r="K289" s="6"/>
    </row>
    <row r="290" spans="7:11" ht="14.25" customHeight="1">
      <c r="G290" s="6"/>
      <c r="H290" s="6"/>
      <c r="I290" s="6"/>
      <c r="J290" s="6"/>
      <c r="K290" s="6"/>
    </row>
    <row r="291" spans="7:11" ht="14.25" customHeight="1">
      <c r="G291" s="6"/>
      <c r="H291" s="6"/>
      <c r="I291" s="6"/>
      <c r="J291" s="6"/>
      <c r="K291" s="6"/>
    </row>
    <row r="292" spans="7:11" ht="14.25" customHeight="1">
      <c r="G292" s="6"/>
      <c r="H292" s="6"/>
      <c r="I292" s="6"/>
      <c r="J292" s="6"/>
      <c r="K292" s="6"/>
    </row>
    <row r="293" spans="7:11" ht="14.25" customHeight="1">
      <c r="G293" s="6"/>
      <c r="H293" s="6"/>
      <c r="I293" s="6"/>
      <c r="J293" s="6"/>
      <c r="K293" s="6"/>
    </row>
    <row r="294" spans="7:11" ht="14.25" customHeight="1">
      <c r="G294" s="6"/>
      <c r="H294" s="6"/>
      <c r="I294" s="6"/>
      <c r="J294" s="6"/>
      <c r="K294" s="6"/>
    </row>
    <row r="295" spans="7:11" ht="14.25" customHeight="1">
      <c r="G295" s="6"/>
      <c r="H295" s="6"/>
      <c r="I295" s="6"/>
      <c r="J295" s="6"/>
      <c r="K295" s="6"/>
    </row>
    <row r="296" spans="7:11" ht="14.25" customHeight="1">
      <c r="G296" s="6"/>
      <c r="H296" s="6"/>
      <c r="I296" s="6"/>
      <c r="J296" s="6"/>
      <c r="K296" s="6"/>
    </row>
    <row r="297" spans="7:11" ht="14.25" customHeight="1">
      <c r="G297" s="6"/>
      <c r="H297" s="6"/>
      <c r="I297" s="6"/>
      <c r="J297" s="6"/>
      <c r="K297" s="6"/>
    </row>
    <row r="298" spans="7:11" ht="14.25" customHeight="1">
      <c r="G298" s="6"/>
      <c r="H298" s="6"/>
      <c r="I298" s="6"/>
      <c r="J298" s="6"/>
      <c r="K298" s="6"/>
    </row>
    <row r="299" spans="7:11" ht="14.25" customHeight="1">
      <c r="G299" s="6"/>
      <c r="H299" s="6"/>
      <c r="I299" s="6"/>
      <c r="J299" s="6"/>
      <c r="K299" s="6"/>
    </row>
    <row r="300" spans="7:11" ht="14.25" customHeight="1">
      <c r="G300" s="6"/>
      <c r="H300" s="6"/>
      <c r="I300" s="6"/>
      <c r="J300" s="6"/>
      <c r="K300" s="6"/>
    </row>
    <row r="301" spans="7:11" ht="14.25" customHeight="1">
      <c r="G301" s="6"/>
      <c r="H301" s="6"/>
      <c r="I301" s="6"/>
      <c r="J301" s="6"/>
      <c r="K301" s="6"/>
    </row>
    <row r="302" spans="7:11" ht="14.25" customHeight="1">
      <c r="G302" s="6"/>
      <c r="H302" s="6"/>
      <c r="I302" s="6"/>
      <c r="J302" s="6"/>
      <c r="K302" s="6"/>
    </row>
    <row r="303" spans="7:11" ht="14.25" customHeight="1">
      <c r="G303" s="6"/>
      <c r="H303" s="6"/>
      <c r="I303" s="6"/>
      <c r="J303" s="6"/>
      <c r="K303" s="6"/>
    </row>
    <row r="304" spans="7:11" ht="14.25" customHeight="1">
      <c r="G304" s="6"/>
      <c r="H304" s="6"/>
      <c r="I304" s="6"/>
      <c r="J304" s="6"/>
      <c r="K304" s="6"/>
    </row>
    <row r="305" spans="7:11" ht="14.25" customHeight="1">
      <c r="G305" s="6"/>
      <c r="H305" s="6"/>
      <c r="I305" s="6"/>
      <c r="J305" s="6"/>
      <c r="K305" s="6"/>
    </row>
    <row r="306" spans="7:11" ht="14.25" customHeight="1">
      <c r="G306" s="6"/>
      <c r="H306" s="6"/>
      <c r="I306" s="6"/>
      <c r="J306" s="6"/>
      <c r="K306" s="6"/>
    </row>
    <row r="307" spans="7:11" ht="14.25" customHeight="1">
      <c r="G307" s="6"/>
      <c r="H307" s="6"/>
      <c r="I307" s="6"/>
      <c r="J307" s="6"/>
      <c r="K307" s="6"/>
    </row>
    <row r="308" spans="7:11" ht="14.25" customHeight="1">
      <c r="G308" s="6"/>
      <c r="H308" s="6"/>
      <c r="I308" s="6"/>
      <c r="J308" s="6"/>
      <c r="K308" s="6"/>
    </row>
    <row r="309" spans="7:11" ht="14.25" customHeight="1">
      <c r="G309" s="6"/>
      <c r="H309" s="6"/>
      <c r="I309" s="6"/>
      <c r="J309" s="6"/>
      <c r="K309" s="6"/>
    </row>
    <row r="310" spans="7:11" ht="14.25" customHeight="1">
      <c r="G310" s="6"/>
      <c r="H310" s="6"/>
      <c r="I310" s="6"/>
      <c r="J310" s="6"/>
      <c r="K310" s="6"/>
    </row>
    <row r="311" spans="7:11" ht="14.25" customHeight="1">
      <c r="G311" s="6"/>
      <c r="H311" s="6"/>
      <c r="I311" s="6"/>
      <c r="J311" s="6"/>
      <c r="K311" s="6"/>
    </row>
    <row r="312" spans="7:11" ht="14.25" customHeight="1">
      <c r="G312" s="6"/>
      <c r="H312" s="6"/>
      <c r="I312" s="6"/>
      <c r="J312" s="6"/>
      <c r="K312" s="6"/>
    </row>
    <row r="313" spans="7:11" ht="14.25" customHeight="1">
      <c r="G313" s="6"/>
      <c r="H313" s="6"/>
      <c r="I313" s="6"/>
      <c r="J313" s="6"/>
      <c r="K313" s="6"/>
    </row>
    <row r="314" spans="7:11" ht="14.25" customHeight="1">
      <c r="G314" s="6"/>
      <c r="H314" s="6"/>
      <c r="I314" s="6"/>
      <c r="J314" s="6"/>
      <c r="K314" s="6"/>
    </row>
    <row r="315" spans="7:11" ht="14.25" customHeight="1">
      <c r="G315" s="6"/>
      <c r="H315" s="6"/>
      <c r="I315" s="6"/>
      <c r="J315" s="6"/>
      <c r="K315" s="6"/>
    </row>
    <row r="316" spans="7:11" ht="14.25" customHeight="1">
      <c r="G316" s="6"/>
      <c r="H316" s="6"/>
      <c r="I316" s="6"/>
      <c r="J316" s="6"/>
      <c r="K316" s="6"/>
    </row>
    <row r="317" spans="7:11" ht="14.25" customHeight="1">
      <c r="G317" s="6"/>
      <c r="H317" s="6"/>
      <c r="I317" s="6"/>
      <c r="J317" s="6"/>
      <c r="K317" s="6"/>
    </row>
    <row r="318" spans="7:11" ht="14.25" customHeight="1">
      <c r="G318" s="6"/>
      <c r="H318" s="6"/>
      <c r="I318" s="6"/>
      <c r="J318" s="6"/>
      <c r="K318" s="6"/>
    </row>
    <row r="319" spans="7:11" ht="14.25" customHeight="1">
      <c r="G319" s="6"/>
      <c r="H319" s="6"/>
      <c r="I319" s="6"/>
      <c r="J319" s="6"/>
      <c r="K319" s="6"/>
    </row>
    <row r="320" spans="7:11" ht="14.25" customHeight="1">
      <c r="G320" s="6"/>
      <c r="H320" s="6"/>
      <c r="I320" s="6"/>
      <c r="J320" s="6"/>
      <c r="K320" s="6"/>
    </row>
    <row r="321" spans="7:11" ht="14.25" customHeight="1">
      <c r="G321" s="6"/>
      <c r="H321" s="6"/>
      <c r="I321" s="6"/>
      <c r="J321" s="6"/>
      <c r="K321" s="6"/>
    </row>
    <row r="322" spans="7:11" ht="14.25" customHeight="1">
      <c r="G322" s="6"/>
      <c r="H322" s="6"/>
      <c r="I322" s="6"/>
      <c r="J322" s="6"/>
      <c r="K322" s="6"/>
    </row>
    <row r="323" spans="7:11" ht="14.25" customHeight="1">
      <c r="G323" s="6"/>
      <c r="H323" s="6"/>
      <c r="I323" s="6"/>
      <c r="J323" s="6"/>
      <c r="K323" s="6"/>
    </row>
    <row r="324" spans="7:11" ht="14.25" customHeight="1">
      <c r="G324" s="6"/>
      <c r="H324" s="6"/>
      <c r="I324" s="6"/>
      <c r="J324" s="6"/>
      <c r="K324" s="6"/>
    </row>
    <row r="325" spans="7:11" ht="14.25" customHeight="1">
      <c r="G325" s="6"/>
      <c r="H325" s="6"/>
      <c r="I325" s="6"/>
      <c r="J325" s="6"/>
      <c r="K325" s="6"/>
    </row>
    <row r="326" spans="7:11" ht="14.25" customHeight="1">
      <c r="G326" s="6"/>
      <c r="H326" s="6"/>
      <c r="I326" s="6"/>
      <c r="J326" s="6"/>
      <c r="K326" s="6"/>
    </row>
    <row r="327" spans="7:11" ht="14.25" customHeight="1">
      <c r="G327" s="6"/>
      <c r="H327" s="6"/>
      <c r="I327" s="6"/>
      <c r="J327" s="6"/>
      <c r="K327" s="6"/>
    </row>
    <row r="328" spans="7:11" ht="14.25" customHeight="1">
      <c r="G328" s="6"/>
      <c r="H328" s="6"/>
      <c r="I328" s="6"/>
      <c r="J328" s="6"/>
      <c r="K328" s="6"/>
    </row>
    <row r="329" spans="7:11" ht="14.25" customHeight="1">
      <c r="G329" s="6"/>
      <c r="H329" s="6"/>
      <c r="I329" s="6"/>
      <c r="J329" s="6"/>
      <c r="K329" s="6"/>
    </row>
    <row r="330" spans="7:11" ht="14.25" customHeight="1">
      <c r="G330" s="6"/>
      <c r="H330" s="6"/>
      <c r="I330" s="6"/>
      <c r="J330" s="6"/>
      <c r="K330" s="6"/>
    </row>
    <row r="331" spans="7:11" ht="14.25" customHeight="1">
      <c r="G331" s="6"/>
      <c r="H331" s="6"/>
      <c r="I331" s="6"/>
      <c r="J331" s="6"/>
      <c r="K331" s="6"/>
    </row>
    <row r="332" spans="7:11" ht="14.25" customHeight="1">
      <c r="G332" s="6"/>
      <c r="H332" s="6"/>
      <c r="I332" s="6"/>
      <c r="J332" s="6"/>
      <c r="K332" s="6"/>
    </row>
    <row r="333" spans="7:11" ht="14.25" customHeight="1">
      <c r="G333" s="6"/>
      <c r="H333" s="6"/>
      <c r="I333" s="6"/>
      <c r="J333" s="6"/>
      <c r="K333" s="6"/>
    </row>
    <row r="334" spans="7:11" ht="14.25" customHeight="1">
      <c r="G334" s="6"/>
      <c r="H334" s="6"/>
      <c r="I334" s="6"/>
      <c r="J334" s="6"/>
      <c r="K334" s="6"/>
    </row>
    <row r="335" spans="7:11" ht="14.25" customHeight="1">
      <c r="G335" s="6"/>
      <c r="H335" s="6"/>
      <c r="I335" s="6"/>
      <c r="J335" s="6"/>
      <c r="K335" s="6"/>
    </row>
    <row r="336" spans="7:11" ht="14.25" customHeight="1">
      <c r="G336" s="6"/>
      <c r="H336" s="6"/>
      <c r="I336" s="6"/>
      <c r="J336" s="6"/>
      <c r="K336" s="6"/>
    </row>
    <row r="337" spans="7:11" ht="14.25" customHeight="1">
      <c r="G337" s="6"/>
      <c r="H337" s="6"/>
      <c r="I337" s="6"/>
      <c r="J337" s="6"/>
      <c r="K337" s="6"/>
    </row>
    <row r="338" spans="7:11" ht="14.25" customHeight="1">
      <c r="G338" s="6"/>
      <c r="H338" s="6"/>
      <c r="I338" s="6"/>
      <c r="J338" s="6"/>
      <c r="K338" s="6"/>
    </row>
    <row r="339" spans="7:11" ht="14.25" customHeight="1">
      <c r="G339" s="6"/>
      <c r="H339" s="6"/>
      <c r="I339" s="6"/>
      <c r="J339" s="6"/>
      <c r="K339" s="6"/>
    </row>
    <row r="340" spans="7:11" ht="14.25" customHeight="1">
      <c r="G340" s="6"/>
      <c r="H340" s="6"/>
      <c r="I340" s="6"/>
      <c r="J340" s="6"/>
      <c r="K340" s="6"/>
    </row>
    <row r="341" spans="7:11" ht="14.25" customHeight="1">
      <c r="G341" s="6"/>
      <c r="H341" s="6"/>
      <c r="I341" s="6"/>
      <c r="J341" s="6"/>
      <c r="K341" s="6"/>
    </row>
    <row r="342" spans="7:11" ht="14.25" customHeight="1">
      <c r="G342" s="6"/>
      <c r="H342" s="6"/>
      <c r="I342" s="6"/>
      <c r="J342" s="6"/>
      <c r="K342" s="6"/>
    </row>
    <row r="343" spans="7:11" ht="14.25" customHeight="1">
      <c r="G343" s="6"/>
      <c r="H343" s="6"/>
      <c r="I343" s="6"/>
      <c r="J343" s="6"/>
      <c r="K343" s="6"/>
    </row>
    <row r="344" spans="7:11" ht="14.25" customHeight="1">
      <c r="G344" s="6"/>
      <c r="H344" s="6"/>
      <c r="I344" s="6"/>
      <c r="J344" s="6"/>
      <c r="K344" s="6"/>
    </row>
    <row r="345" spans="7:11" ht="14.25" customHeight="1">
      <c r="G345" s="6"/>
      <c r="H345" s="6"/>
      <c r="I345" s="6"/>
      <c r="J345" s="6"/>
      <c r="K345" s="6"/>
    </row>
    <row r="346" spans="7:11" ht="14.25" customHeight="1">
      <c r="G346" s="6"/>
      <c r="H346" s="6"/>
      <c r="I346" s="6"/>
      <c r="J346" s="6"/>
      <c r="K346" s="6"/>
    </row>
    <row r="347" spans="7:11" ht="14.25" customHeight="1">
      <c r="G347" s="6"/>
      <c r="H347" s="6"/>
      <c r="I347" s="6"/>
      <c r="J347" s="6"/>
      <c r="K347" s="6"/>
    </row>
    <row r="348" spans="7:11" ht="14.25" customHeight="1">
      <c r="G348" s="6"/>
      <c r="H348" s="6"/>
      <c r="I348" s="6"/>
      <c r="J348" s="6"/>
      <c r="K348" s="6"/>
    </row>
    <row r="349" spans="7:11" ht="14.25" customHeight="1">
      <c r="G349" s="6"/>
      <c r="H349" s="6"/>
      <c r="I349" s="6"/>
      <c r="J349" s="6"/>
      <c r="K349" s="6"/>
    </row>
    <row r="350" spans="7:11" ht="14.25" customHeight="1">
      <c r="G350" s="6"/>
      <c r="H350" s="6"/>
      <c r="I350" s="6"/>
      <c r="J350" s="6"/>
      <c r="K350" s="6"/>
    </row>
    <row r="351" spans="7:11" ht="14.25" customHeight="1">
      <c r="G351" s="6"/>
      <c r="H351" s="6"/>
      <c r="I351" s="6"/>
      <c r="J351" s="6"/>
      <c r="K351" s="6"/>
    </row>
    <row r="352" spans="7:11" ht="14.25" customHeight="1">
      <c r="G352" s="6"/>
      <c r="H352" s="6"/>
      <c r="I352" s="6"/>
      <c r="J352" s="6"/>
      <c r="K352" s="6"/>
    </row>
    <row r="353" spans="7:11" ht="14.25" customHeight="1">
      <c r="G353" s="6"/>
      <c r="H353" s="6"/>
      <c r="I353" s="6"/>
      <c r="J353" s="6"/>
      <c r="K353" s="6"/>
    </row>
    <row r="354" spans="7:11" ht="14.25" customHeight="1">
      <c r="G354" s="6"/>
      <c r="H354" s="6"/>
      <c r="I354" s="6"/>
      <c r="J354" s="6"/>
      <c r="K354" s="6"/>
    </row>
    <row r="355" spans="7:11" ht="14.25" customHeight="1">
      <c r="G355" s="6"/>
      <c r="H355" s="6"/>
      <c r="I355" s="6"/>
      <c r="J355" s="6"/>
      <c r="K355" s="6"/>
    </row>
    <row r="356" spans="7:11" ht="14.25" customHeight="1">
      <c r="G356" s="6"/>
      <c r="H356" s="6"/>
      <c r="I356" s="6"/>
      <c r="J356" s="6"/>
      <c r="K356" s="6"/>
    </row>
    <row r="357" spans="7:11" ht="14.25" customHeight="1">
      <c r="G357" s="6"/>
      <c r="H357" s="6"/>
      <c r="I357" s="6"/>
      <c r="J357" s="6"/>
      <c r="K357" s="6"/>
    </row>
    <row r="358" spans="7:11" ht="14.25" customHeight="1">
      <c r="G358" s="6"/>
      <c r="H358" s="6"/>
      <c r="I358" s="6"/>
      <c r="J358" s="6"/>
      <c r="K358" s="6"/>
    </row>
    <row r="359" spans="7:11" ht="14.25" customHeight="1">
      <c r="G359" s="6"/>
      <c r="H359" s="6"/>
      <c r="I359" s="6"/>
      <c r="J359" s="6"/>
      <c r="K359" s="6"/>
    </row>
    <row r="360" spans="7:11" ht="14.25" customHeight="1">
      <c r="G360" s="6"/>
      <c r="H360" s="6"/>
      <c r="I360" s="6"/>
      <c r="J360" s="6"/>
      <c r="K360" s="6"/>
    </row>
    <row r="361" spans="7:11" ht="14.25" customHeight="1">
      <c r="G361" s="6"/>
      <c r="H361" s="6"/>
      <c r="I361" s="6"/>
      <c r="J361" s="6"/>
      <c r="K361" s="6"/>
    </row>
    <row r="362" spans="7:11" ht="14.25" customHeight="1">
      <c r="G362" s="6"/>
      <c r="H362" s="6"/>
      <c r="I362" s="6"/>
      <c r="J362" s="6"/>
      <c r="K362" s="6"/>
    </row>
    <row r="363" spans="7:11" ht="14.25" customHeight="1">
      <c r="G363" s="6"/>
      <c r="H363" s="6"/>
      <c r="I363" s="6"/>
      <c r="J363" s="6"/>
      <c r="K363" s="6"/>
    </row>
    <row r="364" spans="7:11" ht="14.25" customHeight="1">
      <c r="G364" s="6"/>
      <c r="H364" s="6"/>
      <c r="I364" s="6"/>
      <c r="J364" s="6"/>
      <c r="K364" s="6"/>
    </row>
    <row r="365" spans="7:11" ht="14.25" customHeight="1">
      <c r="G365" s="6"/>
      <c r="H365" s="6"/>
      <c r="I365" s="6"/>
      <c r="J365" s="6"/>
      <c r="K365" s="6"/>
    </row>
    <row r="366" spans="7:11" ht="14.25" customHeight="1">
      <c r="G366" s="6"/>
      <c r="H366" s="6"/>
      <c r="I366" s="6"/>
      <c r="J366" s="6"/>
      <c r="K366" s="6"/>
    </row>
    <row r="367" spans="7:11" ht="14.25" customHeight="1">
      <c r="G367" s="6"/>
      <c r="H367" s="6"/>
      <c r="I367" s="6"/>
      <c r="J367" s="6"/>
      <c r="K367" s="6"/>
    </row>
    <row r="368" spans="7:11" ht="14.25" customHeight="1">
      <c r="G368" s="6"/>
      <c r="H368" s="6"/>
      <c r="I368" s="6"/>
      <c r="J368" s="6"/>
      <c r="K368" s="6"/>
    </row>
    <row r="369" spans="7:11" ht="14.25" customHeight="1">
      <c r="G369" s="6"/>
      <c r="H369" s="6"/>
      <c r="I369" s="6"/>
      <c r="J369" s="6"/>
      <c r="K369" s="6"/>
    </row>
    <row r="370" spans="7:11" ht="14.25" customHeight="1">
      <c r="G370" s="6"/>
      <c r="H370" s="6"/>
      <c r="I370" s="6"/>
      <c r="J370" s="6"/>
      <c r="K370" s="6"/>
    </row>
    <row r="371" spans="7:11" ht="14.25" customHeight="1">
      <c r="G371" s="6"/>
      <c r="H371" s="6"/>
      <c r="I371" s="6"/>
      <c r="J371" s="6"/>
      <c r="K371" s="6"/>
    </row>
    <row r="372" spans="7:11" ht="14.25" customHeight="1">
      <c r="G372" s="6"/>
      <c r="H372" s="6"/>
      <c r="I372" s="6"/>
      <c r="J372" s="6"/>
      <c r="K372" s="6"/>
    </row>
    <row r="373" spans="7:11" ht="14.25" customHeight="1">
      <c r="G373" s="6"/>
      <c r="H373" s="6"/>
      <c r="I373" s="6"/>
      <c r="J373" s="6"/>
      <c r="K373" s="6"/>
    </row>
    <row r="374" spans="7:11" ht="14.25" customHeight="1">
      <c r="G374" s="6"/>
      <c r="H374" s="6"/>
      <c r="I374" s="6"/>
      <c r="J374" s="6"/>
      <c r="K374" s="6"/>
    </row>
    <row r="375" spans="7:11" ht="14.25" customHeight="1">
      <c r="G375" s="6"/>
      <c r="H375" s="6"/>
      <c r="I375" s="6"/>
      <c r="J375" s="6"/>
      <c r="K375" s="6"/>
    </row>
    <row r="376" spans="7:11" ht="14.25" customHeight="1">
      <c r="G376" s="6"/>
      <c r="H376" s="6"/>
      <c r="I376" s="6"/>
      <c r="J376" s="6"/>
      <c r="K376" s="6"/>
    </row>
    <row r="377" spans="7:11" ht="14.25" customHeight="1">
      <c r="G377" s="6"/>
      <c r="H377" s="6"/>
      <c r="I377" s="6"/>
      <c r="J377" s="6"/>
      <c r="K377" s="6"/>
    </row>
    <row r="378" spans="7:11" ht="14.25" customHeight="1">
      <c r="G378" s="6"/>
      <c r="H378" s="6"/>
      <c r="I378" s="6"/>
      <c r="J378" s="6"/>
      <c r="K378" s="6"/>
    </row>
    <row r="379" spans="7:11" ht="14.25" customHeight="1">
      <c r="G379" s="6"/>
      <c r="H379" s="6"/>
      <c r="I379" s="6"/>
      <c r="J379" s="6"/>
      <c r="K379" s="6"/>
    </row>
    <row r="380" spans="7:11" ht="14.25" customHeight="1">
      <c r="G380" s="6"/>
      <c r="H380" s="6"/>
      <c r="I380" s="6"/>
      <c r="J380" s="6"/>
      <c r="K380" s="6"/>
    </row>
    <row r="381" spans="7:11" ht="14.25" customHeight="1">
      <c r="G381" s="6"/>
      <c r="H381" s="6"/>
      <c r="I381" s="6"/>
      <c r="J381" s="6"/>
      <c r="K381" s="6"/>
    </row>
    <row r="382" spans="7:11" ht="14.25" customHeight="1">
      <c r="G382" s="6"/>
      <c r="H382" s="6"/>
      <c r="I382" s="6"/>
      <c r="J382" s="6"/>
      <c r="K382" s="6"/>
    </row>
    <row r="383" spans="7:11" ht="14.25" customHeight="1">
      <c r="G383" s="6"/>
      <c r="H383" s="6"/>
      <c r="I383" s="6"/>
      <c r="J383" s="6"/>
      <c r="K383" s="6"/>
    </row>
    <row r="384" spans="7:11" ht="14.25" customHeight="1">
      <c r="G384" s="6"/>
      <c r="H384" s="6"/>
      <c r="I384" s="6"/>
      <c r="J384" s="6"/>
      <c r="K384" s="6"/>
    </row>
    <row r="385" spans="7:11" ht="14.25" customHeight="1">
      <c r="G385" s="6"/>
      <c r="H385" s="6"/>
      <c r="I385" s="6"/>
      <c r="J385" s="6"/>
      <c r="K385" s="6"/>
    </row>
    <row r="386" spans="7:11" ht="14.25" customHeight="1">
      <c r="G386" s="6"/>
      <c r="H386" s="6"/>
      <c r="I386" s="6"/>
      <c r="J386" s="6"/>
      <c r="K386" s="6"/>
    </row>
    <row r="387" spans="7:11" ht="14.25" customHeight="1">
      <c r="G387" s="6"/>
      <c r="H387" s="6"/>
      <c r="I387" s="6"/>
      <c r="J387" s="6"/>
      <c r="K387" s="6"/>
    </row>
    <row r="388" spans="7:11" ht="14.25" customHeight="1">
      <c r="G388" s="6"/>
      <c r="H388" s="6"/>
      <c r="I388" s="6"/>
      <c r="J388" s="6"/>
      <c r="K388" s="6"/>
    </row>
    <row r="389" spans="7:11" ht="14.25" customHeight="1">
      <c r="G389" s="6"/>
      <c r="H389" s="6"/>
      <c r="I389" s="6"/>
      <c r="J389" s="6"/>
      <c r="K389" s="6"/>
    </row>
    <row r="390" spans="7:11" ht="14.25" customHeight="1">
      <c r="G390" s="6"/>
      <c r="H390" s="6"/>
      <c r="I390" s="6"/>
      <c r="J390" s="6"/>
      <c r="K390" s="6"/>
    </row>
    <row r="391" spans="7:11" ht="14.25" customHeight="1">
      <c r="G391" s="6"/>
      <c r="H391" s="6"/>
      <c r="I391" s="6"/>
      <c r="J391" s="6"/>
      <c r="K391" s="6"/>
    </row>
    <row r="392" spans="7:11" ht="14.25" customHeight="1">
      <c r="G392" s="6"/>
      <c r="H392" s="6"/>
      <c r="I392" s="6"/>
      <c r="J392" s="6"/>
      <c r="K392" s="6"/>
    </row>
    <row r="393" spans="7:11" ht="14.25" customHeight="1">
      <c r="G393" s="6"/>
      <c r="H393" s="6"/>
      <c r="I393" s="6"/>
      <c r="J393" s="6"/>
      <c r="K393" s="6"/>
    </row>
    <row r="394" spans="7:11" ht="14.25" customHeight="1">
      <c r="G394" s="6"/>
      <c r="H394" s="6"/>
      <c r="I394" s="6"/>
      <c r="J394" s="6"/>
      <c r="K394" s="6"/>
    </row>
    <row r="395" spans="7:11" ht="14.25" customHeight="1">
      <c r="G395" s="6"/>
      <c r="H395" s="6"/>
      <c r="I395" s="6"/>
      <c r="J395" s="6"/>
      <c r="K395" s="6"/>
    </row>
    <row r="396" spans="7:11" ht="14.25" customHeight="1">
      <c r="G396" s="6"/>
      <c r="H396" s="6"/>
      <c r="I396" s="6"/>
      <c r="J396" s="6"/>
      <c r="K396" s="6"/>
    </row>
    <row r="397" spans="7:11" ht="14.25" customHeight="1">
      <c r="G397" s="6"/>
      <c r="H397" s="6"/>
      <c r="I397" s="6"/>
      <c r="J397" s="6"/>
      <c r="K397" s="6"/>
    </row>
    <row r="398" spans="7:11" ht="14.25" customHeight="1">
      <c r="G398" s="6"/>
      <c r="H398" s="6"/>
      <c r="I398" s="6"/>
      <c r="J398" s="6"/>
      <c r="K398" s="6"/>
    </row>
    <row r="399" spans="7:11" ht="14.25" customHeight="1">
      <c r="G399" s="6"/>
      <c r="H399" s="6"/>
      <c r="I399" s="6"/>
      <c r="J399" s="6"/>
      <c r="K399" s="6"/>
    </row>
    <row r="400" spans="7:11" ht="14.25" customHeight="1">
      <c r="G400" s="6"/>
      <c r="H400" s="6"/>
      <c r="I400" s="6"/>
      <c r="J400" s="6"/>
      <c r="K400" s="6"/>
    </row>
    <row r="401" spans="7:11" ht="14.25" customHeight="1">
      <c r="G401" s="6"/>
      <c r="H401" s="6"/>
      <c r="I401" s="6"/>
      <c r="J401" s="6"/>
      <c r="K401" s="6"/>
    </row>
    <row r="402" spans="7:11" ht="14.25" customHeight="1">
      <c r="G402" s="6"/>
      <c r="H402" s="6"/>
      <c r="I402" s="6"/>
      <c r="J402" s="6"/>
      <c r="K402" s="6"/>
    </row>
    <row r="403" spans="7:11" ht="14.25" customHeight="1">
      <c r="G403" s="6"/>
      <c r="H403" s="6"/>
      <c r="I403" s="6"/>
      <c r="J403" s="6"/>
      <c r="K403" s="6"/>
    </row>
    <row r="404" spans="7:11" ht="14.25" customHeight="1">
      <c r="G404" s="6"/>
      <c r="H404" s="6"/>
      <c r="I404" s="6"/>
      <c r="J404" s="6"/>
      <c r="K404" s="6"/>
    </row>
    <row r="405" spans="7:11" ht="14.25" customHeight="1">
      <c r="G405" s="6"/>
      <c r="H405" s="6"/>
      <c r="I405" s="6"/>
      <c r="J405" s="6"/>
      <c r="K405" s="6"/>
    </row>
    <row r="406" spans="7:11" ht="14.25" customHeight="1">
      <c r="G406" s="6"/>
      <c r="H406" s="6"/>
      <c r="I406" s="6"/>
      <c r="J406" s="6"/>
      <c r="K406" s="6"/>
    </row>
    <row r="407" spans="7:11" ht="14.25" customHeight="1">
      <c r="G407" s="6"/>
      <c r="H407" s="6"/>
      <c r="I407" s="6"/>
      <c r="J407" s="6"/>
      <c r="K407" s="6"/>
    </row>
    <row r="408" spans="7:11" ht="14.25" customHeight="1">
      <c r="G408" s="6"/>
      <c r="H408" s="6"/>
      <c r="I408" s="6"/>
      <c r="J408" s="6"/>
      <c r="K408" s="6"/>
    </row>
    <row r="409" spans="7:11" ht="14.25" customHeight="1">
      <c r="G409" s="6"/>
      <c r="H409" s="6"/>
      <c r="I409" s="6"/>
      <c r="J409" s="6"/>
      <c r="K409" s="6"/>
    </row>
    <row r="410" spans="7:11" ht="14.25" customHeight="1">
      <c r="G410" s="6"/>
      <c r="H410" s="6"/>
      <c r="I410" s="6"/>
      <c r="J410" s="6"/>
      <c r="K410" s="6"/>
    </row>
    <row r="411" spans="7:11" ht="14.25" customHeight="1">
      <c r="G411" s="6"/>
      <c r="H411" s="6"/>
      <c r="I411" s="6"/>
      <c r="J411" s="6"/>
      <c r="K411" s="6"/>
    </row>
    <row r="412" spans="7:11" ht="14.25" customHeight="1">
      <c r="G412" s="6"/>
      <c r="H412" s="6"/>
      <c r="I412" s="6"/>
      <c r="J412" s="6"/>
      <c r="K412" s="6"/>
    </row>
    <row r="413" spans="7:11" ht="14.25" customHeight="1">
      <c r="G413" s="6"/>
      <c r="H413" s="6"/>
      <c r="I413" s="6"/>
      <c r="J413" s="6"/>
      <c r="K413" s="6"/>
    </row>
    <row r="414" spans="7:11" ht="14.25" customHeight="1">
      <c r="G414" s="6"/>
      <c r="H414" s="6"/>
      <c r="I414" s="6"/>
      <c r="J414" s="6"/>
      <c r="K414" s="6"/>
    </row>
    <row r="415" spans="7:11" ht="14.25" customHeight="1">
      <c r="G415" s="6"/>
      <c r="H415" s="6"/>
      <c r="I415" s="6"/>
      <c r="J415" s="6"/>
      <c r="K415" s="6"/>
    </row>
    <row r="416" spans="7:11" ht="14.25" customHeight="1">
      <c r="G416" s="6"/>
      <c r="H416" s="6"/>
      <c r="I416" s="6"/>
      <c r="J416" s="6"/>
      <c r="K416" s="6"/>
    </row>
    <row r="417" spans="7:11" ht="14.25" customHeight="1">
      <c r="G417" s="6"/>
      <c r="H417" s="6"/>
      <c r="I417" s="6"/>
      <c r="J417" s="6"/>
      <c r="K417" s="6"/>
    </row>
    <row r="418" spans="7:11" ht="14.25" customHeight="1">
      <c r="G418" s="6"/>
      <c r="H418" s="6"/>
      <c r="I418" s="6"/>
      <c r="J418" s="6"/>
      <c r="K418" s="6"/>
    </row>
    <row r="419" spans="7:11" ht="14.25" customHeight="1">
      <c r="G419" s="6"/>
      <c r="H419" s="6"/>
      <c r="I419" s="6"/>
      <c r="J419" s="6"/>
      <c r="K419" s="6"/>
    </row>
    <row r="420" spans="7:11" ht="14.25" customHeight="1">
      <c r="G420" s="6"/>
      <c r="H420" s="6"/>
      <c r="I420" s="6"/>
      <c r="J420" s="6"/>
      <c r="K420" s="6"/>
    </row>
    <row r="421" spans="7:11" ht="14.25" customHeight="1">
      <c r="G421" s="6"/>
      <c r="H421" s="6"/>
      <c r="I421" s="6"/>
      <c r="J421" s="6"/>
      <c r="K421" s="6"/>
    </row>
    <row r="422" spans="7:11" ht="14.25" customHeight="1">
      <c r="G422" s="6"/>
      <c r="H422" s="6"/>
      <c r="I422" s="6"/>
      <c r="J422" s="6"/>
      <c r="K422" s="6"/>
    </row>
    <row r="423" spans="7:11" ht="14.25" customHeight="1">
      <c r="G423" s="6"/>
      <c r="H423" s="6"/>
      <c r="I423" s="6"/>
      <c r="J423" s="6"/>
      <c r="K423" s="6"/>
    </row>
    <row r="424" spans="7:11" ht="14.25" customHeight="1">
      <c r="G424" s="6"/>
      <c r="H424" s="6"/>
      <c r="I424" s="6"/>
      <c r="J424" s="6"/>
      <c r="K424" s="6"/>
    </row>
    <row r="425" spans="7:11" ht="14.25" customHeight="1">
      <c r="G425" s="6"/>
      <c r="H425" s="6"/>
      <c r="I425" s="6"/>
      <c r="J425" s="6"/>
      <c r="K425" s="6"/>
    </row>
    <row r="426" spans="7:11" ht="14.25" customHeight="1">
      <c r="G426" s="6"/>
      <c r="H426" s="6"/>
      <c r="I426" s="6"/>
      <c r="J426" s="6"/>
      <c r="K426" s="6"/>
    </row>
    <row r="427" spans="7:11" ht="14.25" customHeight="1">
      <c r="G427" s="6"/>
      <c r="H427" s="6"/>
      <c r="I427" s="6"/>
      <c r="J427" s="6"/>
      <c r="K427" s="6"/>
    </row>
    <row r="428" spans="7:11" ht="14.25" customHeight="1">
      <c r="G428" s="6"/>
      <c r="H428" s="6"/>
      <c r="I428" s="6"/>
      <c r="J428" s="6"/>
      <c r="K428" s="6"/>
    </row>
    <row r="429" spans="7:11" ht="14.25" customHeight="1">
      <c r="G429" s="6"/>
      <c r="H429" s="6"/>
      <c r="I429" s="6"/>
      <c r="J429" s="6"/>
      <c r="K429" s="6"/>
    </row>
    <row r="430" spans="7:11" ht="14.25" customHeight="1">
      <c r="G430" s="6"/>
      <c r="H430" s="6"/>
      <c r="I430" s="6"/>
      <c r="J430" s="6"/>
      <c r="K430" s="6"/>
    </row>
    <row r="431" spans="7:11" ht="14.25" customHeight="1">
      <c r="G431" s="6"/>
      <c r="H431" s="6"/>
      <c r="I431" s="6"/>
      <c r="J431" s="6"/>
      <c r="K431" s="6"/>
    </row>
    <row r="432" spans="7:11" ht="14.25" customHeight="1">
      <c r="G432" s="6"/>
      <c r="H432" s="6"/>
      <c r="I432" s="6"/>
      <c r="J432" s="6"/>
      <c r="K432" s="6"/>
    </row>
    <row r="433" spans="7:11" ht="14.25" customHeight="1">
      <c r="G433" s="6"/>
      <c r="H433" s="6"/>
      <c r="I433" s="6"/>
      <c r="J433" s="6"/>
      <c r="K433" s="6"/>
    </row>
    <row r="434" spans="7:11" ht="14.25" customHeight="1">
      <c r="G434" s="6"/>
      <c r="H434" s="6"/>
      <c r="I434" s="6"/>
      <c r="J434" s="6"/>
      <c r="K434" s="6"/>
    </row>
    <row r="435" spans="7:11" ht="14.25" customHeight="1">
      <c r="G435" s="6"/>
      <c r="H435" s="6"/>
      <c r="I435" s="6"/>
      <c r="J435" s="6"/>
      <c r="K435" s="6"/>
    </row>
    <row r="436" spans="7:11" ht="14.25" customHeight="1">
      <c r="G436" s="6"/>
      <c r="H436" s="6"/>
      <c r="I436" s="6"/>
      <c r="J436" s="6"/>
      <c r="K436" s="6"/>
    </row>
    <row r="437" spans="7:11" ht="14.25" customHeight="1">
      <c r="G437" s="6"/>
      <c r="H437" s="6"/>
      <c r="I437" s="6"/>
      <c r="J437" s="6"/>
      <c r="K437" s="6"/>
    </row>
    <row r="438" spans="7:11" ht="14.25" customHeight="1">
      <c r="G438" s="6"/>
      <c r="H438" s="6"/>
      <c r="I438" s="6"/>
      <c r="J438" s="6"/>
      <c r="K438" s="6"/>
    </row>
    <row r="439" spans="7:11" ht="14.25" customHeight="1">
      <c r="G439" s="6"/>
      <c r="H439" s="6"/>
      <c r="I439" s="6"/>
      <c r="J439" s="6"/>
      <c r="K439" s="6"/>
    </row>
    <row r="440" spans="7:11" ht="14.25" customHeight="1">
      <c r="G440" s="6"/>
      <c r="H440" s="6"/>
      <c r="I440" s="6"/>
      <c r="J440" s="6"/>
      <c r="K440" s="6"/>
    </row>
    <row r="441" spans="7:11" ht="14.25" customHeight="1">
      <c r="G441" s="6"/>
      <c r="H441" s="6"/>
      <c r="I441" s="6"/>
      <c r="J441" s="6"/>
      <c r="K441" s="6"/>
    </row>
    <row r="442" spans="7:11" ht="14.25" customHeight="1">
      <c r="G442" s="6"/>
      <c r="H442" s="6"/>
      <c r="I442" s="6"/>
      <c r="J442" s="6"/>
      <c r="K442" s="6"/>
    </row>
    <row r="443" spans="7:11" ht="14.25" customHeight="1">
      <c r="G443" s="6"/>
      <c r="H443" s="6"/>
      <c r="I443" s="6"/>
      <c r="J443" s="6"/>
      <c r="K443" s="6"/>
    </row>
    <row r="444" spans="7:11" ht="14.25" customHeight="1">
      <c r="G444" s="6"/>
      <c r="H444" s="6"/>
      <c r="I444" s="6"/>
      <c r="J444" s="6"/>
      <c r="K444" s="6"/>
    </row>
    <row r="445" spans="7:11" ht="14.25" customHeight="1">
      <c r="G445" s="6"/>
      <c r="H445" s="6"/>
      <c r="I445" s="6"/>
      <c r="J445" s="6"/>
      <c r="K445" s="6"/>
    </row>
    <row r="446" spans="7:11" ht="14.25" customHeight="1">
      <c r="G446" s="6"/>
      <c r="H446" s="6"/>
      <c r="I446" s="6"/>
      <c r="J446" s="6"/>
      <c r="K446" s="6"/>
    </row>
    <row r="447" spans="7:11" ht="14.25" customHeight="1">
      <c r="G447" s="6"/>
      <c r="H447" s="6"/>
      <c r="I447" s="6"/>
      <c r="J447" s="6"/>
      <c r="K447" s="6"/>
    </row>
    <row r="448" spans="7:11" ht="14.25" customHeight="1">
      <c r="G448" s="6"/>
      <c r="H448" s="6"/>
      <c r="I448" s="6"/>
      <c r="J448" s="6"/>
      <c r="K448" s="6"/>
    </row>
    <row r="449" spans="7:11" ht="14.25" customHeight="1">
      <c r="G449" s="6"/>
      <c r="H449" s="6"/>
      <c r="I449" s="6"/>
      <c r="J449" s="6"/>
      <c r="K449" s="6"/>
    </row>
    <row r="450" spans="7:11" ht="14.25" customHeight="1">
      <c r="G450" s="6"/>
      <c r="H450" s="6"/>
      <c r="I450" s="6"/>
      <c r="J450" s="6"/>
      <c r="K450" s="6"/>
    </row>
    <row r="451" spans="7:11" ht="14.25" customHeight="1">
      <c r="G451" s="6"/>
      <c r="H451" s="6"/>
      <c r="I451" s="6"/>
      <c r="J451" s="6"/>
      <c r="K451" s="6"/>
    </row>
    <row r="452" spans="7:11" ht="14.25" customHeight="1">
      <c r="G452" s="6"/>
      <c r="H452" s="6"/>
      <c r="I452" s="6"/>
      <c r="J452" s="6"/>
      <c r="K452" s="6"/>
    </row>
    <row r="453" spans="7:11" ht="14.25" customHeight="1">
      <c r="G453" s="6"/>
      <c r="H453" s="6"/>
      <c r="I453" s="6"/>
      <c r="J453" s="6"/>
      <c r="K453" s="6"/>
    </row>
    <row r="454" spans="7:11" ht="14.25" customHeight="1">
      <c r="G454" s="6"/>
      <c r="H454" s="6"/>
      <c r="I454" s="6"/>
      <c r="J454" s="6"/>
      <c r="K454" s="6"/>
    </row>
    <row r="455" spans="7:11" ht="14.25" customHeight="1">
      <c r="G455" s="6"/>
      <c r="H455" s="6"/>
      <c r="I455" s="6"/>
      <c r="J455" s="6"/>
      <c r="K455" s="6"/>
    </row>
    <row r="456" spans="7:11" ht="14.25" customHeight="1">
      <c r="G456" s="6"/>
      <c r="H456" s="6"/>
      <c r="I456" s="6"/>
      <c r="J456" s="6"/>
      <c r="K456" s="6"/>
    </row>
    <row r="457" spans="7:11" ht="14.25" customHeight="1">
      <c r="G457" s="6"/>
      <c r="H457" s="6"/>
      <c r="I457" s="6"/>
      <c r="J457" s="6"/>
      <c r="K457" s="6"/>
    </row>
    <row r="458" spans="7:11" ht="14.25" customHeight="1">
      <c r="G458" s="6"/>
      <c r="H458" s="6"/>
      <c r="I458" s="6"/>
      <c r="J458" s="6"/>
      <c r="K458" s="6"/>
    </row>
    <row r="459" spans="7:11" ht="14.25" customHeight="1">
      <c r="G459" s="6"/>
      <c r="H459" s="6"/>
      <c r="I459" s="6"/>
      <c r="J459" s="6"/>
      <c r="K459" s="6"/>
    </row>
    <row r="460" spans="7:11" ht="14.25" customHeight="1">
      <c r="G460" s="6"/>
      <c r="H460" s="6"/>
      <c r="I460" s="6"/>
      <c r="J460" s="6"/>
      <c r="K460" s="6"/>
    </row>
    <row r="461" spans="7:11" ht="14.25" customHeight="1">
      <c r="G461" s="6"/>
      <c r="H461" s="6"/>
      <c r="I461" s="6"/>
      <c r="J461" s="6"/>
      <c r="K461" s="6"/>
    </row>
    <row r="462" spans="7:11" ht="14.25" customHeight="1">
      <c r="G462" s="6"/>
      <c r="H462" s="6"/>
      <c r="I462" s="6"/>
      <c r="J462" s="6"/>
      <c r="K462" s="6"/>
    </row>
    <row r="463" spans="7:11" ht="14.25" customHeight="1">
      <c r="G463" s="6"/>
      <c r="H463" s="6"/>
      <c r="I463" s="6"/>
      <c r="J463" s="6"/>
      <c r="K463" s="6"/>
    </row>
    <row r="464" spans="7:11" ht="14.25" customHeight="1">
      <c r="G464" s="6"/>
      <c r="H464" s="6"/>
      <c r="I464" s="6"/>
      <c r="J464" s="6"/>
      <c r="K464" s="6"/>
    </row>
    <row r="465" spans="7:11" ht="14.25" customHeight="1">
      <c r="G465" s="6"/>
      <c r="H465" s="6"/>
      <c r="I465" s="6"/>
      <c r="J465" s="6"/>
      <c r="K465" s="6"/>
    </row>
    <row r="466" spans="7:11" ht="14.25" customHeight="1">
      <c r="G466" s="6"/>
      <c r="H466" s="6"/>
      <c r="I466" s="6"/>
      <c r="J466" s="6"/>
      <c r="K466" s="6"/>
    </row>
    <row r="467" spans="7:11" ht="14.25" customHeight="1">
      <c r="G467" s="6"/>
      <c r="H467" s="6"/>
      <c r="I467" s="6"/>
      <c r="J467" s="6"/>
      <c r="K467" s="6"/>
    </row>
    <row r="468" spans="7:11" ht="14.25" customHeight="1">
      <c r="G468" s="6"/>
      <c r="H468" s="6"/>
      <c r="I468" s="6"/>
      <c r="J468" s="6"/>
      <c r="K468" s="6"/>
    </row>
    <row r="469" spans="7:11" ht="14.25" customHeight="1">
      <c r="G469" s="6"/>
      <c r="H469" s="6"/>
      <c r="I469" s="6"/>
      <c r="J469" s="6"/>
      <c r="K469" s="6"/>
    </row>
    <row r="470" spans="7:11" ht="14.25" customHeight="1">
      <c r="G470" s="6"/>
      <c r="H470" s="6"/>
      <c r="I470" s="6"/>
      <c r="J470" s="6"/>
      <c r="K470" s="6"/>
    </row>
    <row r="471" spans="7:11" ht="14.25" customHeight="1">
      <c r="G471" s="6"/>
      <c r="H471" s="6"/>
      <c r="I471" s="6"/>
      <c r="J471" s="6"/>
      <c r="K471" s="6"/>
    </row>
    <row r="472" spans="7:11" ht="14.25" customHeight="1">
      <c r="G472" s="6"/>
      <c r="H472" s="6"/>
      <c r="I472" s="6"/>
      <c r="J472" s="6"/>
      <c r="K472" s="6"/>
    </row>
    <row r="473" spans="7:11" ht="14.25" customHeight="1">
      <c r="G473" s="6"/>
      <c r="H473" s="6"/>
      <c r="I473" s="6"/>
      <c r="J473" s="6"/>
      <c r="K473" s="6"/>
    </row>
    <row r="474" spans="7:11" ht="14.25" customHeight="1">
      <c r="G474" s="6"/>
      <c r="H474" s="6"/>
      <c r="I474" s="6"/>
      <c r="J474" s="6"/>
      <c r="K474" s="6"/>
    </row>
    <row r="475" spans="7:11" ht="14.25" customHeight="1">
      <c r="G475" s="6"/>
      <c r="H475" s="6"/>
      <c r="I475" s="6"/>
      <c r="J475" s="6"/>
      <c r="K475" s="6"/>
    </row>
    <row r="476" spans="7:11" ht="14.25" customHeight="1">
      <c r="G476" s="6"/>
      <c r="H476" s="6"/>
      <c r="I476" s="6"/>
      <c r="J476" s="6"/>
      <c r="K476" s="6"/>
    </row>
    <row r="477" spans="7:11" ht="14.25" customHeight="1">
      <c r="G477" s="6"/>
      <c r="H477" s="6"/>
      <c r="I477" s="6"/>
      <c r="J477" s="6"/>
      <c r="K477" s="6"/>
    </row>
    <row r="478" spans="7:11" ht="14.25" customHeight="1">
      <c r="G478" s="6"/>
      <c r="H478" s="6"/>
      <c r="I478" s="6"/>
      <c r="J478" s="6"/>
      <c r="K478" s="6"/>
    </row>
    <row r="479" spans="7:11" ht="14.25" customHeight="1">
      <c r="G479" s="6"/>
      <c r="H479" s="6"/>
      <c r="I479" s="6"/>
      <c r="J479" s="6"/>
      <c r="K479" s="6"/>
    </row>
    <row r="480" spans="7:11" ht="14.25" customHeight="1">
      <c r="G480" s="6"/>
      <c r="H480" s="6"/>
      <c r="I480" s="6"/>
      <c r="J480" s="6"/>
      <c r="K480" s="6"/>
    </row>
    <row r="481" spans="7:11" ht="14.25" customHeight="1">
      <c r="G481" s="6"/>
      <c r="H481" s="6"/>
      <c r="I481" s="6"/>
      <c r="J481" s="6"/>
      <c r="K481" s="6"/>
    </row>
    <row r="482" spans="7:11" ht="14.25" customHeight="1">
      <c r="G482" s="6"/>
      <c r="H482" s="6"/>
      <c r="I482" s="6"/>
      <c r="J482" s="6"/>
      <c r="K482" s="6"/>
    </row>
    <row r="483" spans="7:11" ht="14.25" customHeight="1">
      <c r="G483" s="6"/>
      <c r="H483" s="6"/>
      <c r="I483" s="6"/>
      <c r="J483" s="6"/>
      <c r="K483" s="6"/>
    </row>
    <row r="484" spans="7:11" ht="14.25" customHeight="1">
      <c r="G484" s="6"/>
      <c r="H484" s="6"/>
      <c r="I484" s="6"/>
      <c r="J484" s="6"/>
      <c r="K484" s="6"/>
    </row>
    <row r="485" spans="7:11" ht="14.25" customHeight="1">
      <c r="G485" s="6"/>
      <c r="H485" s="6"/>
      <c r="I485" s="6"/>
      <c r="J485" s="6"/>
      <c r="K485" s="6"/>
    </row>
    <row r="486" spans="7:11" ht="14.25" customHeight="1">
      <c r="G486" s="6"/>
      <c r="H486" s="6"/>
      <c r="I486" s="6"/>
      <c r="J486" s="6"/>
      <c r="K486" s="6"/>
    </row>
    <row r="487" spans="7:11" ht="14.25" customHeight="1">
      <c r="G487" s="6"/>
      <c r="H487" s="6"/>
      <c r="I487" s="6"/>
      <c r="J487" s="6"/>
      <c r="K487" s="6"/>
    </row>
    <row r="488" spans="7:11" ht="14.25" customHeight="1">
      <c r="G488" s="6"/>
      <c r="H488" s="6"/>
      <c r="I488" s="6"/>
      <c r="J488" s="6"/>
      <c r="K488" s="6"/>
    </row>
    <row r="489" spans="7:11" ht="14.25" customHeight="1">
      <c r="G489" s="6"/>
      <c r="H489" s="6"/>
      <c r="I489" s="6"/>
      <c r="J489" s="6"/>
      <c r="K489" s="6"/>
    </row>
    <row r="490" spans="7:11" ht="14.25" customHeight="1">
      <c r="G490" s="6"/>
      <c r="H490" s="6"/>
      <c r="I490" s="6"/>
      <c r="J490" s="6"/>
      <c r="K490" s="6"/>
    </row>
    <row r="491" spans="7:11" ht="14.25" customHeight="1">
      <c r="G491" s="6"/>
      <c r="H491" s="6"/>
      <c r="I491" s="6"/>
      <c r="J491" s="6"/>
      <c r="K491" s="6"/>
    </row>
    <row r="492" spans="7:11" ht="14.25" customHeight="1">
      <c r="G492" s="6"/>
      <c r="H492" s="6"/>
      <c r="I492" s="6"/>
      <c r="J492" s="6"/>
      <c r="K492" s="6"/>
    </row>
    <row r="493" spans="7:11" ht="14.25" customHeight="1">
      <c r="G493" s="6"/>
      <c r="H493" s="6"/>
      <c r="I493" s="6"/>
      <c r="J493" s="6"/>
      <c r="K493" s="6"/>
    </row>
    <row r="494" spans="7:11" ht="14.25" customHeight="1">
      <c r="G494" s="6"/>
      <c r="H494" s="6"/>
      <c r="I494" s="6"/>
      <c r="J494" s="6"/>
      <c r="K494" s="6"/>
    </row>
    <row r="495" spans="7:11" ht="14.25" customHeight="1">
      <c r="G495" s="6"/>
      <c r="H495" s="6"/>
      <c r="I495" s="6"/>
      <c r="J495" s="6"/>
      <c r="K495" s="6"/>
    </row>
    <row r="496" spans="7:11" ht="14.25" customHeight="1">
      <c r="G496" s="6"/>
      <c r="H496" s="6"/>
      <c r="I496" s="6"/>
      <c r="J496" s="6"/>
      <c r="K496" s="6"/>
    </row>
    <row r="497" spans="7:11" ht="14.25" customHeight="1">
      <c r="G497" s="6"/>
      <c r="H497" s="6"/>
      <c r="I497" s="6"/>
      <c r="J497" s="6"/>
      <c r="K497" s="6"/>
    </row>
    <row r="498" spans="7:11" ht="14.25" customHeight="1">
      <c r="G498" s="6"/>
      <c r="H498" s="6"/>
      <c r="I498" s="6"/>
      <c r="J498" s="6"/>
      <c r="K498" s="6"/>
    </row>
    <row r="499" spans="7:11" ht="14.25" customHeight="1">
      <c r="G499" s="6"/>
      <c r="H499" s="6"/>
      <c r="I499" s="6"/>
      <c r="J499" s="6"/>
      <c r="K499" s="6"/>
    </row>
    <row r="500" spans="7:11" ht="14.25" customHeight="1">
      <c r="G500" s="6"/>
      <c r="H500" s="6"/>
      <c r="I500" s="6"/>
      <c r="J500" s="6"/>
      <c r="K500" s="6"/>
    </row>
    <row r="501" spans="7:11" ht="14.25" customHeight="1">
      <c r="G501" s="6"/>
      <c r="H501" s="6"/>
      <c r="I501" s="6"/>
      <c r="J501" s="6"/>
      <c r="K501" s="6"/>
    </row>
    <row r="502" spans="7:11" ht="14.25" customHeight="1">
      <c r="G502" s="6"/>
      <c r="H502" s="6"/>
      <c r="I502" s="6"/>
      <c r="J502" s="6"/>
      <c r="K502" s="6"/>
    </row>
    <row r="503" spans="7:11" ht="14.25" customHeight="1">
      <c r="G503" s="6"/>
      <c r="H503" s="6"/>
      <c r="I503" s="6"/>
      <c r="J503" s="6"/>
      <c r="K503" s="6"/>
    </row>
    <row r="504" spans="7:11" ht="14.25" customHeight="1">
      <c r="G504" s="6"/>
      <c r="H504" s="6"/>
      <c r="I504" s="6"/>
      <c r="J504" s="6"/>
      <c r="K504" s="6"/>
    </row>
    <row r="505" spans="7:11" ht="14.25" customHeight="1">
      <c r="G505" s="6"/>
      <c r="H505" s="6"/>
      <c r="I505" s="6"/>
      <c r="J505" s="6"/>
      <c r="K505" s="6"/>
    </row>
    <row r="506" spans="7:11" ht="14.25" customHeight="1">
      <c r="G506" s="6"/>
      <c r="H506" s="6"/>
      <c r="I506" s="6"/>
      <c r="J506" s="6"/>
      <c r="K506" s="6"/>
    </row>
    <row r="507" spans="7:11" ht="14.25" customHeight="1">
      <c r="G507" s="6"/>
      <c r="H507" s="6"/>
      <c r="I507" s="6"/>
      <c r="J507" s="6"/>
      <c r="K507" s="6"/>
    </row>
    <row r="508" spans="7:11" ht="14.25" customHeight="1">
      <c r="G508" s="6"/>
      <c r="H508" s="6"/>
      <c r="I508" s="6"/>
      <c r="J508" s="6"/>
      <c r="K508" s="6"/>
    </row>
    <row r="509" spans="7:11" ht="14.25" customHeight="1">
      <c r="G509" s="6"/>
      <c r="H509" s="6"/>
      <c r="I509" s="6"/>
      <c r="J509" s="6"/>
      <c r="K509" s="6"/>
    </row>
    <row r="510" spans="7:11" ht="14.25" customHeight="1">
      <c r="G510" s="6"/>
      <c r="H510" s="6"/>
      <c r="I510" s="6"/>
      <c r="J510" s="6"/>
      <c r="K510" s="6"/>
    </row>
    <row r="511" spans="7:11" ht="14.25" customHeight="1">
      <c r="G511" s="6"/>
      <c r="H511" s="6"/>
      <c r="I511" s="6"/>
      <c r="J511" s="6"/>
      <c r="K511" s="6"/>
    </row>
    <row r="512" spans="7:11" ht="14.25" customHeight="1">
      <c r="G512" s="6"/>
      <c r="H512" s="6"/>
      <c r="I512" s="6"/>
      <c r="J512" s="6"/>
      <c r="K512" s="6"/>
    </row>
    <row r="513" spans="7:11" ht="14.25" customHeight="1">
      <c r="G513" s="6"/>
      <c r="H513" s="6"/>
      <c r="I513" s="6"/>
      <c r="J513" s="6"/>
      <c r="K513" s="6"/>
    </row>
    <row r="514" spans="7:11" ht="14.25" customHeight="1">
      <c r="G514" s="6"/>
      <c r="H514" s="6"/>
      <c r="I514" s="6"/>
      <c r="J514" s="6"/>
      <c r="K514" s="6"/>
    </row>
    <row r="515" spans="7:11" ht="14.25" customHeight="1">
      <c r="G515" s="6"/>
      <c r="H515" s="6"/>
      <c r="I515" s="6"/>
      <c r="J515" s="6"/>
      <c r="K515" s="6"/>
    </row>
    <row r="516" spans="7:11" ht="14.25" customHeight="1">
      <c r="G516" s="6"/>
      <c r="H516" s="6"/>
      <c r="I516" s="6"/>
      <c r="J516" s="6"/>
      <c r="K516" s="6"/>
    </row>
    <row r="517" spans="7:11" ht="14.25" customHeight="1">
      <c r="G517" s="6"/>
      <c r="H517" s="6"/>
      <c r="I517" s="6"/>
      <c r="J517" s="6"/>
      <c r="K517" s="6"/>
    </row>
    <row r="518" spans="7:11" ht="14.25" customHeight="1">
      <c r="G518" s="6"/>
      <c r="H518" s="6"/>
      <c r="I518" s="6"/>
      <c r="J518" s="6"/>
      <c r="K518" s="6"/>
    </row>
    <row r="519" spans="7:11" ht="14.25" customHeight="1">
      <c r="G519" s="6"/>
      <c r="H519" s="6"/>
      <c r="I519" s="6"/>
      <c r="J519" s="6"/>
      <c r="K519" s="6"/>
    </row>
    <row r="520" spans="7:11" ht="14.25" customHeight="1">
      <c r="G520" s="6"/>
      <c r="H520" s="6"/>
      <c r="I520" s="6"/>
      <c r="J520" s="6"/>
      <c r="K520" s="6"/>
    </row>
    <row r="521" spans="7:11" ht="14.25" customHeight="1">
      <c r="G521" s="6"/>
      <c r="H521" s="6"/>
      <c r="I521" s="6"/>
      <c r="J521" s="6"/>
      <c r="K521" s="6"/>
    </row>
    <row r="522" spans="7:11" ht="14.25" customHeight="1">
      <c r="G522" s="6"/>
      <c r="H522" s="6"/>
      <c r="I522" s="6"/>
      <c r="J522" s="6"/>
      <c r="K522" s="6"/>
    </row>
    <row r="523" spans="7:11" ht="14.25" customHeight="1">
      <c r="G523" s="6"/>
      <c r="H523" s="6"/>
      <c r="I523" s="6"/>
      <c r="J523" s="6"/>
      <c r="K523" s="6"/>
    </row>
    <row r="524" spans="7:11" ht="14.25" customHeight="1">
      <c r="G524" s="6"/>
      <c r="H524" s="6"/>
      <c r="I524" s="6"/>
      <c r="J524" s="6"/>
      <c r="K524" s="6"/>
    </row>
    <row r="525" spans="7:11" ht="14.25" customHeight="1">
      <c r="G525" s="6"/>
      <c r="H525" s="6"/>
      <c r="I525" s="6"/>
      <c r="J525" s="6"/>
      <c r="K525" s="6"/>
    </row>
    <row r="526" spans="7:11" ht="14.25" customHeight="1">
      <c r="G526" s="6"/>
      <c r="H526" s="6"/>
      <c r="I526" s="6"/>
      <c r="J526" s="6"/>
      <c r="K526" s="6"/>
    </row>
    <row r="527" spans="7:11" ht="14.25" customHeight="1">
      <c r="G527" s="6"/>
      <c r="H527" s="6"/>
      <c r="I527" s="6"/>
      <c r="J527" s="6"/>
      <c r="K527" s="6"/>
    </row>
    <row r="528" spans="7:11" ht="14.25" customHeight="1">
      <c r="G528" s="6"/>
      <c r="H528" s="6"/>
      <c r="I528" s="6"/>
      <c r="J528" s="6"/>
      <c r="K528" s="6"/>
    </row>
    <row r="529" spans="7:11" ht="14.25" customHeight="1">
      <c r="G529" s="6"/>
      <c r="H529" s="6"/>
      <c r="I529" s="6"/>
      <c r="J529" s="6"/>
      <c r="K529" s="6"/>
    </row>
    <row r="530" spans="7:11" ht="14.25" customHeight="1">
      <c r="G530" s="6"/>
      <c r="H530" s="6"/>
      <c r="I530" s="6"/>
      <c r="J530" s="6"/>
      <c r="K530" s="6"/>
    </row>
    <row r="531" spans="7:11" ht="14.25" customHeight="1">
      <c r="G531" s="6"/>
      <c r="H531" s="6"/>
      <c r="I531" s="6"/>
      <c r="J531" s="6"/>
      <c r="K531" s="6"/>
    </row>
    <row r="532" spans="7:11" ht="14.25" customHeight="1">
      <c r="G532" s="6"/>
      <c r="H532" s="6"/>
      <c r="I532" s="6"/>
      <c r="J532" s="6"/>
      <c r="K532" s="6"/>
    </row>
    <row r="533" spans="7:11" ht="14.25" customHeight="1">
      <c r="G533" s="6"/>
      <c r="H533" s="6"/>
      <c r="I533" s="6"/>
      <c r="J533" s="6"/>
      <c r="K533" s="6"/>
    </row>
    <row r="534" spans="7:11" ht="14.25" customHeight="1">
      <c r="G534" s="6"/>
      <c r="H534" s="6"/>
      <c r="I534" s="6"/>
      <c r="J534" s="6"/>
      <c r="K534" s="6"/>
    </row>
    <row r="535" spans="7:11" ht="14.25" customHeight="1">
      <c r="G535" s="6"/>
      <c r="H535" s="6"/>
      <c r="I535" s="6"/>
      <c r="J535" s="6"/>
      <c r="K535" s="6"/>
    </row>
    <row r="536" spans="7:11" ht="14.25" customHeight="1">
      <c r="G536" s="6"/>
      <c r="H536" s="6"/>
      <c r="I536" s="6"/>
      <c r="J536" s="6"/>
      <c r="K536" s="6"/>
    </row>
    <row r="537" spans="7:11" ht="14.25" customHeight="1">
      <c r="G537" s="6"/>
      <c r="H537" s="6"/>
      <c r="I537" s="6"/>
      <c r="J537" s="6"/>
      <c r="K537" s="6"/>
    </row>
    <row r="538" spans="7:11" ht="14.25" customHeight="1">
      <c r="G538" s="6"/>
      <c r="H538" s="6"/>
      <c r="I538" s="6"/>
      <c r="J538" s="6"/>
      <c r="K538" s="6"/>
    </row>
    <row r="539" spans="7:11" ht="14.25" customHeight="1">
      <c r="G539" s="6"/>
      <c r="H539" s="6"/>
      <c r="I539" s="6"/>
      <c r="J539" s="6"/>
      <c r="K539" s="6"/>
    </row>
    <row r="540" spans="7:11" ht="14.25" customHeight="1">
      <c r="G540" s="6"/>
      <c r="H540" s="6"/>
      <c r="I540" s="6"/>
      <c r="J540" s="6"/>
      <c r="K540" s="6"/>
    </row>
    <row r="541" spans="7:11" ht="14.25" customHeight="1">
      <c r="G541" s="6"/>
      <c r="H541" s="6"/>
      <c r="I541" s="6"/>
      <c r="J541" s="6"/>
      <c r="K541" s="6"/>
    </row>
    <row r="542" spans="7:11" ht="14.25" customHeight="1">
      <c r="G542" s="6"/>
      <c r="H542" s="6"/>
      <c r="I542" s="6"/>
      <c r="J542" s="6"/>
      <c r="K542" s="6"/>
    </row>
    <row r="543" spans="7:11" ht="14.25" customHeight="1">
      <c r="G543" s="6"/>
      <c r="H543" s="6"/>
      <c r="I543" s="6"/>
      <c r="J543" s="6"/>
      <c r="K543" s="6"/>
    </row>
    <row r="544" spans="7:11" ht="14.25" customHeight="1">
      <c r="G544" s="6"/>
      <c r="H544" s="6"/>
      <c r="I544" s="6"/>
      <c r="J544" s="6"/>
      <c r="K544" s="6"/>
    </row>
    <row r="545" spans="7:11" ht="14.25" customHeight="1">
      <c r="G545" s="6"/>
      <c r="H545" s="6"/>
      <c r="I545" s="6"/>
      <c r="J545" s="6"/>
      <c r="K545" s="6"/>
    </row>
    <row r="546" spans="7:11" ht="14.25" customHeight="1">
      <c r="G546" s="6"/>
      <c r="H546" s="6"/>
      <c r="I546" s="6"/>
      <c r="J546" s="6"/>
      <c r="K546" s="6"/>
    </row>
    <row r="547" spans="7:11" ht="14.25" customHeight="1">
      <c r="G547" s="6"/>
      <c r="H547" s="6"/>
      <c r="I547" s="6"/>
      <c r="J547" s="6"/>
      <c r="K547" s="6"/>
    </row>
    <row r="548" spans="7:11" ht="14.25" customHeight="1">
      <c r="G548" s="6"/>
      <c r="H548" s="6"/>
      <c r="I548" s="6"/>
      <c r="J548" s="6"/>
      <c r="K548" s="6"/>
    </row>
    <row r="549" spans="7:11" ht="14.25" customHeight="1">
      <c r="G549" s="6"/>
      <c r="H549" s="6"/>
      <c r="I549" s="6"/>
      <c r="J549" s="6"/>
      <c r="K549" s="6"/>
    </row>
    <row r="550" spans="7:11" ht="14.25" customHeight="1">
      <c r="G550" s="6"/>
      <c r="H550" s="6"/>
      <c r="I550" s="6"/>
      <c r="J550" s="6"/>
      <c r="K550" s="6"/>
    </row>
    <row r="551" spans="7:11" ht="14.25" customHeight="1">
      <c r="G551" s="6"/>
      <c r="H551" s="6"/>
      <c r="I551" s="6"/>
      <c r="J551" s="6"/>
      <c r="K551" s="6"/>
    </row>
    <row r="552" spans="7:11" ht="14.25" customHeight="1">
      <c r="G552" s="6"/>
      <c r="H552" s="6"/>
      <c r="I552" s="6"/>
      <c r="J552" s="6"/>
      <c r="K552" s="6"/>
    </row>
    <row r="553" spans="7:11" ht="14.25" customHeight="1">
      <c r="G553" s="6"/>
      <c r="H553" s="6"/>
      <c r="I553" s="6"/>
      <c r="J553" s="6"/>
      <c r="K553" s="6"/>
    </row>
    <row r="554" spans="7:11" ht="14.25" customHeight="1">
      <c r="G554" s="6"/>
      <c r="H554" s="6"/>
      <c r="I554" s="6"/>
      <c r="J554" s="6"/>
      <c r="K554" s="6"/>
    </row>
    <row r="555" spans="7:11" ht="14.25" customHeight="1">
      <c r="G555" s="6"/>
      <c r="H555" s="6"/>
      <c r="I555" s="6"/>
      <c r="J555" s="6"/>
      <c r="K555" s="6"/>
    </row>
    <row r="556" spans="7:11" ht="14.25" customHeight="1">
      <c r="G556" s="6"/>
      <c r="H556" s="6"/>
      <c r="I556" s="6"/>
      <c r="J556" s="6"/>
      <c r="K556" s="6"/>
    </row>
    <row r="557" spans="7:11" ht="14.25" customHeight="1">
      <c r="G557" s="6"/>
      <c r="H557" s="6"/>
      <c r="I557" s="6"/>
      <c r="J557" s="6"/>
      <c r="K557" s="6"/>
    </row>
    <row r="558" spans="7:11" ht="14.25" customHeight="1">
      <c r="G558" s="6"/>
      <c r="H558" s="6"/>
      <c r="I558" s="6"/>
      <c r="J558" s="6"/>
      <c r="K558" s="6"/>
    </row>
    <row r="559" spans="7:11" ht="14.25" customHeight="1">
      <c r="G559" s="6"/>
      <c r="H559" s="6"/>
      <c r="I559" s="6"/>
      <c r="J559" s="6"/>
      <c r="K559" s="6"/>
    </row>
    <row r="560" spans="7:11" ht="14.25" customHeight="1">
      <c r="G560" s="6"/>
      <c r="H560" s="6"/>
      <c r="I560" s="6"/>
      <c r="J560" s="6"/>
      <c r="K560" s="6"/>
    </row>
    <row r="561" spans="7:11" ht="14.25" customHeight="1">
      <c r="G561" s="6"/>
      <c r="H561" s="6"/>
      <c r="I561" s="6"/>
      <c r="J561" s="6"/>
      <c r="K561" s="6"/>
    </row>
    <row r="562" spans="7:11" ht="14.25" customHeight="1">
      <c r="G562" s="6"/>
      <c r="H562" s="6"/>
      <c r="I562" s="6"/>
      <c r="J562" s="6"/>
      <c r="K562" s="6"/>
    </row>
    <row r="563" spans="7:11" ht="14.25" customHeight="1">
      <c r="G563" s="6"/>
      <c r="H563" s="6"/>
      <c r="I563" s="6"/>
      <c r="J563" s="6"/>
      <c r="K563" s="6"/>
    </row>
    <row r="564" spans="7:11" ht="14.25" customHeight="1">
      <c r="G564" s="6"/>
      <c r="H564" s="6"/>
      <c r="I564" s="6"/>
      <c r="J564" s="6"/>
      <c r="K564" s="6"/>
    </row>
    <row r="565" spans="7:11" ht="14.25" customHeight="1">
      <c r="G565" s="6"/>
      <c r="H565" s="6"/>
      <c r="I565" s="6"/>
      <c r="J565" s="6"/>
      <c r="K565" s="6"/>
    </row>
    <row r="566" spans="7:11" ht="14.25" customHeight="1">
      <c r="G566" s="6"/>
      <c r="H566" s="6"/>
      <c r="I566" s="6"/>
      <c r="J566" s="6"/>
      <c r="K566" s="6"/>
    </row>
    <row r="567" spans="7:11" ht="14.25" customHeight="1">
      <c r="G567" s="6"/>
      <c r="H567" s="6"/>
      <c r="I567" s="6"/>
      <c r="J567" s="6"/>
      <c r="K567" s="6"/>
    </row>
    <row r="568" spans="7:11" ht="14.25" customHeight="1">
      <c r="G568" s="6"/>
      <c r="H568" s="6"/>
      <c r="I568" s="6"/>
      <c r="J568" s="6"/>
      <c r="K568" s="6"/>
    </row>
    <row r="569" spans="7:11" ht="14.25" customHeight="1">
      <c r="G569" s="6"/>
      <c r="H569" s="6"/>
      <c r="I569" s="6"/>
      <c r="J569" s="6"/>
      <c r="K569" s="6"/>
    </row>
    <row r="570" spans="7:11" ht="14.25" customHeight="1">
      <c r="G570" s="6"/>
      <c r="H570" s="6"/>
      <c r="I570" s="6"/>
      <c r="J570" s="6"/>
      <c r="K570" s="6"/>
    </row>
    <row r="571" spans="7:11" ht="14.25" customHeight="1">
      <c r="G571" s="6"/>
      <c r="H571" s="6"/>
      <c r="I571" s="6"/>
      <c r="J571" s="6"/>
      <c r="K571" s="6"/>
    </row>
    <row r="572" spans="7:11" ht="14.25" customHeight="1">
      <c r="G572" s="6"/>
      <c r="H572" s="6"/>
      <c r="I572" s="6"/>
      <c r="J572" s="6"/>
      <c r="K572" s="6"/>
    </row>
    <row r="573" spans="7:11" ht="14.25" customHeight="1">
      <c r="G573" s="6"/>
      <c r="H573" s="6"/>
      <c r="I573" s="6"/>
      <c r="J573" s="6"/>
      <c r="K573" s="6"/>
    </row>
    <row r="574" spans="7:11" ht="14.25" customHeight="1">
      <c r="G574" s="6"/>
      <c r="H574" s="6"/>
      <c r="I574" s="6"/>
      <c r="J574" s="6"/>
      <c r="K574" s="6"/>
    </row>
    <row r="575" spans="7:11" ht="14.25" customHeight="1">
      <c r="G575" s="6"/>
      <c r="H575" s="6"/>
      <c r="I575" s="6"/>
      <c r="J575" s="6"/>
      <c r="K575" s="6"/>
    </row>
    <row r="576" spans="7:11" ht="14.25" customHeight="1">
      <c r="G576" s="6"/>
      <c r="H576" s="6"/>
      <c r="I576" s="6"/>
      <c r="J576" s="6"/>
      <c r="K576" s="6"/>
    </row>
    <row r="577" spans="7:11" ht="14.25" customHeight="1">
      <c r="G577" s="6"/>
      <c r="H577" s="6"/>
      <c r="I577" s="6"/>
      <c r="J577" s="6"/>
      <c r="K577" s="6"/>
    </row>
    <row r="578" spans="7:11" ht="14.25" customHeight="1">
      <c r="G578" s="6"/>
      <c r="H578" s="6"/>
      <c r="I578" s="6"/>
      <c r="J578" s="6"/>
      <c r="K578" s="6"/>
    </row>
    <row r="579" spans="7:11" ht="14.25" customHeight="1">
      <c r="G579" s="6"/>
      <c r="H579" s="6"/>
      <c r="I579" s="6"/>
      <c r="J579" s="6"/>
      <c r="K579" s="6"/>
    </row>
    <row r="580" spans="7:11" ht="14.25" customHeight="1">
      <c r="G580" s="6"/>
      <c r="H580" s="6"/>
      <c r="I580" s="6"/>
      <c r="J580" s="6"/>
      <c r="K580" s="6"/>
    </row>
    <row r="581" spans="7:11" ht="14.25" customHeight="1">
      <c r="G581" s="6"/>
      <c r="H581" s="6"/>
      <c r="I581" s="6"/>
      <c r="J581" s="6"/>
      <c r="K581" s="6"/>
    </row>
    <row r="582" spans="7:11" ht="14.25" customHeight="1">
      <c r="G582" s="6"/>
      <c r="H582" s="6"/>
      <c r="I582" s="6"/>
      <c r="J582" s="6"/>
      <c r="K582" s="6"/>
    </row>
    <row r="583" spans="7:11" ht="14.25" customHeight="1">
      <c r="G583" s="6"/>
      <c r="H583" s="6"/>
      <c r="I583" s="6"/>
      <c r="J583" s="6"/>
      <c r="K583" s="6"/>
    </row>
    <row r="584" spans="7:11" ht="14.25" customHeight="1">
      <c r="G584" s="6"/>
      <c r="H584" s="6"/>
      <c r="I584" s="6"/>
      <c r="J584" s="6"/>
      <c r="K584" s="6"/>
    </row>
    <row r="585" spans="7:11" ht="14.25" customHeight="1">
      <c r="G585" s="6"/>
      <c r="H585" s="6"/>
      <c r="I585" s="6"/>
      <c r="J585" s="6"/>
      <c r="K585" s="6"/>
    </row>
    <row r="586" spans="7:11" ht="14.25" customHeight="1">
      <c r="G586" s="6"/>
      <c r="H586" s="6"/>
      <c r="I586" s="6"/>
      <c r="J586" s="6"/>
      <c r="K586" s="6"/>
    </row>
    <row r="587" spans="7:11" ht="14.25" customHeight="1">
      <c r="G587" s="6"/>
      <c r="H587" s="6"/>
      <c r="I587" s="6"/>
      <c r="J587" s="6"/>
      <c r="K587" s="6"/>
    </row>
    <row r="588" spans="7:11" ht="14.25" customHeight="1">
      <c r="G588" s="6"/>
      <c r="H588" s="6"/>
      <c r="I588" s="6"/>
      <c r="J588" s="6"/>
      <c r="K588" s="6"/>
    </row>
    <row r="589" spans="7:11" ht="14.25" customHeight="1">
      <c r="G589" s="6"/>
      <c r="H589" s="6"/>
      <c r="I589" s="6"/>
      <c r="J589" s="6"/>
      <c r="K589" s="6"/>
    </row>
    <row r="590" spans="7:11" ht="14.25" customHeight="1">
      <c r="G590" s="6"/>
      <c r="H590" s="6"/>
      <c r="I590" s="6"/>
      <c r="J590" s="6"/>
      <c r="K590" s="6"/>
    </row>
    <row r="591" spans="7:11" ht="14.25" customHeight="1">
      <c r="G591" s="6"/>
      <c r="H591" s="6"/>
      <c r="I591" s="6"/>
      <c r="J591" s="6"/>
      <c r="K591" s="6"/>
    </row>
    <row r="592" spans="7:11" ht="14.25" customHeight="1">
      <c r="G592" s="6"/>
      <c r="H592" s="6"/>
      <c r="I592" s="6"/>
      <c r="J592" s="6"/>
      <c r="K592" s="6"/>
    </row>
    <row r="593" spans="7:11" ht="14.25" customHeight="1">
      <c r="G593" s="6"/>
      <c r="H593" s="6"/>
      <c r="I593" s="6"/>
      <c r="J593" s="6"/>
      <c r="K593" s="6"/>
    </row>
    <row r="594" spans="7:11" ht="14.25" customHeight="1">
      <c r="G594" s="6"/>
      <c r="H594" s="6"/>
      <c r="I594" s="6"/>
      <c r="J594" s="6"/>
      <c r="K594" s="6"/>
    </row>
    <row r="595" spans="7:11" ht="14.25" customHeight="1">
      <c r="G595" s="6"/>
      <c r="H595" s="6"/>
      <c r="I595" s="6"/>
      <c r="J595" s="6"/>
      <c r="K595" s="6"/>
    </row>
    <row r="596" spans="7:11" ht="14.25" customHeight="1">
      <c r="G596" s="6"/>
      <c r="H596" s="6"/>
      <c r="I596" s="6"/>
      <c r="J596" s="6"/>
      <c r="K596" s="6"/>
    </row>
    <row r="597" spans="7:11" ht="14.25" customHeight="1">
      <c r="G597" s="6"/>
      <c r="H597" s="6"/>
      <c r="I597" s="6"/>
      <c r="J597" s="6"/>
      <c r="K597" s="6"/>
    </row>
    <row r="598" spans="7:11" ht="14.25" customHeight="1">
      <c r="G598" s="6"/>
      <c r="H598" s="6"/>
      <c r="I598" s="6"/>
      <c r="J598" s="6"/>
      <c r="K598" s="6"/>
    </row>
    <row r="599" spans="7:11" ht="14.25" customHeight="1">
      <c r="G599" s="6"/>
      <c r="H599" s="6"/>
      <c r="I599" s="6"/>
      <c r="J599" s="6"/>
      <c r="K599" s="6"/>
    </row>
    <row r="600" spans="7:11" ht="14.25" customHeight="1">
      <c r="G600" s="6"/>
      <c r="H600" s="6"/>
      <c r="I600" s="6"/>
      <c r="J600" s="6"/>
      <c r="K600" s="6"/>
    </row>
    <row r="601" spans="7:11" ht="14.25" customHeight="1">
      <c r="G601" s="6"/>
      <c r="H601" s="6"/>
      <c r="I601" s="6"/>
      <c r="J601" s="6"/>
      <c r="K601" s="6"/>
    </row>
    <row r="602" spans="7:11" ht="14.25" customHeight="1">
      <c r="G602" s="6"/>
      <c r="H602" s="6"/>
      <c r="I602" s="6"/>
      <c r="J602" s="6"/>
      <c r="K602" s="6"/>
    </row>
    <row r="603" spans="7:11" ht="14.25" customHeight="1">
      <c r="G603" s="6"/>
      <c r="H603" s="6"/>
      <c r="I603" s="6"/>
      <c r="J603" s="6"/>
      <c r="K603" s="6"/>
    </row>
    <row r="604" spans="7:11" ht="14.25" customHeight="1">
      <c r="G604" s="6"/>
      <c r="H604" s="6"/>
      <c r="I604" s="6"/>
      <c r="J604" s="6"/>
      <c r="K604" s="6"/>
    </row>
    <row r="605" spans="7:11" ht="14.25" customHeight="1">
      <c r="G605" s="6"/>
      <c r="H605" s="6"/>
      <c r="I605" s="6"/>
      <c r="J605" s="6"/>
      <c r="K605" s="6"/>
    </row>
    <row r="606" spans="7:11" ht="14.25" customHeight="1">
      <c r="G606" s="6"/>
      <c r="H606" s="6"/>
      <c r="I606" s="6"/>
      <c r="J606" s="6"/>
      <c r="K606" s="6"/>
    </row>
    <row r="607" spans="7:11" ht="14.25" customHeight="1">
      <c r="G607" s="6"/>
      <c r="H607" s="6"/>
      <c r="I607" s="6"/>
      <c r="J607" s="6"/>
      <c r="K607" s="6"/>
    </row>
    <row r="608" spans="7:11" ht="14.25" customHeight="1">
      <c r="G608" s="6"/>
      <c r="H608" s="6"/>
      <c r="I608" s="6"/>
      <c r="J608" s="6"/>
      <c r="K608" s="6"/>
    </row>
    <row r="609" spans="7:11" ht="14.25" customHeight="1">
      <c r="G609" s="6"/>
      <c r="H609" s="6"/>
      <c r="I609" s="6"/>
      <c r="J609" s="6"/>
      <c r="K609" s="6"/>
    </row>
    <row r="610" spans="7:11" ht="14.25" customHeight="1">
      <c r="G610" s="6"/>
      <c r="H610" s="6"/>
      <c r="I610" s="6"/>
      <c r="J610" s="6"/>
      <c r="K610" s="6"/>
    </row>
    <row r="611" spans="7:11" ht="14.25" customHeight="1">
      <c r="G611" s="6"/>
      <c r="H611" s="6"/>
      <c r="I611" s="6"/>
      <c r="J611" s="6"/>
      <c r="K611" s="6"/>
    </row>
    <row r="612" spans="7:11" ht="14.25" customHeight="1">
      <c r="G612" s="6"/>
      <c r="H612" s="6"/>
      <c r="I612" s="6"/>
      <c r="J612" s="6"/>
      <c r="K612" s="6"/>
    </row>
    <row r="613" spans="7:11" ht="14.25" customHeight="1">
      <c r="G613" s="6"/>
      <c r="H613" s="6"/>
      <c r="I613" s="6"/>
      <c r="J613" s="6"/>
      <c r="K613" s="6"/>
    </row>
    <row r="614" spans="7:11" ht="14.25" customHeight="1">
      <c r="G614" s="6"/>
      <c r="H614" s="6"/>
      <c r="I614" s="6"/>
      <c r="J614" s="6"/>
      <c r="K614" s="6"/>
    </row>
    <row r="615" spans="7:11" ht="14.25" customHeight="1">
      <c r="G615" s="6"/>
      <c r="H615" s="6"/>
      <c r="I615" s="6"/>
      <c r="J615" s="6"/>
      <c r="K615" s="6"/>
    </row>
    <row r="616" spans="7:11" ht="14.25" customHeight="1">
      <c r="G616" s="6"/>
      <c r="H616" s="6"/>
      <c r="I616" s="6"/>
      <c r="J616" s="6"/>
      <c r="K616" s="6"/>
    </row>
    <row r="617" spans="7:11" ht="14.25" customHeight="1">
      <c r="G617" s="6"/>
      <c r="H617" s="6"/>
      <c r="I617" s="6"/>
      <c r="J617" s="6"/>
      <c r="K617" s="6"/>
    </row>
    <row r="618" spans="7:11" ht="14.25" customHeight="1">
      <c r="G618" s="6"/>
      <c r="H618" s="6"/>
      <c r="I618" s="6"/>
      <c r="J618" s="6"/>
      <c r="K618" s="6"/>
    </row>
    <row r="619" spans="7:11" ht="14.25" customHeight="1">
      <c r="G619" s="6"/>
      <c r="H619" s="6"/>
      <c r="I619" s="6"/>
      <c r="J619" s="6"/>
      <c r="K619" s="6"/>
    </row>
    <row r="620" spans="7:11" ht="14.25" customHeight="1">
      <c r="G620" s="6"/>
      <c r="H620" s="6"/>
      <c r="I620" s="6"/>
      <c r="J620" s="6"/>
      <c r="K620" s="6"/>
    </row>
    <row r="621" spans="7:11" ht="14.25" customHeight="1">
      <c r="G621" s="6"/>
      <c r="H621" s="6"/>
      <c r="I621" s="6"/>
      <c r="J621" s="6"/>
      <c r="K621" s="6"/>
    </row>
    <row r="622" spans="7:11" ht="14.25" customHeight="1">
      <c r="G622" s="6"/>
      <c r="H622" s="6"/>
      <c r="I622" s="6"/>
      <c r="J622" s="6"/>
      <c r="K622" s="6"/>
    </row>
    <row r="623" spans="7:11" ht="14.25" customHeight="1">
      <c r="G623" s="6"/>
      <c r="H623" s="6"/>
      <c r="I623" s="6"/>
      <c r="J623" s="6"/>
      <c r="K623" s="6"/>
    </row>
    <row r="624" spans="7:11" ht="14.25" customHeight="1">
      <c r="G624" s="6"/>
      <c r="H624" s="6"/>
      <c r="I624" s="6"/>
      <c r="J624" s="6"/>
      <c r="K624" s="6"/>
    </row>
    <row r="625" spans="7:11" ht="14.25" customHeight="1">
      <c r="G625" s="6"/>
      <c r="H625" s="6"/>
      <c r="I625" s="6"/>
      <c r="J625" s="6"/>
      <c r="K625" s="6"/>
    </row>
    <row r="626" spans="7:11" ht="14.25" customHeight="1">
      <c r="G626" s="6"/>
      <c r="H626" s="6"/>
      <c r="I626" s="6"/>
      <c r="J626" s="6"/>
      <c r="K626" s="6"/>
    </row>
    <row r="627" spans="7:11" ht="14.25" customHeight="1">
      <c r="G627" s="6"/>
      <c r="H627" s="6"/>
      <c r="I627" s="6"/>
      <c r="J627" s="6"/>
      <c r="K627" s="6"/>
    </row>
    <row r="628" spans="7:11" ht="14.25" customHeight="1">
      <c r="G628" s="6"/>
      <c r="H628" s="6"/>
      <c r="I628" s="6"/>
      <c r="J628" s="6"/>
      <c r="K628" s="6"/>
    </row>
    <row r="629" spans="7:11" ht="14.25" customHeight="1">
      <c r="G629" s="6"/>
      <c r="H629" s="6"/>
      <c r="I629" s="6"/>
      <c r="J629" s="6"/>
      <c r="K629" s="6"/>
    </row>
    <row r="630" spans="7:11" ht="14.25" customHeight="1">
      <c r="G630" s="6"/>
      <c r="H630" s="6"/>
      <c r="I630" s="6"/>
      <c r="J630" s="6"/>
      <c r="K630" s="6"/>
    </row>
    <row r="631" spans="7:11" ht="14.25" customHeight="1">
      <c r="G631" s="6"/>
      <c r="H631" s="6"/>
      <c r="I631" s="6"/>
      <c r="J631" s="6"/>
      <c r="K631" s="6"/>
    </row>
    <row r="632" spans="7:11" ht="14.25" customHeight="1">
      <c r="G632" s="6"/>
      <c r="H632" s="6"/>
      <c r="I632" s="6"/>
      <c r="J632" s="6"/>
      <c r="K632" s="6"/>
    </row>
    <row r="633" spans="7:11" ht="14.25" customHeight="1">
      <c r="G633" s="6"/>
      <c r="H633" s="6"/>
      <c r="I633" s="6"/>
      <c r="J633" s="6"/>
      <c r="K633" s="6"/>
    </row>
    <row r="634" spans="7:11" ht="14.25" customHeight="1">
      <c r="G634" s="6"/>
      <c r="H634" s="6"/>
      <c r="I634" s="6"/>
      <c r="J634" s="6"/>
      <c r="K634" s="6"/>
    </row>
    <row r="635" spans="7:11" ht="14.25" customHeight="1">
      <c r="G635" s="6"/>
      <c r="H635" s="6"/>
      <c r="I635" s="6"/>
      <c r="J635" s="6"/>
      <c r="K635" s="6"/>
    </row>
    <row r="636" spans="7:11" ht="14.25" customHeight="1">
      <c r="G636" s="6"/>
      <c r="H636" s="6"/>
      <c r="I636" s="6"/>
      <c r="J636" s="6"/>
      <c r="K636" s="6"/>
    </row>
    <row r="637" spans="7:11" ht="14.25" customHeight="1">
      <c r="G637" s="6"/>
      <c r="H637" s="6"/>
      <c r="I637" s="6"/>
      <c r="J637" s="6"/>
      <c r="K637" s="6"/>
    </row>
    <row r="638" spans="7:11" ht="14.25" customHeight="1">
      <c r="G638" s="6"/>
      <c r="H638" s="6"/>
      <c r="I638" s="6"/>
      <c r="J638" s="6"/>
      <c r="K638" s="6"/>
    </row>
    <row r="639" spans="7:11" ht="14.25" customHeight="1">
      <c r="G639" s="6"/>
      <c r="H639" s="6"/>
      <c r="I639" s="6"/>
      <c r="J639" s="6"/>
      <c r="K639" s="6"/>
    </row>
    <row r="640" spans="7:11" ht="14.25" customHeight="1">
      <c r="G640" s="6"/>
      <c r="H640" s="6"/>
      <c r="I640" s="6"/>
      <c r="J640" s="6"/>
      <c r="K640" s="6"/>
    </row>
    <row r="641" spans="7:11" ht="14.25" customHeight="1">
      <c r="G641" s="6"/>
      <c r="H641" s="6"/>
      <c r="I641" s="6"/>
      <c r="J641" s="6"/>
      <c r="K641" s="6"/>
    </row>
    <row r="642" spans="7:11" ht="14.25" customHeight="1">
      <c r="G642" s="6"/>
      <c r="H642" s="6"/>
      <c r="I642" s="6"/>
      <c r="J642" s="6"/>
      <c r="K642" s="6"/>
    </row>
    <row r="643" spans="7:11" ht="14.25" customHeight="1">
      <c r="G643" s="6"/>
      <c r="H643" s="6"/>
      <c r="I643" s="6"/>
      <c r="J643" s="6"/>
      <c r="K643" s="6"/>
    </row>
    <row r="644" spans="7:11" ht="14.25" customHeight="1">
      <c r="G644" s="6"/>
      <c r="H644" s="6"/>
      <c r="I644" s="6"/>
      <c r="J644" s="6"/>
      <c r="K644" s="6"/>
    </row>
    <row r="645" spans="7:11" ht="14.25" customHeight="1">
      <c r="G645" s="6"/>
      <c r="H645" s="6"/>
      <c r="I645" s="6"/>
      <c r="J645" s="6"/>
      <c r="K645" s="6"/>
    </row>
    <row r="646" spans="7:11" ht="14.25" customHeight="1">
      <c r="G646" s="6"/>
      <c r="H646" s="6"/>
      <c r="I646" s="6"/>
      <c r="J646" s="6"/>
      <c r="K646" s="6"/>
    </row>
    <row r="647" spans="7:11" ht="14.25" customHeight="1">
      <c r="G647" s="6"/>
      <c r="H647" s="6"/>
      <c r="I647" s="6"/>
      <c r="J647" s="6"/>
      <c r="K647" s="6"/>
    </row>
    <row r="648" spans="7:11" ht="14.25" customHeight="1">
      <c r="G648" s="6"/>
      <c r="H648" s="6"/>
      <c r="I648" s="6"/>
      <c r="J648" s="6"/>
      <c r="K648" s="6"/>
    </row>
    <row r="649" spans="7:11" ht="14.25" customHeight="1">
      <c r="G649" s="6"/>
      <c r="H649" s="6"/>
      <c r="I649" s="6"/>
      <c r="J649" s="6"/>
      <c r="K649" s="6"/>
    </row>
    <row r="650" spans="7:11" ht="14.25" customHeight="1">
      <c r="G650" s="6"/>
      <c r="H650" s="6"/>
      <c r="I650" s="6"/>
      <c r="J650" s="6"/>
      <c r="K650" s="6"/>
    </row>
    <row r="651" spans="7:11" ht="14.25" customHeight="1">
      <c r="G651" s="6"/>
      <c r="H651" s="6"/>
      <c r="I651" s="6"/>
      <c r="J651" s="6"/>
      <c r="K651" s="6"/>
    </row>
    <row r="652" spans="7:11" ht="14.25" customHeight="1">
      <c r="G652" s="6"/>
      <c r="H652" s="6"/>
      <c r="I652" s="6"/>
      <c r="J652" s="6"/>
      <c r="K652" s="6"/>
    </row>
    <row r="653" spans="7:11" ht="14.25" customHeight="1">
      <c r="G653" s="6"/>
      <c r="H653" s="6"/>
      <c r="I653" s="6"/>
      <c r="J653" s="6"/>
      <c r="K653" s="6"/>
    </row>
    <row r="654" spans="7:11" ht="14.25" customHeight="1">
      <c r="G654" s="6"/>
      <c r="H654" s="6"/>
      <c r="I654" s="6"/>
      <c r="J654" s="6"/>
      <c r="K654" s="6"/>
    </row>
    <row r="655" spans="7:11" ht="14.25" customHeight="1">
      <c r="G655" s="6"/>
      <c r="H655" s="6"/>
      <c r="I655" s="6"/>
      <c r="J655" s="6"/>
      <c r="K655" s="6"/>
    </row>
    <row r="656" spans="7:11" ht="14.25" customHeight="1">
      <c r="G656" s="6"/>
      <c r="H656" s="6"/>
      <c r="I656" s="6"/>
      <c r="J656" s="6"/>
      <c r="K656" s="6"/>
    </row>
    <row r="657" spans="7:11" ht="14.25" customHeight="1">
      <c r="G657" s="6"/>
      <c r="H657" s="6"/>
      <c r="I657" s="6"/>
      <c r="J657" s="6"/>
      <c r="K657" s="6"/>
    </row>
    <row r="658" spans="7:11" ht="14.25" customHeight="1">
      <c r="G658" s="6"/>
      <c r="H658" s="6"/>
      <c r="I658" s="6"/>
      <c r="J658" s="6"/>
      <c r="K658" s="6"/>
    </row>
    <row r="659" spans="7:11" ht="14.25" customHeight="1">
      <c r="G659" s="6"/>
      <c r="H659" s="6"/>
      <c r="I659" s="6"/>
      <c r="J659" s="6"/>
      <c r="K659" s="6"/>
    </row>
    <row r="660" spans="7:11" ht="14.25" customHeight="1">
      <c r="G660" s="6"/>
      <c r="H660" s="6"/>
      <c r="I660" s="6"/>
      <c r="J660" s="6"/>
      <c r="K660" s="6"/>
    </row>
    <row r="661" spans="7:11" ht="14.25" customHeight="1">
      <c r="G661" s="6"/>
      <c r="H661" s="6"/>
      <c r="I661" s="6"/>
      <c r="J661" s="6"/>
      <c r="K661" s="6"/>
    </row>
    <row r="662" spans="7:11" ht="14.25" customHeight="1">
      <c r="G662" s="6"/>
      <c r="H662" s="6"/>
      <c r="I662" s="6"/>
      <c r="J662" s="6"/>
      <c r="K662" s="6"/>
    </row>
    <row r="663" spans="7:11" ht="14.25" customHeight="1">
      <c r="G663" s="6"/>
      <c r="H663" s="6"/>
      <c r="I663" s="6"/>
      <c r="J663" s="6"/>
      <c r="K663" s="6"/>
    </row>
    <row r="664" spans="7:11" ht="14.25" customHeight="1">
      <c r="G664" s="6"/>
      <c r="H664" s="6"/>
      <c r="I664" s="6"/>
      <c r="J664" s="6"/>
      <c r="K664" s="6"/>
    </row>
    <row r="665" spans="7:11" ht="14.25" customHeight="1">
      <c r="G665" s="6"/>
      <c r="H665" s="6"/>
      <c r="I665" s="6"/>
      <c r="J665" s="6"/>
      <c r="K665" s="6"/>
    </row>
    <row r="666" spans="7:11" ht="14.25" customHeight="1">
      <c r="G666" s="6"/>
      <c r="H666" s="6"/>
      <c r="I666" s="6"/>
      <c r="J666" s="6"/>
      <c r="K666" s="6"/>
    </row>
    <row r="667" spans="7:11" ht="14.25" customHeight="1">
      <c r="G667" s="6"/>
      <c r="H667" s="6"/>
      <c r="I667" s="6"/>
      <c r="J667" s="6"/>
      <c r="K667" s="6"/>
    </row>
    <row r="668" spans="7:11" ht="14.25" customHeight="1">
      <c r="G668" s="6"/>
      <c r="H668" s="6"/>
      <c r="I668" s="6"/>
      <c r="J668" s="6"/>
      <c r="K668" s="6"/>
    </row>
    <row r="669" spans="7:11" ht="14.25" customHeight="1">
      <c r="G669" s="6"/>
      <c r="H669" s="6"/>
      <c r="I669" s="6"/>
      <c r="J669" s="6"/>
      <c r="K669" s="6"/>
    </row>
    <row r="670" spans="7:11" ht="14.25" customHeight="1">
      <c r="G670" s="6"/>
      <c r="H670" s="6"/>
      <c r="I670" s="6"/>
      <c r="J670" s="6"/>
      <c r="K670" s="6"/>
    </row>
    <row r="671" spans="7:11" ht="14.25" customHeight="1">
      <c r="G671" s="6"/>
      <c r="H671" s="6"/>
      <c r="I671" s="6"/>
      <c r="J671" s="6"/>
      <c r="K671" s="6"/>
    </row>
    <row r="672" spans="7:11" ht="14.25" customHeight="1">
      <c r="G672" s="6"/>
      <c r="H672" s="6"/>
      <c r="I672" s="6"/>
      <c r="J672" s="6"/>
      <c r="K672" s="6"/>
    </row>
    <row r="673" spans="7:11" ht="14.25" customHeight="1">
      <c r="G673" s="6"/>
      <c r="H673" s="6"/>
      <c r="I673" s="6"/>
      <c r="J673" s="6"/>
      <c r="K673" s="6"/>
    </row>
    <row r="674" spans="7:11" ht="14.25" customHeight="1">
      <c r="G674" s="6"/>
      <c r="H674" s="6"/>
      <c r="I674" s="6"/>
      <c r="J674" s="6"/>
      <c r="K674" s="6"/>
    </row>
    <row r="675" spans="7:11" ht="14.25" customHeight="1">
      <c r="G675" s="6"/>
      <c r="H675" s="6"/>
      <c r="I675" s="6"/>
      <c r="J675" s="6"/>
      <c r="K675" s="6"/>
    </row>
    <row r="676" spans="7:11" ht="14.25" customHeight="1">
      <c r="G676" s="6"/>
      <c r="H676" s="6"/>
      <c r="I676" s="6"/>
      <c r="J676" s="6"/>
      <c r="K676" s="6"/>
    </row>
    <row r="677" spans="7:11" ht="14.25" customHeight="1">
      <c r="G677" s="6"/>
      <c r="H677" s="6"/>
      <c r="I677" s="6"/>
      <c r="J677" s="6"/>
      <c r="K677" s="6"/>
    </row>
    <row r="678" spans="7:11" ht="14.25" customHeight="1">
      <c r="G678" s="6"/>
      <c r="H678" s="6"/>
      <c r="I678" s="6"/>
      <c r="J678" s="6"/>
      <c r="K678" s="6"/>
    </row>
    <row r="679" spans="7:11" ht="14.25" customHeight="1">
      <c r="G679" s="6"/>
      <c r="H679" s="6"/>
      <c r="I679" s="6"/>
      <c r="J679" s="6"/>
      <c r="K679" s="6"/>
    </row>
    <row r="680" spans="7:11" ht="14.25" customHeight="1">
      <c r="G680" s="6"/>
      <c r="H680" s="6"/>
      <c r="I680" s="6"/>
      <c r="J680" s="6"/>
      <c r="K680" s="6"/>
    </row>
    <row r="681" spans="7:11" ht="14.25" customHeight="1">
      <c r="G681" s="6"/>
      <c r="H681" s="6"/>
      <c r="I681" s="6"/>
      <c r="J681" s="6"/>
      <c r="K681" s="6"/>
    </row>
    <row r="682" spans="7:11" ht="14.25" customHeight="1">
      <c r="G682" s="6"/>
      <c r="H682" s="6"/>
      <c r="I682" s="6"/>
      <c r="J682" s="6"/>
      <c r="K682" s="6"/>
    </row>
    <row r="683" spans="7:11" ht="14.25" customHeight="1">
      <c r="G683" s="6"/>
      <c r="H683" s="6"/>
      <c r="I683" s="6"/>
      <c r="J683" s="6"/>
      <c r="K683" s="6"/>
    </row>
    <row r="684" spans="7:11" ht="14.25" customHeight="1">
      <c r="G684" s="6"/>
      <c r="H684" s="6"/>
      <c r="I684" s="6"/>
      <c r="J684" s="6"/>
      <c r="K684" s="6"/>
    </row>
    <row r="685" spans="7:11" ht="14.25" customHeight="1">
      <c r="G685" s="6"/>
      <c r="H685" s="6"/>
      <c r="I685" s="6"/>
      <c r="J685" s="6"/>
      <c r="K685" s="6"/>
    </row>
    <row r="686" spans="7:11" ht="14.25" customHeight="1">
      <c r="G686" s="6"/>
      <c r="H686" s="6"/>
      <c r="I686" s="6"/>
      <c r="J686" s="6"/>
      <c r="K686" s="6"/>
    </row>
    <row r="687" spans="7:11" ht="14.25" customHeight="1">
      <c r="G687" s="6"/>
      <c r="H687" s="6"/>
      <c r="I687" s="6"/>
      <c r="J687" s="6"/>
      <c r="K687" s="6"/>
    </row>
    <row r="688" spans="7:11" ht="14.25" customHeight="1">
      <c r="G688" s="6"/>
      <c r="H688" s="6"/>
      <c r="I688" s="6"/>
      <c r="J688" s="6"/>
      <c r="K688" s="6"/>
    </row>
    <row r="689" spans="7:11" ht="14.25" customHeight="1">
      <c r="G689" s="6"/>
      <c r="H689" s="6"/>
      <c r="I689" s="6"/>
      <c r="J689" s="6"/>
      <c r="K689" s="6"/>
    </row>
    <row r="690" spans="7:11" ht="14.25" customHeight="1">
      <c r="G690" s="6"/>
      <c r="H690" s="6"/>
      <c r="I690" s="6"/>
      <c r="J690" s="6"/>
      <c r="K690" s="6"/>
    </row>
    <row r="691" spans="7:11" ht="14.25" customHeight="1">
      <c r="G691" s="6"/>
      <c r="H691" s="6"/>
      <c r="I691" s="6"/>
      <c r="J691" s="6"/>
      <c r="K691" s="6"/>
    </row>
    <row r="692" spans="7:11" ht="14.25" customHeight="1">
      <c r="G692" s="6"/>
      <c r="H692" s="6"/>
      <c r="I692" s="6"/>
      <c r="J692" s="6"/>
      <c r="K692" s="6"/>
    </row>
    <row r="693" spans="7:11" ht="14.25" customHeight="1">
      <c r="G693" s="6"/>
      <c r="H693" s="6"/>
      <c r="I693" s="6"/>
      <c r="J693" s="6"/>
      <c r="K693" s="6"/>
    </row>
    <row r="694" spans="7:11" ht="14.25" customHeight="1">
      <c r="G694" s="6"/>
      <c r="H694" s="6"/>
      <c r="I694" s="6"/>
      <c r="J694" s="6"/>
      <c r="K694" s="6"/>
    </row>
    <row r="695" spans="7:11" ht="14.25" customHeight="1">
      <c r="G695" s="6"/>
      <c r="H695" s="6"/>
      <c r="I695" s="6"/>
      <c r="J695" s="6"/>
      <c r="K695" s="6"/>
    </row>
    <row r="696" spans="7:11" ht="14.25" customHeight="1">
      <c r="G696" s="6"/>
      <c r="H696" s="6"/>
      <c r="I696" s="6"/>
      <c r="J696" s="6"/>
      <c r="K696" s="6"/>
    </row>
    <row r="697" spans="7:11" ht="14.25" customHeight="1">
      <c r="G697" s="6"/>
      <c r="H697" s="6"/>
      <c r="I697" s="6"/>
      <c r="J697" s="6"/>
      <c r="K697" s="6"/>
    </row>
    <row r="698" spans="7:11" ht="14.25" customHeight="1">
      <c r="G698" s="6"/>
      <c r="H698" s="6"/>
      <c r="I698" s="6"/>
      <c r="J698" s="6"/>
      <c r="K698" s="6"/>
    </row>
    <row r="699" spans="7:11" ht="14.25" customHeight="1">
      <c r="G699" s="6"/>
      <c r="H699" s="6"/>
      <c r="I699" s="6"/>
      <c r="J699" s="6"/>
      <c r="K699" s="6"/>
    </row>
    <row r="700" spans="7:11" ht="14.25" customHeight="1">
      <c r="G700" s="6"/>
      <c r="H700" s="6"/>
      <c r="I700" s="6"/>
      <c r="J700" s="6"/>
      <c r="K700" s="6"/>
    </row>
    <row r="701" spans="7:11" ht="14.25" customHeight="1">
      <c r="G701" s="6"/>
      <c r="H701" s="6"/>
      <c r="I701" s="6"/>
      <c r="J701" s="6"/>
      <c r="K701" s="6"/>
    </row>
    <row r="702" spans="7:11" ht="14.25" customHeight="1">
      <c r="G702" s="6"/>
      <c r="H702" s="6"/>
      <c r="I702" s="6"/>
      <c r="J702" s="6"/>
      <c r="K702" s="6"/>
    </row>
    <row r="703" spans="7:11" ht="14.25" customHeight="1">
      <c r="G703" s="6"/>
      <c r="H703" s="6"/>
      <c r="I703" s="6"/>
      <c r="J703" s="6"/>
      <c r="K703" s="6"/>
    </row>
    <row r="704" spans="7:11" ht="14.25" customHeight="1">
      <c r="G704" s="6"/>
      <c r="H704" s="6"/>
      <c r="I704" s="6"/>
      <c r="J704" s="6"/>
      <c r="K704" s="6"/>
    </row>
    <row r="705" spans="7:11" ht="14.25" customHeight="1">
      <c r="G705" s="6"/>
      <c r="H705" s="6"/>
      <c r="I705" s="6"/>
      <c r="J705" s="6"/>
      <c r="K705" s="6"/>
    </row>
    <row r="706" spans="7:11" ht="14.25" customHeight="1">
      <c r="G706" s="6"/>
      <c r="H706" s="6"/>
      <c r="I706" s="6"/>
      <c r="J706" s="6"/>
      <c r="K706" s="6"/>
    </row>
    <row r="707" spans="7:11" ht="14.25" customHeight="1">
      <c r="G707" s="6"/>
      <c r="H707" s="6"/>
      <c r="I707" s="6"/>
      <c r="J707" s="6"/>
      <c r="K707" s="6"/>
    </row>
    <row r="708" spans="7:11" ht="14.25" customHeight="1">
      <c r="G708" s="6"/>
      <c r="H708" s="6"/>
      <c r="I708" s="6"/>
      <c r="J708" s="6"/>
      <c r="K708" s="6"/>
    </row>
    <row r="709" spans="7:11" ht="14.25" customHeight="1">
      <c r="G709" s="6"/>
      <c r="H709" s="6"/>
      <c r="I709" s="6"/>
      <c r="J709" s="6"/>
      <c r="K709" s="6"/>
    </row>
    <row r="710" spans="7:11" ht="14.25" customHeight="1">
      <c r="G710" s="6"/>
      <c r="H710" s="6"/>
      <c r="I710" s="6"/>
      <c r="J710" s="6"/>
      <c r="K710" s="6"/>
    </row>
    <row r="711" spans="7:11" ht="14.25" customHeight="1">
      <c r="G711" s="6"/>
      <c r="H711" s="6"/>
      <c r="I711" s="6"/>
      <c r="J711" s="6"/>
      <c r="K711" s="6"/>
    </row>
    <row r="712" spans="7:11" ht="14.25" customHeight="1">
      <c r="G712" s="6"/>
      <c r="H712" s="6"/>
      <c r="I712" s="6"/>
      <c r="J712" s="6"/>
      <c r="K712" s="6"/>
    </row>
    <row r="713" spans="7:11" ht="14.25" customHeight="1">
      <c r="G713" s="6"/>
      <c r="H713" s="6"/>
      <c r="I713" s="6"/>
      <c r="J713" s="6"/>
      <c r="K713" s="6"/>
    </row>
    <row r="714" spans="7:11" ht="14.25" customHeight="1">
      <c r="G714" s="6"/>
      <c r="H714" s="6"/>
      <c r="I714" s="6"/>
      <c r="J714" s="6"/>
      <c r="K714" s="6"/>
    </row>
    <row r="715" spans="7:11" ht="14.25" customHeight="1">
      <c r="G715" s="6"/>
      <c r="H715" s="6"/>
      <c r="I715" s="6"/>
      <c r="J715" s="6"/>
      <c r="K715" s="6"/>
    </row>
    <row r="716" spans="7:11" ht="14.25" customHeight="1">
      <c r="G716" s="6"/>
      <c r="H716" s="6"/>
      <c r="I716" s="6"/>
      <c r="J716" s="6"/>
      <c r="K716" s="6"/>
    </row>
    <row r="717" spans="7:11" ht="14.25" customHeight="1">
      <c r="G717" s="6"/>
      <c r="H717" s="6"/>
      <c r="I717" s="6"/>
      <c r="J717" s="6"/>
      <c r="K717" s="6"/>
    </row>
    <row r="718" spans="7:11" ht="14.25" customHeight="1">
      <c r="G718" s="6"/>
      <c r="H718" s="6"/>
      <c r="I718" s="6"/>
      <c r="J718" s="6"/>
      <c r="K718" s="6"/>
    </row>
    <row r="719" spans="7:11" ht="14.25" customHeight="1">
      <c r="G719" s="6"/>
      <c r="H719" s="6"/>
      <c r="I719" s="6"/>
      <c r="J719" s="6"/>
      <c r="K719" s="6"/>
    </row>
    <row r="720" spans="7:11" ht="14.25" customHeight="1">
      <c r="G720" s="6"/>
      <c r="H720" s="6"/>
      <c r="I720" s="6"/>
      <c r="J720" s="6"/>
      <c r="K720" s="6"/>
    </row>
    <row r="721" spans="7:11" ht="14.25" customHeight="1">
      <c r="G721" s="6"/>
      <c r="H721" s="6"/>
      <c r="I721" s="6"/>
      <c r="J721" s="6"/>
      <c r="K721" s="6"/>
    </row>
    <row r="722" spans="7:11" ht="14.25" customHeight="1">
      <c r="G722" s="6"/>
      <c r="H722" s="6"/>
      <c r="I722" s="6"/>
      <c r="J722" s="6"/>
      <c r="K722" s="6"/>
    </row>
    <row r="723" spans="7:11" ht="14.25" customHeight="1">
      <c r="G723" s="6"/>
      <c r="H723" s="6"/>
      <c r="I723" s="6"/>
      <c r="J723" s="6"/>
      <c r="K723" s="6"/>
    </row>
    <row r="724" spans="7:11" ht="14.25" customHeight="1">
      <c r="G724" s="6"/>
      <c r="H724" s="6"/>
      <c r="I724" s="6"/>
      <c r="J724" s="6"/>
      <c r="K724" s="6"/>
    </row>
    <row r="725" spans="7:11" ht="14.25" customHeight="1">
      <c r="G725" s="6"/>
      <c r="H725" s="6"/>
      <c r="I725" s="6"/>
      <c r="J725" s="6"/>
      <c r="K725" s="6"/>
    </row>
    <row r="726" spans="7:11" ht="14.25" customHeight="1">
      <c r="G726" s="6"/>
      <c r="H726" s="6"/>
      <c r="I726" s="6"/>
      <c r="J726" s="6"/>
      <c r="K726" s="6"/>
    </row>
    <row r="727" spans="7:11" ht="14.25" customHeight="1">
      <c r="G727" s="6"/>
      <c r="H727" s="6"/>
      <c r="I727" s="6"/>
      <c r="J727" s="6"/>
      <c r="K727" s="6"/>
    </row>
    <row r="728" spans="7:11" ht="14.25" customHeight="1">
      <c r="G728" s="6"/>
      <c r="H728" s="6"/>
      <c r="I728" s="6"/>
      <c r="J728" s="6"/>
      <c r="K728" s="6"/>
    </row>
    <row r="729" spans="7:11" ht="14.25" customHeight="1">
      <c r="G729" s="6"/>
      <c r="H729" s="6"/>
      <c r="I729" s="6"/>
      <c r="J729" s="6"/>
      <c r="K729" s="6"/>
    </row>
    <row r="730" spans="7:11" ht="14.25" customHeight="1">
      <c r="G730" s="6"/>
      <c r="H730" s="6"/>
      <c r="I730" s="6"/>
      <c r="J730" s="6"/>
      <c r="K730" s="6"/>
    </row>
    <row r="731" spans="7:11" ht="14.25" customHeight="1">
      <c r="G731" s="6"/>
      <c r="H731" s="6"/>
      <c r="I731" s="6"/>
      <c r="J731" s="6"/>
      <c r="K731" s="6"/>
    </row>
    <row r="732" spans="7:11" ht="14.25" customHeight="1">
      <c r="G732" s="6"/>
      <c r="H732" s="6"/>
      <c r="I732" s="6"/>
      <c r="J732" s="6"/>
      <c r="K732" s="6"/>
    </row>
    <row r="733" spans="7:11" ht="14.25" customHeight="1">
      <c r="G733" s="6"/>
      <c r="H733" s="6"/>
      <c r="I733" s="6"/>
      <c r="J733" s="6"/>
      <c r="K733" s="6"/>
    </row>
    <row r="734" spans="7:11" ht="14.25" customHeight="1">
      <c r="G734" s="6"/>
      <c r="H734" s="6"/>
      <c r="I734" s="6"/>
      <c r="J734" s="6"/>
      <c r="K734" s="6"/>
    </row>
    <row r="735" spans="7:11" ht="14.25" customHeight="1">
      <c r="G735" s="6"/>
      <c r="H735" s="6"/>
      <c r="I735" s="6"/>
      <c r="J735" s="6"/>
      <c r="K735" s="6"/>
    </row>
    <row r="736" spans="7:11" ht="14.25" customHeight="1">
      <c r="G736" s="6"/>
      <c r="H736" s="6"/>
      <c r="I736" s="6"/>
      <c r="J736" s="6"/>
      <c r="K736" s="6"/>
    </row>
    <row r="737" spans="7:11" ht="14.25" customHeight="1">
      <c r="G737" s="6"/>
      <c r="H737" s="6"/>
      <c r="I737" s="6"/>
      <c r="J737" s="6"/>
      <c r="K737" s="6"/>
    </row>
    <row r="738" spans="7:11" ht="14.25" customHeight="1">
      <c r="G738" s="6"/>
      <c r="H738" s="6"/>
      <c r="I738" s="6"/>
      <c r="J738" s="6"/>
      <c r="K738" s="6"/>
    </row>
    <row r="739" spans="7:11" ht="14.25" customHeight="1">
      <c r="G739" s="6"/>
      <c r="H739" s="6"/>
      <c r="I739" s="6"/>
      <c r="J739" s="6"/>
      <c r="K739" s="6"/>
    </row>
    <row r="740" spans="7:11" ht="14.25" customHeight="1">
      <c r="G740" s="6"/>
      <c r="H740" s="6"/>
      <c r="I740" s="6"/>
      <c r="J740" s="6"/>
      <c r="K740" s="6"/>
    </row>
    <row r="741" spans="7:11" ht="14.25" customHeight="1">
      <c r="G741" s="6"/>
      <c r="H741" s="6"/>
      <c r="I741" s="6"/>
      <c r="J741" s="6"/>
      <c r="K741" s="6"/>
    </row>
    <row r="742" spans="7:11" ht="14.25" customHeight="1">
      <c r="G742" s="6"/>
      <c r="H742" s="6"/>
      <c r="I742" s="6"/>
      <c r="J742" s="6"/>
      <c r="K742" s="6"/>
    </row>
    <row r="743" spans="7:11" ht="14.25" customHeight="1">
      <c r="G743" s="6"/>
      <c r="H743" s="6"/>
      <c r="I743" s="6"/>
      <c r="J743" s="6"/>
      <c r="K743" s="6"/>
    </row>
    <row r="744" spans="7:11" ht="14.25" customHeight="1">
      <c r="G744" s="6"/>
      <c r="H744" s="6"/>
      <c r="I744" s="6"/>
      <c r="J744" s="6"/>
      <c r="K744" s="6"/>
    </row>
    <row r="745" spans="7:11" ht="14.25" customHeight="1">
      <c r="G745" s="6"/>
      <c r="H745" s="6"/>
      <c r="I745" s="6"/>
      <c r="J745" s="6"/>
      <c r="K745" s="6"/>
    </row>
    <row r="746" spans="7:11" ht="14.25" customHeight="1">
      <c r="G746" s="6"/>
      <c r="H746" s="6"/>
      <c r="I746" s="6"/>
      <c r="J746" s="6"/>
      <c r="K746" s="6"/>
    </row>
    <row r="747" spans="7:11" ht="14.25" customHeight="1">
      <c r="G747" s="6"/>
      <c r="H747" s="6"/>
      <c r="I747" s="6"/>
      <c r="J747" s="6"/>
      <c r="K747" s="6"/>
    </row>
    <row r="748" spans="7:11" ht="14.25" customHeight="1">
      <c r="G748" s="6"/>
      <c r="H748" s="6"/>
      <c r="I748" s="6"/>
      <c r="J748" s="6"/>
      <c r="K748" s="6"/>
    </row>
    <row r="749" spans="7:11" ht="14.25" customHeight="1">
      <c r="G749" s="6"/>
      <c r="H749" s="6"/>
      <c r="I749" s="6"/>
      <c r="J749" s="6"/>
      <c r="K749" s="6"/>
    </row>
    <row r="750" spans="7:11" ht="14.25" customHeight="1">
      <c r="G750" s="6"/>
      <c r="H750" s="6"/>
      <c r="I750" s="6"/>
      <c r="J750" s="6"/>
      <c r="K750" s="6"/>
    </row>
    <row r="751" spans="7:11" ht="14.25" customHeight="1">
      <c r="G751" s="6"/>
      <c r="H751" s="6"/>
      <c r="I751" s="6"/>
      <c r="J751" s="6"/>
      <c r="K751" s="6"/>
    </row>
    <row r="752" spans="7:11" ht="14.25" customHeight="1">
      <c r="G752" s="6"/>
      <c r="H752" s="6"/>
      <c r="I752" s="6"/>
      <c r="J752" s="6"/>
      <c r="K752" s="6"/>
    </row>
    <row r="753" spans="7:11" ht="14.25" customHeight="1">
      <c r="G753" s="6"/>
      <c r="H753" s="6"/>
      <c r="I753" s="6"/>
      <c r="J753" s="6"/>
      <c r="K753" s="6"/>
    </row>
    <row r="754" spans="7:11" ht="14.25" customHeight="1">
      <c r="G754" s="6"/>
      <c r="H754" s="6"/>
      <c r="I754" s="6"/>
      <c r="J754" s="6"/>
      <c r="K754" s="6"/>
    </row>
    <row r="755" spans="7:11" ht="14.25" customHeight="1">
      <c r="G755" s="6"/>
      <c r="H755" s="6"/>
      <c r="I755" s="6"/>
      <c r="J755" s="6"/>
      <c r="K755" s="6"/>
    </row>
    <row r="756" spans="7:11" ht="14.25" customHeight="1">
      <c r="G756" s="6"/>
      <c r="H756" s="6"/>
      <c r="I756" s="6"/>
      <c r="J756" s="6"/>
      <c r="K756" s="6"/>
    </row>
    <row r="757" spans="7:11" ht="14.25" customHeight="1">
      <c r="G757" s="6"/>
      <c r="H757" s="6"/>
      <c r="I757" s="6"/>
      <c r="J757" s="6"/>
      <c r="K757" s="6"/>
    </row>
    <row r="758" spans="7:11" ht="14.25" customHeight="1">
      <c r="G758" s="6"/>
      <c r="H758" s="6"/>
      <c r="I758" s="6"/>
      <c r="J758" s="6"/>
      <c r="K758" s="6"/>
    </row>
    <row r="759" spans="7:11" ht="14.25" customHeight="1">
      <c r="G759" s="6"/>
      <c r="H759" s="6"/>
      <c r="I759" s="6"/>
      <c r="J759" s="6"/>
      <c r="K759" s="6"/>
    </row>
    <row r="760" spans="7:11" ht="14.25" customHeight="1">
      <c r="G760" s="6"/>
      <c r="H760" s="6"/>
      <c r="I760" s="6"/>
      <c r="J760" s="6"/>
      <c r="K760" s="6"/>
    </row>
    <row r="761" spans="7:11" ht="14.25" customHeight="1">
      <c r="G761" s="6"/>
      <c r="H761" s="6"/>
      <c r="I761" s="6"/>
      <c r="J761" s="6"/>
      <c r="K761" s="6"/>
    </row>
    <row r="762" spans="7:11" ht="14.25" customHeight="1">
      <c r="G762" s="6"/>
      <c r="H762" s="6"/>
      <c r="I762" s="6"/>
      <c r="J762" s="6"/>
      <c r="K762" s="6"/>
    </row>
    <row r="763" spans="7:11" ht="14.25" customHeight="1">
      <c r="G763" s="6"/>
      <c r="H763" s="6"/>
      <c r="I763" s="6"/>
      <c r="J763" s="6"/>
      <c r="K763" s="6"/>
    </row>
    <row r="764" spans="7:11" ht="14.25" customHeight="1">
      <c r="G764" s="6"/>
      <c r="H764" s="6"/>
      <c r="I764" s="6"/>
      <c r="J764" s="6"/>
      <c r="K764" s="6"/>
    </row>
    <row r="765" spans="7:11" ht="14.25" customHeight="1">
      <c r="G765" s="6"/>
      <c r="H765" s="6"/>
      <c r="I765" s="6"/>
      <c r="J765" s="6"/>
      <c r="K765" s="6"/>
    </row>
    <row r="766" spans="7:11" ht="14.25" customHeight="1">
      <c r="G766" s="6"/>
      <c r="H766" s="6"/>
      <c r="I766" s="6"/>
      <c r="J766" s="6"/>
      <c r="K766" s="6"/>
    </row>
    <row r="767" spans="7:11" ht="14.25" customHeight="1">
      <c r="G767" s="6"/>
      <c r="H767" s="6"/>
      <c r="I767" s="6"/>
      <c r="J767" s="6"/>
      <c r="K767" s="6"/>
    </row>
    <row r="768" spans="7:11" ht="14.25" customHeight="1">
      <c r="G768" s="6"/>
      <c r="H768" s="6"/>
      <c r="I768" s="6"/>
      <c r="J768" s="6"/>
      <c r="K768" s="6"/>
    </row>
    <row r="769" spans="7:11" ht="14.25" customHeight="1">
      <c r="G769" s="6"/>
      <c r="H769" s="6"/>
      <c r="I769" s="6"/>
      <c r="J769" s="6"/>
      <c r="K769" s="6"/>
    </row>
    <row r="770" spans="7:11" ht="14.25" customHeight="1">
      <c r="G770" s="6"/>
      <c r="H770" s="6"/>
      <c r="I770" s="6"/>
      <c r="J770" s="6"/>
      <c r="K770" s="6"/>
    </row>
    <row r="771" spans="7:11" ht="14.25" customHeight="1">
      <c r="G771" s="6"/>
      <c r="H771" s="6"/>
      <c r="I771" s="6"/>
      <c r="J771" s="6"/>
      <c r="K771" s="6"/>
    </row>
    <row r="772" spans="7:11" ht="14.25" customHeight="1">
      <c r="G772" s="6"/>
      <c r="H772" s="6"/>
      <c r="I772" s="6"/>
      <c r="J772" s="6"/>
      <c r="K772" s="6"/>
    </row>
    <row r="773" spans="7:11" ht="14.25" customHeight="1">
      <c r="G773" s="6"/>
      <c r="H773" s="6"/>
      <c r="I773" s="6"/>
      <c r="J773" s="6"/>
      <c r="K773" s="6"/>
    </row>
    <row r="774" spans="7:11" ht="14.25" customHeight="1">
      <c r="G774" s="6"/>
      <c r="H774" s="6"/>
      <c r="I774" s="6"/>
      <c r="J774" s="6"/>
      <c r="K774" s="6"/>
    </row>
    <row r="775" spans="7:11" ht="14.25" customHeight="1">
      <c r="G775" s="6"/>
      <c r="H775" s="6"/>
      <c r="I775" s="6"/>
      <c r="J775" s="6"/>
      <c r="K775" s="6"/>
    </row>
    <row r="776" spans="7:11" ht="14.25" customHeight="1">
      <c r="G776" s="6"/>
      <c r="H776" s="6"/>
      <c r="I776" s="6"/>
      <c r="J776" s="6"/>
      <c r="K776" s="6"/>
    </row>
    <row r="777" spans="7:11" ht="14.25" customHeight="1">
      <c r="G777" s="6"/>
      <c r="H777" s="6"/>
      <c r="I777" s="6"/>
      <c r="J777" s="6"/>
      <c r="K777" s="6"/>
    </row>
    <row r="778" spans="7:11" ht="14.25" customHeight="1">
      <c r="G778" s="6"/>
      <c r="H778" s="6"/>
      <c r="I778" s="6"/>
      <c r="J778" s="6"/>
      <c r="K778" s="6"/>
    </row>
    <row r="779" spans="7:11" ht="14.25" customHeight="1">
      <c r="G779" s="6"/>
      <c r="H779" s="6"/>
      <c r="I779" s="6"/>
      <c r="J779" s="6"/>
      <c r="K779" s="6"/>
    </row>
    <row r="780" spans="7:11" ht="14.25" customHeight="1">
      <c r="G780" s="6"/>
      <c r="H780" s="6"/>
      <c r="I780" s="6"/>
      <c r="J780" s="6"/>
      <c r="K780" s="6"/>
    </row>
    <row r="781" spans="7:11" ht="14.25" customHeight="1">
      <c r="G781" s="6"/>
      <c r="H781" s="6"/>
      <c r="I781" s="6"/>
      <c r="J781" s="6"/>
      <c r="K781" s="6"/>
    </row>
    <row r="782" spans="7:11" ht="14.25" customHeight="1">
      <c r="G782" s="6"/>
      <c r="H782" s="6"/>
      <c r="I782" s="6"/>
      <c r="J782" s="6"/>
      <c r="K782" s="6"/>
    </row>
    <row r="783" spans="7:11" ht="14.25" customHeight="1">
      <c r="G783" s="6"/>
      <c r="H783" s="6"/>
      <c r="I783" s="6"/>
      <c r="J783" s="6"/>
      <c r="K783" s="6"/>
    </row>
    <row r="784" spans="7:11" ht="14.25" customHeight="1">
      <c r="G784" s="6"/>
      <c r="H784" s="6"/>
      <c r="I784" s="6"/>
      <c r="J784" s="6"/>
      <c r="K784" s="6"/>
    </row>
    <row r="785" spans="7:11" ht="14.25" customHeight="1">
      <c r="G785" s="6"/>
      <c r="H785" s="6"/>
      <c r="I785" s="6"/>
      <c r="J785" s="6"/>
      <c r="K785" s="6"/>
    </row>
    <row r="786" spans="7:11" ht="14.25" customHeight="1">
      <c r="G786" s="6"/>
      <c r="H786" s="6"/>
      <c r="I786" s="6"/>
      <c r="J786" s="6"/>
      <c r="K786" s="6"/>
    </row>
    <row r="787" spans="7:11" ht="14.25" customHeight="1">
      <c r="G787" s="6"/>
      <c r="H787" s="6"/>
      <c r="I787" s="6"/>
      <c r="J787" s="6"/>
      <c r="K787" s="6"/>
    </row>
    <row r="788" spans="7:11" ht="14.25" customHeight="1">
      <c r="G788" s="6"/>
      <c r="H788" s="6"/>
      <c r="I788" s="6"/>
      <c r="J788" s="6"/>
      <c r="K788" s="6"/>
    </row>
    <row r="789" spans="7:11" ht="14.25" customHeight="1">
      <c r="G789" s="6"/>
      <c r="H789" s="6"/>
      <c r="I789" s="6"/>
      <c r="J789" s="6"/>
      <c r="K789" s="6"/>
    </row>
    <row r="790" spans="7:11" ht="14.25" customHeight="1">
      <c r="G790" s="6"/>
      <c r="H790" s="6"/>
      <c r="I790" s="6"/>
      <c r="J790" s="6"/>
      <c r="K790" s="6"/>
    </row>
    <row r="791" spans="7:11" ht="14.25" customHeight="1">
      <c r="G791" s="6"/>
      <c r="H791" s="6"/>
      <c r="I791" s="6"/>
      <c r="J791" s="6"/>
      <c r="K791" s="6"/>
    </row>
    <row r="792" spans="7:11" ht="14.25" customHeight="1">
      <c r="G792" s="6"/>
      <c r="H792" s="6"/>
      <c r="I792" s="6"/>
      <c r="J792" s="6"/>
      <c r="K792" s="6"/>
    </row>
    <row r="793" spans="7:11" ht="14.25" customHeight="1">
      <c r="G793" s="6"/>
      <c r="H793" s="6"/>
      <c r="I793" s="6"/>
      <c r="J793" s="6"/>
      <c r="K793" s="6"/>
    </row>
    <row r="794" spans="7:11" ht="14.25" customHeight="1">
      <c r="G794" s="6"/>
      <c r="H794" s="6"/>
      <c r="I794" s="6"/>
      <c r="J794" s="6"/>
      <c r="K794" s="6"/>
    </row>
    <row r="795" spans="7:11" ht="14.25" customHeight="1">
      <c r="G795" s="6"/>
      <c r="H795" s="6"/>
      <c r="I795" s="6"/>
      <c r="J795" s="6"/>
      <c r="K795" s="6"/>
    </row>
    <row r="796" spans="7:11" ht="14.25" customHeight="1">
      <c r="G796" s="6"/>
      <c r="H796" s="6"/>
      <c r="I796" s="6"/>
      <c r="J796" s="6"/>
      <c r="K796" s="6"/>
    </row>
    <row r="797" spans="7:11" ht="14.25" customHeight="1">
      <c r="G797" s="6"/>
      <c r="H797" s="6"/>
      <c r="I797" s="6"/>
      <c r="J797" s="6"/>
      <c r="K797" s="6"/>
    </row>
    <row r="798" spans="7:11" ht="14.25" customHeight="1">
      <c r="G798" s="6"/>
      <c r="H798" s="6"/>
      <c r="I798" s="6"/>
      <c r="J798" s="6"/>
      <c r="K798" s="6"/>
    </row>
    <row r="799" spans="7:11" ht="14.25" customHeight="1">
      <c r="G799" s="6"/>
      <c r="H799" s="6"/>
      <c r="I799" s="6"/>
      <c r="J799" s="6"/>
      <c r="K799" s="6"/>
    </row>
    <row r="800" spans="7:11" ht="14.25" customHeight="1">
      <c r="G800" s="6"/>
      <c r="H800" s="6"/>
      <c r="I800" s="6"/>
      <c r="J800" s="6"/>
      <c r="K800" s="6"/>
    </row>
    <row r="801" spans="7:11" ht="14.25" customHeight="1">
      <c r="G801" s="6"/>
      <c r="H801" s="6"/>
      <c r="I801" s="6"/>
      <c r="J801" s="6"/>
      <c r="K801" s="6"/>
    </row>
    <row r="802" spans="7:11" ht="14.25" customHeight="1">
      <c r="G802" s="6"/>
      <c r="H802" s="6"/>
      <c r="I802" s="6"/>
      <c r="J802" s="6"/>
      <c r="K802" s="6"/>
    </row>
    <row r="803" spans="7:11" ht="14.25" customHeight="1">
      <c r="G803" s="6"/>
      <c r="H803" s="6"/>
      <c r="I803" s="6"/>
      <c r="J803" s="6"/>
      <c r="K803" s="6"/>
    </row>
    <row r="804" spans="7:11" ht="14.25" customHeight="1">
      <c r="G804" s="6"/>
      <c r="H804" s="6"/>
      <c r="I804" s="6"/>
      <c r="J804" s="6"/>
      <c r="K804" s="6"/>
    </row>
    <row r="805" spans="7:11" ht="14.25" customHeight="1">
      <c r="G805" s="6"/>
      <c r="H805" s="6"/>
      <c r="I805" s="6"/>
      <c r="J805" s="6"/>
      <c r="K805" s="6"/>
    </row>
    <row r="806" spans="7:11" ht="14.25" customHeight="1">
      <c r="G806" s="6"/>
      <c r="H806" s="6"/>
      <c r="I806" s="6"/>
      <c r="J806" s="6"/>
      <c r="K806" s="6"/>
    </row>
    <row r="807" spans="7:11" ht="14.25" customHeight="1">
      <c r="G807" s="6"/>
      <c r="H807" s="6"/>
      <c r="I807" s="6"/>
      <c r="J807" s="6"/>
      <c r="K807" s="6"/>
    </row>
    <row r="808" spans="7:11" ht="14.25" customHeight="1">
      <c r="G808" s="6"/>
      <c r="H808" s="6"/>
      <c r="I808" s="6"/>
      <c r="J808" s="6"/>
      <c r="K808" s="6"/>
    </row>
    <row r="809" spans="7:11" ht="14.25" customHeight="1">
      <c r="G809" s="6"/>
      <c r="H809" s="6"/>
      <c r="I809" s="6"/>
      <c r="J809" s="6"/>
      <c r="K809" s="6"/>
    </row>
    <row r="810" spans="7:11" ht="14.25" customHeight="1">
      <c r="G810" s="6"/>
      <c r="H810" s="6"/>
      <c r="I810" s="6"/>
      <c r="J810" s="6"/>
      <c r="K810" s="6"/>
    </row>
    <row r="811" spans="7:11" ht="14.25" customHeight="1">
      <c r="G811" s="6"/>
      <c r="H811" s="6"/>
      <c r="I811" s="6"/>
      <c r="J811" s="6"/>
      <c r="K811" s="6"/>
    </row>
    <row r="812" spans="7:11" ht="14.25" customHeight="1">
      <c r="G812" s="6"/>
      <c r="H812" s="6"/>
      <c r="I812" s="6"/>
      <c r="J812" s="6"/>
      <c r="K812" s="6"/>
    </row>
    <row r="813" spans="7:11" ht="14.25" customHeight="1">
      <c r="G813" s="6"/>
      <c r="H813" s="6"/>
      <c r="I813" s="6"/>
      <c r="J813" s="6"/>
      <c r="K813" s="6"/>
    </row>
    <row r="814" spans="7:11" ht="14.25" customHeight="1">
      <c r="G814" s="6"/>
      <c r="H814" s="6"/>
      <c r="I814" s="6"/>
      <c r="J814" s="6"/>
      <c r="K814" s="6"/>
    </row>
    <row r="815" spans="7:11" ht="14.25" customHeight="1">
      <c r="G815" s="6"/>
      <c r="H815" s="6"/>
      <c r="I815" s="6"/>
      <c r="J815" s="6"/>
      <c r="K815" s="6"/>
    </row>
    <row r="816" spans="7:11" ht="14.25" customHeight="1">
      <c r="G816" s="6"/>
      <c r="H816" s="6"/>
      <c r="I816" s="6"/>
      <c r="J816" s="6"/>
      <c r="K816" s="6"/>
    </row>
    <row r="817" spans="7:11" ht="14.25" customHeight="1">
      <c r="G817" s="6"/>
      <c r="H817" s="6"/>
      <c r="I817" s="6"/>
      <c r="J817" s="6"/>
      <c r="K817" s="6"/>
    </row>
    <row r="818" spans="7:11" ht="14.25" customHeight="1">
      <c r="G818" s="6"/>
      <c r="H818" s="6"/>
      <c r="I818" s="6"/>
      <c r="J818" s="6"/>
      <c r="K818" s="6"/>
    </row>
    <row r="819" spans="7:11" ht="14.25" customHeight="1">
      <c r="G819" s="6"/>
      <c r="H819" s="6"/>
      <c r="I819" s="6"/>
      <c r="J819" s="6"/>
      <c r="K819" s="6"/>
    </row>
    <row r="820" spans="7:11" ht="14.25" customHeight="1">
      <c r="G820" s="6"/>
      <c r="H820" s="6"/>
      <c r="I820" s="6"/>
      <c r="J820" s="6"/>
      <c r="K820" s="6"/>
    </row>
    <row r="821" spans="7:11" ht="14.25" customHeight="1">
      <c r="G821" s="6"/>
      <c r="H821" s="6"/>
      <c r="I821" s="6"/>
      <c r="J821" s="6"/>
      <c r="K821" s="6"/>
    </row>
    <row r="822" spans="7:11" ht="14.25" customHeight="1">
      <c r="G822" s="6"/>
      <c r="H822" s="6"/>
      <c r="I822" s="6"/>
      <c r="J822" s="6"/>
      <c r="K822" s="6"/>
    </row>
    <row r="823" spans="7:11" ht="14.25" customHeight="1">
      <c r="G823" s="6"/>
      <c r="H823" s="6"/>
      <c r="I823" s="6"/>
      <c r="J823" s="6"/>
      <c r="K823" s="6"/>
    </row>
    <row r="824" spans="7:11" ht="14.25" customHeight="1">
      <c r="G824" s="6"/>
      <c r="H824" s="6"/>
      <c r="I824" s="6"/>
      <c r="J824" s="6"/>
      <c r="K824" s="6"/>
    </row>
    <row r="825" spans="7:11" ht="14.25" customHeight="1">
      <c r="G825" s="6"/>
      <c r="H825" s="6"/>
      <c r="I825" s="6"/>
      <c r="J825" s="6"/>
      <c r="K825" s="6"/>
    </row>
    <row r="826" spans="7:11" ht="14.25" customHeight="1">
      <c r="G826" s="6"/>
      <c r="H826" s="6"/>
      <c r="I826" s="6"/>
      <c r="J826" s="6"/>
      <c r="K826" s="6"/>
    </row>
    <row r="827" spans="7:11" ht="14.25" customHeight="1">
      <c r="G827" s="6"/>
      <c r="H827" s="6"/>
      <c r="I827" s="6"/>
      <c r="J827" s="6"/>
      <c r="K827" s="6"/>
    </row>
    <row r="828" spans="7:11" ht="14.25" customHeight="1">
      <c r="G828" s="6"/>
      <c r="H828" s="6"/>
      <c r="I828" s="6"/>
      <c r="J828" s="6"/>
      <c r="K828" s="6"/>
    </row>
    <row r="829" spans="7:11" ht="14.25" customHeight="1">
      <c r="G829" s="6"/>
      <c r="H829" s="6"/>
      <c r="I829" s="6"/>
      <c r="J829" s="6"/>
      <c r="K829" s="6"/>
    </row>
    <row r="830" spans="7:11" ht="14.25" customHeight="1">
      <c r="G830" s="6"/>
      <c r="H830" s="6"/>
      <c r="I830" s="6"/>
      <c r="J830" s="6"/>
      <c r="K830" s="6"/>
    </row>
    <row r="831" spans="7:11" ht="14.25" customHeight="1">
      <c r="G831" s="6"/>
      <c r="H831" s="6"/>
      <c r="I831" s="6"/>
      <c r="J831" s="6"/>
      <c r="K831" s="6"/>
    </row>
    <row r="832" spans="7:11" ht="14.25" customHeight="1">
      <c r="G832" s="6"/>
      <c r="H832" s="6"/>
      <c r="I832" s="6"/>
      <c r="J832" s="6"/>
      <c r="K832" s="6"/>
    </row>
    <row r="833" spans="7:11" ht="14.25" customHeight="1">
      <c r="G833" s="6"/>
      <c r="H833" s="6"/>
      <c r="I833" s="6"/>
      <c r="J833" s="6"/>
      <c r="K833" s="6"/>
    </row>
    <row r="834" spans="7:11" ht="14.25" customHeight="1">
      <c r="G834" s="6"/>
      <c r="H834" s="6"/>
      <c r="I834" s="6"/>
      <c r="J834" s="6"/>
      <c r="K834" s="6"/>
    </row>
    <row r="835" spans="7:11" ht="14.25" customHeight="1">
      <c r="G835" s="6"/>
      <c r="H835" s="6"/>
      <c r="I835" s="6"/>
      <c r="J835" s="6"/>
      <c r="K835" s="6"/>
    </row>
    <row r="836" spans="7:11" ht="14.25" customHeight="1">
      <c r="G836" s="6"/>
      <c r="H836" s="6"/>
      <c r="I836" s="6"/>
      <c r="J836" s="6"/>
      <c r="K836" s="6"/>
    </row>
    <row r="837" spans="7:11" ht="14.25" customHeight="1">
      <c r="G837" s="6"/>
      <c r="H837" s="6"/>
      <c r="I837" s="6"/>
      <c r="J837" s="6"/>
      <c r="K837" s="6"/>
    </row>
    <row r="838" spans="7:11" ht="14.25" customHeight="1">
      <c r="G838" s="6"/>
      <c r="H838" s="6"/>
      <c r="I838" s="6"/>
      <c r="J838" s="6"/>
      <c r="K838" s="6"/>
    </row>
    <row r="839" spans="7:11" ht="14.25" customHeight="1">
      <c r="G839" s="6"/>
      <c r="H839" s="6"/>
      <c r="I839" s="6"/>
      <c r="J839" s="6"/>
      <c r="K839" s="6"/>
    </row>
    <row r="840" spans="7:11" ht="14.25" customHeight="1">
      <c r="G840" s="6"/>
      <c r="H840" s="6"/>
      <c r="I840" s="6"/>
      <c r="J840" s="6"/>
      <c r="K840" s="6"/>
    </row>
    <row r="841" spans="7:11" ht="14.25" customHeight="1">
      <c r="G841" s="6"/>
      <c r="H841" s="6"/>
      <c r="I841" s="6"/>
      <c r="J841" s="6"/>
      <c r="K841" s="6"/>
    </row>
    <row r="842" spans="7:11" ht="14.25" customHeight="1">
      <c r="G842" s="6"/>
      <c r="H842" s="6"/>
      <c r="I842" s="6"/>
      <c r="J842" s="6"/>
      <c r="K842" s="6"/>
    </row>
    <row r="843" spans="7:11" ht="14.25" customHeight="1">
      <c r="G843" s="6"/>
      <c r="H843" s="6"/>
      <c r="I843" s="6"/>
      <c r="J843" s="6"/>
      <c r="K843" s="6"/>
    </row>
    <row r="844" spans="7:11" ht="14.25" customHeight="1">
      <c r="G844" s="6"/>
      <c r="H844" s="6"/>
      <c r="I844" s="6"/>
      <c r="J844" s="6"/>
      <c r="K844" s="6"/>
    </row>
    <row r="845" spans="7:11" ht="14.25" customHeight="1">
      <c r="G845" s="6"/>
      <c r="H845" s="6"/>
      <c r="I845" s="6"/>
      <c r="J845" s="6"/>
      <c r="K845" s="6"/>
    </row>
    <row r="846" spans="7:11" ht="14.25" customHeight="1">
      <c r="G846" s="6"/>
      <c r="H846" s="6"/>
      <c r="I846" s="6"/>
      <c r="J846" s="6"/>
      <c r="K846" s="6"/>
    </row>
    <row r="847" spans="7:11" ht="14.25" customHeight="1">
      <c r="G847" s="6"/>
      <c r="H847" s="6"/>
      <c r="I847" s="6"/>
      <c r="J847" s="6"/>
      <c r="K847" s="6"/>
    </row>
    <row r="848" spans="7:11" ht="14.25" customHeight="1">
      <c r="G848" s="6"/>
      <c r="H848" s="6"/>
      <c r="I848" s="6"/>
      <c r="J848" s="6"/>
      <c r="K848" s="6"/>
    </row>
    <row r="849" spans="7:11" ht="14.25" customHeight="1">
      <c r="G849" s="6"/>
      <c r="H849" s="6"/>
      <c r="I849" s="6"/>
      <c r="J849" s="6"/>
      <c r="K849" s="6"/>
    </row>
    <row r="850" spans="7:11" ht="14.25" customHeight="1">
      <c r="G850" s="6"/>
      <c r="H850" s="6"/>
      <c r="I850" s="6"/>
      <c r="J850" s="6"/>
      <c r="K850" s="6"/>
    </row>
    <row r="851" spans="7:11" ht="14.25" customHeight="1">
      <c r="G851" s="6"/>
      <c r="H851" s="6"/>
      <c r="I851" s="6"/>
      <c r="J851" s="6"/>
      <c r="K851" s="6"/>
    </row>
    <row r="852" spans="7:11" ht="14.25" customHeight="1">
      <c r="G852" s="6"/>
      <c r="H852" s="6"/>
      <c r="I852" s="6"/>
      <c r="J852" s="6"/>
      <c r="K852" s="6"/>
    </row>
    <row r="853" spans="7:11" ht="14.25" customHeight="1">
      <c r="G853" s="6"/>
      <c r="H853" s="6"/>
      <c r="I853" s="6"/>
      <c r="J853" s="6"/>
      <c r="K853" s="6"/>
    </row>
    <row r="854" spans="7:11" ht="14.25" customHeight="1">
      <c r="G854" s="6"/>
      <c r="H854" s="6"/>
      <c r="I854" s="6"/>
      <c r="J854" s="6"/>
      <c r="K854" s="6"/>
    </row>
    <row r="855" spans="7:11" ht="14.25" customHeight="1">
      <c r="G855" s="6"/>
      <c r="H855" s="6"/>
      <c r="I855" s="6"/>
      <c r="J855" s="6"/>
      <c r="K855" s="6"/>
    </row>
    <row r="856" spans="7:11" ht="14.25" customHeight="1">
      <c r="G856" s="6"/>
      <c r="H856" s="6"/>
      <c r="I856" s="6"/>
      <c r="J856" s="6"/>
      <c r="K856" s="6"/>
    </row>
    <row r="857" spans="7:11" ht="14.25" customHeight="1">
      <c r="G857" s="6"/>
      <c r="H857" s="6"/>
      <c r="I857" s="6"/>
      <c r="J857" s="6"/>
      <c r="K857" s="6"/>
    </row>
    <row r="858" spans="7:11" ht="14.25" customHeight="1">
      <c r="G858" s="6"/>
      <c r="H858" s="6"/>
      <c r="I858" s="6"/>
      <c r="J858" s="6"/>
      <c r="K858" s="6"/>
    </row>
    <row r="859" spans="7:11" ht="14.25" customHeight="1">
      <c r="G859" s="6"/>
      <c r="H859" s="6"/>
      <c r="I859" s="6"/>
      <c r="J859" s="6"/>
      <c r="K859" s="6"/>
    </row>
    <row r="860" spans="7:11" ht="14.25" customHeight="1">
      <c r="G860" s="6"/>
      <c r="H860" s="6"/>
      <c r="I860" s="6"/>
      <c r="J860" s="6"/>
      <c r="K860" s="6"/>
    </row>
    <row r="861" spans="7:11" ht="14.25" customHeight="1">
      <c r="G861" s="6"/>
      <c r="H861" s="6"/>
      <c r="I861" s="6"/>
      <c r="J861" s="6"/>
      <c r="K861" s="6"/>
    </row>
    <row r="862" spans="7:11" ht="14.25" customHeight="1">
      <c r="G862" s="6"/>
      <c r="H862" s="6"/>
      <c r="I862" s="6"/>
      <c r="J862" s="6"/>
      <c r="K862" s="6"/>
    </row>
    <row r="863" spans="7:11" ht="14.25" customHeight="1">
      <c r="G863" s="6"/>
      <c r="H863" s="6"/>
      <c r="I863" s="6"/>
      <c r="J863" s="6"/>
      <c r="K863" s="6"/>
    </row>
    <row r="864" spans="7:11" ht="14.25" customHeight="1">
      <c r="G864" s="6"/>
      <c r="H864" s="6"/>
      <c r="I864" s="6"/>
      <c r="J864" s="6"/>
      <c r="K864" s="6"/>
    </row>
    <row r="865" spans="7:11" ht="14.25" customHeight="1">
      <c r="G865" s="6"/>
      <c r="H865" s="6"/>
      <c r="I865" s="6"/>
      <c r="J865" s="6"/>
      <c r="K865" s="6"/>
    </row>
    <row r="866" spans="7:11" ht="14.25" customHeight="1">
      <c r="G866" s="6"/>
      <c r="H866" s="6"/>
      <c r="I866" s="6"/>
      <c r="J866" s="6"/>
      <c r="K866" s="6"/>
    </row>
    <row r="867" spans="7:11" ht="14.25" customHeight="1">
      <c r="G867" s="6"/>
      <c r="H867" s="6"/>
      <c r="I867" s="6"/>
      <c r="J867" s="6"/>
      <c r="K867" s="6"/>
    </row>
    <row r="868" spans="7:11" ht="14.25" customHeight="1">
      <c r="G868" s="6"/>
      <c r="H868" s="6"/>
      <c r="I868" s="6"/>
      <c r="J868" s="6"/>
      <c r="K868" s="6"/>
    </row>
    <row r="869" spans="7:11" ht="14.25" customHeight="1">
      <c r="G869" s="6"/>
      <c r="H869" s="6"/>
      <c r="I869" s="6"/>
      <c r="J869" s="6"/>
      <c r="K869" s="6"/>
    </row>
    <row r="870" spans="7:11" ht="14.25" customHeight="1">
      <c r="G870" s="6"/>
      <c r="H870" s="6"/>
      <c r="I870" s="6"/>
      <c r="J870" s="6"/>
      <c r="K870" s="6"/>
    </row>
    <row r="871" spans="7:11" ht="14.25" customHeight="1">
      <c r="G871" s="6"/>
      <c r="H871" s="6"/>
      <c r="I871" s="6"/>
      <c r="J871" s="6"/>
      <c r="K871" s="6"/>
    </row>
    <row r="872" spans="7:11" ht="14.25" customHeight="1">
      <c r="G872" s="6"/>
      <c r="H872" s="6"/>
      <c r="I872" s="6"/>
      <c r="J872" s="6"/>
      <c r="K872" s="6"/>
    </row>
    <row r="873" spans="7:11" ht="14.25" customHeight="1">
      <c r="G873" s="6"/>
      <c r="H873" s="6"/>
      <c r="I873" s="6"/>
      <c r="J873" s="6"/>
      <c r="K873" s="6"/>
    </row>
    <row r="874" spans="7:11" ht="14.25" customHeight="1">
      <c r="G874" s="6"/>
      <c r="H874" s="6"/>
      <c r="I874" s="6"/>
      <c r="J874" s="6"/>
      <c r="K874" s="6"/>
    </row>
    <row r="875" spans="7:11" ht="14.25" customHeight="1">
      <c r="G875" s="6"/>
      <c r="H875" s="6"/>
      <c r="I875" s="6"/>
      <c r="J875" s="6"/>
      <c r="K875" s="6"/>
    </row>
    <row r="876" spans="7:11" ht="14.25" customHeight="1">
      <c r="G876" s="6"/>
      <c r="H876" s="6"/>
      <c r="I876" s="6"/>
      <c r="J876" s="6"/>
      <c r="K876" s="6"/>
    </row>
    <row r="877" spans="7:11" ht="14.25" customHeight="1">
      <c r="G877" s="6"/>
      <c r="H877" s="6"/>
      <c r="I877" s="6"/>
      <c r="J877" s="6"/>
      <c r="K877" s="6"/>
    </row>
    <row r="878" spans="7:11" ht="14.25" customHeight="1">
      <c r="G878" s="6"/>
      <c r="H878" s="6"/>
      <c r="I878" s="6"/>
      <c r="J878" s="6"/>
      <c r="K878" s="6"/>
    </row>
    <row r="879" spans="7:11" ht="14.25" customHeight="1">
      <c r="G879" s="6"/>
      <c r="H879" s="6"/>
      <c r="I879" s="6"/>
      <c r="J879" s="6"/>
      <c r="K879" s="6"/>
    </row>
    <row r="880" spans="7:11" ht="14.25" customHeight="1">
      <c r="G880" s="6"/>
      <c r="H880" s="6"/>
      <c r="I880" s="6"/>
      <c r="J880" s="6"/>
      <c r="K880" s="6"/>
    </row>
    <row r="881" spans="7:11" ht="14.25" customHeight="1">
      <c r="G881" s="6"/>
      <c r="H881" s="6"/>
      <c r="I881" s="6"/>
      <c r="J881" s="6"/>
      <c r="K881" s="6"/>
    </row>
    <row r="882" spans="7:11" ht="14.25" customHeight="1">
      <c r="G882" s="6"/>
      <c r="H882" s="6"/>
      <c r="I882" s="6"/>
      <c r="J882" s="6"/>
      <c r="K882" s="6"/>
    </row>
    <row r="883" spans="7:11" ht="14.25" customHeight="1">
      <c r="G883" s="6"/>
      <c r="H883" s="6"/>
      <c r="I883" s="6"/>
      <c r="J883" s="6"/>
      <c r="K883" s="6"/>
    </row>
    <row r="884" spans="7:11" ht="14.25" customHeight="1">
      <c r="G884" s="6"/>
      <c r="H884" s="6"/>
      <c r="I884" s="6"/>
      <c r="J884" s="6"/>
      <c r="K884" s="6"/>
    </row>
    <row r="885" spans="7:11" ht="14.25" customHeight="1">
      <c r="G885" s="6"/>
      <c r="H885" s="6"/>
      <c r="I885" s="6"/>
      <c r="J885" s="6"/>
      <c r="K885" s="6"/>
    </row>
    <row r="886" spans="7:11" ht="14.25" customHeight="1">
      <c r="G886" s="6"/>
      <c r="H886" s="6"/>
      <c r="I886" s="6"/>
      <c r="J886" s="6"/>
      <c r="K886" s="6"/>
    </row>
    <row r="887" spans="7:11" ht="14.25" customHeight="1">
      <c r="G887" s="6"/>
      <c r="H887" s="6"/>
      <c r="I887" s="6"/>
      <c r="J887" s="6"/>
      <c r="K887" s="6"/>
    </row>
    <row r="888" spans="7:11" ht="14.25" customHeight="1">
      <c r="G888" s="6"/>
      <c r="H888" s="6"/>
      <c r="I888" s="6"/>
      <c r="J888" s="6"/>
      <c r="K888" s="6"/>
    </row>
    <row r="889" spans="7:11" ht="14.25" customHeight="1">
      <c r="G889" s="6"/>
      <c r="H889" s="6"/>
      <c r="I889" s="6"/>
      <c r="J889" s="6"/>
      <c r="K889" s="6"/>
    </row>
    <row r="890" spans="7:11" ht="14.25" customHeight="1">
      <c r="G890" s="6"/>
      <c r="H890" s="6"/>
      <c r="I890" s="6"/>
      <c r="J890" s="6"/>
      <c r="K890" s="6"/>
    </row>
    <row r="891" spans="7:11" ht="14.25" customHeight="1">
      <c r="G891" s="6"/>
      <c r="H891" s="6"/>
      <c r="I891" s="6"/>
      <c r="J891" s="6"/>
      <c r="K891" s="6"/>
    </row>
    <row r="892" spans="7:11" ht="14.25" customHeight="1">
      <c r="G892" s="6"/>
      <c r="H892" s="6"/>
      <c r="I892" s="6"/>
      <c r="J892" s="6"/>
      <c r="K892" s="6"/>
    </row>
    <row r="893" spans="7:11" ht="14.25" customHeight="1">
      <c r="G893" s="6"/>
      <c r="H893" s="6"/>
      <c r="I893" s="6"/>
      <c r="J893" s="6"/>
      <c r="K893" s="6"/>
    </row>
    <row r="894" spans="7:11" ht="14.25" customHeight="1">
      <c r="G894" s="6"/>
      <c r="H894" s="6"/>
      <c r="I894" s="6"/>
      <c r="J894" s="6"/>
      <c r="K894" s="6"/>
    </row>
    <row r="895" spans="7:11" ht="14.25" customHeight="1">
      <c r="G895" s="6"/>
      <c r="H895" s="6"/>
      <c r="I895" s="6"/>
      <c r="J895" s="6"/>
      <c r="K895" s="6"/>
    </row>
    <row r="896" spans="7:11" ht="14.25" customHeight="1">
      <c r="G896" s="6"/>
      <c r="H896" s="6"/>
      <c r="I896" s="6"/>
      <c r="J896" s="6"/>
      <c r="K896" s="6"/>
    </row>
    <row r="897" spans="7:11" ht="14.25" customHeight="1">
      <c r="G897" s="6"/>
      <c r="H897" s="6"/>
      <c r="I897" s="6"/>
      <c r="J897" s="6"/>
      <c r="K897" s="6"/>
    </row>
    <row r="898" spans="7:11" ht="14.25" customHeight="1">
      <c r="G898" s="6"/>
      <c r="H898" s="6"/>
      <c r="I898" s="6"/>
      <c r="J898" s="6"/>
      <c r="K898" s="6"/>
    </row>
    <row r="899" spans="7:11" ht="14.25" customHeight="1">
      <c r="G899" s="6"/>
      <c r="H899" s="6"/>
      <c r="I899" s="6"/>
      <c r="J899" s="6"/>
      <c r="K899" s="6"/>
    </row>
    <row r="900" spans="7:11" ht="14.25" customHeight="1">
      <c r="G900" s="6"/>
      <c r="H900" s="6"/>
      <c r="I900" s="6"/>
      <c r="J900" s="6"/>
      <c r="K900" s="6"/>
    </row>
    <row r="901" spans="7:11" ht="14.25" customHeight="1">
      <c r="G901" s="6"/>
      <c r="H901" s="6"/>
      <c r="I901" s="6"/>
      <c r="J901" s="6"/>
      <c r="K901" s="6"/>
    </row>
    <row r="902" spans="7:11" ht="14.25" customHeight="1">
      <c r="G902" s="6"/>
      <c r="H902" s="6"/>
      <c r="I902" s="6"/>
      <c r="J902" s="6"/>
      <c r="K902" s="6"/>
    </row>
    <row r="903" spans="7:11" ht="14.25" customHeight="1">
      <c r="G903" s="6"/>
      <c r="H903" s="6"/>
      <c r="I903" s="6"/>
      <c r="J903" s="6"/>
      <c r="K903" s="6"/>
    </row>
    <row r="904" spans="7:11" ht="14.25" customHeight="1">
      <c r="G904" s="6"/>
      <c r="H904" s="6"/>
      <c r="I904" s="6"/>
      <c r="J904" s="6"/>
      <c r="K904" s="6"/>
    </row>
    <row r="905" spans="7:11" ht="14.25" customHeight="1">
      <c r="G905" s="6"/>
      <c r="H905" s="6"/>
      <c r="I905" s="6"/>
      <c r="J905" s="6"/>
      <c r="K905" s="6"/>
    </row>
    <row r="906" spans="7:11" ht="14.25" customHeight="1">
      <c r="G906" s="6"/>
      <c r="H906" s="6"/>
      <c r="I906" s="6"/>
      <c r="J906" s="6"/>
      <c r="K906" s="6"/>
    </row>
    <row r="907" spans="7:11" ht="14.25" customHeight="1">
      <c r="G907" s="6"/>
      <c r="H907" s="6"/>
      <c r="I907" s="6"/>
      <c r="J907" s="6"/>
      <c r="K907" s="6"/>
    </row>
    <row r="908" spans="7:11" ht="14.25" customHeight="1">
      <c r="G908" s="6"/>
      <c r="H908" s="6"/>
      <c r="I908" s="6"/>
      <c r="J908" s="6"/>
      <c r="K908" s="6"/>
    </row>
    <row r="909" spans="7:11" ht="14.25" customHeight="1">
      <c r="G909" s="6"/>
      <c r="H909" s="6"/>
      <c r="I909" s="6"/>
      <c r="J909" s="6"/>
      <c r="K909" s="6"/>
    </row>
    <row r="910" spans="7:11" ht="14.25" customHeight="1">
      <c r="G910" s="6"/>
      <c r="H910" s="6"/>
      <c r="I910" s="6"/>
      <c r="J910" s="6"/>
      <c r="K910" s="6"/>
    </row>
    <row r="911" spans="7:11" ht="14.25" customHeight="1">
      <c r="G911" s="6"/>
      <c r="H911" s="6"/>
      <c r="I911" s="6"/>
      <c r="J911" s="6"/>
      <c r="K911" s="6"/>
    </row>
    <row r="912" spans="7:11" ht="14.25" customHeight="1">
      <c r="G912" s="6"/>
      <c r="H912" s="6"/>
      <c r="I912" s="6"/>
      <c r="J912" s="6"/>
      <c r="K912" s="6"/>
    </row>
    <row r="913" spans="7:11" ht="14.25" customHeight="1">
      <c r="G913" s="6"/>
      <c r="H913" s="6"/>
      <c r="I913" s="6"/>
      <c r="J913" s="6"/>
      <c r="K913" s="6"/>
    </row>
    <row r="914" spans="7:11" ht="14.25" customHeight="1">
      <c r="G914" s="6"/>
      <c r="H914" s="6"/>
      <c r="I914" s="6"/>
      <c r="J914" s="6"/>
      <c r="K914" s="6"/>
    </row>
    <row r="915" spans="7:11" ht="14.25" customHeight="1">
      <c r="G915" s="6"/>
      <c r="H915" s="6"/>
      <c r="I915" s="6"/>
      <c r="J915" s="6"/>
      <c r="K915" s="6"/>
    </row>
    <row r="916" spans="7:11" ht="14.25" customHeight="1">
      <c r="G916" s="6"/>
      <c r="H916" s="6"/>
      <c r="I916" s="6"/>
      <c r="J916" s="6"/>
      <c r="K916" s="6"/>
    </row>
    <row r="917" spans="7:11" ht="14.25" customHeight="1">
      <c r="G917" s="6"/>
      <c r="H917" s="6"/>
      <c r="I917" s="6"/>
      <c r="J917" s="6"/>
      <c r="K917" s="6"/>
    </row>
    <row r="918" spans="7:11" ht="14.25" customHeight="1">
      <c r="G918" s="6"/>
      <c r="H918" s="6"/>
      <c r="I918" s="6"/>
      <c r="J918" s="6"/>
      <c r="K918" s="6"/>
    </row>
    <row r="919" spans="7:11" ht="14.25" customHeight="1">
      <c r="G919" s="6"/>
      <c r="H919" s="6"/>
      <c r="I919" s="6"/>
      <c r="J919" s="6"/>
      <c r="K919" s="6"/>
    </row>
    <row r="920" spans="7:11" ht="14.25" customHeight="1">
      <c r="G920" s="6"/>
      <c r="H920" s="6"/>
      <c r="I920" s="6"/>
      <c r="J920" s="6"/>
      <c r="K920" s="6"/>
    </row>
    <row r="921" spans="7:11" ht="14.25" customHeight="1">
      <c r="G921" s="6"/>
      <c r="H921" s="6"/>
      <c r="I921" s="6"/>
      <c r="J921" s="6"/>
      <c r="K921" s="6"/>
    </row>
    <row r="922" spans="7:11" ht="14.25" customHeight="1">
      <c r="G922" s="6"/>
      <c r="H922" s="6"/>
      <c r="I922" s="6"/>
      <c r="J922" s="6"/>
      <c r="K922" s="6"/>
    </row>
    <row r="923" spans="7:11" ht="14.25" customHeight="1">
      <c r="G923" s="6"/>
      <c r="H923" s="6"/>
      <c r="I923" s="6"/>
      <c r="J923" s="6"/>
      <c r="K923" s="6"/>
    </row>
    <row r="924" spans="7:11" ht="14.25" customHeight="1">
      <c r="G924" s="6"/>
      <c r="H924" s="6"/>
      <c r="I924" s="6"/>
      <c r="J924" s="6"/>
      <c r="K924" s="6"/>
    </row>
    <row r="925" spans="7:11" ht="14.25" customHeight="1">
      <c r="G925" s="6"/>
      <c r="H925" s="6"/>
      <c r="I925" s="6"/>
      <c r="J925" s="6"/>
      <c r="K925" s="6"/>
    </row>
    <row r="926" spans="7:11" ht="14.25" customHeight="1">
      <c r="G926" s="6"/>
      <c r="H926" s="6"/>
      <c r="I926" s="6"/>
      <c r="J926" s="6"/>
      <c r="K926" s="6"/>
    </row>
    <row r="927" spans="7:11" ht="14.25" customHeight="1">
      <c r="G927" s="6"/>
      <c r="H927" s="6"/>
      <c r="I927" s="6"/>
      <c r="J927" s="6"/>
      <c r="K927" s="6"/>
    </row>
    <row r="928" spans="7:11" ht="14.25" customHeight="1">
      <c r="G928" s="6"/>
      <c r="H928" s="6"/>
      <c r="I928" s="6"/>
      <c r="J928" s="6"/>
      <c r="K928" s="6"/>
    </row>
    <row r="929" spans="7:11" ht="14.25" customHeight="1">
      <c r="G929" s="6"/>
      <c r="H929" s="6"/>
      <c r="I929" s="6"/>
      <c r="J929" s="6"/>
      <c r="K929" s="6"/>
    </row>
    <row r="930" spans="7:11" ht="14.25" customHeight="1">
      <c r="G930" s="6"/>
      <c r="H930" s="6"/>
      <c r="I930" s="6"/>
      <c r="J930" s="6"/>
      <c r="K930" s="6"/>
    </row>
    <row r="931" spans="7:11" ht="14.25" customHeight="1">
      <c r="G931" s="6"/>
      <c r="H931" s="6"/>
      <c r="I931" s="6"/>
      <c r="J931" s="6"/>
      <c r="K931" s="6"/>
    </row>
    <row r="932" spans="7:11" ht="14.25" customHeight="1">
      <c r="G932" s="6"/>
      <c r="H932" s="6"/>
      <c r="I932" s="6"/>
      <c r="J932" s="6"/>
      <c r="K932" s="6"/>
    </row>
    <row r="933" spans="7:11" ht="14.25" customHeight="1">
      <c r="G933" s="6"/>
      <c r="H933" s="6"/>
      <c r="I933" s="6"/>
      <c r="J933" s="6"/>
      <c r="K933" s="6"/>
    </row>
    <row r="934" spans="7:11" ht="14.25" customHeight="1">
      <c r="G934" s="6"/>
      <c r="H934" s="6"/>
      <c r="I934" s="6"/>
      <c r="J934" s="6"/>
      <c r="K934" s="6"/>
    </row>
    <row r="935" spans="7:11" ht="14.25" customHeight="1">
      <c r="G935" s="6"/>
      <c r="H935" s="6"/>
      <c r="I935" s="6"/>
      <c r="J935" s="6"/>
      <c r="K935" s="6"/>
    </row>
    <row r="936" spans="7:11" ht="14.25" customHeight="1">
      <c r="G936" s="6"/>
      <c r="H936" s="6"/>
      <c r="I936" s="6"/>
      <c r="J936" s="6"/>
      <c r="K936" s="6"/>
    </row>
    <row r="937" spans="7:11" ht="14.25" customHeight="1">
      <c r="G937" s="6"/>
      <c r="H937" s="6"/>
      <c r="I937" s="6"/>
      <c r="J937" s="6"/>
      <c r="K937" s="6"/>
    </row>
    <row r="938" spans="7:11" ht="14.25" customHeight="1">
      <c r="G938" s="6"/>
      <c r="H938" s="6"/>
      <c r="I938" s="6"/>
      <c r="J938" s="6"/>
      <c r="K938" s="6"/>
    </row>
    <row r="939" spans="7:11" ht="14.25" customHeight="1">
      <c r="G939" s="6"/>
      <c r="H939" s="6"/>
      <c r="I939" s="6"/>
      <c r="J939" s="6"/>
      <c r="K939" s="6"/>
    </row>
    <row r="940" spans="7:11" ht="14.25" customHeight="1">
      <c r="G940" s="6"/>
      <c r="H940" s="6"/>
      <c r="I940" s="6"/>
      <c r="J940" s="6"/>
      <c r="K940" s="6"/>
    </row>
    <row r="941" spans="7:11" ht="14.25" customHeight="1">
      <c r="G941" s="6"/>
      <c r="H941" s="6"/>
      <c r="I941" s="6"/>
      <c r="J941" s="6"/>
      <c r="K941" s="6"/>
    </row>
    <row r="942" spans="7:11" ht="14.25" customHeight="1">
      <c r="G942" s="6"/>
      <c r="H942" s="6"/>
      <c r="I942" s="6"/>
      <c r="J942" s="6"/>
      <c r="K942" s="6"/>
    </row>
    <row r="943" spans="7:11" ht="14.25" customHeight="1">
      <c r="G943" s="6"/>
      <c r="H943" s="6"/>
      <c r="I943" s="6"/>
      <c r="J943" s="6"/>
      <c r="K943" s="6"/>
    </row>
    <row r="944" spans="7:11" ht="14.25" customHeight="1">
      <c r="G944" s="6"/>
      <c r="H944" s="6"/>
      <c r="I944" s="6"/>
      <c r="J944" s="6"/>
      <c r="K944" s="6"/>
    </row>
    <row r="945" spans="7:11" ht="14.25" customHeight="1">
      <c r="G945" s="6"/>
      <c r="H945" s="6"/>
      <c r="I945" s="6"/>
      <c r="J945" s="6"/>
      <c r="K945" s="6"/>
    </row>
    <row r="946" spans="7:11" ht="14.25" customHeight="1">
      <c r="G946" s="6"/>
      <c r="H946" s="6"/>
      <c r="I946" s="6"/>
      <c r="J946" s="6"/>
      <c r="K946" s="6"/>
    </row>
    <row r="947" spans="7:11" ht="14.25" customHeight="1">
      <c r="G947" s="6"/>
      <c r="H947" s="6"/>
      <c r="I947" s="6"/>
      <c r="J947" s="6"/>
      <c r="K947" s="6"/>
    </row>
    <row r="948" spans="7:11" ht="14.25" customHeight="1">
      <c r="G948" s="6"/>
      <c r="H948" s="6"/>
      <c r="I948" s="6"/>
      <c r="J948" s="6"/>
      <c r="K948" s="6"/>
    </row>
    <row r="949" spans="7:11" ht="14.25" customHeight="1">
      <c r="G949" s="6"/>
      <c r="H949" s="6"/>
      <c r="I949" s="6"/>
      <c r="J949" s="6"/>
      <c r="K949" s="6"/>
    </row>
    <row r="950" spans="7:11" ht="14.25" customHeight="1">
      <c r="G950" s="6"/>
      <c r="H950" s="6"/>
      <c r="I950" s="6"/>
      <c r="J950" s="6"/>
      <c r="K950" s="6"/>
    </row>
    <row r="951" spans="7:11" ht="14.25" customHeight="1">
      <c r="G951" s="6"/>
      <c r="H951" s="6"/>
      <c r="I951" s="6"/>
      <c r="J951" s="6"/>
      <c r="K951" s="6"/>
    </row>
    <row r="952" spans="7:11" ht="14.25" customHeight="1">
      <c r="G952" s="6"/>
      <c r="H952" s="6"/>
      <c r="I952" s="6"/>
      <c r="J952" s="6"/>
      <c r="K952" s="6"/>
    </row>
    <row r="953" spans="7:11" ht="14.25" customHeight="1">
      <c r="G953" s="6"/>
      <c r="H953" s="6"/>
      <c r="I953" s="6"/>
      <c r="J953" s="6"/>
      <c r="K953" s="6"/>
    </row>
    <row r="954" spans="7:11" ht="14.25" customHeight="1">
      <c r="G954" s="6"/>
      <c r="H954" s="6"/>
      <c r="I954" s="6"/>
      <c r="J954" s="6"/>
      <c r="K954" s="6"/>
    </row>
    <row r="955" spans="7:11" ht="14.25" customHeight="1">
      <c r="G955" s="6"/>
      <c r="H955" s="6"/>
      <c r="I955" s="6"/>
      <c r="J955" s="6"/>
      <c r="K955" s="6"/>
    </row>
    <row r="956" spans="7:11" ht="14.25" customHeight="1">
      <c r="G956" s="6"/>
      <c r="H956" s="6"/>
      <c r="I956" s="6"/>
      <c r="J956" s="6"/>
      <c r="K956" s="6"/>
    </row>
    <row r="957" spans="7:11" ht="14.25" customHeight="1">
      <c r="G957" s="6"/>
      <c r="H957" s="6"/>
      <c r="I957" s="6"/>
      <c r="J957" s="6"/>
      <c r="K957" s="6"/>
    </row>
    <row r="958" spans="7:11" ht="14.25" customHeight="1">
      <c r="G958" s="6"/>
      <c r="H958" s="6"/>
      <c r="I958" s="6"/>
      <c r="J958" s="6"/>
      <c r="K958" s="6"/>
    </row>
    <row r="959" spans="7:11" ht="14.25" customHeight="1">
      <c r="G959" s="6"/>
      <c r="H959" s="6"/>
      <c r="I959" s="6"/>
      <c r="J959" s="6"/>
      <c r="K959" s="6"/>
    </row>
    <row r="960" spans="7:11" ht="14.25" customHeight="1">
      <c r="G960" s="6"/>
      <c r="H960" s="6"/>
      <c r="I960" s="6"/>
      <c r="J960" s="6"/>
      <c r="K960" s="6"/>
    </row>
    <row r="961" spans="7:11" ht="14.25" customHeight="1">
      <c r="G961" s="6"/>
      <c r="H961" s="6"/>
      <c r="I961" s="6"/>
      <c r="J961" s="6"/>
      <c r="K961" s="6"/>
    </row>
    <row r="962" spans="7:11" ht="14.25" customHeight="1">
      <c r="G962" s="6"/>
      <c r="H962" s="6"/>
      <c r="I962" s="6"/>
      <c r="J962" s="6"/>
      <c r="K962" s="6"/>
    </row>
    <row r="963" spans="7:11" ht="14.25" customHeight="1">
      <c r="G963" s="6"/>
      <c r="H963" s="6"/>
      <c r="I963" s="6"/>
      <c r="J963" s="6"/>
      <c r="K963" s="6"/>
    </row>
    <row r="964" spans="7:11" ht="14.25" customHeight="1">
      <c r="G964" s="6"/>
      <c r="H964" s="6"/>
      <c r="I964" s="6"/>
      <c r="J964" s="6"/>
      <c r="K964" s="6"/>
    </row>
    <row r="965" spans="7:11" ht="14.25" customHeight="1">
      <c r="G965" s="6"/>
      <c r="H965" s="6"/>
      <c r="I965" s="6"/>
      <c r="J965" s="6"/>
      <c r="K965" s="6"/>
    </row>
    <row r="966" spans="7:11" ht="14.25" customHeight="1">
      <c r="G966" s="6"/>
      <c r="H966" s="6"/>
      <c r="I966" s="6"/>
      <c r="J966" s="6"/>
      <c r="K966" s="6"/>
    </row>
    <row r="967" spans="7:11" ht="14.25" customHeight="1">
      <c r="G967" s="6"/>
      <c r="H967" s="6"/>
      <c r="I967" s="6"/>
      <c r="J967" s="6"/>
      <c r="K967" s="6"/>
    </row>
    <row r="968" spans="7:11" ht="14.25" customHeight="1">
      <c r="G968" s="6"/>
      <c r="H968" s="6"/>
      <c r="I968" s="6"/>
      <c r="J968" s="6"/>
      <c r="K968" s="6"/>
    </row>
    <row r="969" spans="7:11" ht="14.25" customHeight="1">
      <c r="G969" s="6"/>
      <c r="H969" s="6"/>
      <c r="I969" s="6"/>
      <c r="J969" s="6"/>
      <c r="K969" s="6"/>
    </row>
    <row r="970" spans="7:11" ht="14.25" customHeight="1">
      <c r="G970" s="6"/>
      <c r="H970" s="6"/>
      <c r="I970" s="6"/>
      <c r="J970" s="6"/>
      <c r="K970" s="6"/>
    </row>
    <row r="971" spans="7:11" ht="14.25" customHeight="1">
      <c r="G971" s="6"/>
      <c r="H971" s="6"/>
      <c r="I971" s="6"/>
      <c r="J971" s="6"/>
      <c r="K971" s="6"/>
    </row>
    <row r="972" spans="7:11" ht="14.25" customHeight="1">
      <c r="G972" s="6"/>
      <c r="H972" s="6"/>
      <c r="I972" s="6"/>
      <c r="J972" s="6"/>
      <c r="K972" s="6"/>
    </row>
    <row r="973" spans="7:11" ht="14.25" customHeight="1">
      <c r="G973" s="6"/>
      <c r="H973" s="6"/>
      <c r="I973" s="6"/>
      <c r="J973" s="6"/>
      <c r="K973" s="6"/>
    </row>
    <row r="974" spans="7:11" ht="14.25" customHeight="1">
      <c r="G974" s="6"/>
      <c r="H974" s="6"/>
      <c r="I974" s="6"/>
      <c r="J974" s="6"/>
      <c r="K974" s="6"/>
    </row>
    <row r="975" spans="7:11" ht="14.25" customHeight="1">
      <c r="G975" s="6"/>
      <c r="H975" s="6"/>
      <c r="I975" s="6"/>
      <c r="J975" s="6"/>
      <c r="K975" s="6"/>
    </row>
    <row r="976" spans="7:11" ht="14.25" customHeight="1">
      <c r="G976" s="6"/>
      <c r="H976" s="6"/>
      <c r="I976" s="6"/>
      <c r="J976" s="6"/>
      <c r="K976" s="6"/>
    </row>
    <row r="977" spans="7:11" ht="14.25" customHeight="1">
      <c r="G977" s="6"/>
      <c r="H977" s="6"/>
      <c r="I977" s="6"/>
      <c r="J977" s="6"/>
      <c r="K977" s="6"/>
    </row>
    <row r="978" spans="7:11" ht="14.25" customHeight="1">
      <c r="G978" s="6"/>
      <c r="H978" s="6"/>
      <c r="I978" s="6"/>
      <c r="J978" s="6"/>
      <c r="K978" s="6"/>
    </row>
    <row r="979" spans="7:11" ht="14.25" customHeight="1">
      <c r="G979" s="6"/>
      <c r="H979" s="6"/>
      <c r="I979" s="6"/>
      <c r="J979" s="6"/>
      <c r="K979" s="6"/>
    </row>
    <row r="980" spans="7:11" ht="14.25" customHeight="1">
      <c r="G980" s="6"/>
      <c r="H980" s="6"/>
      <c r="I980" s="6"/>
      <c r="J980" s="6"/>
      <c r="K980" s="6"/>
    </row>
    <row r="981" spans="7:11" ht="14.25" customHeight="1">
      <c r="G981" s="6"/>
      <c r="H981" s="6"/>
      <c r="I981" s="6"/>
      <c r="J981" s="6"/>
      <c r="K981" s="6"/>
    </row>
    <row r="982" spans="7:11" ht="14.25" customHeight="1">
      <c r="G982" s="6"/>
      <c r="H982" s="6"/>
      <c r="I982" s="6"/>
      <c r="J982" s="6"/>
      <c r="K982" s="6"/>
    </row>
    <row r="983" spans="7:11" ht="14.25" customHeight="1">
      <c r="G983" s="6"/>
      <c r="H983" s="6"/>
      <c r="I983" s="6"/>
      <c r="J983" s="6"/>
      <c r="K983" s="6"/>
    </row>
    <row r="984" spans="7:11" ht="14.25" customHeight="1">
      <c r="G984" s="6"/>
      <c r="H984" s="6"/>
      <c r="I984" s="6"/>
      <c r="J984" s="6"/>
      <c r="K984" s="6"/>
    </row>
    <row r="985" spans="7:11" ht="14.25" customHeight="1">
      <c r="G985" s="6"/>
      <c r="H985" s="6"/>
      <c r="I985" s="6"/>
      <c r="J985" s="6"/>
      <c r="K985" s="6"/>
    </row>
    <row r="986" spans="7:11" ht="14.25" customHeight="1">
      <c r="G986" s="6"/>
      <c r="H986" s="6"/>
      <c r="I986" s="6"/>
      <c r="J986" s="6"/>
      <c r="K986" s="6"/>
    </row>
    <row r="987" spans="7:11" ht="14.25" customHeight="1">
      <c r="G987" s="6"/>
      <c r="H987" s="6"/>
      <c r="I987" s="6"/>
      <c r="J987" s="6"/>
      <c r="K987" s="6"/>
    </row>
    <row r="988" spans="7:11" ht="14.25" customHeight="1">
      <c r="G988" s="6"/>
      <c r="H988" s="6"/>
      <c r="I988" s="6"/>
      <c r="J988" s="6"/>
      <c r="K988" s="6"/>
    </row>
    <row r="989" spans="7:11" ht="14.25" customHeight="1">
      <c r="G989" s="6"/>
      <c r="H989" s="6"/>
      <c r="I989" s="6"/>
      <c r="J989" s="6"/>
      <c r="K989" s="6"/>
    </row>
    <row r="990" spans="7:11" ht="14.25" customHeight="1">
      <c r="G990" s="6"/>
      <c r="H990" s="6"/>
      <c r="I990" s="6"/>
      <c r="J990" s="6"/>
      <c r="K990" s="6"/>
    </row>
    <row r="991" spans="7:11" ht="14.25" customHeight="1">
      <c r="G991" s="6"/>
      <c r="H991" s="6"/>
      <c r="I991" s="6"/>
      <c r="J991" s="6"/>
      <c r="K991" s="6"/>
    </row>
    <row r="992" spans="7:11" ht="14.25" customHeight="1">
      <c r="G992" s="6"/>
      <c r="H992" s="6"/>
      <c r="I992" s="6"/>
      <c r="J992" s="6"/>
      <c r="K992" s="6"/>
    </row>
    <row r="993" spans="7:11" ht="14.25" customHeight="1">
      <c r="G993" s="6"/>
      <c r="H993" s="6"/>
      <c r="I993" s="6"/>
      <c r="J993" s="6"/>
      <c r="K993" s="6"/>
    </row>
    <row r="994" spans="7:11" ht="14.25" customHeight="1">
      <c r="G994" s="6"/>
      <c r="H994" s="6"/>
      <c r="I994" s="6"/>
      <c r="J994" s="6"/>
      <c r="K994" s="6"/>
    </row>
    <row r="995" spans="7:11" ht="14.25" customHeight="1">
      <c r="G995" s="6"/>
      <c r="H995" s="6"/>
      <c r="I995" s="6"/>
      <c r="J995" s="6"/>
      <c r="K995" s="6"/>
    </row>
    <row r="996" spans="7:11" ht="14.25" customHeight="1">
      <c r="G996" s="6"/>
      <c r="H996" s="6"/>
      <c r="I996" s="6"/>
      <c r="J996" s="6"/>
      <c r="K996" s="6"/>
    </row>
    <row r="997" spans="7:11" ht="14.25" customHeight="1">
      <c r="G997" s="6"/>
      <c r="H997" s="6"/>
      <c r="I997" s="6"/>
      <c r="J997" s="6"/>
      <c r="K997" s="6"/>
    </row>
    <row r="998" spans="7:11" ht="14.25" customHeight="1">
      <c r="G998" s="6"/>
      <c r="H998" s="6"/>
      <c r="I998" s="6"/>
      <c r="J998" s="6"/>
      <c r="K998" s="6"/>
    </row>
    <row r="999" spans="7:11" ht="14.25" customHeight="1">
      <c r="G999" s="6"/>
      <c r="H999" s="6"/>
      <c r="I999" s="6"/>
      <c r="J999" s="6"/>
      <c r="K999" s="6"/>
    </row>
    <row r="1000" spans="7:11" ht="14.25" customHeight="1">
      <c r="G1000" s="6"/>
      <c r="H1000" s="6"/>
      <c r="I1000" s="6"/>
      <c r="J1000" s="6"/>
      <c r="K1000" s="6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53125" defaultRowHeight="15" customHeight="1"/>
  <cols>
    <col min="1" max="1" width="18.08984375" customWidth="1"/>
    <col min="2" max="3" width="11.26953125" customWidth="1"/>
    <col min="4" max="4" width="8.7265625" customWidth="1"/>
    <col min="5" max="5" width="11.453125" customWidth="1"/>
    <col min="6" max="6" width="19.08984375" customWidth="1"/>
    <col min="7" max="7" width="12" customWidth="1"/>
    <col min="8" max="8" width="10" customWidth="1"/>
    <col min="9" max="9" width="9.08984375" customWidth="1"/>
    <col min="10" max="26" width="8.7265625" customWidth="1"/>
  </cols>
  <sheetData>
    <row r="1" spans="1:26" ht="14.25" customHeight="1">
      <c r="A1" s="1" t="s">
        <v>2</v>
      </c>
      <c r="B1" s="2" t="s">
        <v>152</v>
      </c>
      <c r="C1" s="2" t="s">
        <v>153</v>
      </c>
      <c r="D1" s="2" t="s">
        <v>5</v>
      </c>
      <c r="E1" s="2" t="s">
        <v>6</v>
      </c>
      <c r="F1" s="1" t="s">
        <v>7</v>
      </c>
      <c r="G1" s="22" t="s">
        <v>22</v>
      </c>
      <c r="H1" s="22" t="s">
        <v>23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3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13" t="s">
        <v>154</v>
      </c>
      <c r="G2" s="14" t="s">
        <v>30</v>
      </c>
      <c r="H2" s="14" t="s">
        <v>30</v>
      </c>
    </row>
    <row r="3" spans="1:26" ht="14.25" customHeight="1">
      <c r="A3" s="13" t="s">
        <v>32</v>
      </c>
      <c r="B3" s="6" t="s">
        <v>27</v>
      </c>
      <c r="C3" s="6" t="s">
        <v>28</v>
      </c>
      <c r="D3" s="6" t="s">
        <v>29</v>
      </c>
      <c r="E3" s="6" t="s">
        <v>30</v>
      </c>
      <c r="F3" s="13" t="s">
        <v>154</v>
      </c>
      <c r="G3" s="14" t="s">
        <v>30</v>
      </c>
      <c r="H3" s="14" t="s">
        <v>30</v>
      </c>
    </row>
    <row r="4" spans="1:26" ht="14.25" customHeight="1">
      <c r="A4" s="13" t="s">
        <v>33</v>
      </c>
      <c r="B4" s="6" t="s">
        <v>27</v>
      </c>
      <c r="C4" s="6" t="s">
        <v>27</v>
      </c>
      <c r="D4" s="6" t="s">
        <v>30</v>
      </c>
      <c r="E4" s="6" t="s">
        <v>30</v>
      </c>
      <c r="F4" s="13" t="s">
        <v>154</v>
      </c>
      <c r="G4" s="14" t="s">
        <v>30</v>
      </c>
      <c r="H4" s="14" t="s">
        <v>30</v>
      </c>
    </row>
    <row r="5" spans="1:26" ht="14.25" customHeight="1">
      <c r="A5" s="13" t="s">
        <v>34</v>
      </c>
      <c r="B5" s="6" t="s">
        <v>27</v>
      </c>
      <c r="C5" s="6" t="s">
        <v>27</v>
      </c>
      <c r="D5" s="6" t="s">
        <v>30</v>
      </c>
      <c r="E5" s="6" t="s">
        <v>30</v>
      </c>
      <c r="F5" s="13" t="s">
        <v>154</v>
      </c>
      <c r="G5" s="14" t="s">
        <v>30</v>
      </c>
      <c r="H5" s="14" t="s">
        <v>30</v>
      </c>
    </row>
    <row r="6" spans="1:26" ht="14.25" customHeight="1">
      <c r="A6" s="13" t="s">
        <v>35</v>
      </c>
      <c r="B6" s="6" t="s">
        <v>27</v>
      </c>
      <c r="C6" s="6" t="s">
        <v>27</v>
      </c>
      <c r="D6" s="6" t="s">
        <v>30</v>
      </c>
      <c r="E6" s="6" t="s">
        <v>30</v>
      </c>
      <c r="F6" s="13" t="s">
        <v>154</v>
      </c>
      <c r="G6" s="14" t="s">
        <v>30</v>
      </c>
      <c r="H6" s="14" t="s">
        <v>30</v>
      </c>
    </row>
    <row r="7" spans="1:26" ht="14.25" customHeight="1">
      <c r="A7" s="13" t="s">
        <v>36</v>
      </c>
      <c r="B7" s="6" t="s">
        <v>27</v>
      </c>
      <c r="C7" s="6" t="s">
        <v>27</v>
      </c>
      <c r="D7" s="6" t="s">
        <v>30</v>
      </c>
      <c r="E7" s="6" t="s">
        <v>30</v>
      </c>
      <c r="F7" s="13" t="s">
        <v>154</v>
      </c>
      <c r="G7" s="14" t="s">
        <v>30</v>
      </c>
      <c r="H7" s="14" t="s">
        <v>30</v>
      </c>
    </row>
    <row r="8" spans="1:26" ht="14.25" customHeight="1">
      <c r="A8" s="13" t="s">
        <v>37</v>
      </c>
      <c r="B8" s="6" t="s">
        <v>28</v>
      </c>
      <c r="C8" s="6" t="s">
        <v>28</v>
      </c>
      <c r="D8" s="6" t="s">
        <v>29</v>
      </c>
      <c r="E8" s="6">
        <v>0</v>
      </c>
      <c r="F8" s="13" t="s">
        <v>38</v>
      </c>
      <c r="G8" s="14">
        <v>31.66751</v>
      </c>
      <c r="H8" s="14">
        <v>12.357409000000001</v>
      </c>
      <c r="I8" s="13">
        <f>G8/448.831</f>
        <v>7.055553203767119E-2</v>
      </c>
    </row>
    <row r="9" spans="1:26" ht="14.25" customHeight="1">
      <c r="A9" s="13" t="s">
        <v>39</v>
      </c>
      <c r="B9" s="6" t="s">
        <v>28</v>
      </c>
      <c r="C9" s="6" t="s">
        <v>28</v>
      </c>
      <c r="D9" s="6" t="s">
        <v>40</v>
      </c>
      <c r="E9" s="6" t="s">
        <v>41</v>
      </c>
      <c r="F9" s="13" t="s">
        <v>42</v>
      </c>
      <c r="G9" s="14">
        <v>44.191836000000002</v>
      </c>
      <c r="H9" s="14">
        <v>16.561201000000001</v>
      </c>
    </row>
    <row r="10" spans="1:26" ht="14.25" customHeight="1">
      <c r="A10" s="13" t="s">
        <v>43</v>
      </c>
      <c r="B10" s="6" t="s">
        <v>28</v>
      </c>
      <c r="C10" s="6" t="s">
        <v>28</v>
      </c>
      <c r="D10" s="6" t="s">
        <v>40</v>
      </c>
      <c r="E10" s="6" t="s">
        <v>44</v>
      </c>
      <c r="F10" s="13" t="s">
        <v>42</v>
      </c>
      <c r="G10" s="14">
        <v>96.183334000000002</v>
      </c>
      <c r="H10" s="14">
        <v>40.496125999999997</v>
      </c>
    </row>
    <row r="11" spans="1:26" ht="14.25" customHeight="1">
      <c r="A11" s="13" t="s">
        <v>45</v>
      </c>
      <c r="B11" s="6" t="s">
        <v>28</v>
      </c>
      <c r="C11" s="6" t="s">
        <v>28</v>
      </c>
      <c r="D11" s="6" t="s">
        <v>29</v>
      </c>
      <c r="E11" s="6">
        <v>0</v>
      </c>
      <c r="F11" s="13" t="s">
        <v>38</v>
      </c>
      <c r="G11" s="14">
        <v>44.176748000000003</v>
      </c>
      <c r="H11" s="14">
        <v>18.232171999999998</v>
      </c>
    </row>
    <row r="12" spans="1:26" ht="14.25" customHeight="1">
      <c r="A12" s="13" t="s">
        <v>46</v>
      </c>
      <c r="B12" s="6" t="s">
        <v>27</v>
      </c>
      <c r="C12" s="6" t="s">
        <v>27</v>
      </c>
      <c r="D12" s="6" t="s">
        <v>30</v>
      </c>
      <c r="E12" s="6" t="s">
        <v>30</v>
      </c>
      <c r="F12" s="13" t="s">
        <v>47</v>
      </c>
      <c r="G12" s="14">
        <v>34.927219000000001</v>
      </c>
      <c r="H12" s="14">
        <v>13.660361999999999</v>
      </c>
    </row>
    <row r="13" spans="1:26" ht="14.25" customHeight="1">
      <c r="A13" s="13" t="s">
        <v>48</v>
      </c>
      <c r="B13" s="6" t="s">
        <v>27</v>
      </c>
      <c r="C13" s="6" t="s">
        <v>27</v>
      </c>
      <c r="D13" s="6" t="s">
        <v>30</v>
      </c>
      <c r="E13" s="6" t="s">
        <v>30</v>
      </c>
      <c r="F13" s="13" t="s">
        <v>47</v>
      </c>
      <c r="G13" s="14" t="s">
        <v>30</v>
      </c>
      <c r="H13" s="14" t="s">
        <v>30</v>
      </c>
    </row>
    <row r="14" spans="1:26" ht="14.25" customHeight="1">
      <c r="A14" s="13" t="s">
        <v>49</v>
      </c>
      <c r="B14" s="6" t="s">
        <v>27</v>
      </c>
      <c r="C14" s="6" t="s">
        <v>28</v>
      </c>
      <c r="D14" s="6" t="s">
        <v>29</v>
      </c>
      <c r="E14" s="6" t="s">
        <v>30</v>
      </c>
      <c r="F14" s="13" t="s">
        <v>154</v>
      </c>
      <c r="G14" s="14" t="s">
        <v>30</v>
      </c>
      <c r="H14" s="14" t="s">
        <v>30</v>
      </c>
    </row>
    <row r="15" spans="1:26" ht="14.25" customHeight="1">
      <c r="A15" s="13" t="s">
        <v>50</v>
      </c>
      <c r="B15" s="6" t="s">
        <v>27</v>
      </c>
      <c r="C15" s="6" t="s">
        <v>27</v>
      </c>
      <c r="D15" s="6" t="s">
        <v>30</v>
      </c>
      <c r="E15" s="6" t="s">
        <v>30</v>
      </c>
      <c r="F15" s="13" t="s">
        <v>47</v>
      </c>
      <c r="G15" s="14">
        <v>39.749485</v>
      </c>
      <c r="H15" s="14">
        <v>15.943068</v>
      </c>
    </row>
    <row r="16" spans="1:26" ht="14.25" customHeight="1">
      <c r="A16" s="13" t="s">
        <v>51</v>
      </c>
      <c r="B16" s="6" t="s">
        <v>27</v>
      </c>
      <c r="C16" s="6" t="s">
        <v>27</v>
      </c>
      <c r="D16" s="6" t="s">
        <v>30</v>
      </c>
      <c r="E16" s="6" t="s">
        <v>30</v>
      </c>
      <c r="F16" s="13" t="s">
        <v>154</v>
      </c>
      <c r="G16" s="14" t="s">
        <v>30</v>
      </c>
      <c r="H16" s="14" t="s">
        <v>30</v>
      </c>
    </row>
    <row r="17" spans="1:8" ht="14.25" customHeight="1">
      <c r="A17" s="13" t="s">
        <v>52</v>
      </c>
      <c r="B17" s="6" t="s">
        <v>28</v>
      </c>
      <c r="C17" s="6" t="s">
        <v>28</v>
      </c>
      <c r="D17" s="6" t="s">
        <v>29</v>
      </c>
      <c r="E17" s="6">
        <v>0</v>
      </c>
      <c r="F17" s="13" t="s">
        <v>38</v>
      </c>
      <c r="G17" s="14">
        <v>75.742484000000005</v>
      </c>
      <c r="H17" s="14">
        <v>31.217721000000001</v>
      </c>
    </row>
    <row r="18" spans="1:8" ht="14.25" customHeight="1">
      <c r="A18" s="13" t="s">
        <v>53</v>
      </c>
      <c r="B18" s="6" t="s">
        <v>27</v>
      </c>
      <c r="C18" s="6" t="s">
        <v>28</v>
      </c>
      <c r="D18" s="6" t="s">
        <v>29</v>
      </c>
      <c r="E18" s="6">
        <v>0</v>
      </c>
      <c r="F18" s="13" t="s">
        <v>38</v>
      </c>
      <c r="G18" s="14" t="s">
        <v>30</v>
      </c>
      <c r="H18" s="14" t="s">
        <v>30</v>
      </c>
    </row>
    <row r="19" spans="1:8" ht="14.25" customHeight="1">
      <c r="A19" s="13" t="s">
        <v>54</v>
      </c>
      <c r="B19" s="6" t="s">
        <v>28</v>
      </c>
      <c r="C19" s="6" t="s">
        <v>28</v>
      </c>
      <c r="D19" s="6" t="s">
        <v>40</v>
      </c>
      <c r="E19" s="6" t="s">
        <v>55</v>
      </c>
      <c r="F19" s="13" t="s">
        <v>42</v>
      </c>
      <c r="G19" s="14">
        <v>63.820825999999997</v>
      </c>
      <c r="H19" s="14">
        <v>25.776382999999999</v>
      </c>
    </row>
    <row r="20" spans="1:8" ht="14.25" customHeight="1">
      <c r="A20" s="13" t="s">
        <v>56</v>
      </c>
      <c r="B20" s="6" t="s">
        <v>28</v>
      </c>
      <c r="C20" s="6" t="s">
        <v>28</v>
      </c>
      <c r="D20" s="6" t="s">
        <v>29</v>
      </c>
      <c r="E20" s="6">
        <v>0</v>
      </c>
      <c r="F20" s="13" t="s">
        <v>38</v>
      </c>
      <c r="G20" s="14">
        <v>53.989199999999997</v>
      </c>
      <c r="H20" s="14">
        <v>22.596257999999999</v>
      </c>
    </row>
    <row r="21" spans="1:8" ht="14.25" customHeight="1">
      <c r="A21" s="13" t="s">
        <v>57</v>
      </c>
      <c r="B21" s="6" t="s">
        <v>28</v>
      </c>
      <c r="C21" s="6" t="s">
        <v>27</v>
      </c>
      <c r="D21" s="6" t="s">
        <v>30</v>
      </c>
      <c r="E21" s="6" t="s">
        <v>30</v>
      </c>
      <c r="F21" s="13" t="s">
        <v>47</v>
      </c>
      <c r="G21" s="14">
        <v>19.035484</v>
      </c>
      <c r="H21" s="14">
        <v>7.5932199999999996</v>
      </c>
    </row>
    <row r="22" spans="1:8" ht="14.25" customHeight="1">
      <c r="A22" s="13" t="s">
        <v>58</v>
      </c>
      <c r="B22" s="6" t="s">
        <v>27</v>
      </c>
      <c r="C22" s="6" t="s">
        <v>27</v>
      </c>
      <c r="D22" s="6" t="s">
        <v>30</v>
      </c>
      <c r="E22" s="6" t="s">
        <v>30</v>
      </c>
      <c r="F22" s="13" t="s">
        <v>47</v>
      </c>
      <c r="G22" s="14" t="s">
        <v>30</v>
      </c>
      <c r="H22" s="14" t="s">
        <v>30</v>
      </c>
    </row>
    <row r="23" spans="1:8" ht="14.25" customHeight="1">
      <c r="A23" s="13" t="s">
        <v>59</v>
      </c>
      <c r="B23" s="6" t="s">
        <v>28</v>
      </c>
      <c r="C23" s="6" t="s">
        <v>28</v>
      </c>
      <c r="D23" s="6" t="s">
        <v>60</v>
      </c>
      <c r="E23" s="6" t="s">
        <v>44</v>
      </c>
      <c r="F23" s="13" t="s">
        <v>61</v>
      </c>
      <c r="G23" s="14">
        <v>138.717704</v>
      </c>
      <c r="H23" s="14">
        <v>62.073754000000001</v>
      </c>
    </row>
    <row r="24" spans="1:8" ht="14.25" customHeight="1">
      <c r="A24" s="13" t="s">
        <v>62</v>
      </c>
      <c r="B24" s="6" t="s">
        <v>28</v>
      </c>
      <c r="C24" s="6" t="s">
        <v>28</v>
      </c>
      <c r="D24" s="6" t="s">
        <v>40</v>
      </c>
      <c r="E24" s="6" t="s">
        <v>63</v>
      </c>
      <c r="F24" s="13" t="s">
        <v>42</v>
      </c>
      <c r="G24" s="14">
        <v>67.756041999999994</v>
      </c>
      <c r="H24" s="14">
        <v>26.844389</v>
      </c>
    </row>
    <row r="25" spans="1:8" ht="14.25" customHeight="1">
      <c r="A25" s="13" t="s">
        <v>64</v>
      </c>
      <c r="B25" s="6" t="s">
        <v>27</v>
      </c>
      <c r="C25" s="6" t="s">
        <v>28</v>
      </c>
      <c r="D25" s="6" t="s">
        <v>29</v>
      </c>
      <c r="E25" s="6">
        <v>0</v>
      </c>
      <c r="F25" s="13" t="s">
        <v>38</v>
      </c>
      <c r="G25" s="14" t="s">
        <v>30</v>
      </c>
      <c r="H25" s="14" t="s">
        <v>30</v>
      </c>
    </row>
    <row r="26" spans="1:8" ht="14.25" customHeight="1">
      <c r="A26" s="13" t="s">
        <v>65</v>
      </c>
      <c r="B26" s="6" t="s">
        <v>28</v>
      </c>
      <c r="C26" s="6" t="s">
        <v>28</v>
      </c>
      <c r="D26" s="6" t="s">
        <v>40</v>
      </c>
      <c r="E26" s="6">
        <v>17</v>
      </c>
      <c r="F26" s="13" t="s">
        <v>42</v>
      </c>
      <c r="G26" s="14">
        <v>111.75311499999999</v>
      </c>
      <c r="H26" s="14">
        <v>44.588940999999998</v>
      </c>
    </row>
    <row r="27" spans="1:8" ht="14.25" customHeight="1">
      <c r="A27" s="13" t="s">
        <v>66</v>
      </c>
      <c r="B27" s="6" t="s">
        <v>28</v>
      </c>
      <c r="C27" s="6" t="s">
        <v>28</v>
      </c>
      <c r="D27" s="6" t="s">
        <v>40</v>
      </c>
      <c r="E27" s="6">
        <v>10</v>
      </c>
      <c r="F27" s="13" t="s">
        <v>42</v>
      </c>
      <c r="G27" s="14">
        <v>45.089101999999997</v>
      </c>
      <c r="H27" s="14">
        <v>16.624696</v>
      </c>
    </row>
    <row r="28" spans="1:8" ht="14.25" customHeight="1">
      <c r="A28" s="13" t="s">
        <v>67</v>
      </c>
      <c r="B28" s="6" t="s">
        <v>28</v>
      </c>
      <c r="C28" s="6" t="s">
        <v>28</v>
      </c>
      <c r="D28" s="6" t="s">
        <v>40</v>
      </c>
      <c r="E28" s="6" t="s">
        <v>68</v>
      </c>
      <c r="F28" s="13" t="s">
        <v>42</v>
      </c>
      <c r="G28" s="14">
        <v>64.537403999999995</v>
      </c>
      <c r="H28" s="14">
        <v>24.207498999999999</v>
      </c>
    </row>
    <row r="29" spans="1:8" ht="14.25" customHeight="1">
      <c r="A29" s="13" t="s">
        <v>69</v>
      </c>
      <c r="B29" s="6" t="s">
        <v>28</v>
      </c>
      <c r="C29" s="6" t="s">
        <v>28</v>
      </c>
      <c r="D29" s="6" t="s">
        <v>40</v>
      </c>
      <c r="E29" s="6" t="s">
        <v>70</v>
      </c>
      <c r="F29" s="13" t="s">
        <v>42</v>
      </c>
      <c r="G29" s="14">
        <v>37.978735999999998</v>
      </c>
      <c r="H29" s="14">
        <v>14.883452</v>
      </c>
    </row>
    <row r="30" spans="1:8" ht="14.25" customHeight="1">
      <c r="A30" s="13" t="s">
        <v>155</v>
      </c>
      <c r="B30" s="6" t="s">
        <v>27</v>
      </c>
      <c r="C30" s="6" t="s">
        <v>27</v>
      </c>
      <c r="D30" s="6" t="s">
        <v>30</v>
      </c>
      <c r="E30" s="6" t="s">
        <v>30</v>
      </c>
      <c r="F30" s="13" t="s">
        <v>47</v>
      </c>
      <c r="G30" s="14" t="s">
        <v>30</v>
      </c>
      <c r="H30" s="14" t="s">
        <v>30</v>
      </c>
    </row>
    <row r="31" spans="1:8" ht="14.25" customHeight="1">
      <c r="A31" s="13" t="s">
        <v>72</v>
      </c>
      <c r="B31" s="6" t="s">
        <v>27</v>
      </c>
      <c r="C31" s="6" t="s">
        <v>28</v>
      </c>
      <c r="D31" s="6" t="s">
        <v>29</v>
      </c>
      <c r="E31" s="6" t="s">
        <v>30</v>
      </c>
      <c r="F31" s="13" t="s">
        <v>154</v>
      </c>
      <c r="G31" s="14" t="s">
        <v>30</v>
      </c>
      <c r="H31" s="14" t="s">
        <v>30</v>
      </c>
    </row>
    <row r="32" spans="1:8" ht="14.25" customHeight="1">
      <c r="A32" s="13" t="s">
        <v>73</v>
      </c>
      <c r="B32" s="6" t="s">
        <v>28</v>
      </c>
      <c r="C32" s="6" t="s">
        <v>27</v>
      </c>
      <c r="D32" s="6" t="s">
        <v>30</v>
      </c>
      <c r="E32" s="6" t="s">
        <v>30</v>
      </c>
      <c r="F32" s="13" t="s">
        <v>47</v>
      </c>
      <c r="G32" s="14">
        <v>22.859722000000001</v>
      </c>
      <c r="H32" s="14">
        <v>8.4824780000000004</v>
      </c>
    </row>
    <row r="33" spans="1:8" ht="14.25" customHeight="1">
      <c r="A33" s="13" t="s">
        <v>74</v>
      </c>
      <c r="B33" s="6" t="s">
        <v>27</v>
      </c>
      <c r="C33" s="6" t="s">
        <v>27</v>
      </c>
      <c r="D33" s="6" t="s">
        <v>30</v>
      </c>
      <c r="E33" s="6" t="s">
        <v>30</v>
      </c>
      <c r="F33" s="13" t="s">
        <v>47</v>
      </c>
      <c r="G33" s="14">
        <v>27.524169000000001</v>
      </c>
      <c r="H33" s="14">
        <v>10.631878</v>
      </c>
    </row>
    <row r="34" spans="1:8" ht="14.25" customHeight="1">
      <c r="A34" s="13" t="s">
        <v>76</v>
      </c>
      <c r="B34" s="6" t="s">
        <v>28</v>
      </c>
      <c r="C34" s="6" t="s">
        <v>28</v>
      </c>
      <c r="D34" s="6" t="s">
        <v>40</v>
      </c>
      <c r="E34" s="6" t="s">
        <v>68</v>
      </c>
      <c r="F34" s="13" t="s">
        <v>42</v>
      </c>
      <c r="G34" s="14" t="s">
        <v>30</v>
      </c>
      <c r="H34" s="14" t="s">
        <v>30</v>
      </c>
    </row>
    <row r="35" spans="1:8" ht="14.25" customHeight="1">
      <c r="A35" s="13" t="s">
        <v>77</v>
      </c>
      <c r="B35" s="6" t="s">
        <v>27</v>
      </c>
      <c r="C35" s="6" t="s">
        <v>28</v>
      </c>
      <c r="D35" s="6" t="s">
        <v>29</v>
      </c>
      <c r="E35" s="6">
        <v>0</v>
      </c>
      <c r="F35" s="13" t="s">
        <v>38</v>
      </c>
      <c r="G35" s="14" t="s">
        <v>30</v>
      </c>
      <c r="H35" s="14" t="s">
        <v>30</v>
      </c>
    </row>
    <row r="36" spans="1:8" ht="14.25" customHeight="1">
      <c r="A36" s="13" t="s">
        <v>78</v>
      </c>
      <c r="B36" s="6" t="s">
        <v>27</v>
      </c>
      <c r="C36" s="6" t="s">
        <v>27</v>
      </c>
      <c r="D36" s="6" t="s">
        <v>30</v>
      </c>
      <c r="E36" s="6" t="s">
        <v>30</v>
      </c>
      <c r="F36" s="13" t="s">
        <v>154</v>
      </c>
      <c r="G36" s="14" t="s">
        <v>30</v>
      </c>
      <c r="H36" s="14" t="s">
        <v>30</v>
      </c>
    </row>
    <row r="37" spans="1:8" ht="14.25" customHeight="1">
      <c r="A37" s="13" t="s">
        <v>79</v>
      </c>
      <c r="B37" s="6" t="s">
        <v>28</v>
      </c>
      <c r="C37" s="6" t="s">
        <v>28</v>
      </c>
      <c r="D37" s="6" t="s">
        <v>40</v>
      </c>
      <c r="E37" s="6" t="s">
        <v>44</v>
      </c>
      <c r="F37" s="13" t="s">
        <v>42</v>
      </c>
      <c r="G37" s="14">
        <v>233.10965300000001</v>
      </c>
      <c r="H37" s="14">
        <v>103.68913000000001</v>
      </c>
    </row>
    <row r="38" spans="1:8" ht="14.25" customHeight="1">
      <c r="A38" s="13" t="s">
        <v>80</v>
      </c>
      <c r="B38" s="6" t="s">
        <v>28</v>
      </c>
      <c r="C38" s="6" t="s">
        <v>28</v>
      </c>
      <c r="D38" s="6" t="s">
        <v>40</v>
      </c>
      <c r="E38" s="6" t="s">
        <v>44</v>
      </c>
      <c r="F38" s="13" t="s">
        <v>42</v>
      </c>
      <c r="G38" s="14">
        <v>184.88618299999999</v>
      </c>
      <c r="H38" s="14">
        <v>80.368093999999999</v>
      </c>
    </row>
    <row r="39" spans="1:8" ht="14.25" customHeight="1">
      <c r="A39" s="13" t="s">
        <v>81</v>
      </c>
      <c r="B39" s="6" t="s">
        <v>28</v>
      </c>
      <c r="C39" s="6" t="s">
        <v>28</v>
      </c>
      <c r="D39" s="6" t="s">
        <v>60</v>
      </c>
      <c r="E39" s="6" t="s">
        <v>44</v>
      </c>
      <c r="F39" s="13" t="s">
        <v>61</v>
      </c>
      <c r="G39" s="14">
        <v>130.809156</v>
      </c>
      <c r="H39" s="14">
        <v>58.028328000000002</v>
      </c>
    </row>
    <row r="40" spans="1:8" ht="14.25" customHeight="1">
      <c r="A40" s="13" t="s">
        <v>82</v>
      </c>
      <c r="B40" s="6" t="s">
        <v>27</v>
      </c>
      <c r="C40" s="6" t="s">
        <v>27</v>
      </c>
      <c r="D40" s="6" t="s">
        <v>30</v>
      </c>
      <c r="E40" s="6" t="s">
        <v>30</v>
      </c>
      <c r="F40" s="13" t="s">
        <v>154</v>
      </c>
      <c r="G40" s="14" t="s">
        <v>30</v>
      </c>
      <c r="H40" s="14" t="s">
        <v>30</v>
      </c>
    </row>
    <row r="41" spans="1:8" ht="14.25" customHeight="1">
      <c r="A41" s="13" t="s">
        <v>83</v>
      </c>
      <c r="B41" s="6" t="s">
        <v>28</v>
      </c>
      <c r="C41" s="6" t="s">
        <v>28</v>
      </c>
      <c r="D41" s="6" t="s">
        <v>40</v>
      </c>
      <c r="E41" s="6" t="s">
        <v>84</v>
      </c>
      <c r="F41" s="13" t="s">
        <v>42</v>
      </c>
      <c r="G41" s="14">
        <v>126.33787100000001</v>
      </c>
      <c r="H41" s="14">
        <v>53.034601000000002</v>
      </c>
    </row>
    <row r="42" spans="1:8" ht="14.25" customHeight="1">
      <c r="A42" s="13" t="s">
        <v>85</v>
      </c>
      <c r="B42" s="6" t="s">
        <v>27</v>
      </c>
      <c r="C42" s="6" t="s">
        <v>27</v>
      </c>
      <c r="D42" s="6" t="s">
        <v>30</v>
      </c>
      <c r="E42" s="6" t="s">
        <v>30</v>
      </c>
      <c r="F42" s="13" t="s">
        <v>47</v>
      </c>
      <c r="G42" s="14">
        <v>12.644898</v>
      </c>
      <c r="H42" s="14">
        <v>4.8920529999999998</v>
      </c>
    </row>
    <row r="43" spans="1:8" ht="14.25" customHeight="1">
      <c r="A43" s="13" t="s">
        <v>86</v>
      </c>
      <c r="B43" s="6" t="s">
        <v>28</v>
      </c>
      <c r="C43" s="6" t="s">
        <v>28</v>
      </c>
      <c r="D43" s="6" t="s">
        <v>60</v>
      </c>
      <c r="E43" s="6" t="s">
        <v>44</v>
      </c>
      <c r="F43" s="13" t="s">
        <v>61</v>
      </c>
      <c r="G43" s="14">
        <v>64.339134999999999</v>
      </c>
      <c r="H43" s="14">
        <v>26.253530999999999</v>
      </c>
    </row>
    <row r="44" spans="1:8" ht="14.25" customHeight="1">
      <c r="A44" s="13" t="s">
        <v>87</v>
      </c>
      <c r="B44" s="6" t="s">
        <v>28</v>
      </c>
      <c r="C44" s="6" t="s">
        <v>28</v>
      </c>
      <c r="D44" s="6" t="s">
        <v>40</v>
      </c>
      <c r="E44" s="6">
        <v>6</v>
      </c>
      <c r="F44" s="13" t="s">
        <v>42</v>
      </c>
      <c r="G44" s="14">
        <v>32.951284999999999</v>
      </c>
      <c r="H44" s="14">
        <v>13.081110000000001</v>
      </c>
    </row>
    <row r="45" spans="1:8" ht="14.25" customHeight="1">
      <c r="A45" s="13" t="s">
        <v>88</v>
      </c>
      <c r="B45" s="6" t="s">
        <v>28</v>
      </c>
      <c r="C45" s="6" t="s">
        <v>28</v>
      </c>
      <c r="D45" s="6" t="s">
        <v>40</v>
      </c>
      <c r="E45" s="6" t="s">
        <v>41</v>
      </c>
      <c r="F45" s="13" t="s">
        <v>42</v>
      </c>
      <c r="G45" s="14">
        <v>25.914742</v>
      </c>
      <c r="H45" s="14">
        <v>9.4587579999999996</v>
      </c>
    </row>
    <row r="46" spans="1:8" ht="14.25" customHeight="1">
      <c r="A46" s="13" t="s">
        <v>89</v>
      </c>
      <c r="B46" s="6" t="s">
        <v>28</v>
      </c>
      <c r="C46" s="6" t="s">
        <v>28</v>
      </c>
      <c r="D46" s="6" t="s">
        <v>40</v>
      </c>
      <c r="E46" s="6" t="s">
        <v>68</v>
      </c>
      <c r="F46" s="13" t="s">
        <v>42</v>
      </c>
      <c r="G46" s="14">
        <v>57.143560000000001</v>
      </c>
      <c r="H46" s="14">
        <v>22.589984000000001</v>
      </c>
    </row>
    <row r="47" spans="1:8" ht="14.25" customHeight="1">
      <c r="A47" s="13" t="s">
        <v>90</v>
      </c>
      <c r="B47" s="6" t="s">
        <v>28</v>
      </c>
      <c r="C47" s="6" t="s">
        <v>27</v>
      </c>
      <c r="D47" s="6" t="s">
        <v>30</v>
      </c>
      <c r="E47" s="6" t="s">
        <v>30</v>
      </c>
      <c r="F47" s="13" t="s">
        <v>47</v>
      </c>
      <c r="G47" s="14">
        <v>37.251660000000001</v>
      </c>
      <c r="H47" s="14">
        <v>13.93164</v>
      </c>
    </row>
    <row r="48" spans="1:8" ht="14.25" customHeight="1">
      <c r="A48" s="13" t="s">
        <v>91</v>
      </c>
      <c r="B48" s="6" t="s">
        <v>28</v>
      </c>
      <c r="C48" s="6" t="s">
        <v>28</v>
      </c>
      <c r="D48" s="6" t="s">
        <v>40</v>
      </c>
      <c r="E48" s="6">
        <v>1</v>
      </c>
      <c r="F48" s="13" t="s">
        <v>42</v>
      </c>
      <c r="G48" s="14">
        <v>44.54533</v>
      </c>
      <c r="H48" s="14">
        <v>18.053145000000001</v>
      </c>
    </row>
    <row r="49" spans="1:8" ht="14.25" customHeight="1">
      <c r="A49" s="13" t="s">
        <v>92</v>
      </c>
      <c r="B49" s="6" t="s">
        <v>28</v>
      </c>
      <c r="C49" s="6" t="s">
        <v>28</v>
      </c>
      <c r="D49" s="6" t="s">
        <v>40</v>
      </c>
      <c r="E49" s="6">
        <v>2</v>
      </c>
      <c r="F49" s="13" t="s">
        <v>42</v>
      </c>
      <c r="G49" s="14">
        <v>36.226289999999999</v>
      </c>
      <c r="H49" s="14">
        <v>14.210687</v>
      </c>
    </row>
    <row r="50" spans="1:8" ht="14.25" customHeight="1">
      <c r="A50" s="13" t="s">
        <v>93</v>
      </c>
      <c r="B50" s="6" t="s">
        <v>28</v>
      </c>
      <c r="C50" s="6" t="s">
        <v>28</v>
      </c>
      <c r="D50" s="6" t="s">
        <v>28</v>
      </c>
      <c r="E50" s="6">
        <v>10</v>
      </c>
      <c r="F50" s="13" t="s">
        <v>42</v>
      </c>
      <c r="G50" s="14">
        <v>81.811384000000004</v>
      </c>
      <c r="H50" s="14">
        <v>32.919635999999997</v>
      </c>
    </row>
    <row r="51" spans="1:8" ht="14.25" customHeight="1">
      <c r="A51" s="13" t="s">
        <v>94</v>
      </c>
      <c r="B51" s="6" t="s">
        <v>28</v>
      </c>
      <c r="C51" s="6" t="s">
        <v>28</v>
      </c>
      <c r="D51" s="6" t="s">
        <v>40</v>
      </c>
      <c r="E51" s="6" t="s">
        <v>44</v>
      </c>
      <c r="F51" s="13" t="s">
        <v>42</v>
      </c>
      <c r="G51" s="14">
        <v>162.69661199999999</v>
      </c>
      <c r="H51" s="14">
        <v>70.513462000000004</v>
      </c>
    </row>
    <row r="52" spans="1:8" ht="14.25" customHeight="1">
      <c r="A52" s="13" t="s">
        <v>95</v>
      </c>
      <c r="B52" s="6" t="s">
        <v>28</v>
      </c>
      <c r="C52" s="6" t="s">
        <v>28</v>
      </c>
      <c r="D52" s="6" t="s">
        <v>40</v>
      </c>
      <c r="E52" s="6">
        <v>30</v>
      </c>
      <c r="F52" s="13" t="s">
        <v>42</v>
      </c>
      <c r="G52" s="14">
        <v>80.574096999999995</v>
      </c>
      <c r="H52" s="14">
        <v>32.178030999999997</v>
      </c>
    </row>
    <row r="53" spans="1:8" ht="14.25" customHeight="1">
      <c r="A53" s="13" t="s">
        <v>96</v>
      </c>
      <c r="B53" s="6" t="s">
        <v>27</v>
      </c>
      <c r="C53" s="6" t="s">
        <v>28</v>
      </c>
      <c r="D53" s="6" t="s">
        <v>29</v>
      </c>
      <c r="E53" s="6">
        <v>0</v>
      </c>
      <c r="F53" s="13" t="s">
        <v>38</v>
      </c>
      <c r="G53" s="14" t="s">
        <v>30</v>
      </c>
      <c r="H53" s="14" t="s">
        <v>30</v>
      </c>
    </row>
    <row r="54" spans="1:8" ht="14.25" customHeight="1">
      <c r="A54" s="13" t="s">
        <v>97</v>
      </c>
      <c r="B54" s="6" t="s">
        <v>27</v>
      </c>
      <c r="C54" s="6" t="s">
        <v>28</v>
      </c>
      <c r="D54" s="6" t="s">
        <v>40</v>
      </c>
      <c r="E54" s="6" t="s">
        <v>44</v>
      </c>
      <c r="F54" s="13" t="s">
        <v>42</v>
      </c>
      <c r="G54" s="14" t="s">
        <v>30</v>
      </c>
      <c r="H54" s="14" t="s">
        <v>30</v>
      </c>
    </row>
    <row r="55" spans="1:8" ht="14.25" customHeight="1">
      <c r="A55" s="13" t="s">
        <v>98</v>
      </c>
      <c r="B55" s="6" t="s">
        <v>28</v>
      </c>
      <c r="C55" s="6" t="s">
        <v>28</v>
      </c>
      <c r="D55" s="6" t="s">
        <v>60</v>
      </c>
      <c r="E55" s="6" t="s">
        <v>44</v>
      </c>
      <c r="F55" s="13" t="s">
        <v>61</v>
      </c>
      <c r="G55" s="14">
        <v>52.175612999999998</v>
      </c>
      <c r="H55" s="14">
        <v>20.35455</v>
      </c>
    </row>
    <row r="56" spans="1:8" ht="14.25" customHeight="1">
      <c r="A56" s="13" t="s">
        <v>99</v>
      </c>
      <c r="B56" s="6" t="s">
        <v>28</v>
      </c>
      <c r="C56" s="6" t="s">
        <v>28</v>
      </c>
      <c r="D56" s="6" t="s">
        <v>29</v>
      </c>
      <c r="E56" s="6">
        <v>0</v>
      </c>
      <c r="F56" s="13" t="s">
        <v>38</v>
      </c>
      <c r="G56" s="14">
        <v>152.877713</v>
      </c>
      <c r="H56" s="14">
        <v>61.705914999999997</v>
      </c>
    </row>
    <row r="57" spans="1:8" ht="14.25" customHeight="1">
      <c r="A57" s="13" t="s">
        <v>100</v>
      </c>
      <c r="B57" s="6" t="s">
        <v>28</v>
      </c>
      <c r="C57" s="6" t="s">
        <v>27</v>
      </c>
      <c r="D57" s="6" t="s">
        <v>30</v>
      </c>
      <c r="E57" s="6" t="s">
        <v>30</v>
      </c>
      <c r="F57" s="13" t="s">
        <v>47</v>
      </c>
      <c r="G57" s="14">
        <v>36.132995000000001</v>
      </c>
      <c r="H57" s="14">
        <v>14.151702</v>
      </c>
    </row>
    <row r="58" spans="1:8" ht="14.25" customHeight="1">
      <c r="A58" s="13" t="s">
        <v>156</v>
      </c>
      <c r="B58" s="6" t="s">
        <v>28</v>
      </c>
      <c r="C58" s="6" t="s">
        <v>28</v>
      </c>
      <c r="D58" s="6" t="s">
        <v>40</v>
      </c>
      <c r="E58" s="6">
        <v>8</v>
      </c>
      <c r="F58" s="13" t="s">
        <v>42</v>
      </c>
      <c r="G58" s="14" t="s">
        <v>30</v>
      </c>
      <c r="H58" s="14" t="s">
        <v>30</v>
      </c>
    </row>
    <row r="59" spans="1:8" ht="14.25" customHeight="1">
      <c r="A59" s="13" t="s">
        <v>102</v>
      </c>
      <c r="B59" s="6" t="s">
        <v>27</v>
      </c>
      <c r="C59" s="6" t="s">
        <v>27</v>
      </c>
      <c r="D59" s="6" t="s">
        <v>30</v>
      </c>
      <c r="E59" s="6" t="s">
        <v>30</v>
      </c>
      <c r="F59" s="13" t="s">
        <v>47</v>
      </c>
      <c r="G59" s="14">
        <v>42.288384999999998</v>
      </c>
      <c r="H59" s="14">
        <v>16.920016</v>
      </c>
    </row>
    <row r="60" spans="1:8" ht="14.25" customHeight="1">
      <c r="A60" s="13" t="s">
        <v>103</v>
      </c>
      <c r="B60" s="6" t="s">
        <v>27</v>
      </c>
      <c r="C60" s="6" t="s">
        <v>28</v>
      </c>
      <c r="D60" s="6" t="s">
        <v>29</v>
      </c>
      <c r="E60" s="6">
        <v>0</v>
      </c>
      <c r="F60" s="13" t="s">
        <v>38</v>
      </c>
      <c r="G60" s="14" t="s">
        <v>30</v>
      </c>
      <c r="H60" s="14" t="s">
        <v>30</v>
      </c>
    </row>
    <row r="61" spans="1:8" ht="14.25" customHeight="1">
      <c r="A61" s="13" t="s">
        <v>104</v>
      </c>
      <c r="B61" s="6" t="s">
        <v>27</v>
      </c>
      <c r="C61" s="6" t="s">
        <v>27</v>
      </c>
      <c r="D61" s="6" t="s">
        <v>30</v>
      </c>
      <c r="E61" s="6" t="s">
        <v>30</v>
      </c>
      <c r="F61" s="13" t="s">
        <v>47</v>
      </c>
      <c r="G61" s="14">
        <v>13.564045999999999</v>
      </c>
      <c r="H61" s="14">
        <v>5.2080630000000001</v>
      </c>
    </row>
    <row r="62" spans="1:8" ht="14.25" customHeight="1">
      <c r="A62" s="13" t="s">
        <v>105</v>
      </c>
      <c r="B62" s="6" t="s">
        <v>27</v>
      </c>
      <c r="C62" s="6" t="s">
        <v>28</v>
      </c>
      <c r="D62" s="6" t="s">
        <v>29</v>
      </c>
      <c r="E62" s="6" t="s">
        <v>30</v>
      </c>
      <c r="F62" s="13" t="s">
        <v>154</v>
      </c>
      <c r="G62" s="14" t="s">
        <v>30</v>
      </c>
      <c r="H62" s="14" t="s">
        <v>30</v>
      </c>
    </row>
    <row r="63" spans="1:8" ht="14.25" customHeight="1">
      <c r="A63" s="13" t="s">
        <v>106</v>
      </c>
      <c r="B63" s="6" t="s">
        <v>27</v>
      </c>
      <c r="C63" s="6" t="s">
        <v>28</v>
      </c>
      <c r="D63" s="6" t="s">
        <v>29</v>
      </c>
      <c r="E63" s="6" t="s">
        <v>30</v>
      </c>
      <c r="F63" s="13" t="s">
        <v>154</v>
      </c>
      <c r="G63" s="14" t="s">
        <v>30</v>
      </c>
      <c r="H63" s="14" t="s">
        <v>30</v>
      </c>
    </row>
    <row r="64" spans="1:8" ht="14.25" customHeight="1">
      <c r="A64" s="13" t="s">
        <v>107</v>
      </c>
      <c r="B64" s="6" t="s">
        <v>28</v>
      </c>
      <c r="C64" s="6" t="s">
        <v>28</v>
      </c>
      <c r="D64" s="6" t="s">
        <v>40</v>
      </c>
      <c r="E64" s="6">
        <v>70</v>
      </c>
      <c r="F64" s="13" t="s">
        <v>42</v>
      </c>
      <c r="G64" s="14">
        <v>119.048186</v>
      </c>
      <c r="H64" s="14">
        <v>49.539892999999999</v>
      </c>
    </row>
    <row r="65" spans="1:8" ht="14.25" customHeight="1">
      <c r="A65" s="13" t="s">
        <v>108</v>
      </c>
      <c r="B65" s="6" t="s">
        <v>28</v>
      </c>
      <c r="C65" s="6" t="s">
        <v>28</v>
      </c>
      <c r="D65" s="6" t="s">
        <v>40</v>
      </c>
      <c r="E65" s="6" t="s">
        <v>44</v>
      </c>
      <c r="F65" s="13" t="s">
        <v>42</v>
      </c>
      <c r="G65" s="14">
        <v>168.786181</v>
      </c>
      <c r="H65" s="14">
        <v>66.941592</v>
      </c>
    </row>
    <row r="66" spans="1:8" ht="14.25" customHeight="1">
      <c r="B66" s="6"/>
      <c r="C66" s="6"/>
      <c r="D66" s="6"/>
      <c r="E66" s="6"/>
      <c r="G66" s="14"/>
      <c r="H66" s="14"/>
    </row>
    <row r="67" spans="1:8" ht="14.25" customHeight="1">
      <c r="B67" s="6"/>
      <c r="C67" s="6"/>
      <c r="D67" s="6"/>
      <c r="E67" s="6"/>
      <c r="G67" s="14"/>
      <c r="H67" s="14"/>
    </row>
    <row r="68" spans="1:8" ht="14.25" customHeight="1">
      <c r="B68" s="6"/>
      <c r="C68" s="6"/>
      <c r="D68" s="6"/>
      <c r="E68" s="6"/>
      <c r="G68" s="14"/>
      <c r="H68" s="14"/>
    </row>
    <row r="69" spans="1:8" ht="14.25" customHeight="1">
      <c r="B69" s="6"/>
      <c r="C69" s="6"/>
      <c r="D69" s="6"/>
      <c r="E69" s="6"/>
      <c r="G69" s="14"/>
      <c r="H69" s="14"/>
    </row>
    <row r="70" spans="1:8" ht="14.25" customHeight="1">
      <c r="B70" s="6"/>
      <c r="C70" s="6"/>
      <c r="D70" s="6"/>
      <c r="E70" s="6"/>
      <c r="G70" s="14"/>
      <c r="H70" s="14"/>
    </row>
    <row r="71" spans="1:8" ht="14.25" customHeight="1">
      <c r="B71" s="6"/>
      <c r="C71" s="6"/>
      <c r="D71" s="6"/>
      <c r="E71" s="6"/>
      <c r="G71" s="14"/>
      <c r="H71" s="14"/>
    </row>
    <row r="72" spans="1:8" ht="14.25" customHeight="1">
      <c r="B72" s="6"/>
      <c r="C72" s="6"/>
      <c r="D72" s="6"/>
      <c r="E72" s="6"/>
      <c r="G72" s="14"/>
      <c r="H72" s="14"/>
    </row>
    <row r="73" spans="1:8" ht="14.25" customHeight="1">
      <c r="B73" s="6"/>
      <c r="C73" s="6"/>
      <c r="D73" s="6"/>
      <c r="E73" s="6"/>
      <c r="G73" s="14"/>
      <c r="H73" s="14"/>
    </row>
    <row r="74" spans="1:8" ht="14.25" customHeight="1">
      <c r="B74" s="6"/>
      <c r="C74" s="6"/>
      <c r="D74" s="6"/>
      <c r="E74" s="6"/>
      <c r="G74" s="14"/>
      <c r="H74" s="14"/>
    </row>
    <row r="75" spans="1:8" ht="14.25" customHeight="1">
      <c r="B75" s="6"/>
      <c r="C75" s="6"/>
      <c r="D75" s="6"/>
      <c r="E75" s="6"/>
      <c r="G75" s="14"/>
      <c r="H75" s="14"/>
    </row>
    <row r="76" spans="1:8" ht="14.25" customHeight="1">
      <c r="B76" s="6"/>
      <c r="C76" s="6"/>
      <c r="D76" s="6"/>
      <c r="E76" s="6"/>
      <c r="G76" s="14"/>
      <c r="H76" s="14"/>
    </row>
    <row r="77" spans="1:8" ht="14.25" customHeight="1">
      <c r="B77" s="6"/>
      <c r="C77" s="6"/>
      <c r="D77" s="6"/>
      <c r="E77" s="6"/>
      <c r="G77" s="14"/>
      <c r="H77" s="14"/>
    </row>
    <row r="78" spans="1:8" ht="14.25" customHeight="1">
      <c r="B78" s="6"/>
      <c r="C78" s="6"/>
      <c r="D78" s="6"/>
      <c r="E78" s="6"/>
      <c r="G78" s="14"/>
      <c r="H78" s="14"/>
    </row>
    <row r="79" spans="1:8" ht="14.25" customHeight="1">
      <c r="B79" s="6"/>
      <c r="C79" s="6"/>
      <c r="D79" s="6"/>
      <c r="E79" s="6"/>
      <c r="G79" s="14"/>
      <c r="H79" s="14"/>
    </row>
    <row r="80" spans="1:8" ht="14.25" customHeight="1">
      <c r="B80" s="6"/>
      <c r="C80" s="6"/>
      <c r="D80" s="6"/>
      <c r="E80" s="6"/>
      <c r="G80" s="14"/>
      <c r="H80" s="14"/>
    </row>
    <row r="81" spans="2:8" ht="14.25" customHeight="1">
      <c r="B81" s="6"/>
      <c r="C81" s="6"/>
      <c r="D81" s="6"/>
      <c r="E81" s="6"/>
      <c r="G81" s="14"/>
      <c r="H81" s="14"/>
    </row>
    <row r="82" spans="2:8" ht="14.25" customHeight="1">
      <c r="B82" s="6"/>
      <c r="C82" s="6"/>
      <c r="D82" s="6"/>
      <c r="E82" s="6"/>
      <c r="G82" s="14"/>
      <c r="H82" s="14"/>
    </row>
    <row r="83" spans="2:8" ht="14.25" customHeight="1">
      <c r="B83" s="6"/>
      <c r="C83" s="6"/>
      <c r="D83" s="6"/>
      <c r="E83" s="6"/>
      <c r="G83" s="14"/>
      <c r="H83" s="14"/>
    </row>
    <row r="84" spans="2:8" ht="14.25" customHeight="1">
      <c r="B84" s="6"/>
      <c r="C84" s="6"/>
      <c r="D84" s="6"/>
      <c r="E84" s="6"/>
      <c r="G84" s="14"/>
      <c r="H84" s="14"/>
    </row>
    <row r="85" spans="2:8" ht="14.25" customHeight="1">
      <c r="B85" s="6"/>
      <c r="C85" s="6"/>
      <c r="D85" s="6"/>
      <c r="E85" s="6"/>
      <c r="G85" s="14"/>
      <c r="H85" s="14"/>
    </row>
    <row r="86" spans="2:8" ht="14.25" customHeight="1">
      <c r="B86" s="6"/>
      <c r="C86" s="6"/>
      <c r="D86" s="6"/>
      <c r="E86" s="6"/>
      <c r="G86" s="14"/>
      <c r="H86" s="14"/>
    </row>
    <row r="87" spans="2:8" ht="14.25" customHeight="1">
      <c r="B87" s="6"/>
      <c r="C87" s="6"/>
      <c r="D87" s="6"/>
      <c r="E87" s="6"/>
      <c r="G87" s="14"/>
      <c r="H87" s="14"/>
    </row>
    <row r="88" spans="2:8" ht="14.25" customHeight="1">
      <c r="B88" s="6"/>
      <c r="C88" s="6"/>
      <c r="D88" s="6"/>
      <c r="E88" s="6"/>
      <c r="G88" s="14"/>
      <c r="H88" s="14"/>
    </row>
    <row r="89" spans="2:8" ht="14.25" customHeight="1">
      <c r="B89" s="6"/>
      <c r="C89" s="6"/>
      <c r="D89" s="6"/>
      <c r="E89" s="6"/>
      <c r="G89" s="14"/>
      <c r="H89" s="14"/>
    </row>
    <row r="90" spans="2:8" ht="14.25" customHeight="1">
      <c r="B90" s="6"/>
      <c r="C90" s="6"/>
      <c r="D90" s="6"/>
      <c r="E90" s="6"/>
      <c r="G90" s="14"/>
      <c r="H90" s="14"/>
    </row>
    <row r="91" spans="2:8" ht="14.25" customHeight="1">
      <c r="B91" s="6"/>
      <c r="C91" s="6"/>
      <c r="D91" s="6"/>
      <c r="E91" s="6"/>
      <c r="G91" s="14"/>
      <c r="H91" s="14"/>
    </row>
    <row r="92" spans="2:8" ht="14.25" customHeight="1">
      <c r="B92" s="6"/>
      <c r="C92" s="6"/>
      <c r="D92" s="6"/>
      <c r="E92" s="6"/>
      <c r="G92" s="14"/>
      <c r="H92" s="14"/>
    </row>
    <row r="93" spans="2:8" ht="14.25" customHeight="1">
      <c r="B93" s="6"/>
      <c r="C93" s="6"/>
      <c r="D93" s="6"/>
      <c r="E93" s="6"/>
      <c r="G93" s="14"/>
      <c r="H93" s="14"/>
    </row>
    <row r="94" spans="2:8" ht="14.25" customHeight="1">
      <c r="B94" s="6"/>
      <c r="C94" s="6"/>
      <c r="D94" s="6"/>
      <c r="E94" s="6"/>
      <c r="G94" s="14"/>
      <c r="H94" s="14"/>
    </row>
    <row r="95" spans="2:8" ht="14.25" customHeight="1">
      <c r="B95" s="6"/>
      <c r="C95" s="6"/>
      <c r="D95" s="6"/>
      <c r="E95" s="6"/>
      <c r="G95" s="14"/>
      <c r="H95" s="14"/>
    </row>
    <row r="96" spans="2:8" ht="14.25" customHeight="1">
      <c r="B96" s="6"/>
      <c r="C96" s="6"/>
      <c r="D96" s="6"/>
      <c r="E96" s="6"/>
      <c r="G96" s="14"/>
      <c r="H96" s="14"/>
    </row>
    <row r="97" spans="2:8" ht="14.25" customHeight="1">
      <c r="B97" s="6"/>
      <c r="C97" s="6"/>
      <c r="D97" s="6"/>
      <c r="E97" s="6"/>
      <c r="G97" s="14"/>
      <c r="H97" s="14"/>
    </row>
    <row r="98" spans="2:8" ht="14.25" customHeight="1">
      <c r="B98" s="6"/>
      <c r="C98" s="6"/>
      <c r="D98" s="6"/>
      <c r="E98" s="6"/>
      <c r="G98" s="14"/>
      <c r="H98" s="14"/>
    </row>
    <row r="99" spans="2:8" ht="14.25" customHeight="1">
      <c r="B99" s="6"/>
      <c r="C99" s="6"/>
      <c r="D99" s="6"/>
      <c r="E99" s="6"/>
      <c r="G99" s="14"/>
      <c r="H99" s="14"/>
    </row>
    <row r="100" spans="2:8" ht="14.25" customHeight="1">
      <c r="B100" s="6"/>
      <c r="C100" s="6"/>
      <c r="D100" s="6"/>
      <c r="E100" s="6"/>
      <c r="G100" s="14"/>
      <c r="H100" s="14"/>
    </row>
    <row r="101" spans="2:8" ht="14.25" customHeight="1">
      <c r="B101" s="6"/>
      <c r="C101" s="6"/>
      <c r="D101" s="6"/>
      <c r="E101" s="6"/>
      <c r="G101" s="14"/>
      <c r="H101" s="14"/>
    </row>
    <row r="102" spans="2:8" ht="14.25" customHeight="1">
      <c r="B102" s="6"/>
      <c r="C102" s="6"/>
      <c r="D102" s="6"/>
      <c r="E102" s="6"/>
      <c r="G102" s="14"/>
      <c r="H102" s="14"/>
    </row>
    <row r="103" spans="2:8" ht="14.25" customHeight="1">
      <c r="B103" s="6"/>
      <c r="C103" s="6"/>
      <c r="D103" s="6"/>
      <c r="E103" s="6"/>
      <c r="G103" s="14"/>
      <c r="H103" s="14"/>
    </row>
    <row r="104" spans="2:8" ht="14.25" customHeight="1">
      <c r="B104" s="6"/>
      <c r="C104" s="6"/>
      <c r="D104" s="6"/>
      <c r="E104" s="6"/>
      <c r="G104" s="14"/>
      <c r="H104" s="14"/>
    </row>
    <row r="105" spans="2:8" ht="14.25" customHeight="1">
      <c r="B105" s="6"/>
      <c r="C105" s="6"/>
      <c r="D105" s="6"/>
      <c r="E105" s="6"/>
      <c r="G105" s="14"/>
      <c r="H105" s="14"/>
    </row>
    <row r="106" spans="2:8" ht="14.25" customHeight="1">
      <c r="B106" s="6"/>
      <c r="C106" s="6"/>
      <c r="D106" s="6"/>
      <c r="E106" s="6"/>
      <c r="G106" s="14"/>
      <c r="H106" s="14"/>
    </row>
    <row r="107" spans="2:8" ht="14.25" customHeight="1">
      <c r="B107" s="6"/>
      <c r="C107" s="6"/>
      <c r="D107" s="6"/>
      <c r="E107" s="6"/>
      <c r="G107" s="14"/>
      <c r="H107" s="14"/>
    </row>
    <row r="108" spans="2:8" ht="14.25" customHeight="1">
      <c r="B108" s="6"/>
      <c r="C108" s="6"/>
      <c r="D108" s="6"/>
      <c r="E108" s="6"/>
      <c r="G108" s="14"/>
      <c r="H108" s="14"/>
    </row>
    <row r="109" spans="2:8" ht="14.25" customHeight="1">
      <c r="B109" s="6"/>
      <c r="C109" s="6"/>
      <c r="D109" s="6"/>
      <c r="E109" s="6"/>
      <c r="G109" s="14"/>
      <c r="H109" s="14"/>
    </row>
    <row r="110" spans="2:8" ht="14.25" customHeight="1">
      <c r="B110" s="6"/>
      <c r="C110" s="6"/>
      <c r="D110" s="6"/>
      <c r="E110" s="6"/>
      <c r="G110" s="14"/>
      <c r="H110" s="14"/>
    </row>
    <row r="111" spans="2:8" ht="14.25" customHeight="1">
      <c r="B111" s="6"/>
      <c r="C111" s="6"/>
      <c r="D111" s="6"/>
      <c r="E111" s="6"/>
      <c r="G111" s="14"/>
      <c r="H111" s="14"/>
    </row>
    <row r="112" spans="2:8" ht="14.25" customHeight="1">
      <c r="B112" s="6"/>
      <c r="C112" s="6"/>
      <c r="D112" s="6"/>
      <c r="E112" s="6"/>
      <c r="G112" s="14"/>
      <c r="H112" s="14"/>
    </row>
    <row r="113" spans="2:8" ht="14.25" customHeight="1">
      <c r="B113" s="6"/>
      <c r="C113" s="6"/>
      <c r="D113" s="6"/>
      <c r="E113" s="6"/>
      <c r="G113" s="14"/>
      <c r="H113" s="14"/>
    </row>
    <row r="114" spans="2:8" ht="14.25" customHeight="1">
      <c r="B114" s="6"/>
      <c r="C114" s="6"/>
      <c r="D114" s="6"/>
      <c r="E114" s="6"/>
      <c r="G114" s="14"/>
      <c r="H114" s="14"/>
    </row>
    <row r="115" spans="2:8" ht="14.25" customHeight="1">
      <c r="B115" s="6"/>
      <c r="C115" s="6"/>
      <c r="D115" s="6"/>
      <c r="E115" s="6"/>
      <c r="G115" s="14"/>
      <c r="H115" s="14"/>
    </row>
    <row r="116" spans="2:8" ht="14.25" customHeight="1">
      <c r="B116" s="6"/>
      <c r="C116" s="6"/>
      <c r="D116" s="6"/>
      <c r="E116" s="6"/>
      <c r="G116" s="14"/>
      <c r="H116" s="14"/>
    </row>
    <row r="117" spans="2:8" ht="14.25" customHeight="1">
      <c r="B117" s="6"/>
      <c r="C117" s="6"/>
      <c r="D117" s="6"/>
      <c r="E117" s="6"/>
      <c r="G117" s="14"/>
      <c r="H117" s="14"/>
    </row>
    <row r="118" spans="2:8" ht="14.25" customHeight="1">
      <c r="B118" s="6"/>
      <c r="C118" s="6"/>
      <c r="D118" s="6"/>
      <c r="E118" s="6"/>
      <c r="G118" s="14"/>
      <c r="H118" s="14"/>
    </row>
    <row r="119" spans="2:8" ht="14.25" customHeight="1">
      <c r="B119" s="6"/>
      <c r="C119" s="6"/>
      <c r="D119" s="6"/>
      <c r="E119" s="6"/>
      <c r="G119" s="14"/>
      <c r="H119" s="14"/>
    </row>
    <row r="120" spans="2:8" ht="14.25" customHeight="1">
      <c r="B120" s="6"/>
      <c r="C120" s="6"/>
      <c r="D120" s="6"/>
      <c r="E120" s="6"/>
      <c r="G120" s="14"/>
      <c r="H120" s="14"/>
    </row>
    <row r="121" spans="2:8" ht="14.25" customHeight="1">
      <c r="B121" s="6"/>
      <c r="C121" s="6"/>
      <c r="D121" s="6"/>
      <c r="E121" s="6"/>
      <c r="G121" s="14"/>
      <c r="H121" s="14"/>
    </row>
    <row r="122" spans="2:8" ht="14.25" customHeight="1">
      <c r="B122" s="6"/>
      <c r="C122" s="6"/>
      <c r="D122" s="6"/>
      <c r="E122" s="6"/>
      <c r="G122" s="14"/>
      <c r="H122" s="14"/>
    </row>
    <row r="123" spans="2:8" ht="14.25" customHeight="1">
      <c r="B123" s="6"/>
      <c r="C123" s="6"/>
      <c r="D123" s="6"/>
      <c r="E123" s="6"/>
      <c r="G123" s="14"/>
      <c r="H123" s="14"/>
    </row>
    <row r="124" spans="2:8" ht="14.25" customHeight="1">
      <c r="B124" s="6"/>
      <c r="C124" s="6"/>
      <c r="D124" s="6"/>
      <c r="E124" s="6"/>
      <c r="G124" s="14"/>
      <c r="H124" s="14"/>
    </row>
    <row r="125" spans="2:8" ht="14.25" customHeight="1">
      <c r="B125" s="6"/>
      <c r="C125" s="6"/>
      <c r="D125" s="6"/>
      <c r="E125" s="6"/>
      <c r="G125" s="14"/>
      <c r="H125" s="14"/>
    </row>
    <row r="126" spans="2:8" ht="14.25" customHeight="1">
      <c r="B126" s="6"/>
      <c r="C126" s="6"/>
      <c r="D126" s="6"/>
      <c r="E126" s="6"/>
      <c r="G126" s="14"/>
      <c r="H126" s="14"/>
    </row>
    <row r="127" spans="2:8" ht="14.25" customHeight="1">
      <c r="B127" s="6"/>
      <c r="C127" s="6"/>
      <c r="D127" s="6"/>
      <c r="E127" s="6"/>
      <c r="G127" s="14"/>
      <c r="H127" s="14"/>
    </row>
    <row r="128" spans="2:8" ht="14.25" customHeight="1">
      <c r="B128" s="6"/>
      <c r="C128" s="6"/>
      <c r="D128" s="6"/>
      <c r="E128" s="6"/>
      <c r="G128" s="14"/>
      <c r="H128" s="14"/>
    </row>
    <row r="129" spans="2:8" ht="14.25" customHeight="1">
      <c r="B129" s="6"/>
      <c r="C129" s="6"/>
      <c r="D129" s="6"/>
      <c r="E129" s="6"/>
      <c r="G129" s="14"/>
      <c r="H129" s="14"/>
    </row>
    <row r="130" spans="2:8" ht="14.25" customHeight="1">
      <c r="B130" s="6"/>
      <c r="C130" s="6"/>
      <c r="D130" s="6"/>
      <c r="E130" s="6"/>
      <c r="G130" s="14"/>
      <c r="H130" s="14"/>
    </row>
    <row r="131" spans="2:8" ht="14.25" customHeight="1">
      <c r="B131" s="6"/>
      <c r="C131" s="6"/>
      <c r="D131" s="6"/>
      <c r="E131" s="6"/>
      <c r="G131" s="14"/>
      <c r="H131" s="14"/>
    </row>
    <row r="132" spans="2:8" ht="14.25" customHeight="1">
      <c r="B132" s="6"/>
      <c r="C132" s="6"/>
      <c r="D132" s="6"/>
      <c r="E132" s="6"/>
      <c r="G132" s="14"/>
      <c r="H132" s="14"/>
    </row>
    <row r="133" spans="2:8" ht="14.25" customHeight="1">
      <c r="B133" s="6"/>
      <c r="C133" s="6"/>
      <c r="D133" s="6"/>
      <c r="E133" s="6"/>
      <c r="G133" s="14"/>
      <c r="H133" s="14"/>
    </row>
    <row r="134" spans="2:8" ht="14.25" customHeight="1">
      <c r="B134" s="6"/>
      <c r="C134" s="6"/>
      <c r="D134" s="6"/>
      <c r="E134" s="6"/>
      <c r="G134" s="14"/>
      <c r="H134" s="14"/>
    </row>
    <row r="135" spans="2:8" ht="14.25" customHeight="1">
      <c r="B135" s="6"/>
      <c r="C135" s="6"/>
      <c r="D135" s="6"/>
      <c r="E135" s="6"/>
      <c r="G135" s="14"/>
      <c r="H135" s="14"/>
    </row>
    <row r="136" spans="2:8" ht="14.25" customHeight="1">
      <c r="B136" s="6"/>
      <c r="C136" s="6"/>
      <c r="D136" s="6"/>
      <c r="E136" s="6"/>
      <c r="G136" s="14"/>
      <c r="H136" s="14"/>
    </row>
    <row r="137" spans="2:8" ht="14.25" customHeight="1">
      <c r="B137" s="6"/>
      <c r="C137" s="6"/>
      <c r="D137" s="6"/>
      <c r="E137" s="6"/>
      <c r="G137" s="14"/>
      <c r="H137" s="14"/>
    </row>
    <row r="138" spans="2:8" ht="14.25" customHeight="1">
      <c r="B138" s="6"/>
      <c r="C138" s="6"/>
      <c r="D138" s="6"/>
      <c r="E138" s="6"/>
      <c r="G138" s="14"/>
      <c r="H138" s="14"/>
    </row>
    <row r="139" spans="2:8" ht="14.25" customHeight="1">
      <c r="B139" s="6"/>
      <c r="C139" s="6"/>
      <c r="D139" s="6"/>
      <c r="E139" s="6"/>
      <c r="G139" s="14"/>
      <c r="H139" s="14"/>
    </row>
    <row r="140" spans="2:8" ht="14.25" customHeight="1">
      <c r="B140" s="6"/>
      <c r="C140" s="6"/>
      <c r="D140" s="6"/>
      <c r="E140" s="6"/>
      <c r="G140" s="14"/>
      <c r="H140" s="14"/>
    </row>
    <row r="141" spans="2:8" ht="14.25" customHeight="1">
      <c r="B141" s="6"/>
      <c r="C141" s="6"/>
      <c r="D141" s="6"/>
      <c r="E141" s="6"/>
      <c r="G141" s="14"/>
      <c r="H141" s="14"/>
    </row>
    <row r="142" spans="2:8" ht="14.25" customHeight="1">
      <c r="B142" s="6"/>
      <c r="C142" s="6"/>
      <c r="D142" s="6"/>
      <c r="E142" s="6"/>
      <c r="G142" s="14"/>
      <c r="H142" s="14"/>
    </row>
    <row r="143" spans="2:8" ht="14.25" customHeight="1">
      <c r="B143" s="6"/>
      <c r="C143" s="6"/>
      <c r="D143" s="6"/>
      <c r="E143" s="6"/>
      <c r="G143" s="14"/>
      <c r="H143" s="14"/>
    </row>
    <row r="144" spans="2:8" ht="14.25" customHeight="1">
      <c r="B144" s="6"/>
      <c r="C144" s="6"/>
      <c r="D144" s="6"/>
      <c r="E144" s="6"/>
      <c r="G144" s="14"/>
      <c r="H144" s="14"/>
    </row>
    <row r="145" spans="2:8" ht="14.25" customHeight="1">
      <c r="B145" s="6"/>
      <c r="C145" s="6"/>
      <c r="D145" s="6"/>
      <c r="E145" s="6"/>
      <c r="G145" s="14"/>
      <c r="H145" s="14"/>
    </row>
    <row r="146" spans="2:8" ht="14.25" customHeight="1">
      <c r="B146" s="6"/>
      <c r="C146" s="6"/>
      <c r="D146" s="6"/>
      <c r="E146" s="6"/>
      <c r="G146" s="14"/>
      <c r="H146" s="14"/>
    </row>
    <row r="147" spans="2:8" ht="14.25" customHeight="1">
      <c r="B147" s="6"/>
      <c r="C147" s="6"/>
      <c r="D147" s="6"/>
      <c r="E147" s="6"/>
      <c r="G147" s="14"/>
      <c r="H147" s="14"/>
    </row>
    <row r="148" spans="2:8" ht="14.25" customHeight="1">
      <c r="B148" s="6"/>
      <c r="C148" s="6"/>
      <c r="D148" s="6"/>
      <c r="E148" s="6"/>
      <c r="G148" s="14"/>
      <c r="H148" s="14"/>
    </row>
    <row r="149" spans="2:8" ht="14.25" customHeight="1">
      <c r="B149" s="6"/>
      <c r="C149" s="6"/>
      <c r="D149" s="6"/>
      <c r="E149" s="6"/>
      <c r="G149" s="14"/>
      <c r="H149" s="14"/>
    </row>
    <row r="150" spans="2:8" ht="14.25" customHeight="1">
      <c r="B150" s="6"/>
      <c r="C150" s="6"/>
      <c r="D150" s="6"/>
      <c r="E150" s="6"/>
      <c r="G150" s="14"/>
      <c r="H150" s="14"/>
    </row>
    <row r="151" spans="2:8" ht="14.25" customHeight="1">
      <c r="B151" s="6"/>
      <c r="C151" s="6"/>
      <c r="D151" s="6"/>
      <c r="E151" s="6"/>
      <c r="G151" s="14"/>
      <c r="H151" s="14"/>
    </row>
    <row r="152" spans="2:8" ht="14.25" customHeight="1">
      <c r="B152" s="6"/>
      <c r="C152" s="6"/>
      <c r="D152" s="6"/>
      <c r="E152" s="6"/>
      <c r="G152" s="14"/>
      <c r="H152" s="14"/>
    </row>
    <row r="153" spans="2:8" ht="14.25" customHeight="1">
      <c r="B153" s="6"/>
      <c r="C153" s="6"/>
      <c r="D153" s="6"/>
      <c r="E153" s="6"/>
      <c r="G153" s="14"/>
      <c r="H153" s="14"/>
    </row>
    <row r="154" spans="2:8" ht="14.25" customHeight="1">
      <c r="B154" s="6"/>
      <c r="C154" s="6"/>
      <c r="D154" s="6"/>
      <c r="E154" s="6"/>
      <c r="G154" s="14"/>
      <c r="H154" s="14"/>
    </row>
    <row r="155" spans="2:8" ht="14.25" customHeight="1">
      <c r="B155" s="6"/>
      <c r="C155" s="6"/>
      <c r="D155" s="6"/>
      <c r="E155" s="6"/>
      <c r="G155" s="14"/>
      <c r="H155" s="14"/>
    </row>
    <row r="156" spans="2:8" ht="14.25" customHeight="1">
      <c r="B156" s="6"/>
      <c r="C156" s="6"/>
      <c r="D156" s="6"/>
      <c r="E156" s="6"/>
      <c r="G156" s="14"/>
      <c r="H156" s="14"/>
    </row>
    <row r="157" spans="2:8" ht="14.25" customHeight="1">
      <c r="B157" s="6"/>
      <c r="C157" s="6"/>
      <c r="D157" s="6"/>
      <c r="E157" s="6"/>
      <c r="G157" s="14"/>
      <c r="H157" s="14"/>
    </row>
    <row r="158" spans="2:8" ht="14.25" customHeight="1">
      <c r="B158" s="6"/>
      <c r="C158" s="6"/>
      <c r="D158" s="6"/>
      <c r="E158" s="6"/>
      <c r="G158" s="14"/>
      <c r="H158" s="14"/>
    </row>
    <row r="159" spans="2:8" ht="14.25" customHeight="1">
      <c r="B159" s="6"/>
      <c r="C159" s="6"/>
      <c r="D159" s="6"/>
      <c r="E159" s="6"/>
      <c r="G159" s="14"/>
      <c r="H159" s="14"/>
    </row>
    <row r="160" spans="2:8" ht="14.25" customHeight="1">
      <c r="B160" s="6"/>
      <c r="C160" s="6"/>
      <c r="D160" s="6"/>
      <c r="E160" s="6"/>
      <c r="G160" s="14"/>
      <c r="H160" s="14"/>
    </row>
    <row r="161" spans="2:8" ht="14.25" customHeight="1">
      <c r="B161" s="6"/>
      <c r="C161" s="6"/>
      <c r="D161" s="6"/>
      <c r="E161" s="6"/>
      <c r="G161" s="14"/>
      <c r="H161" s="14"/>
    </row>
    <row r="162" spans="2:8" ht="14.25" customHeight="1">
      <c r="B162" s="6"/>
      <c r="C162" s="6"/>
      <c r="D162" s="6"/>
      <c r="E162" s="6"/>
      <c r="G162" s="14"/>
      <c r="H162" s="14"/>
    </row>
    <row r="163" spans="2:8" ht="14.25" customHeight="1">
      <c r="B163" s="6"/>
      <c r="C163" s="6"/>
      <c r="D163" s="6"/>
      <c r="E163" s="6"/>
      <c r="G163" s="14"/>
      <c r="H163" s="14"/>
    </row>
    <row r="164" spans="2:8" ht="14.25" customHeight="1">
      <c r="B164" s="6"/>
      <c r="C164" s="6"/>
      <c r="D164" s="6"/>
      <c r="E164" s="6"/>
      <c r="G164" s="14"/>
      <c r="H164" s="14"/>
    </row>
    <row r="165" spans="2:8" ht="14.25" customHeight="1">
      <c r="B165" s="6"/>
      <c r="C165" s="6"/>
      <c r="D165" s="6"/>
      <c r="E165" s="6"/>
      <c r="G165" s="14"/>
      <c r="H165" s="14"/>
    </row>
    <row r="166" spans="2:8" ht="14.25" customHeight="1">
      <c r="B166" s="6"/>
      <c r="C166" s="6"/>
      <c r="D166" s="6"/>
      <c r="E166" s="6"/>
      <c r="G166" s="14"/>
      <c r="H166" s="14"/>
    </row>
    <row r="167" spans="2:8" ht="14.25" customHeight="1">
      <c r="B167" s="6"/>
      <c r="C167" s="6"/>
      <c r="D167" s="6"/>
      <c r="E167" s="6"/>
      <c r="G167" s="14"/>
      <c r="H167" s="14"/>
    </row>
    <row r="168" spans="2:8" ht="14.25" customHeight="1">
      <c r="B168" s="6"/>
      <c r="C168" s="6"/>
      <c r="D168" s="6"/>
      <c r="E168" s="6"/>
      <c r="G168" s="14"/>
      <c r="H168" s="14"/>
    </row>
    <row r="169" spans="2:8" ht="14.25" customHeight="1">
      <c r="B169" s="6"/>
      <c r="C169" s="6"/>
      <c r="D169" s="6"/>
      <c r="E169" s="6"/>
      <c r="G169" s="14"/>
      <c r="H169" s="14"/>
    </row>
    <row r="170" spans="2:8" ht="14.25" customHeight="1">
      <c r="B170" s="6"/>
      <c r="C170" s="6"/>
      <c r="D170" s="6"/>
      <c r="E170" s="6"/>
      <c r="G170" s="14"/>
      <c r="H170" s="14"/>
    </row>
    <row r="171" spans="2:8" ht="14.25" customHeight="1">
      <c r="B171" s="6"/>
      <c r="C171" s="6"/>
      <c r="D171" s="6"/>
      <c r="E171" s="6"/>
      <c r="G171" s="14"/>
      <c r="H171" s="14"/>
    </row>
    <row r="172" spans="2:8" ht="14.25" customHeight="1">
      <c r="B172" s="6"/>
      <c r="C172" s="6"/>
      <c r="D172" s="6"/>
      <c r="E172" s="6"/>
      <c r="G172" s="14"/>
      <c r="H172" s="14"/>
    </row>
    <row r="173" spans="2:8" ht="14.25" customHeight="1">
      <c r="B173" s="6"/>
      <c r="C173" s="6"/>
      <c r="D173" s="6"/>
      <c r="E173" s="6"/>
      <c r="G173" s="14"/>
      <c r="H173" s="14"/>
    </row>
    <row r="174" spans="2:8" ht="14.25" customHeight="1">
      <c r="B174" s="6"/>
      <c r="C174" s="6"/>
      <c r="D174" s="6"/>
      <c r="E174" s="6"/>
      <c r="G174" s="14"/>
      <c r="H174" s="14"/>
    </row>
    <row r="175" spans="2:8" ht="14.25" customHeight="1">
      <c r="B175" s="6"/>
      <c r="C175" s="6"/>
      <c r="D175" s="6"/>
      <c r="E175" s="6"/>
      <c r="G175" s="14"/>
      <c r="H175" s="14"/>
    </row>
    <row r="176" spans="2:8" ht="14.25" customHeight="1">
      <c r="B176" s="6"/>
      <c r="C176" s="6"/>
      <c r="D176" s="6"/>
      <c r="E176" s="6"/>
      <c r="G176" s="14"/>
      <c r="H176" s="14"/>
    </row>
    <row r="177" spans="2:8" ht="14.25" customHeight="1">
      <c r="B177" s="6"/>
      <c r="C177" s="6"/>
      <c r="D177" s="6"/>
      <c r="E177" s="6"/>
      <c r="G177" s="14"/>
      <c r="H177" s="14"/>
    </row>
    <row r="178" spans="2:8" ht="14.25" customHeight="1">
      <c r="B178" s="6"/>
      <c r="C178" s="6"/>
      <c r="D178" s="6"/>
      <c r="E178" s="6"/>
      <c r="G178" s="14"/>
      <c r="H178" s="14"/>
    </row>
    <row r="179" spans="2:8" ht="14.25" customHeight="1">
      <c r="B179" s="6"/>
      <c r="C179" s="6"/>
      <c r="D179" s="6"/>
      <c r="E179" s="6"/>
      <c r="G179" s="14"/>
      <c r="H179" s="14"/>
    </row>
    <row r="180" spans="2:8" ht="14.25" customHeight="1">
      <c r="B180" s="6"/>
      <c r="C180" s="6"/>
      <c r="D180" s="6"/>
      <c r="E180" s="6"/>
      <c r="G180" s="14"/>
      <c r="H180" s="14"/>
    </row>
    <row r="181" spans="2:8" ht="14.25" customHeight="1">
      <c r="B181" s="6"/>
      <c r="C181" s="6"/>
      <c r="D181" s="6"/>
      <c r="E181" s="6"/>
      <c r="G181" s="14"/>
      <c r="H181" s="14"/>
    </row>
    <row r="182" spans="2:8" ht="14.25" customHeight="1">
      <c r="B182" s="6"/>
      <c r="C182" s="6"/>
      <c r="D182" s="6"/>
      <c r="E182" s="6"/>
      <c r="G182" s="14"/>
      <c r="H182" s="14"/>
    </row>
    <row r="183" spans="2:8" ht="14.25" customHeight="1">
      <c r="B183" s="6"/>
      <c r="C183" s="6"/>
      <c r="D183" s="6"/>
      <c r="E183" s="6"/>
      <c r="G183" s="14"/>
      <c r="H183" s="14"/>
    </row>
    <row r="184" spans="2:8" ht="14.25" customHeight="1">
      <c r="B184" s="6"/>
      <c r="C184" s="6"/>
      <c r="D184" s="6"/>
      <c r="E184" s="6"/>
      <c r="G184" s="14"/>
      <c r="H184" s="14"/>
    </row>
    <row r="185" spans="2:8" ht="14.25" customHeight="1">
      <c r="B185" s="6"/>
      <c r="C185" s="6"/>
      <c r="D185" s="6"/>
      <c r="E185" s="6"/>
      <c r="G185" s="14"/>
      <c r="H185" s="14"/>
    </row>
    <row r="186" spans="2:8" ht="14.25" customHeight="1">
      <c r="B186" s="6"/>
      <c r="C186" s="6"/>
      <c r="D186" s="6"/>
      <c r="E186" s="6"/>
      <c r="G186" s="14"/>
      <c r="H186" s="14"/>
    </row>
    <row r="187" spans="2:8" ht="14.25" customHeight="1">
      <c r="B187" s="6"/>
      <c r="C187" s="6"/>
      <c r="D187" s="6"/>
      <c r="E187" s="6"/>
      <c r="G187" s="14"/>
      <c r="H187" s="14"/>
    </row>
    <row r="188" spans="2:8" ht="14.25" customHeight="1">
      <c r="B188" s="6"/>
      <c r="C188" s="6"/>
      <c r="D188" s="6"/>
      <c r="E188" s="6"/>
      <c r="G188" s="14"/>
      <c r="H188" s="14"/>
    </row>
    <row r="189" spans="2:8" ht="14.25" customHeight="1">
      <c r="B189" s="6"/>
      <c r="C189" s="6"/>
      <c r="D189" s="6"/>
      <c r="E189" s="6"/>
      <c r="G189" s="14"/>
      <c r="H189" s="14"/>
    </row>
    <row r="190" spans="2:8" ht="14.25" customHeight="1">
      <c r="B190" s="6"/>
      <c r="C190" s="6"/>
      <c r="D190" s="6"/>
      <c r="E190" s="6"/>
      <c r="G190" s="14"/>
      <c r="H190" s="14"/>
    </row>
    <row r="191" spans="2:8" ht="14.25" customHeight="1">
      <c r="B191" s="6"/>
      <c r="C191" s="6"/>
      <c r="D191" s="6"/>
      <c r="E191" s="6"/>
      <c r="G191" s="14"/>
      <c r="H191" s="14"/>
    </row>
    <row r="192" spans="2:8" ht="14.25" customHeight="1">
      <c r="B192" s="6"/>
      <c r="C192" s="6"/>
      <c r="D192" s="6"/>
      <c r="E192" s="6"/>
      <c r="G192" s="14"/>
      <c r="H192" s="14"/>
    </row>
    <row r="193" spans="2:8" ht="14.25" customHeight="1">
      <c r="B193" s="6"/>
      <c r="C193" s="6"/>
      <c r="D193" s="6"/>
      <c r="E193" s="6"/>
      <c r="G193" s="14"/>
      <c r="H193" s="14"/>
    </row>
    <row r="194" spans="2:8" ht="14.25" customHeight="1">
      <c r="B194" s="6"/>
      <c r="C194" s="6"/>
      <c r="D194" s="6"/>
      <c r="E194" s="6"/>
      <c r="G194" s="14"/>
      <c r="H194" s="14"/>
    </row>
    <row r="195" spans="2:8" ht="14.25" customHeight="1">
      <c r="B195" s="6"/>
      <c r="C195" s="6"/>
      <c r="D195" s="6"/>
      <c r="E195" s="6"/>
      <c r="G195" s="14"/>
      <c r="H195" s="14"/>
    </row>
    <row r="196" spans="2:8" ht="14.25" customHeight="1">
      <c r="B196" s="6"/>
      <c r="C196" s="6"/>
      <c r="D196" s="6"/>
      <c r="E196" s="6"/>
      <c r="G196" s="14"/>
      <c r="H196" s="14"/>
    </row>
    <row r="197" spans="2:8" ht="14.25" customHeight="1">
      <c r="B197" s="6"/>
      <c r="C197" s="6"/>
      <c r="D197" s="6"/>
      <c r="E197" s="6"/>
      <c r="G197" s="14"/>
      <c r="H197" s="14"/>
    </row>
    <row r="198" spans="2:8" ht="14.25" customHeight="1">
      <c r="B198" s="6"/>
      <c r="C198" s="6"/>
      <c r="D198" s="6"/>
      <c r="E198" s="6"/>
      <c r="G198" s="14"/>
      <c r="H198" s="14"/>
    </row>
    <row r="199" spans="2:8" ht="14.25" customHeight="1">
      <c r="B199" s="6"/>
      <c r="C199" s="6"/>
      <c r="D199" s="6"/>
      <c r="E199" s="6"/>
      <c r="G199" s="14"/>
      <c r="H199" s="14"/>
    </row>
    <row r="200" spans="2:8" ht="14.25" customHeight="1">
      <c r="B200" s="6"/>
      <c r="C200" s="6"/>
      <c r="D200" s="6"/>
      <c r="E200" s="6"/>
      <c r="G200" s="14"/>
      <c r="H200" s="14"/>
    </row>
    <row r="201" spans="2:8" ht="14.25" customHeight="1">
      <c r="B201" s="6"/>
      <c r="C201" s="6"/>
      <c r="D201" s="6"/>
      <c r="E201" s="6"/>
      <c r="G201" s="14"/>
      <c r="H201" s="14"/>
    </row>
    <row r="202" spans="2:8" ht="14.25" customHeight="1">
      <c r="B202" s="6"/>
      <c r="C202" s="6"/>
      <c r="D202" s="6"/>
      <c r="E202" s="6"/>
      <c r="G202" s="14"/>
      <c r="H202" s="14"/>
    </row>
    <row r="203" spans="2:8" ht="14.25" customHeight="1">
      <c r="B203" s="6"/>
      <c r="C203" s="6"/>
      <c r="D203" s="6"/>
      <c r="E203" s="6"/>
      <c r="G203" s="14"/>
      <c r="H203" s="14"/>
    </row>
    <row r="204" spans="2:8" ht="14.25" customHeight="1">
      <c r="B204" s="6"/>
      <c r="C204" s="6"/>
      <c r="D204" s="6"/>
      <c r="E204" s="6"/>
      <c r="G204" s="14"/>
      <c r="H204" s="14"/>
    </row>
    <row r="205" spans="2:8" ht="14.25" customHeight="1">
      <c r="B205" s="6"/>
      <c r="C205" s="6"/>
      <c r="D205" s="6"/>
      <c r="E205" s="6"/>
      <c r="G205" s="14"/>
      <c r="H205" s="14"/>
    </row>
    <row r="206" spans="2:8" ht="14.25" customHeight="1">
      <c r="B206" s="6"/>
      <c r="C206" s="6"/>
      <c r="D206" s="6"/>
      <c r="E206" s="6"/>
      <c r="G206" s="14"/>
      <c r="H206" s="14"/>
    </row>
    <row r="207" spans="2:8" ht="14.25" customHeight="1">
      <c r="B207" s="6"/>
      <c r="C207" s="6"/>
      <c r="D207" s="6"/>
      <c r="E207" s="6"/>
      <c r="G207" s="14"/>
      <c r="H207" s="14"/>
    </row>
    <row r="208" spans="2:8" ht="14.25" customHeight="1">
      <c r="B208" s="6"/>
      <c r="C208" s="6"/>
      <c r="D208" s="6"/>
      <c r="E208" s="6"/>
      <c r="G208" s="14"/>
      <c r="H208" s="14"/>
    </row>
    <row r="209" spans="2:8" ht="14.25" customHeight="1">
      <c r="B209" s="6"/>
      <c r="C209" s="6"/>
      <c r="D209" s="6"/>
      <c r="E209" s="6"/>
      <c r="G209" s="14"/>
      <c r="H209" s="14"/>
    </row>
    <row r="210" spans="2:8" ht="14.25" customHeight="1">
      <c r="B210" s="6"/>
      <c r="C210" s="6"/>
      <c r="D210" s="6"/>
      <c r="E210" s="6"/>
      <c r="G210" s="14"/>
      <c r="H210" s="14"/>
    </row>
    <row r="211" spans="2:8" ht="14.25" customHeight="1">
      <c r="B211" s="6"/>
      <c r="C211" s="6"/>
      <c r="D211" s="6"/>
      <c r="E211" s="6"/>
      <c r="G211" s="14"/>
      <c r="H211" s="14"/>
    </row>
    <row r="212" spans="2:8" ht="14.25" customHeight="1">
      <c r="B212" s="6"/>
      <c r="C212" s="6"/>
      <c r="D212" s="6"/>
      <c r="E212" s="6"/>
      <c r="G212" s="14"/>
      <c r="H212" s="14"/>
    </row>
    <row r="213" spans="2:8" ht="14.25" customHeight="1">
      <c r="B213" s="6"/>
      <c r="C213" s="6"/>
      <c r="D213" s="6"/>
      <c r="E213" s="6"/>
      <c r="G213" s="14"/>
      <c r="H213" s="14"/>
    </row>
    <row r="214" spans="2:8" ht="14.25" customHeight="1">
      <c r="B214" s="6"/>
      <c r="C214" s="6"/>
      <c r="D214" s="6"/>
      <c r="E214" s="6"/>
      <c r="G214" s="14"/>
      <c r="H214" s="14"/>
    </row>
    <row r="215" spans="2:8" ht="14.25" customHeight="1">
      <c r="B215" s="6"/>
      <c r="C215" s="6"/>
      <c r="D215" s="6"/>
      <c r="E215" s="6"/>
      <c r="G215" s="14"/>
      <c r="H215" s="14"/>
    </row>
    <row r="216" spans="2:8" ht="14.25" customHeight="1">
      <c r="B216" s="6"/>
      <c r="C216" s="6"/>
      <c r="D216" s="6"/>
      <c r="E216" s="6"/>
      <c r="G216" s="14"/>
      <c r="H216" s="14"/>
    </row>
    <row r="217" spans="2:8" ht="14.25" customHeight="1">
      <c r="B217" s="6"/>
      <c r="C217" s="6"/>
      <c r="D217" s="6"/>
      <c r="E217" s="6"/>
      <c r="G217" s="14"/>
      <c r="H217" s="14"/>
    </row>
    <row r="218" spans="2:8" ht="14.25" customHeight="1">
      <c r="B218" s="6"/>
      <c r="C218" s="6"/>
      <c r="D218" s="6"/>
      <c r="E218" s="6"/>
      <c r="G218" s="14"/>
      <c r="H218" s="14"/>
    </row>
    <row r="219" spans="2:8" ht="14.25" customHeight="1">
      <c r="B219" s="6"/>
      <c r="C219" s="6"/>
      <c r="D219" s="6"/>
      <c r="E219" s="6"/>
      <c r="G219" s="14"/>
      <c r="H219" s="14"/>
    </row>
    <row r="220" spans="2:8" ht="14.25" customHeight="1">
      <c r="B220" s="6"/>
      <c r="C220" s="6"/>
      <c r="D220" s="6"/>
      <c r="E220" s="6"/>
      <c r="G220" s="14"/>
      <c r="H220" s="14"/>
    </row>
    <row r="221" spans="2:8" ht="14.25" customHeight="1">
      <c r="B221" s="6"/>
      <c r="C221" s="6"/>
      <c r="D221" s="6"/>
      <c r="E221" s="6"/>
      <c r="G221" s="14"/>
      <c r="H221" s="14"/>
    </row>
    <row r="222" spans="2:8" ht="14.25" customHeight="1">
      <c r="B222" s="6"/>
      <c r="C222" s="6"/>
      <c r="D222" s="6"/>
      <c r="E222" s="6"/>
      <c r="G222" s="14"/>
      <c r="H222" s="14"/>
    </row>
    <row r="223" spans="2:8" ht="14.25" customHeight="1">
      <c r="B223" s="6"/>
      <c r="C223" s="6"/>
      <c r="D223" s="6"/>
      <c r="E223" s="6"/>
      <c r="G223" s="14"/>
      <c r="H223" s="14"/>
    </row>
    <row r="224" spans="2:8" ht="14.25" customHeight="1">
      <c r="B224" s="6"/>
      <c r="C224" s="6"/>
      <c r="D224" s="6"/>
      <c r="E224" s="6"/>
      <c r="G224" s="14"/>
      <c r="H224" s="14"/>
    </row>
    <row r="225" spans="2:8" ht="14.25" customHeight="1">
      <c r="B225" s="6"/>
      <c r="C225" s="6"/>
      <c r="D225" s="6"/>
      <c r="E225" s="6"/>
      <c r="G225" s="14"/>
      <c r="H225" s="14"/>
    </row>
    <row r="226" spans="2:8" ht="14.25" customHeight="1">
      <c r="B226" s="6"/>
      <c r="C226" s="6"/>
      <c r="D226" s="6"/>
      <c r="E226" s="6"/>
      <c r="G226" s="14"/>
      <c r="H226" s="14"/>
    </row>
    <row r="227" spans="2:8" ht="14.25" customHeight="1">
      <c r="B227" s="6"/>
      <c r="C227" s="6"/>
      <c r="D227" s="6"/>
      <c r="E227" s="6"/>
      <c r="G227" s="14"/>
      <c r="H227" s="14"/>
    </row>
    <row r="228" spans="2:8" ht="14.25" customHeight="1">
      <c r="B228" s="6"/>
      <c r="C228" s="6"/>
      <c r="D228" s="6"/>
      <c r="E228" s="6"/>
      <c r="G228" s="14"/>
      <c r="H228" s="14"/>
    </row>
    <row r="229" spans="2:8" ht="14.25" customHeight="1">
      <c r="B229" s="6"/>
      <c r="C229" s="6"/>
      <c r="D229" s="6"/>
      <c r="E229" s="6"/>
      <c r="G229" s="14"/>
      <c r="H229" s="14"/>
    </row>
    <row r="230" spans="2:8" ht="14.25" customHeight="1">
      <c r="B230" s="6"/>
      <c r="C230" s="6"/>
      <c r="D230" s="6"/>
      <c r="E230" s="6"/>
      <c r="G230" s="14"/>
      <c r="H230" s="14"/>
    </row>
    <row r="231" spans="2:8" ht="14.25" customHeight="1">
      <c r="B231" s="6"/>
      <c r="C231" s="6"/>
      <c r="D231" s="6"/>
      <c r="E231" s="6"/>
      <c r="G231" s="14"/>
      <c r="H231" s="14"/>
    </row>
    <row r="232" spans="2:8" ht="14.25" customHeight="1">
      <c r="B232" s="6"/>
      <c r="C232" s="6"/>
      <c r="D232" s="6"/>
      <c r="E232" s="6"/>
      <c r="G232" s="14"/>
      <c r="H232" s="14"/>
    </row>
    <row r="233" spans="2:8" ht="14.25" customHeight="1">
      <c r="B233" s="6"/>
      <c r="C233" s="6"/>
      <c r="D233" s="6"/>
      <c r="E233" s="6"/>
      <c r="G233" s="14"/>
      <c r="H233" s="14"/>
    </row>
    <row r="234" spans="2:8" ht="14.25" customHeight="1">
      <c r="B234" s="6"/>
      <c r="C234" s="6"/>
      <c r="D234" s="6"/>
      <c r="E234" s="6"/>
      <c r="G234" s="14"/>
      <c r="H234" s="14"/>
    </row>
    <row r="235" spans="2:8" ht="14.25" customHeight="1">
      <c r="B235" s="6"/>
      <c r="C235" s="6"/>
      <c r="D235" s="6"/>
      <c r="E235" s="6"/>
      <c r="G235" s="14"/>
      <c r="H235" s="14"/>
    </row>
    <row r="236" spans="2:8" ht="14.25" customHeight="1">
      <c r="B236" s="6"/>
      <c r="C236" s="6"/>
      <c r="D236" s="6"/>
      <c r="E236" s="6"/>
      <c r="G236" s="14"/>
      <c r="H236" s="14"/>
    </row>
    <row r="237" spans="2:8" ht="14.25" customHeight="1">
      <c r="B237" s="6"/>
      <c r="C237" s="6"/>
      <c r="D237" s="6"/>
      <c r="E237" s="6"/>
      <c r="G237" s="14"/>
      <c r="H237" s="14"/>
    </row>
    <row r="238" spans="2:8" ht="14.25" customHeight="1">
      <c r="B238" s="6"/>
      <c r="C238" s="6"/>
      <c r="D238" s="6"/>
      <c r="E238" s="6"/>
      <c r="G238" s="14"/>
      <c r="H238" s="14"/>
    </row>
    <row r="239" spans="2:8" ht="14.25" customHeight="1">
      <c r="B239" s="6"/>
      <c r="C239" s="6"/>
      <c r="D239" s="6"/>
      <c r="E239" s="6"/>
      <c r="G239" s="14"/>
      <c r="H239" s="14"/>
    </row>
    <row r="240" spans="2:8" ht="14.25" customHeight="1">
      <c r="B240" s="6"/>
      <c r="C240" s="6"/>
      <c r="D240" s="6"/>
      <c r="E240" s="6"/>
      <c r="G240" s="14"/>
      <c r="H240" s="14"/>
    </row>
    <row r="241" spans="2:8" ht="14.25" customHeight="1">
      <c r="B241" s="6"/>
      <c r="C241" s="6"/>
      <c r="D241" s="6"/>
      <c r="E241" s="6"/>
      <c r="G241" s="14"/>
      <c r="H241" s="14"/>
    </row>
    <row r="242" spans="2:8" ht="14.25" customHeight="1">
      <c r="B242" s="6"/>
      <c r="C242" s="6"/>
      <c r="D242" s="6"/>
      <c r="E242" s="6"/>
      <c r="G242" s="14"/>
      <c r="H242" s="14"/>
    </row>
    <row r="243" spans="2:8" ht="14.25" customHeight="1">
      <c r="B243" s="6"/>
      <c r="C243" s="6"/>
      <c r="D243" s="6"/>
      <c r="E243" s="6"/>
      <c r="G243" s="14"/>
      <c r="H243" s="14"/>
    </row>
    <row r="244" spans="2:8" ht="14.25" customHeight="1">
      <c r="B244" s="6"/>
      <c r="C244" s="6"/>
      <c r="D244" s="6"/>
      <c r="E244" s="6"/>
      <c r="G244" s="14"/>
      <c r="H244" s="14"/>
    </row>
    <row r="245" spans="2:8" ht="14.25" customHeight="1">
      <c r="B245" s="6"/>
      <c r="C245" s="6"/>
      <c r="D245" s="6"/>
      <c r="E245" s="6"/>
      <c r="G245" s="14"/>
      <c r="H245" s="14"/>
    </row>
    <row r="246" spans="2:8" ht="14.25" customHeight="1">
      <c r="B246" s="6"/>
      <c r="C246" s="6"/>
      <c r="D246" s="6"/>
      <c r="E246" s="6"/>
      <c r="G246" s="14"/>
      <c r="H246" s="14"/>
    </row>
    <row r="247" spans="2:8" ht="14.25" customHeight="1">
      <c r="B247" s="6"/>
      <c r="C247" s="6"/>
      <c r="D247" s="6"/>
      <c r="E247" s="6"/>
      <c r="G247" s="14"/>
      <c r="H247" s="14"/>
    </row>
    <row r="248" spans="2:8" ht="14.25" customHeight="1">
      <c r="B248" s="6"/>
      <c r="C248" s="6"/>
      <c r="D248" s="6"/>
      <c r="E248" s="6"/>
      <c r="G248" s="14"/>
      <c r="H248" s="14"/>
    </row>
    <row r="249" spans="2:8" ht="14.25" customHeight="1">
      <c r="B249" s="6"/>
      <c r="C249" s="6"/>
      <c r="D249" s="6"/>
      <c r="E249" s="6"/>
      <c r="G249" s="14"/>
      <c r="H249" s="14"/>
    </row>
    <row r="250" spans="2:8" ht="14.25" customHeight="1">
      <c r="B250" s="6"/>
      <c r="C250" s="6"/>
      <c r="D250" s="6"/>
      <c r="E250" s="6"/>
      <c r="G250" s="14"/>
      <c r="H250" s="14"/>
    </row>
    <row r="251" spans="2:8" ht="14.25" customHeight="1">
      <c r="B251" s="6"/>
      <c r="C251" s="6"/>
      <c r="D251" s="6"/>
      <c r="E251" s="6"/>
      <c r="G251" s="14"/>
      <c r="H251" s="14"/>
    </row>
    <row r="252" spans="2:8" ht="14.25" customHeight="1">
      <c r="B252" s="6"/>
      <c r="C252" s="6"/>
      <c r="D252" s="6"/>
      <c r="E252" s="6"/>
      <c r="G252" s="14"/>
      <c r="H252" s="14"/>
    </row>
    <row r="253" spans="2:8" ht="14.25" customHeight="1">
      <c r="B253" s="6"/>
      <c r="C253" s="6"/>
      <c r="D253" s="6"/>
      <c r="E253" s="6"/>
      <c r="G253" s="14"/>
      <c r="H253" s="14"/>
    </row>
    <row r="254" spans="2:8" ht="14.25" customHeight="1">
      <c r="B254" s="6"/>
      <c r="C254" s="6"/>
      <c r="D254" s="6"/>
      <c r="E254" s="6"/>
      <c r="G254" s="14"/>
      <c r="H254" s="14"/>
    </row>
    <row r="255" spans="2:8" ht="14.25" customHeight="1">
      <c r="B255" s="6"/>
      <c r="C255" s="6"/>
      <c r="D255" s="6"/>
      <c r="E255" s="6"/>
      <c r="G255" s="14"/>
      <c r="H255" s="14"/>
    </row>
    <row r="256" spans="2:8" ht="14.25" customHeight="1">
      <c r="B256" s="6"/>
      <c r="C256" s="6"/>
      <c r="D256" s="6"/>
      <c r="E256" s="6"/>
      <c r="G256" s="14"/>
      <c r="H256" s="14"/>
    </row>
    <row r="257" spans="2:8" ht="14.25" customHeight="1">
      <c r="B257" s="6"/>
      <c r="C257" s="6"/>
      <c r="D257" s="6"/>
      <c r="E257" s="6"/>
      <c r="G257" s="14"/>
      <c r="H257" s="14"/>
    </row>
    <row r="258" spans="2:8" ht="14.25" customHeight="1">
      <c r="B258" s="6"/>
      <c r="C258" s="6"/>
      <c r="D258" s="6"/>
      <c r="E258" s="6"/>
      <c r="G258" s="14"/>
      <c r="H258" s="14"/>
    </row>
    <row r="259" spans="2:8" ht="14.25" customHeight="1">
      <c r="B259" s="6"/>
      <c r="C259" s="6"/>
      <c r="D259" s="6"/>
      <c r="E259" s="6"/>
      <c r="G259" s="14"/>
      <c r="H259" s="14"/>
    </row>
    <row r="260" spans="2:8" ht="14.25" customHeight="1">
      <c r="B260" s="6"/>
      <c r="C260" s="6"/>
      <c r="D260" s="6"/>
      <c r="E260" s="6"/>
      <c r="G260" s="14"/>
      <c r="H260" s="14"/>
    </row>
    <row r="261" spans="2:8" ht="14.25" customHeight="1">
      <c r="B261" s="6"/>
      <c r="C261" s="6"/>
      <c r="D261" s="6"/>
      <c r="E261" s="6"/>
      <c r="G261" s="14"/>
      <c r="H261" s="14"/>
    </row>
    <row r="262" spans="2:8" ht="14.25" customHeight="1">
      <c r="B262" s="6"/>
      <c r="C262" s="6"/>
      <c r="D262" s="6"/>
      <c r="E262" s="6"/>
      <c r="G262" s="14"/>
      <c r="H262" s="14"/>
    </row>
    <row r="263" spans="2:8" ht="14.25" customHeight="1">
      <c r="B263" s="6"/>
      <c r="C263" s="6"/>
      <c r="D263" s="6"/>
      <c r="E263" s="6"/>
      <c r="G263" s="14"/>
      <c r="H263" s="14"/>
    </row>
    <row r="264" spans="2:8" ht="14.25" customHeight="1">
      <c r="B264" s="6"/>
      <c r="C264" s="6"/>
      <c r="D264" s="6"/>
      <c r="E264" s="6"/>
      <c r="G264" s="14"/>
      <c r="H264" s="14"/>
    </row>
    <row r="265" spans="2:8" ht="14.25" customHeight="1">
      <c r="B265" s="6"/>
      <c r="C265" s="6"/>
      <c r="D265" s="6"/>
      <c r="E265" s="6"/>
      <c r="G265" s="14"/>
      <c r="H265" s="14"/>
    </row>
    <row r="266" spans="2:8" ht="14.25" customHeight="1">
      <c r="B266" s="6"/>
      <c r="C266" s="6"/>
      <c r="D266" s="6"/>
      <c r="E266" s="6"/>
      <c r="G266" s="14"/>
      <c r="H266" s="14"/>
    </row>
    <row r="267" spans="2:8" ht="14.25" customHeight="1">
      <c r="B267" s="6"/>
      <c r="C267" s="6"/>
      <c r="D267" s="6"/>
      <c r="E267" s="6"/>
      <c r="G267" s="14"/>
      <c r="H267" s="14"/>
    </row>
    <row r="268" spans="2:8" ht="14.25" customHeight="1">
      <c r="B268" s="6"/>
      <c r="C268" s="6"/>
      <c r="D268" s="6"/>
      <c r="E268" s="6"/>
      <c r="G268" s="14"/>
      <c r="H268" s="14"/>
    </row>
    <row r="269" spans="2:8" ht="14.25" customHeight="1">
      <c r="B269" s="6"/>
      <c r="C269" s="6"/>
      <c r="D269" s="6"/>
      <c r="E269" s="6"/>
      <c r="G269" s="14"/>
      <c r="H269" s="14"/>
    </row>
    <row r="270" spans="2:8" ht="14.25" customHeight="1">
      <c r="B270" s="6"/>
      <c r="C270" s="6"/>
      <c r="D270" s="6"/>
      <c r="E270" s="6"/>
      <c r="G270" s="14"/>
      <c r="H270" s="14"/>
    </row>
    <row r="271" spans="2:8" ht="14.25" customHeight="1">
      <c r="B271" s="6"/>
      <c r="C271" s="6"/>
      <c r="D271" s="6"/>
      <c r="E271" s="6"/>
      <c r="G271" s="14"/>
      <c r="H271" s="14"/>
    </row>
    <row r="272" spans="2:8" ht="14.25" customHeight="1">
      <c r="B272" s="6"/>
      <c r="C272" s="6"/>
      <c r="D272" s="6"/>
      <c r="E272" s="6"/>
      <c r="G272" s="14"/>
      <c r="H272" s="14"/>
    </row>
    <row r="273" spans="2:8" ht="14.25" customHeight="1">
      <c r="B273" s="6"/>
      <c r="C273" s="6"/>
      <c r="D273" s="6"/>
      <c r="E273" s="6"/>
      <c r="G273" s="14"/>
      <c r="H273" s="14"/>
    </row>
    <row r="274" spans="2:8" ht="14.25" customHeight="1">
      <c r="B274" s="6"/>
      <c r="C274" s="6"/>
      <c r="D274" s="6"/>
      <c r="E274" s="6"/>
      <c r="G274" s="14"/>
      <c r="H274" s="14"/>
    </row>
    <row r="275" spans="2:8" ht="14.25" customHeight="1">
      <c r="B275" s="6"/>
      <c r="C275" s="6"/>
      <c r="D275" s="6"/>
      <c r="E275" s="6"/>
      <c r="G275" s="14"/>
      <c r="H275" s="14"/>
    </row>
    <row r="276" spans="2:8" ht="14.25" customHeight="1">
      <c r="B276" s="6"/>
      <c r="C276" s="6"/>
      <c r="D276" s="6"/>
      <c r="E276" s="6"/>
      <c r="G276" s="14"/>
      <c r="H276" s="14"/>
    </row>
    <row r="277" spans="2:8" ht="14.25" customHeight="1">
      <c r="B277" s="6"/>
      <c r="C277" s="6"/>
      <c r="D277" s="6"/>
      <c r="E277" s="6"/>
      <c r="G277" s="14"/>
      <c r="H277" s="14"/>
    </row>
    <row r="278" spans="2:8" ht="14.25" customHeight="1">
      <c r="B278" s="6"/>
      <c r="C278" s="6"/>
      <c r="D278" s="6"/>
      <c r="E278" s="6"/>
      <c r="G278" s="14"/>
      <c r="H278" s="14"/>
    </row>
    <row r="279" spans="2:8" ht="14.25" customHeight="1">
      <c r="B279" s="6"/>
      <c r="C279" s="6"/>
      <c r="D279" s="6"/>
      <c r="E279" s="6"/>
      <c r="G279" s="14"/>
      <c r="H279" s="14"/>
    </row>
    <row r="280" spans="2:8" ht="14.25" customHeight="1">
      <c r="B280" s="6"/>
      <c r="C280" s="6"/>
      <c r="D280" s="6"/>
      <c r="E280" s="6"/>
      <c r="G280" s="14"/>
      <c r="H280" s="14"/>
    </row>
    <row r="281" spans="2:8" ht="14.25" customHeight="1">
      <c r="B281" s="6"/>
      <c r="C281" s="6"/>
      <c r="D281" s="6"/>
      <c r="E281" s="6"/>
      <c r="G281" s="14"/>
      <c r="H281" s="14"/>
    </row>
    <row r="282" spans="2:8" ht="14.25" customHeight="1">
      <c r="B282" s="6"/>
      <c r="C282" s="6"/>
      <c r="D282" s="6"/>
      <c r="E282" s="6"/>
      <c r="G282" s="14"/>
      <c r="H282" s="14"/>
    </row>
    <row r="283" spans="2:8" ht="14.25" customHeight="1">
      <c r="B283" s="6"/>
      <c r="C283" s="6"/>
      <c r="D283" s="6"/>
      <c r="E283" s="6"/>
      <c r="G283" s="14"/>
      <c r="H283" s="14"/>
    </row>
    <row r="284" spans="2:8" ht="14.25" customHeight="1">
      <c r="B284" s="6"/>
      <c r="C284" s="6"/>
      <c r="D284" s="6"/>
      <c r="E284" s="6"/>
      <c r="G284" s="14"/>
      <c r="H284" s="14"/>
    </row>
    <row r="285" spans="2:8" ht="14.25" customHeight="1">
      <c r="B285" s="6"/>
      <c r="C285" s="6"/>
      <c r="D285" s="6"/>
      <c r="E285" s="6"/>
      <c r="G285" s="14"/>
      <c r="H285" s="14"/>
    </row>
    <row r="286" spans="2:8" ht="14.25" customHeight="1">
      <c r="B286" s="6"/>
      <c r="C286" s="6"/>
      <c r="D286" s="6"/>
      <c r="E286" s="6"/>
      <c r="G286" s="14"/>
      <c r="H286" s="14"/>
    </row>
    <row r="287" spans="2:8" ht="14.25" customHeight="1">
      <c r="B287" s="6"/>
      <c r="C287" s="6"/>
      <c r="D287" s="6"/>
      <c r="E287" s="6"/>
      <c r="G287" s="14"/>
      <c r="H287" s="14"/>
    </row>
    <row r="288" spans="2:8" ht="14.25" customHeight="1">
      <c r="B288" s="6"/>
      <c r="C288" s="6"/>
      <c r="D288" s="6"/>
      <c r="E288" s="6"/>
      <c r="G288" s="14"/>
      <c r="H288" s="14"/>
    </row>
    <row r="289" spans="2:8" ht="14.25" customHeight="1">
      <c r="B289" s="6"/>
      <c r="C289" s="6"/>
      <c r="D289" s="6"/>
      <c r="E289" s="6"/>
      <c r="G289" s="14"/>
      <c r="H289" s="14"/>
    </row>
    <row r="290" spans="2:8" ht="14.25" customHeight="1">
      <c r="B290" s="6"/>
      <c r="C290" s="6"/>
      <c r="D290" s="6"/>
      <c r="E290" s="6"/>
      <c r="G290" s="14"/>
      <c r="H290" s="14"/>
    </row>
    <row r="291" spans="2:8" ht="14.25" customHeight="1">
      <c r="B291" s="6"/>
      <c r="C291" s="6"/>
      <c r="D291" s="6"/>
      <c r="E291" s="6"/>
      <c r="G291" s="14"/>
      <c r="H291" s="14"/>
    </row>
    <row r="292" spans="2:8" ht="14.25" customHeight="1">
      <c r="B292" s="6"/>
      <c r="C292" s="6"/>
      <c r="D292" s="6"/>
      <c r="E292" s="6"/>
      <c r="G292" s="14"/>
      <c r="H292" s="14"/>
    </row>
    <row r="293" spans="2:8" ht="14.25" customHeight="1">
      <c r="B293" s="6"/>
      <c r="C293" s="6"/>
      <c r="D293" s="6"/>
      <c r="E293" s="6"/>
      <c r="G293" s="14"/>
      <c r="H293" s="14"/>
    </row>
    <row r="294" spans="2:8" ht="14.25" customHeight="1">
      <c r="B294" s="6"/>
      <c r="C294" s="6"/>
      <c r="D294" s="6"/>
      <c r="E294" s="6"/>
      <c r="G294" s="14"/>
      <c r="H294" s="14"/>
    </row>
    <row r="295" spans="2:8" ht="14.25" customHeight="1">
      <c r="B295" s="6"/>
      <c r="C295" s="6"/>
      <c r="D295" s="6"/>
      <c r="E295" s="6"/>
      <c r="G295" s="14"/>
      <c r="H295" s="14"/>
    </row>
    <row r="296" spans="2:8" ht="14.25" customHeight="1">
      <c r="B296" s="6"/>
      <c r="C296" s="6"/>
      <c r="D296" s="6"/>
      <c r="E296" s="6"/>
      <c r="G296" s="14"/>
      <c r="H296" s="14"/>
    </row>
    <row r="297" spans="2:8" ht="14.25" customHeight="1">
      <c r="B297" s="6"/>
      <c r="C297" s="6"/>
      <c r="D297" s="6"/>
      <c r="E297" s="6"/>
      <c r="G297" s="14"/>
      <c r="H297" s="14"/>
    </row>
    <row r="298" spans="2:8" ht="14.25" customHeight="1">
      <c r="B298" s="6"/>
      <c r="C298" s="6"/>
      <c r="D298" s="6"/>
      <c r="E298" s="6"/>
      <c r="G298" s="14"/>
      <c r="H298" s="14"/>
    </row>
    <row r="299" spans="2:8" ht="14.25" customHeight="1">
      <c r="B299" s="6"/>
      <c r="C299" s="6"/>
      <c r="D299" s="6"/>
      <c r="E299" s="6"/>
      <c r="G299" s="14"/>
      <c r="H299" s="14"/>
    </row>
    <row r="300" spans="2:8" ht="14.25" customHeight="1">
      <c r="B300" s="6"/>
      <c r="C300" s="6"/>
      <c r="D300" s="6"/>
      <c r="E300" s="6"/>
      <c r="G300" s="14"/>
      <c r="H300" s="14"/>
    </row>
    <row r="301" spans="2:8" ht="14.25" customHeight="1">
      <c r="B301" s="6"/>
      <c r="C301" s="6"/>
      <c r="D301" s="6"/>
      <c r="E301" s="6"/>
      <c r="G301" s="14"/>
      <c r="H301" s="14"/>
    </row>
    <row r="302" spans="2:8" ht="14.25" customHeight="1">
      <c r="B302" s="6"/>
      <c r="C302" s="6"/>
      <c r="D302" s="6"/>
      <c r="E302" s="6"/>
      <c r="G302" s="14"/>
      <c r="H302" s="14"/>
    </row>
    <row r="303" spans="2:8" ht="14.25" customHeight="1">
      <c r="B303" s="6"/>
      <c r="C303" s="6"/>
      <c r="D303" s="6"/>
      <c r="E303" s="6"/>
      <c r="G303" s="14"/>
      <c r="H303" s="14"/>
    </row>
    <row r="304" spans="2:8" ht="14.25" customHeight="1">
      <c r="B304" s="6"/>
      <c r="C304" s="6"/>
      <c r="D304" s="6"/>
      <c r="E304" s="6"/>
      <c r="G304" s="14"/>
      <c r="H304" s="14"/>
    </row>
    <row r="305" spans="2:8" ht="14.25" customHeight="1">
      <c r="B305" s="6"/>
      <c r="C305" s="6"/>
      <c r="D305" s="6"/>
      <c r="E305" s="6"/>
      <c r="G305" s="14"/>
      <c r="H305" s="14"/>
    </row>
    <row r="306" spans="2:8" ht="14.25" customHeight="1">
      <c r="B306" s="6"/>
      <c r="C306" s="6"/>
      <c r="D306" s="6"/>
      <c r="E306" s="6"/>
      <c r="G306" s="14"/>
      <c r="H306" s="14"/>
    </row>
    <row r="307" spans="2:8" ht="14.25" customHeight="1">
      <c r="B307" s="6"/>
      <c r="C307" s="6"/>
      <c r="D307" s="6"/>
      <c r="E307" s="6"/>
      <c r="G307" s="14"/>
      <c r="H307" s="14"/>
    </row>
    <row r="308" spans="2:8" ht="14.25" customHeight="1">
      <c r="B308" s="6"/>
      <c r="C308" s="6"/>
      <c r="D308" s="6"/>
      <c r="E308" s="6"/>
      <c r="G308" s="14"/>
      <c r="H308" s="14"/>
    </row>
    <row r="309" spans="2:8" ht="14.25" customHeight="1">
      <c r="B309" s="6"/>
      <c r="C309" s="6"/>
      <c r="D309" s="6"/>
      <c r="E309" s="6"/>
      <c r="G309" s="14"/>
      <c r="H309" s="14"/>
    </row>
    <row r="310" spans="2:8" ht="14.25" customHeight="1">
      <c r="B310" s="6"/>
      <c r="C310" s="6"/>
      <c r="D310" s="6"/>
      <c r="E310" s="6"/>
      <c r="G310" s="14"/>
      <c r="H310" s="14"/>
    </row>
    <row r="311" spans="2:8" ht="14.25" customHeight="1">
      <c r="B311" s="6"/>
      <c r="C311" s="6"/>
      <c r="D311" s="6"/>
      <c r="E311" s="6"/>
      <c r="G311" s="14"/>
      <c r="H311" s="14"/>
    </row>
    <row r="312" spans="2:8" ht="14.25" customHeight="1">
      <c r="B312" s="6"/>
      <c r="C312" s="6"/>
      <c r="D312" s="6"/>
      <c r="E312" s="6"/>
      <c r="G312" s="14"/>
      <c r="H312" s="14"/>
    </row>
    <row r="313" spans="2:8" ht="14.25" customHeight="1">
      <c r="B313" s="6"/>
      <c r="C313" s="6"/>
      <c r="D313" s="6"/>
      <c r="E313" s="6"/>
      <c r="G313" s="14"/>
      <c r="H313" s="14"/>
    </row>
    <row r="314" spans="2:8" ht="14.25" customHeight="1">
      <c r="B314" s="6"/>
      <c r="C314" s="6"/>
      <c r="D314" s="6"/>
      <c r="E314" s="6"/>
      <c r="G314" s="14"/>
      <c r="H314" s="14"/>
    </row>
    <row r="315" spans="2:8" ht="14.25" customHeight="1">
      <c r="B315" s="6"/>
      <c r="C315" s="6"/>
      <c r="D315" s="6"/>
      <c r="E315" s="6"/>
      <c r="G315" s="14"/>
      <c r="H315" s="14"/>
    </row>
    <row r="316" spans="2:8" ht="14.25" customHeight="1">
      <c r="B316" s="6"/>
      <c r="C316" s="6"/>
      <c r="D316" s="6"/>
      <c r="E316" s="6"/>
      <c r="G316" s="14"/>
      <c r="H316" s="14"/>
    </row>
    <row r="317" spans="2:8" ht="14.25" customHeight="1">
      <c r="B317" s="6"/>
      <c r="C317" s="6"/>
      <c r="D317" s="6"/>
      <c r="E317" s="6"/>
      <c r="G317" s="14"/>
      <c r="H317" s="14"/>
    </row>
    <row r="318" spans="2:8" ht="14.25" customHeight="1">
      <c r="B318" s="6"/>
      <c r="C318" s="6"/>
      <c r="D318" s="6"/>
      <c r="E318" s="6"/>
      <c r="G318" s="14"/>
      <c r="H318" s="14"/>
    </row>
    <row r="319" spans="2:8" ht="14.25" customHeight="1">
      <c r="B319" s="6"/>
      <c r="C319" s="6"/>
      <c r="D319" s="6"/>
      <c r="E319" s="6"/>
      <c r="G319" s="14"/>
      <c r="H319" s="14"/>
    </row>
    <row r="320" spans="2:8" ht="14.25" customHeight="1">
      <c r="B320" s="6"/>
      <c r="C320" s="6"/>
      <c r="D320" s="6"/>
      <c r="E320" s="6"/>
      <c r="G320" s="14"/>
      <c r="H320" s="14"/>
    </row>
    <row r="321" spans="2:8" ht="14.25" customHeight="1">
      <c r="B321" s="6"/>
      <c r="C321" s="6"/>
      <c r="D321" s="6"/>
      <c r="E321" s="6"/>
      <c r="G321" s="14"/>
      <c r="H321" s="14"/>
    </row>
    <row r="322" spans="2:8" ht="14.25" customHeight="1">
      <c r="B322" s="6"/>
      <c r="C322" s="6"/>
      <c r="D322" s="6"/>
      <c r="E322" s="6"/>
      <c r="G322" s="14"/>
      <c r="H322" s="14"/>
    </row>
    <row r="323" spans="2:8" ht="14.25" customHeight="1">
      <c r="B323" s="6"/>
      <c r="C323" s="6"/>
      <c r="D323" s="6"/>
      <c r="E323" s="6"/>
      <c r="G323" s="14"/>
      <c r="H323" s="14"/>
    </row>
    <row r="324" spans="2:8" ht="14.25" customHeight="1">
      <c r="B324" s="6"/>
      <c r="C324" s="6"/>
      <c r="D324" s="6"/>
      <c r="E324" s="6"/>
      <c r="G324" s="14"/>
      <c r="H324" s="14"/>
    </row>
    <row r="325" spans="2:8" ht="14.25" customHeight="1">
      <c r="B325" s="6"/>
      <c r="C325" s="6"/>
      <c r="D325" s="6"/>
      <c r="E325" s="6"/>
      <c r="G325" s="14"/>
      <c r="H325" s="14"/>
    </row>
    <row r="326" spans="2:8" ht="14.25" customHeight="1">
      <c r="B326" s="6"/>
      <c r="C326" s="6"/>
      <c r="D326" s="6"/>
      <c r="E326" s="6"/>
      <c r="G326" s="14"/>
      <c r="H326" s="14"/>
    </row>
    <row r="327" spans="2:8" ht="14.25" customHeight="1">
      <c r="B327" s="6"/>
      <c r="C327" s="6"/>
      <c r="D327" s="6"/>
      <c r="E327" s="6"/>
      <c r="G327" s="14"/>
      <c r="H327" s="14"/>
    </row>
    <row r="328" spans="2:8" ht="14.25" customHeight="1">
      <c r="B328" s="6"/>
      <c r="C328" s="6"/>
      <c r="D328" s="6"/>
      <c r="E328" s="6"/>
      <c r="G328" s="14"/>
      <c r="H328" s="14"/>
    </row>
    <row r="329" spans="2:8" ht="14.25" customHeight="1">
      <c r="B329" s="6"/>
      <c r="C329" s="6"/>
      <c r="D329" s="6"/>
      <c r="E329" s="6"/>
      <c r="G329" s="14"/>
      <c r="H329" s="14"/>
    </row>
    <row r="330" spans="2:8" ht="14.25" customHeight="1">
      <c r="B330" s="6"/>
      <c r="C330" s="6"/>
      <c r="D330" s="6"/>
      <c r="E330" s="6"/>
      <c r="G330" s="14"/>
      <c r="H330" s="14"/>
    </row>
    <row r="331" spans="2:8" ht="14.25" customHeight="1">
      <c r="B331" s="6"/>
      <c r="C331" s="6"/>
      <c r="D331" s="6"/>
      <c r="E331" s="6"/>
      <c r="G331" s="14"/>
      <c r="H331" s="14"/>
    </row>
    <row r="332" spans="2:8" ht="14.25" customHeight="1">
      <c r="B332" s="6"/>
      <c r="C332" s="6"/>
      <c r="D332" s="6"/>
      <c r="E332" s="6"/>
      <c r="G332" s="14"/>
      <c r="H332" s="14"/>
    </row>
    <row r="333" spans="2:8" ht="14.25" customHeight="1">
      <c r="B333" s="6"/>
      <c r="C333" s="6"/>
      <c r="D333" s="6"/>
      <c r="E333" s="6"/>
      <c r="G333" s="14"/>
      <c r="H333" s="14"/>
    </row>
    <row r="334" spans="2:8" ht="14.25" customHeight="1">
      <c r="B334" s="6"/>
      <c r="C334" s="6"/>
      <c r="D334" s="6"/>
      <c r="E334" s="6"/>
      <c r="G334" s="14"/>
      <c r="H334" s="14"/>
    </row>
    <row r="335" spans="2:8" ht="14.25" customHeight="1">
      <c r="B335" s="6"/>
      <c r="C335" s="6"/>
      <c r="D335" s="6"/>
      <c r="E335" s="6"/>
      <c r="G335" s="14"/>
      <c r="H335" s="14"/>
    </row>
    <row r="336" spans="2:8" ht="14.25" customHeight="1">
      <c r="B336" s="6"/>
      <c r="C336" s="6"/>
      <c r="D336" s="6"/>
      <c r="E336" s="6"/>
      <c r="G336" s="14"/>
      <c r="H336" s="14"/>
    </row>
    <row r="337" spans="2:8" ht="14.25" customHeight="1">
      <c r="B337" s="6"/>
      <c r="C337" s="6"/>
      <c r="D337" s="6"/>
      <c r="E337" s="6"/>
      <c r="G337" s="14"/>
      <c r="H337" s="14"/>
    </row>
    <row r="338" spans="2:8" ht="14.25" customHeight="1">
      <c r="B338" s="6"/>
      <c r="C338" s="6"/>
      <c r="D338" s="6"/>
      <c r="E338" s="6"/>
      <c r="G338" s="14"/>
      <c r="H338" s="14"/>
    </row>
    <row r="339" spans="2:8" ht="14.25" customHeight="1">
      <c r="B339" s="6"/>
      <c r="C339" s="6"/>
      <c r="D339" s="6"/>
      <c r="E339" s="6"/>
      <c r="G339" s="14"/>
      <c r="H339" s="14"/>
    </row>
    <row r="340" spans="2:8" ht="14.25" customHeight="1">
      <c r="B340" s="6"/>
      <c r="C340" s="6"/>
      <c r="D340" s="6"/>
      <c r="E340" s="6"/>
      <c r="G340" s="14"/>
      <c r="H340" s="14"/>
    </row>
    <row r="341" spans="2:8" ht="14.25" customHeight="1">
      <c r="B341" s="6"/>
      <c r="C341" s="6"/>
      <c r="D341" s="6"/>
      <c r="E341" s="6"/>
      <c r="G341" s="14"/>
      <c r="H341" s="14"/>
    </row>
    <row r="342" spans="2:8" ht="14.25" customHeight="1">
      <c r="B342" s="6"/>
      <c r="C342" s="6"/>
      <c r="D342" s="6"/>
      <c r="E342" s="6"/>
      <c r="G342" s="14"/>
      <c r="H342" s="14"/>
    </row>
    <row r="343" spans="2:8" ht="14.25" customHeight="1">
      <c r="B343" s="6"/>
      <c r="C343" s="6"/>
      <c r="D343" s="6"/>
      <c r="E343" s="6"/>
      <c r="G343" s="14"/>
      <c r="H343" s="14"/>
    </row>
    <row r="344" spans="2:8" ht="14.25" customHeight="1">
      <c r="B344" s="6"/>
      <c r="C344" s="6"/>
      <c r="D344" s="6"/>
      <c r="E344" s="6"/>
      <c r="G344" s="14"/>
      <c r="H344" s="14"/>
    </row>
    <row r="345" spans="2:8" ht="14.25" customHeight="1">
      <c r="B345" s="6"/>
      <c r="C345" s="6"/>
      <c r="D345" s="6"/>
      <c r="E345" s="6"/>
      <c r="G345" s="14"/>
      <c r="H345" s="14"/>
    </row>
    <row r="346" spans="2:8" ht="14.25" customHeight="1">
      <c r="B346" s="6"/>
      <c r="C346" s="6"/>
      <c r="D346" s="6"/>
      <c r="E346" s="6"/>
      <c r="G346" s="14"/>
      <c r="H346" s="14"/>
    </row>
    <row r="347" spans="2:8" ht="14.25" customHeight="1">
      <c r="B347" s="6"/>
      <c r="C347" s="6"/>
      <c r="D347" s="6"/>
      <c r="E347" s="6"/>
      <c r="G347" s="14"/>
      <c r="H347" s="14"/>
    </row>
    <row r="348" spans="2:8" ht="14.25" customHeight="1">
      <c r="B348" s="6"/>
      <c r="C348" s="6"/>
      <c r="D348" s="6"/>
      <c r="E348" s="6"/>
      <c r="G348" s="14"/>
      <c r="H348" s="14"/>
    </row>
    <row r="349" spans="2:8" ht="14.25" customHeight="1">
      <c r="B349" s="6"/>
      <c r="C349" s="6"/>
      <c r="D349" s="6"/>
      <c r="E349" s="6"/>
      <c r="G349" s="14"/>
      <c r="H349" s="14"/>
    </row>
    <row r="350" spans="2:8" ht="14.25" customHeight="1">
      <c r="B350" s="6"/>
      <c r="C350" s="6"/>
      <c r="D350" s="6"/>
      <c r="E350" s="6"/>
      <c r="G350" s="14"/>
      <c r="H350" s="14"/>
    </row>
    <row r="351" spans="2:8" ht="14.25" customHeight="1">
      <c r="B351" s="6"/>
      <c r="C351" s="6"/>
      <c r="D351" s="6"/>
      <c r="E351" s="6"/>
      <c r="G351" s="14"/>
      <c r="H351" s="14"/>
    </row>
    <row r="352" spans="2:8" ht="14.25" customHeight="1">
      <c r="B352" s="6"/>
      <c r="C352" s="6"/>
      <c r="D352" s="6"/>
      <c r="E352" s="6"/>
      <c r="G352" s="14"/>
      <c r="H352" s="14"/>
    </row>
    <row r="353" spans="2:8" ht="14.25" customHeight="1">
      <c r="B353" s="6"/>
      <c r="C353" s="6"/>
      <c r="D353" s="6"/>
      <c r="E353" s="6"/>
      <c r="G353" s="14"/>
      <c r="H353" s="14"/>
    </row>
    <row r="354" spans="2:8" ht="14.25" customHeight="1">
      <c r="B354" s="6"/>
      <c r="C354" s="6"/>
      <c r="D354" s="6"/>
      <c r="E354" s="6"/>
      <c r="G354" s="14"/>
      <c r="H354" s="14"/>
    </row>
    <row r="355" spans="2:8" ht="14.25" customHeight="1">
      <c r="B355" s="6"/>
      <c r="C355" s="6"/>
      <c r="D355" s="6"/>
      <c r="E355" s="6"/>
      <c r="G355" s="14"/>
      <c r="H355" s="14"/>
    </row>
    <row r="356" spans="2:8" ht="14.25" customHeight="1">
      <c r="B356" s="6"/>
      <c r="C356" s="6"/>
      <c r="D356" s="6"/>
      <c r="E356" s="6"/>
      <c r="G356" s="14"/>
      <c r="H356" s="14"/>
    </row>
    <row r="357" spans="2:8" ht="14.25" customHeight="1">
      <c r="B357" s="6"/>
      <c r="C357" s="6"/>
      <c r="D357" s="6"/>
      <c r="E357" s="6"/>
      <c r="G357" s="14"/>
      <c r="H357" s="14"/>
    </row>
    <row r="358" spans="2:8" ht="14.25" customHeight="1">
      <c r="B358" s="6"/>
      <c r="C358" s="6"/>
      <c r="D358" s="6"/>
      <c r="E358" s="6"/>
      <c r="G358" s="14"/>
      <c r="H358" s="14"/>
    </row>
    <row r="359" spans="2:8" ht="14.25" customHeight="1">
      <c r="B359" s="6"/>
      <c r="C359" s="6"/>
      <c r="D359" s="6"/>
      <c r="E359" s="6"/>
      <c r="G359" s="14"/>
      <c r="H359" s="14"/>
    </row>
    <row r="360" spans="2:8" ht="14.25" customHeight="1">
      <c r="B360" s="6"/>
      <c r="C360" s="6"/>
      <c r="D360" s="6"/>
      <c r="E360" s="6"/>
      <c r="G360" s="14"/>
      <c r="H360" s="14"/>
    </row>
    <row r="361" spans="2:8" ht="14.25" customHeight="1">
      <c r="B361" s="6"/>
      <c r="C361" s="6"/>
      <c r="D361" s="6"/>
      <c r="E361" s="6"/>
      <c r="G361" s="14"/>
      <c r="H361" s="14"/>
    </row>
    <row r="362" spans="2:8" ht="14.25" customHeight="1">
      <c r="B362" s="6"/>
      <c r="C362" s="6"/>
      <c r="D362" s="6"/>
      <c r="E362" s="6"/>
      <c r="G362" s="14"/>
      <c r="H362" s="14"/>
    </row>
    <row r="363" spans="2:8" ht="14.25" customHeight="1">
      <c r="B363" s="6"/>
      <c r="C363" s="6"/>
      <c r="D363" s="6"/>
      <c r="E363" s="6"/>
      <c r="G363" s="14"/>
      <c r="H363" s="14"/>
    </row>
    <row r="364" spans="2:8" ht="14.25" customHeight="1">
      <c r="B364" s="6"/>
      <c r="C364" s="6"/>
      <c r="D364" s="6"/>
      <c r="E364" s="6"/>
      <c r="G364" s="14"/>
      <c r="H364" s="14"/>
    </row>
    <row r="365" spans="2:8" ht="14.25" customHeight="1">
      <c r="B365" s="6"/>
      <c r="C365" s="6"/>
      <c r="D365" s="6"/>
      <c r="E365" s="6"/>
      <c r="G365" s="14"/>
      <c r="H365" s="14"/>
    </row>
    <row r="366" spans="2:8" ht="14.25" customHeight="1">
      <c r="B366" s="6"/>
      <c r="C366" s="6"/>
      <c r="D366" s="6"/>
      <c r="E366" s="6"/>
      <c r="G366" s="14"/>
      <c r="H366" s="14"/>
    </row>
    <row r="367" spans="2:8" ht="14.25" customHeight="1">
      <c r="B367" s="6"/>
      <c r="C367" s="6"/>
      <c r="D367" s="6"/>
      <c r="E367" s="6"/>
      <c r="G367" s="14"/>
      <c r="H367" s="14"/>
    </row>
    <row r="368" spans="2:8" ht="14.25" customHeight="1">
      <c r="B368" s="6"/>
      <c r="C368" s="6"/>
      <c r="D368" s="6"/>
      <c r="E368" s="6"/>
      <c r="G368" s="14"/>
      <c r="H368" s="14"/>
    </row>
    <row r="369" spans="2:8" ht="14.25" customHeight="1">
      <c r="B369" s="6"/>
      <c r="C369" s="6"/>
      <c r="D369" s="6"/>
      <c r="E369" s="6"/>
      <c r="G369" s="14"/>
      <c r="H369" s="14"/>
    </row>
    <row r="370" spans="2:8" ht="14.25" customHeight="1">
      <c r="B370" s="6"/>
      <c r="C370" s="6"/>
      <c r="D370" s="6"/>
      <c r="E370" s="6"/>
      <c r="G370" s="14"/>
      <c r="H370" s="14"/>
    </row>
    <row r="371" spans="2:8" ht="14.25" customHeight="1">
      <c r="B371" s="6"/>
      <c r="C371" s="6"/>
      <c r="D371" s="6"/>
      <c r="E371" s="6"/>
      <c r="G371" s="14"/>
      <c r="H371" s="14"/>
    </row>
    <row r="372" spans="2:8" ht="14.25" customHeight="1">
      <c r="B372" s="6"/>
      <c r="C372" s="6"/>
      <c r="D372" s="6"/>
      <c r="E372" s="6"/>
      <c r="G372" s="14"/>
      <c r="H372" s="14"/>
    </row>
    <row r="373" spans="2:8" ht="14.25" customHeight="1">
      <c r="B373" s="6"/>
      <c r="C373" s="6"/>
      <c r="D373" s="6"/>
      <c r="E373" s="6"/>
      <c r="G373" s="14"/>
      <c r="H373" s="14"/>
    </row>
    <row r="374" spans="2:8" ht="14.25" customHeight="1">
      <c r="B374" s="6"/>
      <c r="C374" s="6"/>
      <c r="D374" s="6"/>
      <c r="E374" s="6"/>
      <c r="G374" s="14"/>
      <c r="H374" s="14"/>
    </row>
    <row r="375" spans="2:8" ht="14.25" customHeight="1">
      <c r="B375" s="6"/>
      <c r="C375" s="6"/>
      <c r="D375" s="6"/>
      <c r="E375" s="6"/>
      <c r="G375" s="14"/>
      <c r="H375" s="14"/>
    </row>
    <row r="376" spans="2:8" ht="14.25" customHeight="1">
      <c r="B376" s="6"/>
      <c r="C376" s="6"/>
      <c r="D376" s="6"/>
      <c r="E376" s="6"/>
      <c r="G376" s="14"/>
      <c r="H376" s="14"/>
    </row>
    <row r="377" spans="2:8" ht="14.25" customHeight="1">
      <c r="B377" s="6"/>
      <c r="C377" s="6"/>
      <c r="D377" s="6"/>
      <c r="E377" s="6"/>
      <c r="G377" s="14"/>
      <c r="H377" s="14"/>
    </row>
    <row r="378" spans="2:8" ht="14.25" customHeight="1">
      <c r="B378" s="6"/>
      <c r="C378" s="6"/>
      <c r="D378" s="6"/>
      <c r="E378" s="6"/>
      <c r="G378" s="14"/>
      <c r="H378" s="14"/>
    </row>
    <row r="379" spans="2:8" ht="14.25" customHeight="1">
      <c r="B379" s="6"/>
      <c r="C379" s="6"/>
      <c r="D379" s="6"/>
      <c r="E379" s="6"/>
      <c r="G379" s="14"/>
      <c r="H379" s="14"/>
    </row>
    <row r="380" spans="2:8" ht="14.25" customHeight="1">
      <c r="B380" s="6"/>
      <c r="C380" s="6"/>
      <c r="D380" s="6"/>
      <c r="E380" s="6"/>
      <c r="G380" s="14"/>
      <c r="H380" s="14"/>
    </row>
    <row r="381" spans="2:8" ht="14.25" customHeight="1">
      <c r="B381" s="6"/>
      <c r="C381" s="6"/>
      <c r="D381" s="6"/>
      <c r="E381" s="6"/>
      <c r="G381" s="14"/>
      <c r="H381" s="14"/>
    </row>
    <row r="382" spans="2:8" ht="14.25" customHeight="1">
      <c r="B382" s="6"/>
      <c r="C382" s="6"/>
      <c r="D382" s="6"/>
      <c r="E382" s="6"/>
      <c r="G382" s="14"/>
      <c r="H382" s="14"/>
    </row>
    <row r="383" spans="2:8" ht="14.25" customHeight="1">
      <c r="B383" s="6"/>
      <c r="C383" s="6"/>
      <c r="D383" s="6"/>
      <c r="E383" s="6"/>
      <c r="G383" s="14"/>
      <c r="H383" s="14"/>
    </row>
    <row r="384" spans="2:8" ht="14.25" customHeight="1">
      <c r="B384" s="6"/>
      <c r="C384" s="6"/>
      <c r="D384" s="6"/>
      <c r="E384" s="6"/>
      <c r="G384" s="14"/>
      <c r="H384" s="14"/>
    </row>
    <row r="385" spans="2:8" ht="14.25" customHeight="1">
      <c r="B385" s="6"/>
      <c r="C385" s="6"/>
      <c r="D385" s="6"/>
      <c r="E385" s="6"/>
      <c r="G385" s="14"/>
      <c r="H385" s="14"/>
    </row>
    <row r="386" spans="2:8" ht="14.25" customHeight="1">
      <c r="B386" s="6"/>
      <c r="C386" s="6"/>
      <c r="D386" s="6"/>
      <c r="E386" s="6"/>
      <c r="G386" s="14"/>
      <c r="H386" s="14"/>
    </row>
    <row r="387" spans="2:8" ht="14.25" customHeight="1">
      <c r="B387" s="6"/>
      <c r="C387" s="6"/>
      <c r="D387" s="6"/>
      <c r="E387" s="6"/>
      <c r="G387" s="14"/>
      <c r="H387" s="14"/>
    </row>
    <row r="388" spans="2:8" ht="14.25" customHeight="1">
      <c r="B388" s="6"/>
      <c r="C388" s="6"/>
      <c r="D388" s="6"/>
      <c r="E388" s="6"/>
      <c r="G388" s="14"/>
      <c r="H388" s="14"/>
    </row>
    <row r="389" spans="2:8" ht="14.25" customHeight="1">
      <c r="B389" s="6"/>
      <c r="C389" s="6"/>
      <c r="D389" s="6"/>
      <c r="E389" s="6"/>
      <c r="G389" s="14"/>
      <c r="H389" s="14"/>
    </row>
    <row r="390" spans="2:8" ht="14.25" customHeight="1">
      <c r="B390" s="6"/>
      <c r="C390" s="6"/>
      <c r="D390" s="6"/>
      <c r="E390" s="6"/>
      <c r="G390" s="14"/>
      <c r="H390" s="14"/>
    </row>
    <row r="391" spans="2:8" ht="14.25" customHeight="1">
      <c r="B391" s="6"/>
      <c r="C391" s="6"/>
      <c r="D391" s="6"/>
      <c r="E391" s="6"/>
      <c r="G391" s="14"/>
      <c r="H391" s="14"/>
    </row>
    <row r="392" spans="2:8" ht="14.25" customHeight="1">
      <c r="B392" s="6"/>
      <c r="C392" s="6"/>
      <c r="D392" s="6"/>
      <c r="E392" s="6"/>
      <c r="G392" s="14"/>
      <c r="H392" s="14"/>
    </row>
    <row r="393" spans="2:8" ht="14.25" customHeight="1">
      <c r="B393" s="6"/>
      <c r="C393" s="6"/>
      <c r="D393" s="6"/>
      <c r="E393" s="6"/>
      <c r="G393" s="14"/>
      <c r="H393" s="14"/>
    </row>
    <row r="394" spans="2:8" ht="14.25" customHeight="1">
      <c r="B394" s="6"/>
      <c r="C394" s="6"/>
      <c r="D394" s="6"/>
      <c r="E394" s="6"/>
      <c r="G394" s="14"/>
      <c r="H394" s="14"/>
    </row>
    <row r="395" spans="2:8" ht="14.25" customHeight="1">
      <c r="B395" s="6"/>
      <c r="C395" s="6"/>
      <c r="D395" s="6"/>
      <c r="E395" s="6"/>
      <c r="G395" s="14"/>
      <c r="H395" s="14"/>
    </row>
    <row r="396" spans="2:8" ht="14.25" customHeight="1">
      <c r="B396" s="6"/>
      <c r="C396" s="6"/>
      <c r="D396" s="6"/>
      <c r="E396" s="6"/>
      <c r="G396" s="14"/>
      <c r="H396" s="14"/>
    </row>
    <row r="397" spans="2:8" ht="14.25" customHeight="1">
      <c r="B397" s="6"/>
      <c r="C397" s="6"/>
      <c r="D397" s="6"/>
      <c r="E397" s="6"/>
      <c r="G397" s="14"/>
      <c r="H397" s="14"/>
    </row>
    <row r="398" spans="2:8" ht="14.25" customHeight="1">
      <c r="B398" s="6"/>
      <c r="C398" s="6"/>
      <c r="D398" s="6"/>
      <c r="E398" s="6"/>
      <c r="G398" s="14"/>
      <c r="H398" s="14"/>
    </row>
    <row r="399" spans="2:8" ht="14.25" customHeight="1">
      <c r="B399" s="6"/>
      <c r="C399" s="6"/>
      <c r="D399" s="6"/>
      <c r="E399" s="6"/>
      <c r="G399" s="14"/>
      <c r="H399" s="14"/>
    </row>
    <row r="400" spans="2:8" ht="14.25" customHeight="1">
      <c r="B400" s="6"/>
      <c r="C400" s="6"/>
      <c r="D400" s="6"/>
      <c r="E400" s="6"/>
      <c r="G400" s="14"/>
      <c r="H400" s="14"/>
    </row>
    <row r="401" spans="2:8" ht="14.25" customHeight="1">
      <c r="B401" s="6"/>
      <c r="C401" s="6"/>
      <c r="D401" s="6"/>
      <c r="E401" s="6"/>
      <c r="G401" s="14"/>
      <c r="H401" s="14"/>
    </row>
    <row r="402" spans="2:8" ht="14.25" customHeight="1">
      <c r="B402" s="6"/>
      <c r="C402" s="6"/>
      <c r="D402" s="6"/>
      <c r="E402" s="6"/>
      <c r="G402" s="14"/>
      <c r="H402" s="14"/>
    </row>
    <row r="403" spans="2:8" ht="14.25" customHeight="1">
      <c r="B403" s="6"/>
      <c r="C403" s="6"/>
      <c r="D403" s="6"/>
      <c r="E403" s="6"/>
      <c r="G403" s="14"/>
      <c r="H403" s="14"/>
    </row>
    <row r="404" spans="2:8" ht="14.25" customHeight="1">
      <c r="B404" s="6"/>
      <c r="C404" s="6"/>
      <c r="D404" s="6"/>
      <c r="E404" s="6"/>
      <c r="G404" s="14"/>
      <c r="H404" s="14"/>
    </row>
    <row r="405" spans="2:8" ht="14.25" customHeight="1">
      <c r="B405" s="6"/>
      <c r="C405" s="6"/>
      <c r="D405" s="6"/>
      <c r="E405" s="6"/>
      <c r="G405" s="14"/>
      <c r="H405" s="14"/>
    </row>
    <row r="406" spans="2:8" ht="14.25" customHeight="1">
      <c r="B406" s="6"/>
      <c r="C406" s="6"/>
      <c r="D406" s="6"/>
      <c r="E406" s="6"/>
      <c r="G406" s="14"/>
      <c r="H406" s="14"/>
    </row>
    <row r="407" spans="2:8" ht="14.25" customHeight="1">
      <c r="B407" s="6"/>
      <c r="C407" s="6"/>
      <c r="D407" s="6"/>
      <c r="E407" s="6"/>
      <c r="G407" s="14"/>
      <c r="H407" s="14"/>
    </row>
    <row r="408" spans="2:8" ht="14.25" customHeight="1">
      <c r="B408" s="6"/>
      <c r="C408" s="6"/>
      <c r="D408" s="6"/>
      <c r="E408" s="6"/>
      <c r="G408" s="14"/>
      <c r="H408" s="14"/>
    </row>
    <row r="409" spans="2:8" ht="14.25" customHeight="1">
      <c r="B409" s="6"/>
      <c r="C409" s="6"/>
      <c r="D409" s="6"/>
      <c r="E409" s="6"/>
      <c r="G409" s="14"/>
      <c r="H409" s="14"/>
    </row>
    <row r="410" spans="2:8" ht="14.25" customHeight="1">
      <c r="B410" s="6"/>
      <c r="C410" s="6"/>
      <c r="D410" s="6"/>
      <c r="E410" s="6"/>
      <c r="G410" s="14"/>
      <c r="H410" s="14"/>
    </row>
    <row r="411" spans="2:8" ht="14.25" customHeight="1">
      <c r="B411" s="6"/>
      <c r="C411" s="6"/>
      <c r="D411" s="6"/>
      <c r="E411" s="6"/>
      <c r="G411" s="14"/>
      <c r="H411" s="14"/>
    </row>
    <row r="412" spans="2:8" ht="14.25" customHeight="1">
      <c r="B412" s="6"/>
      <c r="C412" s="6"/>
      <c r="D412" s="6"/>
      <c r="E412" s="6"/>
      <c r="G412" s="14"/>
      <c r="H412" s="14"/>
    </row>
    <row r="413" spans="2:8" ht="14.25" customHeight="1">
      <c r="B413" s="6"/>
      <c r="C413" s="6"/>
      <c r="D413" s="6"/>
      <c r="E413" s="6"/>
      <c r="G413" s="14"/>
      <c r="H413" s="14"/>
    </row>
    <row r="414" spans="2:8" ht="14.25" customHeight="1">
      <c r="B414" s="6"/>
      <c r="C414" s="6"/>
      <c r="D414" s="6"/>
      <c r="E414" s="6"/>
      <c r="G414" s="14"/>
      <c r="H414" s="14"/>
    </row>
    <row r="415" spans="2:8" ht="14.25" customHeight="1">
      <c r="B415" s="6"/>
      <c r="C415" s="6"/>
      <c r="D415" s="6"/>
      <c r="E415" s="6"/>
      <c r="G415" s="14"/>
      <c r="H415" s="14"/>
    </row>
    <row r="416" spans="2:8" ht="14.25" customHeight="1">
      <c r="B416" s="6"/>
      <c r="C416" s="6"/>
      <c r="D416" s="6"/>
      <c r="E416" s="6"/>
      <c r="G416" s="14"/>
      <c r="H416" s="14"/>
    </row>
    <row r="417" spans="2:8" ht="14.25" customHeight="1">
      <c r="B417" s="6"/>
      <c r="C417" s="6"/>
      <c r="D417" s="6"/>
      <c r="E417" s="6"/>
      <c r="G417" s="14"/>
      <c r="H417" s="14"/>
    </row>
    <row r="418" spans="2:8" ht="14.25" customHeight="1">
      <c r="B418" s="6"/>
      <c r="C418" s="6"/>
      <c r="D418" s="6"/>
      <c r="E418" s="6"/>
      <c r="G418" s="14"/>
      <c r="H418" s="14"/>
    </row>
    <row r="419" spans="2:8" ht="14.25" customHeight="1">
      <c r="B419" s="6"/>
      <c r="C419" s="6"/>
      <c r="D419" s="6"/>
      <c r="E419" s="6"/>
      <c r="G419" s="14"/>
      <c r="H419" s="14"/>
    </row>
    <row r="420" spans="2:8" ht="14.25" customHeight="1">
      <c r="B420" s="6"/>
      <c r="C420" s="6"/>
      <c r="D420" s="6"/>
      <c r="E420" s="6"/>
      <c r="G420" s="14"/>
      <c r="H420" s="14"/>
    </row>
    <row r="421" spans="2:8" ht="14.25" customHeight="1">
      <c r="B421" s="6"/>
      <c r="C421" s="6"/>
      <c r="D421" s="6"/>
      <c r="E421" s="6"/>
      <c r="G421" s="14"/>
      <c r="H421" s="14"/>
    </row>
    <row r="422" spans="2:8" ht="14.25" customHeight="1">
      <c r="B422" s="6"/>
      <c r="C422" s="6"/>
      <c r="D422" s="6"/>
      <c r="E422" s="6"/>
      <c r="G422" s="14"/>
      <c r="H422" s="14"/>
    </row>
    <row r="423" spans="2:8" ht="14.25" customHeight="1">
      <c r="B423" s="6"/>
      <c r="C423" s="6"/>
      <c r="D423" s="6"/>
      <c r="E423" s="6"/>
      <c r="G423" s="14"/>
      <c r="H423" s="14"/>
    </row>
    <row r="424" spans="2:8" ht="14.25" customHeight="1">
      <c r="B424" s="6"/>
      <c r="C424" s="6"/>
      <c r="D424" s="6"/>
      <c r="E424" s="6"/>
      <c r="G424" s="14"/>
      <c r="H424" s="14"/>
    </row>
    <row r="425" spans="2:8" ht="14.25" customHeight="1">
      <c r="B425" s="6"/>
      <c r="C425" s="6"/>
      <c r="D425" s="6"/>
      <c r="E425" s="6"/>
      <c r="G425" s="14"/>
      <c r="H425" s="14"/>
    </row>
    <row r="426" spans="2:8" ht="14.25" customHeight="1">
      <c r="B426" s="6"/>
      <c r="C426" s="6"/>
      <c r="D426" s="6"/>
      <c r="E426" s="6"/>
      <c r="G426" s="14"/>
      <c r="H426" s="14"/>
    </row>
    <row r="427" spans="2:8" ht="14.25" customHeight="1">
      <c r="B427" s="6"/>
      <c r="C427" s="6"/>
      <c r="D427" s="6"/>
      <c r="E427" s="6"/>
      <c r="G427" s="14"/>
      <c r="H427" s="14"/>
    </row>
    <row r="428" spans="2:8" ht="14.25" customHeight="1">
      <c r="B428" s="6"/>
      <c r="C428" s="6"/>
      <c r="D428" s="6"/>
      <c r="E428" s="6"/>
      <c r="G428" s="14"/>
      <c r="H428" s="14"/>
    </row>
    <row r="429" spans="2:8" ht="14.25" customHeight="1">
      <c r="B429" s="6"/>
      <c r="C429" s="6"/>
      <c r="D429" s="6"/>
      <c r="E429" s="6"/>
      <c r="G429" s="14"/>
      <c r="H429" s="14"/>
    </row>
    <row r="430" spans="2:8" ht="14.25" customHeight="1">
      <c r="B430" s="6"/>
      <c r="C430" s="6"/>
      <c r="D430" s="6"/>
      <c r="E430" s="6"/>
      <c r="G430" s="14"/>
      <c r="H430" s="14"/>
    </row>
    <row r="431" spans="2:8" ht="14.25" customHeight="1">
      <c r="B431" s="6"/>
      <c r="C431" s="6"/>
      <c r="D431" s="6"/>
      <c r="E431" s="6"/>
      <c r="G431" s="14"/>
      <c r="H431" s="14"/>
    </row>
    <row r="432" spans="2:8" ht="14.25" customHeight="1">
      <c r="B432" s="6"/>
      <c r="C432" s="6"/>
      <c r="D432" s="6"/>
      <c r="E432" s="6"/>
      <c r="G432" s="14"/>
      <c r="H432" s="14"/>
    </row>
    <row r="433" spans="2:8" ht="14.25" customHeight="1">
      <c r="B433" s="6"/>
      <c r="C433" s="6"/>
      <c r="D433" s="6"/>
      <c r="E433" s="6"/>
      <c r="G433" s="14"/>
      <c r="H433" s="14"/>
    </row>
    <row r="434" spans="2:8" ht="14.25" customHeight="1">
      <c r="B434" s="6"/>
      <c r="C434" s="6"/>
      <c r="D434" s="6"/>
      <c r="E434" s="6"/>
      <c r="G434" s="14"/>
      <c r="H434" s="14"/>
    </row>
    <row r="435" spans="2:8" ht="14.25" customHeight="1">
      <c r="B435" s="6"/>
      <c r="C435" s="6"/>
      <c r="D435" s="6"/>
      <c r="E435" s="6"/>
      <c r="G435" s="14"/>
      <c r="H435" s="14"/>
    </row>
    <row r="436" spans="2:8" ht="14.25" customHeight="1">
      <c r="B436" s="6"/>
      <c r="C436" s="6"/>
      <c r="D436" s="6"/>
      <c r="E436" s="6"/>
      <c r="G436" s="14"/>
      <c r="H436" s="14"/>
    </row>
    <row r="437" spans="2:8" ht="14.25" customHeight="1">
      <c r="B437" s="6"/>
      <c r="C437" s="6"/>
      <c r="D437" s="6"/>
      <c r="E437" s="6"/>
      <c r="G437" s="14"/>
      <c r="H437" s="14"/>
    </row>
    <row r="438" spans="2:8" ht="14.25" customHeight="1">
      <c r="B438" s="6"/>
      <c r="C438" s="6"/>
      <c r="D438" s="6"/>
      <c r="E438" s="6"/>
      <c r="G438" s="14"/>
      <c r="H438" s="14"/>
    </row>
    <row r="439" spans="2:8" ht="14.25" customHeight="1">
      <c r="B439" s="6"/>
      <c r="C439" s="6"/>
      <c r="D439" s="6"/>
      <c r="E439" s="6"/>
      <c r="G439" s="14"/>
      <c r="H439" s="14"/>
    </row>
    <row r="440" spans="2:8" ht="14.25" customHeight="1">
      <c r="B440" s="6"/>
      <c r="C440" s="6"/>
      <c r="D440" s="6"/>
      <c r="E440" s="6"/>
      <c r="G440" s="14"/>
      <c r="H440" s="14"/>
    </row>
    <row r="441" spans="2:8" ht="14.25" customHeight="1">
      <c r="B441" s="6"/>
      <c r="C441" s="6"/>
      <c r="D441" s="6"/>
      <c r="E441" s="6"/>
      <c r="G441" s="14"/>
      <c r="H441" s="14"/>
    </row>
    <row r="442" spans="2:8" ht="14.25" customHeight="1">
      <c r="B442" s="6"/>
      <c r="C442" s="6"/>
      <c r="D442" s="6"/>
      <c r="E442" s="6"/>
      <c r="G442" s="14"/>
      <c r="H442" s="14"/>
    </row>
    <row r="443" spans="2:8" ht="14.25" customHeight="1">
      <c r="B443" s="6"/>
      <c r="C443" s="6"/>
      <c r="D443" s="6"/>
      <c r="E443" s="6"/>
      <c r="G443" s="14"/>
      <c r="H443" s="14"/>
    </row>
    <row r="444" spans="2:8" ht="14.25" customHeight="1">
      <c r="B444" s="6"/>
      <c r="C444" s="6"/>
      <c r="D444" s="6"/>
      <c r="E444" s="6"/>
      <c r="G444" s="14"/>
      <c r="H444" s="14"/>
    </row>
    <row r="445" spans="2:8" ht="14.25" customHeight="1">
      <c r="B445" s="6"/>
      <c r="C445" s="6"/>
      <c r="D445" s="6"/>
      <c r="E445" s="6"/>
      <c r="G445" s="14"/>
      <c r="H445" s="14"/>
    </row>
    <row r="446" spans="2:8" ht="14.25" customHeight="1">
      <c r="B446" s="6"/>
      <c r="C446" s="6"/>
      <c r="D446" s="6"/>
      <c r="E446" s="6"/>
      <c r="G446" s="14"/>
      <c r="H446" s="14"/>
    </row>
    <row r="447" spans="2:8" ht="14.25" customHeight="1">
      <c r="B447" s="6"/>
      <c r="C447" s="6"/>
      <c r="D447" s="6"/>
      <c r="E447" s="6"/>
      <c r="G447" s="14"/>
      <c r="H447" s="14"/>
    </row>
    <row r="448" spans="2:8" ht="14.25" customHeight="1">
      <c r="B448" s="6"/>
      <c r="C448" s="6"/>
      <c r="D448" s="6"/>
      <c r="E448" s="6"/>
      <c r="G448" s="14"/>
      <c r="H448" s="14"/>
    </row>
    <row r="449" spans="2:8" ht="14.25" customHeight="1">
      <c r="B449" s="6"/>
      <c r="C449" s="6"/>
      <c r="D449" s="6"/>
      <c r="E449" s="6"/>
      <c r="G449" s="14"/>
      <c r="H449" s="14"/>
    </row>
    <row r="450" spans="2:8" ht="14.25" customHeight="1">
      <c r="B450" s="6"/>
      <c r="C450" s="6"/>
      <c r="D450" s="6"/>
      <c r="E450" s="6"/>
      <c r="G450" s="14"/>
      <c r="H450" s="14"/>
    </row>
    <row r="451" spans="2:8" ht="14.25" customHeight="1">
      <c r="B451" s="6"/>
      <c r="C451" s="6"/>
      <c r="D451" s="6"/>
      <c r="E451" s="6"/>
      <c r="G451" s="14"/>
      <c r="H451" s="14"/>
    </row>
    <row r="452" spans="2:8" ht="14.25" customHeight="1">
      <c r="B452" s="6"/>
      <c r="C452" s="6"/>
      <c r="D452" s="6"/>
      <c r="E452" s="6"/>
      <c r="G452" s="14"/>
      <c r="H452" s="14"/>
    </row>
    <row r="453" spans="2:8" ht="14.25" customHeight="1">
      <c r="B453" s="6"/>
      <c r="C453" s="6"/>
      <c r="D453" s="6"/>
      <c r="E453" s="6"/>
      <c r="G453" s="14"/>
      <c r="H453" s="14"/>
    </row>
    <row r="454" spans="2:8" ht="14.25" customHeight="1">
      <c r="B454" s="6"/>
      <c r="C454" s="6"/>
      <c r="D454" s="6"/>
      <c r="E454" s="6"/>
      <c r="G454" s="14"/>
      <c r="H454" s="14"/>
    </row>
    <row r="455" spans="2:8" ht="14.25" customHeight="1">
      <c r="B455" s="6"/>
      <c r="C455" s="6"/>
      <c r="D455" s="6"/>
      <c r="E455" s="6"/>
      <c r="G455" s="14"/>
      <c r="H455" s="14"/>
    </row>
    <row r="456" spans="2:8" ht="14.25" customHeight="1">
      <c r="B456" s="6"/>
      <c r="C456" s="6"/>
      <c r="D456" s="6"/>
      <c r="E456" s="6"/>
      <c r="G456" s="14"/>
      <c r="H456" s="14"/>
    </row>
    <row r="457" spans="2:8" ht="14.25" customHeight="1">
      <c r="B457" s="6"/>
      <c r="C457" s="6"/>
      <c r="D457" s="6"/>
      <c r="E457" s="6"/>
      <c r="G457" s="14"/>
      <c r="H457" s="14"/>
    </row>
    <row r="458" spans="2:8" ht="14.25" customHeight="1">
      <c r="B458" s="6"/>
      <c r="C458" s="6"/>
      <c r="D458" s="6"/>
      <c r="E458" s="6"/>
      <c r="G458" s="14"/>
      <c r="H458" s="14"/>
    </row>
    <row r="459" spans="2:8" ht="14.25" customHeight="1">
      <c r="B459" s="6"/>
      <c r="C459" s="6"/>
      <c r="D459" s="6"/>
      <c r="E459" s="6"/>
      <c r="G459" s="14"/>
      <c r="H459" s="14"/>
    </row>
    <row r="460" spans="2:8" ht="14.25" customHeight="1">
      <c r="B460" s="6"/>
      <c r="C460" s="6"/>
      <c r="D460" s="6"/>
      <c r="E460" s="6"/>
      <c r="G460" s="14"/>
      <c r="H460" s="14"/>
    </row>
    <row r="461" spans="2:8" ht="14.25" customHeight="1">
      <c r="B461" s="6"/>
      <c r="C461" s="6"/>
      <c r="D461" s="6"/>
      <c r="E461" s="6"/>
      <c r="G461" s="14"/>
      <c r="H461" s="14"/>
    </row>
    <row r="462" spans="2:8" ht="14.25" customHeight="1">
      <c r="B462" s="6"/>
      <c r="C462" s="6"/>
      <c r="D462" s="6"/>
      <c r="E462" s="6"/>
      <c r="G462" s="14"/>
      <c r="H462" s="14"/>
    </row>
    <row r="463" spans="2:8" ht="14.25" customHeight="1">
      <c r="B463" s="6"/>
      <c r="C463" s="6"/>
      <c r="D463" s="6"/>
      <c r="E463" s="6"/>
      <c r="G463" s="14"/>
      <c r="H463" s="14"/>
    </row>
    <row r="464" spans="2:8" ht="14.25" customHeight="1">
      <c r="B464" s="6"/>
      <c r="C464" s="6"/>
      <c r="D464" s="6"/>
      <c r="E464" s="6"/>
      <c r="G464" s="14"/>
      <c r="H464" s="14"/>
    </row>
    <row r="465" spans="2:8" ht="14.25" customHeight="1">
      <c r="B465" s="6"/>
      <c r="C465" s="6"/>
      <c r="D465" s="6"/>
      <c r="E465" s="6"/>
      <c r="G465" s="14"/>
      <c r="H465" s="14"/>
    </row>
    <row r="466" spans="2:8" ht="14.25" customHeight="1">
      <c r="B466" s="6"/>
      <c r="C466" s="6"/>
      <c r="D466" s="6"/>
      <c r="E466" s="6"/>
      <c r="G466" s="14"/>
      <c r="H466" s="14"/>
    </row>
    <row r="467" spans="2:8" ht="14.25" customHeight="1">
      <c r="B467" s="6"/>
      <c r="C467" s="6"/>
      <c r="D467" s="6"/>
      <c r="E467" s="6"/>
      <c r="G467" s="14"/>
      <c r="H467" s="14"/>
    </row>
    <row r="468" spans="2:8" ht="14.25" customHeight="1">
      <c r="B468" s="6"/>
      <c r="C468" s="6"/>
      <c r="D468" s="6"/>
      <c r="E468" s="6"/>
      <c r="G468" s="14"/>
      <c r="H468" s="14"/>
    </row>
    <row r="469" spans="2:8" ht="14.25" customHeight="1">
      <c r="B469" s="6"/>
      <c r="C469" s="6"/>
      <c r="D469" s="6"/>
      <c r="E469" s="6"/>
      <c r="G469" s="14"/>
      <c r="H469" s="14"/>
    </row>
    <row r="470" spans="2:8" ht="14.25" customHeight="1">
      <c r="B470" s="6"/>
      <c r="C470" s="6"/>
      <c r="D470" s="6"/>
      <c r="E470" s="6"/>
      <c r="G470" s="14"/>
      <c r="H470" s="14"/>
    </row>
    <row r="471" spans="2:8" ht="14.25" customHeight="1">
      <c r="B471" s="6"/>
      <c r="C471" s="6"/>
      <c r="D471" s="6"/>
      <c r="E471" s="6"/>
      <c r="G471" s="14"/>
      <c r="H471" s="14"/>
    </row>
    <row r="472" spans="2:8" ht="14.25" customHeight="1">
      <c r="B472" s="6"/>
      <c r="C472" s="6"/>
      <c r="D472" s="6"/>
      <c r="E472" s="6"/>
      <c r="G472" s="14"/>
      <c r="H472" s="14"/>
    </row>
    <row r="473" spans="2:8" ht="14.25" customHeight="1">
      <c r="B473" s="6"/>
      <c r="C473" s="6"/>
      <c r="D473" s="6"/>
      <c r="E473" s="6"/>
      <c r="G473" s="14"/>
      <c r="H473" s="14"/>
    </row>
    <row r="474" spans="2:8" ht="14.25" customHeight="1">
      <c r="B474" s="6"/>
      <c r="C474" s="6"/>
      <c r="D474" s="6"/>
      <c r="E474" s="6"/>
      <c r="G474" s="14"/>
      <c r="H474" s="14"/>
    </row>
    <row r="475" spans="2:8" ht="14.25" customHeight="1">
      <c r="B475" s="6"/>
      <c r="C475" s="6"/>
      <c r="D475" s="6"/>
      <c r="E475" s="6"/>
      <c r="G475" s="14"/>
      <c r="H475" s="14"/>
    </row>
    <row r="476" spans="2:8" ht="14.25" customHeight="1">
      <c r="B476" s="6"/>
      <c r="C476" s="6"/>
      <c r="D476" s="6"/>
      <c r="E476" s="6"/>
      <c r="G476" s="14"/>
      <c r="H476" s="14"/>
    </row>
    <row r="477" spans="2:8" ht="14.25" customHeight="1">
      <c r="B477" s="6"/>
      <c r="C477" s="6"/>
      <c r="D477" s="6"/>
      <c r="E477" s="6"/>
      <c r="G477" s="14"/>
      <c r="H477" s="14"/>
    </row>
    <row r="478" spans="2:8" ht="14.25" customHeight="1">
      <c r="B478" s="6"/>
      <c r="C478" s="6"/>
      <c r="D478" s="6"/>
      <c r="E478" s="6"/>
      <c r="G478" s="14"/>
      <c r="H478" s="14"/>
    </row>
    <row r="479" spans="2:8" ht="14.25" customHeight="1">
      <c r="B479" s="6"/>
      <c r="C479" s="6"/>
      <c r="D479" s="6"/>
      <c r="E479" s="6"/>
      <c r="G479" s="14"/>
      <c r="H479" s="14"/>
    </row>
    <row r="480" spans="2:8" ht="14.25" customHeight="1">
      <c r="B480" s="6"/>
      <c r="C480" s="6"/>
      <c r="D480" s="6"/>
      <c r="E480" s="6"/>
      <c r="G480" s="14"/>
      <c r="H480" s="14"/>
    </row>
    <row r="481" spans="2:8" ht="14.25" customHeight="1">
      <c r="B481" s="6"/>
      <c r="C481" s="6"/>
      <c r="D481" s="6"/>
      <c r="E481" s="6"/>
      <c r="G481" s="14"/>
      <c r="H481" s="14"/>
    </row>
    <row r="482" spans="2:8" ht="14.25" customHeight="1">
      <c r="B482" s="6"/>
      <c r="C482" s="6"/>
      <c r="D482" s="6"/>
      <c r="E482" s="6"/>
      <c r="G482" s="14"/>
      <c r="H482" s="14"/>
    </row>
    <row r="483" spans="2:8" ht="14.25" customHeight="1">
      <c r="B483" s="6"/>
      <c r="C483" s="6"/>
      <c r="D483" s="6"/>
      <c r="E483" s="6"/>
      <c r="G483" s="14"/>
      <c r="H483" s="14"/>
    </row>
    <row r="484" spans="2:8" ht="14.25" customHeight="1">
      <c r="B484" s="6"/>
      <c r="C484" s="6"/>
      <c r="D484" s="6"/>
      <c r="E484" s="6"/>
      <c r="G484" s="14"/>
      <c r="H484" s="14"/>
    </row>
    <row r="485" spans="2:8" ht="14.25" customHeight="1">
      <c r="B485" s="6"/>
      <c r="C485" s="6"/>
      <c r="D485" s="6"/>
      <c r="E485" s="6"/>
      <c r="G485" s="14"/>
      <c r="H485" s="14"/>
    </row>
    <row r="486" spans="2:8" ht="14.25" customHeight="1">
      <c r="B486" s="6"/>
      <c r="C486" s="6"/>
      <c r="D486" s="6"/>
      <c r="E486" s="6"/>
      <c r="G486" s="14"/>
      <c r="H486" s="14"/>
    </row>
    <row r="487" spans="2:8" ht="14.25" customHeight="1">
      <c r="B487" s="6"/>
      <c r="C487" s="6"/>
      <c r="D487" s="6"/>
      <c r="E487" s="6"/>
      <c r="G487" s="14"/>
      <c r="H487" s="14"/>
    </row>
    <row r="488" spans="2:8" ht="14.25" customHeight="1">
      <c r="B488" s="6"/>
      <c r="C488" s="6"/>
      <c r="D488" s="6"/>
      <c r="E488" s="6"/>
      <c r="G488" s="14"/>
      <c r="H488" s="14"/>
    </row>
    <row r="489" spans="2:8" ht="14.25" customHeight="1">
      <c r="B489" s="6"/>
      <c r="C489" s="6"/>
      <c r="D489" s="6"/>
      <c r="E489" s="6"/>
      <c r="G489" s="14"/>
      <c r="H489" s="14"/>
    </row>
    <row r="490" spans="2:8" ht="14.25" customHeight="1">
      <c r="B490" s="6"/>
      <c r="C490" s="6"/>
      <c r="D490" s="6"/>
      <c r="E490" s="6"/>
      <c r="G490" s="14"/>
      <c r="H490" s="14"/>
    </row>
    <row r="491" spans="2:8" ht="14.25" customHeight="1">
      <c r="B491" s="6"/>
      <c r="C491" s="6"/>
      <c r="D491" s="6"/>
      <c r="E491" s="6"/>
      <c r="G491" s="14"/>
      <c r="H491" s="14"/>
    </row>
    <row r="492" spans="2:8" ht="14.25" customHeight="1">
      <c r="B492" s="6"/>
      <c r="C492" s="6"/>
      <c r="D492" s="6"/>
      <c r="E492" s="6"/>
      <c r="G492" s="14"/>
      <c r="H492" s="14"/>
    </row>
    <row r="493" spans="2:8" ht="14.25" customHeight="1">
      <c r="B493" s="6"/>
      <c r="C493" s="6"/>
      <c r="D493" s="6"/>
      <c r="E493" s="6"/>
      <c r="G493" s="14"/>
      <c r="H493" s="14"/>
    </row>
    <row r="494" spans="2:8" ht="14.25" customHeight="1">
      <c r="B494" s="6"/>
      <c r="C494" s="6"/>
      <c r="D494" s="6"/>
      <c r="E494" s="6"/>
      <c r="G494" s="14"/>
      <c r="H494" s="14"/>
    </row>
    <row r="495" spans="2:8" ht="14.25" customHeight="1">
      <c r="B495" s="6"/>
      <c r="C495" s="6"/>
      <c r="D495" s="6"/>
      <c r="E495" s="6"/>
      <c r="G495" s="14"/>
      <c r="H495" s="14"/>
    </row>
    <row r="496" spans="2:8" ht="14.25" customHeight="1">
      <c r="B496" s="6"/>
      <c r="C496" s="6"/>
      <c r="D496" s="6"/>
      <c r="E496" s="6"/>
      <c r="G496" s="14"/>
      <c r="H496" s="14"/>
    </row>
    <row r="497" spans="2:8" ht="14.25" customHeight="1">
      <c r="B497" s="6"/>
      <c r="C497" s="6"/>
      <c r="D497" s="6"/>
      <c r="E497" s="6"/>
      <c r="G497" s="14"/>
      <c r="H497" s="14"/>
    </row>
    <row r="498" spans="2:8" ht="14.25" customHeight="1">
      <c r="B498" s="6"/>
      <c r="C498" s="6"/>
      <c r="D498" s="6"/>
      <c r="E498" s="6"/>
      <c r="G498" s="14"/>
      <c r="H498" s="14"/>
    </row>
    <row r="499" spans="2:8" ht="14.25" customHeight="1">
      <c r="B499" s="6"/>
      <c r="C499" s="6"/>
      <c r="D499" s="6"/>
      <c r="E499" s="6"/>
      <c r="G499" s="14"/>
      <c r="H499" s="14"/>
    </row>
    <row r="500" spans="2:8" ht="14.25" customHeight="1">
      <c r="B500" s="6"/>
      <c r="C500" s="6"/>
      <c r="D500" s="6"/>
      <c r="E500" s="6"/>
      <c r="G500" s="14"/>
      <c r="H500" s="14"/>
    </row>
    <row r="501" spans="2:8" ht="14.25" customHeight="1">
      <c r="B501" s="6"/>
      <c r="C501" s="6"/>
      <c r="D501" s="6"/>
      <c r="E501" s="6"/>
      <c r="G501" s="14"/>
      <c r="H501" s="14"/>
    </row>
    <row r="502" spans="2:8" ht="14.25" customHeight="1">
      <c r="B502" s="6"/>
      <c r="C502" s="6"/>
      <c r="D502" s="6"/>
      <c r="E502" s="6"/>
      <c r="G502" s="14"/>
      <c r="H502" s="14"/>
    </row>
    <row r="503" spans="2:8" ht="14.25" customHeight="1">
      <c r="B503" s="6"/>
      <c r="C503" s="6"/>
      <c r="D503" s="6"/>
      <c r="E503" s="6"/>
      <c r="G503" s="14"/>
      <c r="H503" s="14"/>
    </row>
    <row r="504" spans="2:8" ht="14.25" customHeight="1">
      <c r="B504" s="6"/>
      <c r="C504" s="6"/>
      <c r="D504" s="6"/>
      <c r="E504" s="6"/>
      <c r="G504" s="14"/>
      <c r="H504" s="14"/>
    </row>
    <row r="505" spans="2:8" ht="14.25" customHeight="1">
      <c r="B505" s="6"/>
      <c r="C505" s="6"/>
      <c r="D505" s="6"/>
      <c r="E505" s="6"/>
      <c r="G505" s="14"/>
      <c r="H505" s="14"/>
    </row>
    <row r="506" spans="2:8" ht="14.25" customHeight="1">
      <c r="B506" s="6"/>
      <c r="C506" s="6"/>
      <c r="D506" s="6"/>
      <c r="E506" s="6"/>
      <c r="G506" s="14"/>
      <c r="H506" s="14"/>
    </row>
    <row r="507" spans="2:8" ht="14.25" customHeight="1">
      <c r="B507" s="6"/>
      <c r="C507" s="6"/>
      <c r="D507" s="6"/>
      <c r="E507" s="6"/>
      <c r="G507" s="14"/>
      <c r="H507" s="14"/>
    </row>
    <row r="508" spans="2:8" ht="14.25" customHeight="1">
      <c r="B508" s="6"/>
      <c r="C508" s="6"/>
      <c r="D508" s="6"/>
      <c r="E508" s="6"/>
      <c r="G508" s="14"/>
      <c r="H508" s="14"/>
    </row>
    <row r="509" spans="2:8" ht="14.25" customHeight="1">
      <c r="B509" s="6"/>
      <c r="C509" s="6"/>
      <c r="D509" s="6"/>
      <c r="E509" s="6"/>
      <c r="G509" s="14"/>
      <c r="H509" s="14"/>
    </row>
    <row r="510" spans="2:8" ht="14.25" customHeight="1">
      <c r="B510" s="6"/>
      <c r="C510" s="6"/>
      <c r="D510" s="6"/>
      <c r="E510" s="6"/>
      <c r="G510" s="14"/>
      <c r="H510" s="14"/>
    </row>
    <row r="511" spans="2:8" ht="14.25" customHeight="1">
      <c r="B511" s="6"/>
      <c r="C511" s="6"/>
      <c r="D511" s="6"/>
      <c r="E511" s="6"/>
      <c r="G511" s="14"/>
      <c r="H511" s="14"/>
    </row>
    <row r="512" spans="2:8" ht="14.25" customHeight="1">
      <c r="B512" s="6"/>
      <c r="C512" s="6"/>
      <c r="D512" s="6"/>
      <c r="E512" s="6"/>
      <c r="G512" s="14"/>
      <c r="H512" s="14"/>
    </row>
    <row r="513" spans="2:8" ht="14.25" customHeight="1">
      <c r="B513" s="6"/>
      <c r="C513" s="6"/>
      <c r="D513" s="6"/>
      <c r="E513" s="6"/>
      <c r="G513" s="14"/>
      <c r="H513" s="14"/>
    </row>
    <row r="514" spans="2:8" ht="14.25" customHeight="1">
      <c r="B514" s="6"/>
      <c r="C514" s="6"/>
      <c r="D514" s="6"/>
      <c r="E514" s="6"/>
      <c r="G514" s="14"/>
      <c r="H514" s="14"/>
    </row>
    <row r="515" spans="2:8" ht="14.25" customHeight="1">
      <c r="B515" s="6"/>
      <c r="C515" s="6"/>
      <c r="D515" s="6"/>
      <c r="E515" s="6"/>
      <c r="G515" s="14"/>
      <c r="H515" s="14"/>
    </row>
    <row r="516" spans="2:8" ht="14.25" customHeight="1">
      <c r="B516" s="6"/>
      <c r="C516" s="6"/>
      <c r="D516" s="6"/>
      <c r="E516" s="6"/>
      <c r="G516" s="14"/>
      <c r="H516" s="14"/>
    </row>
    <row r="517" spans="2:8" ht="14.25" customHeight="1">
      <c r="B517" s="6"/>
      <c r="C517" s="6"/>
      <c r="D517" s="6"/>
      <c r="E517" s="6"/>
      <c r="G517" s="14"/>
      <c r="H517" s="14"/>
    </row>
    <row r="518" spans="2:8" ht="14.25" customHeight="1">
      <c r="B518" s="6"/>
      <c r="C518" s="6"/>
      <c r="D518" s="6"/>
      <c r="E518" s="6"/>
      <c r="G518" s="14"/>
      <c r="H518" s="14"/>
    </row>
    <row r="519" spans="2:8" ht="14.25" customHeight="1">
      <c r="B519" s="6"/>
      <c r="C519" s="6"/>
      <c r="D519" s="6"/>
      <c r="E519" s="6"/>
      <c r="G519" s="14"/>
      <c r="H519" s="14"/>
    </row>
    <row r="520" spans="2:8" ht="14.25" customHeight="1">
      <c r="B520" s="6"/>
      <c r="C520" s="6"/>
      <c r="D520" s="6"/>
      <c r="E520" s="6"/>
      <c r="G520" s="14"/>
      <c r="H520" s="14"/>
    </row>
    <row r="521" spans="2:8" ht="14.25" customHeight="1">
      <c r="B521" s="6"/>
      <c r="C521" s="6"/>
      <c r="D521" s="6"/>
      <c r="E521" s="6"/>
      <c r="G521" s="14"/>
      <c r="H521" s="14"/>
    </row>
    <row r="522" spans="2:8" ht="14.25" customHeight="1">
      <c r="B522" s="6"/>
      <c r="C522" s="6"/>
      <c r="D522" s="6"/>
      <c r="E522" s="6"/>
      <c r="G522" s="14"/>
      <c r="H522" s="14"/>
    </row>
    <row r="523" spans="2:8" ht="14.25" customHeight="1">
      <c r="B523" s="6"/>
      <c r="C523" s="6"/>
      <c r="D523" s="6"/>
      <c r="E523" s="6"/>
      <c r="G523" s="14"/>
      <c r="H523" s="14"/>
    </row>
    <row r="524" spans="2:8" ht="14.25" customHeight="1">
      <c r="B524" s="6"/>
      <c r="C524" s="6"/>
      <c r="D524" s="6"/>
      <c r="E524" s="6"/>
      <c r="G524" s="14"/>
      <c r="H524" s="14"/>
    </row>
    <row r="525" spans="2:8" ht="14.25" customHeight="1">
      <c r="B525" s="6"/>
      <c r="C525" s="6"/>
      <c r="D525" s="6"/>
      <c r="E525" s="6"/>
      <c r="G525" s="14"/>
      <c r="H525" s="14"/>
    </row>
    <row r="526" spans="2:8" ht="14.25" customHeight="1">
      <c r="B526" s="6"/>
      <c r="C526" s="6"/>
      <c r="D526" s="6"/>
      <c r="E526" s="6"/>
      <c r="G526" s="14"/>
      <c r="H526" s="14"/>
    </row>
    <row r="527" spans="2:8" ht="14.25" customHeight="1">
      <c r="B527" s="6"/>
      <c r="C527" s="6"/>
      <c r="D527" s="6"/>
      <c r="E527" s="6"/>
      <c r="G527" s="14"/>
      <c r="H527" s="14"/>
    </row>
    <row r="528" spans="2:8" ht="14.25" customHeight="1">
      <c r="B528" s="6"/>
      <c r="C528" s="6"/>
      <c r="D528" s="6"/>
      <c r="E528" s="6"/>
      <c r="G528" s="14"/>
      <c r="H528" s="14"/>
    </row>
    <row r="529" spans="2:8" ht="14.25" customHeight="1">
      <c r="B529" s="6"/>
      <c r="C529" s="6"/>
      <c r="D529" s="6"/>
      <c r="E529" s="6"/>
      <c r="G529" s="14"/>
      <c r="H529" s="14"/>
    </row>
    <row r="530" spans="2:8" ht="14.25" customHeight="1">
      <c r="B530" s="6"/>
      <c r="C530" s="6"/>
      <c r="D530" s="6"/>
      <c r="E530" s="6"/>
      <c r="G530" s="14"/>
      <c r="H530" s="14"/>
    </row>
    <row r="531" spans="2:8" ht="14.25" customHeight="1">
      <c r="B531" s="6"/>
      <c r="C531" s="6"/>
      <c r="D531" s="6"/>
      <c r="E531" s="6"/>
      <c r="G531" s="14"/>
      <c r="H531" s="14"/>
    </row>
    <row r="532" spans="2:8" ht="14.25" customHeight="1">
      <c r="B532" s="6"/>
      <c r="C532" s="6"/>
      <c r="D532" s="6"/>
      <c r="E532" s="6"/>
      <c r="G532" s="14"/>
      <c r="H532" s="14"/>
    </row>
    <row r="533" spans="2:8" ht="14.25" customHeight="1">
      <c r="B533" s="6"/>
      <c r="C533" s="6"/>
      <c r="D533" s="6"/>
      <c r="E533" s="6"/>
      <c r="G533" s="14"/>
      <c r="H533" s="14"/>
    </row>
    <row r="534" spans="2:8" ht="14.25" customHeight="1">
      <c r="B534" s="6"/>
      <c r="C534" s="6"/>
      <c r="D534" s="6"/>
      <c r="E534" s="6"/>
      <c r="G534" s="14"/>
      <c r="H534" s="14"/>
    </row>
    <row r="535" spans="2:8" ht="14.25" customHeight="1">
      <c r="B535" s="6"/>
      <c r="C535" s="6"/>
      <c r="D535" s="6"/>
      <c r="E535" s="6"/>
      <c r="G535" s="14"/>
      <c r="H535" s="14"/>
    </row>
    <row r="536" spans="2:8" ht="14.25" customHeight="1">
      <c r="B536" s="6"/>
      <c r="C536" s="6"/>
      <c r="D536" s="6"/>
      <c r="E536" s="6"/>
      <c r="G536" s="14"/>
      <c r="H536" s="14"/>
    </row>
    <row r="537" spans="2:8" ht="14.25" customHeight="1">
      <c r="B537" s="6"/>
      <c r="C537" s="6"/>
      <c r="D537" s="6"/>
      <c r="E537" s="6"/>
      <c r="G537" s="14"/>
      <c r="H537" s="14"/>
    </row>
    <row r="538" spans="2:8" ht="14.25" customHeight="1">
      <c r="B538" s="6"/>
      <c r="C538" s="6"/>
      <c r="D538" s="6"/>
      <c r="E538" s="6"/>
      <c r="G538" s="14"/>
      <c r="H538" s="14"/>
    </row>
    <row r="539" spans="2:8" ht="14.25" customHeight="1">
      <c r="B539" s="6"/>
      <c r="C539" s="6"/>
      <c r="D539" s="6"/>
      <c r="E539" s="6"/>
      <c r="G539" s="14"/>
      <c r="H539" s="14"/>
    </row>
    <row r="540" spans="2:8" ht="14.25" customHeight="1">
      <c r="B540" s="6"/>
      <c r="C540" s="6"/>
      <c r="D540" s="6"/>
      <c r="E540" s="6"/>
      <c r="G540" s="14"/>
      <c r="H540" s="14"/>
    </row>
    <row r="541" spans="2:8" ht="14.25" customHeight="1">
      <c r="B541" s="6"/>
      <c r="C541" s="6"/>
      <c r="D541" s="6"/>
      <c r="E541" s="6"/>
      <c r="G541" s="14"/>
      <c r="H541" s="14"/>
    </row>
    <row r="542" spans="2:8" ht="14.25" customHeight="1">
      <c r="B542" s="6"/>
      <c r="C542" s="6"/>
      <c r="D542" s="6"/>
      <c r="E542" s="6"/>
      <c r="G542" s="14"/>
      <c r="H542" s="14"/>
    </row>
    <row r="543" spans="2:8" ht="14.25" customHeight="1">
      <c r="B543" s="6"/>
      <c r="C543" s="6"/>
      <c r="D543" s="6"/>
      <c r="E543" s="6"/>
      <c r="G543" s="14"/>
      <c r="H543" s="14"/>
    </row>
    <row r="544" spans="2:8" ht="14.25" customHeight="1">
      <c r="B544" s="6"/>
      <c r="C544" s="6"/>
      <c r="D544" s="6"/>
      <c r="E544" s="6"/>
      <c r="G544" s="14"/>
      <c r="H544" s="14"/>
    </row>
    <row r="545" spans="2:8" ht="14.25" customHeight="1">
      <c r="B545" s="6"/>
      <c r="C545" s="6"/>
      <c r="D545" s="6"/>
      <c r="E545" s="6"/>
      <c r="G545" s="14"/>
      <c r="H545" s="14"/>
    </row>
    <row r="546" spans="2:8" ht="14.25" customHeight="1">
      <c r="B546" s="6"/>
      <c r="C546" s="6"/>
      <c r="D546" s="6"/>
      <c r="E546" s="6"/>
      <c r="G546" s="14"/>
      <c r="H546" s="14"/>
    </row>
    <row r="547" spans="2:8" ht="14.25" customHeight="1">
      <c r="B547" s="6"/>
      <c r="C547" s="6"/>
      <c r="D547" s="6"/>
      <c r="E547" s="6"/>
      <c r="G547" s="14"/>
      <c r="H547" s="14"/>
    </row>
    <row r="548" spans="2:8" ht="14.25" customHeight="1">
      <c r="B548" s="6"/>
      <c r="C548" s="6"/>
      <c r="D548" s="6"/>
      <c r="E548" s="6"/>
      <c r="G548" s="14"/>
      <c r="H548" s="14"/>
    </row>
    <row r="549" spans="2:8" ht="14.25" customHeight="1">
      <c r="B549" s="6"/>
      <c r="C549" s="6"/>
      <c r="D549" s="6"/>
      <c r="E549" s="6"/>
      <c r="G549" s="14"/>
      <c r="H549" s="14"/>
    </row>
    <row r="550" spans="2:8" ht="14.25" customHeight="1">
      <c r="B550" s="6"/>
      <c r="C550" s="6"/>
      <c r="D550" s="6"/>
      <c r="E550" s="6"/>
      <c r="G550" s="14"/>
      <c r="H550" s="14"/>
    </row>
    <row r="551" spans="2:8" ht="14.25" customHeight="1">
      <c r="B551" s="6"/>
      <c r="C551" s="6"/>
      <c r="D551" s="6"/>
      <c r="E551" s="6"/>
      <c r="G551" s="14"/>
      <c r="H551" s="14"/>
    </row>
    <row r="552" spans="2:8" ht="14.25" customHeight="1">
      <c r="B552" s="6"/>
      <c r="C552" s="6"/>
      <c r="D552" s="6"/>
      <c r="E552" s="6"/>
      <c r="G552" s="14"/>
      <c r="H552" s="14"/>
    </row>
    <row r="553" spans="2:8" ht="14.25" customHeight="1">
      <c r="B553" s="6"/>
      <c r="C553" s="6"/>
      <c r="D553" s="6"/>
      <c r="E553" s="6"/>
      <c r="G553" s="14"/>
      <c r="H553" s="14"/>
    </row>
    <row r="554" spans="2:8" ht="14.25" customHeight="1">
      <c r="B554" s="6"/>
      <c r="C554" s="6"/>
      <c r="D554" s="6"/>
      <c r="E554" s="6"/>
      <c r="G554" s="14"/>
      <c r="H554" s="14"/>
    </row>
    <row r="555" spans="2:8" ht="14.25" customHeight="1">
      <c r="B555" s="6"/>
      <c r="C555" s="6"/>
      <c r="D555" s="6"/>
      <c r="E555" s="6"/>
      <c r="G555" s="14"/>
      <c r="H555" s="14"/>
    </row>
    <row r="556" spans="2:8" ht="14.25" customHeight="1">
      <c r="B556" s="6"/>
      <c r="C556" s="6"/>
      <c r="D556" s="6"/>
      <c r="E556" s="6"/>
      <c r="G556" s="14"/>
      <c r="H556" s="14"/>
    </row>
    <row r="557" spans="2:8" ht="14.25" customHeight="1">
      <c r="B557" s="6"/>
      <c r="C557" s="6"/>
      <c r="D557" s="6"/>
      <c r="E557" s="6"/>
      <c r="G557" s="14"/>
      <c r="H557" s="14"/>
    </row>
    <row r="558" spans="2:8" ht="14.25" customHeight="1">
      <c r="B558" s="6"/>
      <c r="C558" s="6"/>
      <c r="D558" s="6"/>
      <c r="E558" s="6"/>
      <c r="G558" s="14"/>
      <c r="H558" s="14"/>
    </row>
    <row r="559" spans="2:8" ht="14.25" customHeight="1">
      <c r="B559" s="6"/>
      <c r="C559" s="6"/>
      <c r="D559" s="6"/>
      <c r="E559" s="6"/>
      <c r="G559" s="14"/>
      <c r="H559" s="14"/>
    </row>
    <row r="560" spans="2:8" ht="14.25" customHeight="1">
      <c r="B560" s="6"/>
      <c r="C560" s="6"/>
      <c r="D560" s="6"/>
      <c r="E560" s="6"/>
      <c r="G560" s="14"/>
      <c r="H560" s="14"/>
    </row>
    <row r="561" spans="2:8" ht="14.25" customHeight="1">
      <c r="B561" s="6"/>
      <c r="C561" s="6"/>
      <c r="D561" s="6"/>
      <c r="E561" s="6"/>
      <c r="G561" s="14"/>
      <c r="H561" s="14"/>
    </row>
    <row r="562" spans="2:8" ht="14.25" customHeight="1">
      <c r="B562" s="6"/>
      <c r="C562" s="6"/>
      <c r="D562" s="6"/>
      <c r="E562" s="6"/>
      <c r="G562" s="14"/>
      <c r="H562" s="14"/>
    </row>
    <row r="563" spans="2:8" ht="14.25" customHeight="1">
      <c r="B563" s="6"/>
      <c r="C563" s="6"/>
      <c r="D563" s="6"/>
      <c r="E563" s="6"/>
      <c r="G563" s="14"/>
      <c r="H563" s="14"/>
    </row>
    <row r="564" spans="2:8" ht="14.25" customHeight="1">
      <c r="B564" s="6"/>
      <c r="C564" s="6"/>
      <c r="D564" s="6"/>
      <c r="E564" s="6"/>
      <c r="G564" s="14"/>
      <c r="H564" s="14"/>
    </row>
    <row r="565" spans="2:8" ht="14.25" customHeight="1">
      <c r="B565" s="6"/>
      <c r="C565" s="6"/>
      <c r="D565" s="6"/>
      <c r="E565" s="6"/>
      <c r="G565" s="14"/>
      <c r="H565" s="14"/>
    </row>
    <row r="566" spans="2:8" ht="14.25" customHeight="1">
      <c r="B566" s="6"/>
      <c r="C566" s="6"/>
      <c r="D566" s="6"/>
      <c r="E566" s="6"/>
      <c r="G566" s="14"/>
      <c r="H566" s="14"/>
    </row>
    <row r="567" spans="2:8" ht="14.25" customHeight="1">
      <c r="B567" s="6"/>
      <c r="C567" s="6"/>
      <c r="D567" s="6"/>
      <c r="E567" s="6"/>
      <c r="G567" s="14"/>
      <c r="H567" s="14"/>
    </row>
    <row r="568" spans="2:8" ht="14.25" customHeight="1">
      <c r="B568" s="6"/>
      <c r="C568" s="6"/>
      <c r="D568" s="6"/>
      <c r="E568" s="6"/>
      <c r="G568" s="14"/>
      <c r="H568" s="14"/>
    </row>
    <row r="569" spans="2:8" ht="14.25" customHeight="1">
      <c r="B569" s="6"/>
      <c r="C569" s="6"/>
      <c r="D569" s="6"/>
      <c r="E569" s="6"/>
      <c r="G569" s="14"/>
      <c r="H569" s="14"/>
    </row>
    <row r="570" spans="2:8" ht="14.25" customHeight="1">
      <c r="B570" s="6"/>
      <c r="C570" s="6"/>
      <c r="D570" s="6"/>
      <c r="E570" s="6"/>
      <c r="G570" s="14"/>
      <c r="H570" s="14"/>
    </row>
    <row r="571" spans="2:8" ht="14.25" customHeight="1">
      <c r="B571" s="6"/>
      <c r="C571" s="6"/>
      <c r="D571" s="6"/>
      <c r="E571" s="6"/>
      <c r="G571" s="14"/>
      <c r="H571" s="14"/>
    </row>
    <row r="572" spans="2:8" ht="14.25" customHeight="1">
      <c r="B572" s="6"/>
      <c r="C572" s="6"/>
      <c r="D572" s="6"/>
      <c r="E572" s="6"/>
      <c r="G572" s="14"/>
      <c r="H572" s="14"/>
    </row>
    <row r="573" spans="2:8" ht="14.25" customHeight="1">
      <c r="B573" s="6"/>
      <c r="C573" s="6"/>
      <c r="D573" s="6"/>
      <c r="E573" s="6"/>
      <c r="G573" s="14"/>
      <c r="H573" s="14"/>
    </row>
    <row r="574" spans="2:8" ht="14.25" customHeight="1">
      <c r="B574" s="6"/>
      <c r="C574" s="6"/>
      <c r="D574" s="6"/>
      <c r="E574" s="6"/>
      <c r="G574" s="14"/>
      <c r="H574" s="14"/>
    </row>
    <row r="575" spans="2:8" ht="14.25" customHeight="1">
      <c r="B575" s="6"/>
      <c r="C575" s="6"/>
      <c r="D575" s="6"/>
      <c r="E575" s="6"/>
      <c r="G575" s="14"/>
      <c r="H575" s="14"/>
    </row>
    <row r="576" spans="2:8" ht="14.25" customHeight="1">
      <c r="B576" s="6"/>
      <c r="C576" s="6"/>
      <c r="D576" s="6"/>
      <c r="E576" s="6"/>
      <c r="G576" s="14"/>
      <c r="H576" s="14"/>
    </row>
    <row r="577" spans="2:8" ht="14.25" customHeight="1">
      <c r="B577" s="6"/>
      <c r="C577" s="6"/>
      <c r="D577" s="6"/>
      <c r="E577" s="6"/>
      <c r="G577" s="14"/>
      <c r="H577" s="14"/>
    </row>
    <row r="578" spans="2:8" ht="14.25" customHeight="1">
      <c r="B578" s="6"/>
      <c r="C578" s="6"/>
      <c r="D578" s="6"/>
      <c r="E578" s="6"/>
      <c r="G578" s="14"/>
      <c r="H578" s="14"/>
    </row>
    <row r="579" spans="2:8" ht="14.25" customHeight="1">
      <c r="B579" s="6"/>
      <c r="C579" s="6"/>
      <c r="D579" s="6"/>
      <c r="E579" s="6"/>
      <c r="G579" s="14"/>
      <c r="H579" s="14"/>
    </row>
    <row r="580" spans="2:8" ht="14.25" customHeight="1">
      <c r="B580" s="6"/>
      <c r="C580" s="6"/>
      <c r="D580" s="6"/>
      <c r="E580" s="6"/>
      <c r="G580" s="14"/>
      <c r="H580" s="14"/>
    </row>
    <row r="581" spans="2:8" ht="14.25" customHeight="1">
      <c r="B581" s="6"/>
      <c r="C581" s="6"/>
      <c r="D581" s="6"/>
      <c r="E581" s="6"/>
      <c r="G581" s="14"/>
      <c r="H581" s="14"/>
    </row>
    <row r="582" spans="2:8" ht="14.25" customHeight="1">
      <c r="B582" s="6"/>
      <c r="C582" s="6"/>
      <c r="D582" s="6"/>
      <c r="E582" s="6"/>
      <c r="G582" s="14"/>
      <c r="H582" s="14"/>
    </row>
    <row r="583" spans="2:8" ht="14.25" customHeight="1">
      <c r="B583" s="6"/>
      <c r="C583" s="6"/>
      <c r="D583" s="6"/>
      <c r="E583" s="6"/>
      <c r="G583" s="14"/>
      <c r="H583" s="14"/>
    </row>
    <row r="584" spans="2:8" ht="14.25" customHeight="1">
      <c r="B584" s="6"/>
      <c r="C584" s="6"/>
      <c r="D584" s="6"/>
      <c r="E584" s="6"/>
      <c r="G584" s="14"/>
      <c r="H584" s="14"/>
    </row>
    <row r="585" spans="2:8" ht="14.25" customHeight="1">
      <c r="B585" s="6"/>
      <c r="C585" s="6"/>
      <c r="D585" s="6"/>
      <c r="E585" s="6"/>
      <c r="G585" s="14"/>
      <c r="H585" s="14"/>
    </row>
    <row r="586" spans="2:8" ht="14.25" customHeight="1">
      <c r="B586" s="6"/>
      <c r="C586" s="6"/>
      <c r="D586" s="6"/>
      <c r="E586" s="6"/>
      <c r="G586" s="14"/>
      <c r="H586" s="14"/>
    </row>
    <row r="587" spans="2:8" ht="14.25" customHeight="1">
      <c r="B587" s="6"/>
      <c r="C587" s="6"/>
      <c r="D587" s="6"/>
      <c r="E587" s="6"/>
      <c r="G587" s="14"/>
      <c r="H587" s="14"/>
    </row>
    <row r="588" spans="2:8" ht="14.25" customHeight="1">
      <c r="B588" s="6"/>
      <c r="C588" s="6"/>
      <c r="D588" s="6"/>
      <c r="E588" s="6"/>
      <c r="G588" s="14"/>
      <c r="H588" s="14"/>
    </row>
    <row r="589" spans="2:8" ht="14.25" customHeight="1">
      <c r="B589" s="6"/>
      <c r="C589" s="6"/>
      <c r="D589" s="6"/>
      <c r="E589" s="6"/>
      <c r="G589" s="14"/>
      <c r="H589" s="14"/>
    </row>
    <row r="590" spans="2:8" ht="14.25" customHeight="1">
      <c r="B590" s="6"/>
      <c r="C590" s="6"/>
      <c r="D590" s="6"/>
      <c r="E590" s="6"/>
      <c r="G590" s="14"/>
      <c r="H590" s="14"/>
    </row>
    <row r="591" spans="2:8" ht="14.25" customHeight="1">
      <c r="B591" s="6"/>
      <c r="C591" s="6"/>
      <c r="D591" s="6"/>
      <c r="E591" s="6"/>
      <c r="G591" s="14"/>
      <c r="H591" s="14"/>
    </row>
    <row r="592" spans="2:8" ht="14.25" customHeight="1">
      <c r="B592" s="6"/>
      <c r="C592" s="6"/>
      <c r="D592" s="6"/>
      <c r="E592" s="6"/>
      <c r="G592" s="14"/>
      <c r="H592" s="14"/>
    </row>
    <row r="593" spans="2:8" ht="14.25" customHeight="1">
      <c r="B593" s="6"/>
      <c r="C593" s="6"/>
      <c r="D593" s="6"/>
      <c r="E593" s="6"/>
      <c r="G593" s="14"/>
      <c r="H593" s="14"/>
    </row>
    <row r="594" spans="2:8" ht="14.25" customHeight="1">
      <c r="B594" s="6"/>
      <c r="C594" s="6"/>
      <c r="D594" s="6"/>
      <c r="E594" s="6"/>
      <c r="G594" s="14"/>
      <c r="H594" s="14"/>
    </row>
    <row r="595" spans="2:8" ht="14.25" customHeight="1">
      <c r="B595" s="6"/>
      <c r="C595" s="6"/>
      <c r="D595" s="6"/>
      <c r="E595" s="6"/>
      <c r="G595" s="14"/>
      <c r="H595" s="14"/>
    </row>
    <row r="596" spans="2:8" ht="14.25" customHeight="1">
      <c r="B596" s="6"/>
      <c r="C596" s="6"/>
      <c r="D596" s="6"/>
      <c r="E596" s="6"/>
      <c r="G596" s="14"/>
      <c r="H596" s="14"/>
    </row>
    <row r="597" spans="2:8" ht="14.25" customHeight="1">
      <c r="B597" s="6"/>
      <c r="C597" s="6"/>
      <c r="D597" s="6"/>
      <c r="E597" s="6"/>
      <c r="G597" s="14"/>
      <c r="H597" s="14"/>
    </row>
    <row r="598" spans="2:8" ht="14.25" customHeight="1">
      <c r="B598" s="6"/>
      <c r="C598" s="6"/>
      <c r="D598" s="6"/>
      <c r="E598" s="6"/>
      <c r="G598" s="14"/>
      <c r="H598" s="14"/>
    </row>
    <row r="599" spans="2:8" ht="14.25" customHeight="1">
      <c r="B599" s="6"/>
      <c r="C599" s="6"/>
      <c r="D599" s="6"/>
      <c r="E599" s="6"/>
      <c r="G599" s="14"/>
      <c r="H599" s="14"/>
    </row>
    <row r="600" spans="2:8" ht="14.25" customHeight="1">
      <c r="B600" s="6"/>
      <c r="C600" s="6"/>
      <c r="D600" s="6"/>
      <c r="E600" s="6"/>
      <c r="G600" s="14"/>
      <c r="H600" s="14"/>
    </row>
    <row r="601" spans="2:8" ht="14.25" customHeight="1">
      <c r="B601" s="6"/>
      <c r="C601" s="6"/>
      <c r="D601" s="6"/>
      <c r="E601" s="6"/>
      <c r="G601" s="14"/>
      <c r="H601" s="14"/>
    </row>
    <row r="602" spans="2:8" ht="14.25" customHeight="1">
      <c r="B602" s="6"/>
      <c r="C602" s="6"/>
      <c r="D602" s="6"/>
      <c r="E602" s="6"/>
      <c r="G602" s="14"/>
      <c r="H602" s="14"/>
    </row>
    <row r="603" spans="2:8" ht="14.25" customHeight="1">
      <c r="B603" s="6"/>
      <c r="C603" s="6"/>
      <c r="D603" s="6"/>
      <c r="E603" s="6"/>
      <c r="G603" s="14"/>
      <c r="H603" s="14"/>
    </row>
    <row r="604" spans="2:8" ht="14.25" customHeight="1">
      <c r="B604" s="6"/>
      <c r="C604" s="6"/>
      <c r="D604" s="6"/>
      <c r="E604" s="6"/>
      <c r="G604" s="14"/>
      <c r="H604" s="14"/>
    </row>
    <row r="605" spans="2:8" ht="14.25" customHeight="1">
      <c r="B605" s="6"/>
      <c r="C605" s="6"/>
      <c r="D605" s="6"/>
      <c r="E605" s="6"/>
      <c r="G605" s="14"/>
      <c r="H605" s="14"/>
    </row>
    <row r="606" spans="2:8" ht="14.25" customHeight="1">
      <c r="B606" s="6"/>
      <c r="C606" s="6"/>
      <c r="D606" s="6"/>
      <c r="E606" s="6"/>
      <c r="G606" s="14"/>
      <c r="H606" s="14"/>
    </row>
    <row r="607" spans="2:8" ht="14.25" customHeight="1">
      <c r="B607" s="6"/>
      <c r="C607" s="6"/>
      <c r="D607" s="6"/>
      <c r="E607" s="6"/>
      <c r="G607" s="14"/>
      <c r="H607" s="14"/>
    </row>
    <row r="608" spans="2:8" ht="14.25" customHeight="1">
      <c r="B608" s="6"/>
      <c r="C608" s="6"/>
      <c r="D608" s="6"/>
      <c r="E608" s="6"/>
      <c r="G608" s="14"/>
      <c r="H608" s="14"/>
    </row>
    <row r="609" spans="2:8" ht="14.25" customHeight="1">
      <c r="B609" s="6"/>
      <c r="C609" s="6"/>
      <c r="D609" s="6"/>
      <c r="E609" s="6"/>
      <c r="G609" s="14"/>
      <c r="H609" s="14"/>
    </row>
    <row r="610" spans="2:8" ht="14.25" customHeight="1">
      <c r="B610" s="6"/>
      <c r="C610" s="6"/>
      <c r="D610" s="6"/>
      <c r="E610" s="6"/>
      <c r="G610" s="14"/>
      <c r="H610" s="14"/>
    </row>
    <row r="611" spans="2:8" ht="14.25" customHeight="1">
      <c r="B611" s="6"/>
      <c r="C611" s="6"/>
      <c r="D611" s="6"/>
      <c r="E611" s="6"/>
      <c r="G611" s="14"/>
      <c r="H611" s="14"/>
    </row>
    <row r="612" spans="2:8" ht="14.25" customHeight="1">
      <c r="B612" s="6"/>
      <c r="C612" s="6"/>
      <c r="D612" s="6"/>
      <c r="E612" s="6"/>
      <c r="G612" s="14"/>
      <c r="H612" s="14"/>
    </row>
    <row r="613" spans="2:8" ht="14.25" customHeight="1">
      <c r="B613" s="6"/>
      <c r="C613" s="6"/>
      <c r="D613" s="6"/>
      <c r="E613" s="6"/>
      <c r="G613" s="14"/>
      <c r="H613" s="14"/>
    </row>
    <row r="614" spans="2:8" ht="14.25" customHeight="1">
      <c r="B614" s="6"/>
      <c r="C614" s="6"/>
      <c r="D614" s="6"/>
      <c r="E614" s="6"/>
      <c r="G614" s="14"/>
      <c r="H614" s="14"/>
    </row>
    <row r="615" spans="2:8" ht="14.25" customHeight="1">
      <c r="B615" s="6"/>
      <c r="C615" s="6"/>
      <c r="D615" s="6"/>
      <c r="E615" s="6"/>
      <c r="G615" s="14"/>
      <c r="H615" s="14"/>
    </row>
    <row r="616" spans="2:8" ht="14.25" customHeight="1">
      <c r="B616" s="6"/>
      <c r="C616" s="6"/>
      <c r="D616" s="6"/>
      <c r="E616" s="6"/>
      <c r="G616" s="14"/>
      <c r="H616" s="14"/>
    </row>
    <row r="617" spans="2:8" ht="14.25" customHeight="1">
      <c r="B617" s="6"/>
      <c r="C617" s="6"/>
      <c r="D617" s="6"/>
      <c r="E617" s="6"/>
      <c r="G617" s="14"/>
      <c r="H617" s="14"/>
    </row>
    <row r="618" spans="2:8" ht="14.25" customHeight="1">
      <c r="B618" s="6"/>
      <c r="C618" s="6"/>
      <c r="D618" s="6"/>
      <c r="E618" s="6"/>
      <c r="G618" s="14"/>
      <c r="H618" s="14"/>
    </row>
    <row r="619" spans="2:8" ht="14.25" customHeight="1">
      <c r="B619" s="6"/>
      <c r="C619" s="6"/>
      <c r="D619" s="6"/>
      <c r="E619" s="6"/>
      <c r="G619" s="14"/>
      <c r="H619" s="14"/>
    </row>
    <row r="620" spans="2:8" ht="14.25" customHeight="1">
      <c r="B620" s="6"/>
      <c r="C620" s="6"/>
      <c r="D620" s="6"/>
      <c r="E620" s="6"/>
      <c r="G620" s="14"/>
      <c r="H620" s="14"/>
    </row>
    <row r="621" spans="2:8" ht="14.25" customHeight="1">
      <c r="B621" s="6"/>
      <c r="C621" s="6"/>
      <c r="D621" s="6"/>
      <c r="E621" s="6"/>
      <c r="G621" s="14"/>
      <c r="H621" s="14"/>
    </row>
    <row r="622" spans="2:8" ht="14.25" customHeight="1">
      <c r="B622" s="6"/>
      <c r="C622" s="6"/>
      <c r="D622" s="6"/>
      <c r="E622" s="6"/>
      <c r="G622" s="14"/>
      <c r="H622" s="14"/>
    </row>
    <row r="623" spans="2:8" ht="14.25" customHeight="1">
      <c r="B623" s="6"/>
      <c r="C623" s="6"/>
      <c r="D623" s="6"/>
      <c r="E623" s="6"/>
      <c r="G623" s="14"/>
      <c r="H623" s="14"/>
    </row>
    <row r="624" spans="2:8" ht="14.25" customHeight="1">
      <c r="B624" s="6"/>
      <c r="C624" s="6"/>
      <c r="D624" s="6"/>
      <c r="E624" s="6"/>
      <c r="G624" s="14"/>
      <c r="H624" s="14"/>
    </row>
    <row r="625" spans="2:8" ht="14.25" customHeight="1">
      <c r="B625" s="6"/>
      <c r="C625" s="6"/>
      <c r="D625" s="6"/>
      <c r="E625" s="6"/>
      <c r="G625" s="14"/>
      <c r="H625" s="14"/>
    </row>
    <row r="626" spans="2:8" ht="14.25" customHeight="1">
      <c r="B626" s="6"/>
      <c r="C626" s="6"/>
      <c r="D626" s="6"/>
      <c r="E626" s="6"/>
      <c r="G626" s="14"/>
      <c r="H626" s="14"/>
    </row>
    <row r="627" spans="2:8" ht="14.25" customHeight="1">
      <c r="B627" s="6"/>
      <c r="C627" s="6"/>
      <c r="D627" s="6"/>
      <c r="E627" s="6"/>
      <c r="G627" s="14"/>
      <c r="H627" s="14"/>
    </row>
    <row r="628" spans="2:8" ht="14.25" customHeight="1">
      <c r="B628" s="6"/>
      <c r="C628" s="6"/>
      <c r="D628" s="6"/>
      <c r="E628" s="6"/>
      <c r="G628" s="14"/>
      <c r="H628" s="14"/>
    </row>
    <row r="629" spans="2:8" ht="14.25" customHeight="1">
      <c r="B629" s="6"/>
      <c r="C629" s="6"/>
      <c r="D629" s="6"/>
      <c r="E629" s="6"/>
      <c r="G629" s="14"/>
      <c r="H629" s="14"/>
    </row>
    <row r="630" spans="2:8" ht="14.25" customHeight="1">
      <c r="B630" s="6"/>
      <c r="C630" s="6"/>
      <c r="D630" s="6"/>
      <c r="E630" s="6"/>
      <c r="G630" s="14"/>
      <c r="H630" s="14"/>
    </row>
    <row r="631" spans="2:8" ht="14.25" customHeight="1">
      <c r="B631" s="6"/>
      <c r="C631" s="6"/>
      <c r="D631" s="6"/>
      <c r="E631" s="6"/>
      <c r="G631" s="14"/>
      <c r="H631" s="14"/>
    </row>
    <row r="632" spans="2:8" ht="14.25" customHeight="1">
      <c r="B632" s="6"/>
      <c r="C632" s="6"/>
      <c r="D632" s="6"/>
      <c r="E632" s="6"/>
      <c r="G632" s="14"/>
      <c r="H632" s="14"/>
    </row>
    <row r="633" spans="2:8" ht="14.25" customHeight="1">
      <c r="B633" s="6"/>
      <c r="C633" s="6"/>
      <c r="D633" s="6"/>
      <c r="E633" s="6"/>
      <c r="G633" s="14"/>
      <c r="H633" s="14"/>
    </row>
    <row r="634" spans="2:8" ht="14.25" customHeight="1">
      <c r="B634" s="6"/>
      <c r="C634" s="6"/>
      <c r="D634" s="6"/>
      <c r="E634" s="6"/>
      <c r="G634" s="14"/>
      <c r="H634" s="14"/>
    </row>
    <row r="635" spans="2:8" ht="14.25" customHeight="1">
      <c r="B635" s="6"/>
      <c r="C635" s="6"/>
      <c r="D635" s="6"/>
      <c r="E635" s="6"/>
      <c r="G635" s="14"/>
      <c r="H635" s="14"/>
    </row>
    <row r="636" spans="2:8" ht="14.25" customHeight="1">
      <c r="B636" s="6"/>
      <c r="C636" s="6"/>
      <c r="D636" s="6"/>
      <c r="E636" s="6"/>
      <c r="G636" s="14"/>
      <c r="H636" s="14"/>
    </row>
    <row r="637" spans="2:8" ht="14.25" customHeight="1">
      <c r="B637" s="6"/>
      <c r="C637" s="6"/>
      <c r="D637" s="6"/>
      <c r="E637" s="6"/>
      <c r="G637" s="14"/>
      <c r="H637" s="14"/>
    </row>
    <row r="638" spans="2:8" ht="14.25" customHeight="1">
      <c r="B638" s="6"/>
      <c r="C638" s="6"/>
      <c r="D638" s="6"/>
      <c r="E638" s="6"/>
      <c r="G638" s="14"/>
      <c r="H638" s="14"/>
    </row>
    <row r="639" spans="2:8" ht="14.25" customHeight="1">
      <c r="B639" s="6"/>
      <c r="C639" s="6"/>
      <c r="D639" s="6"/>
      <c r="E639" s="6"/>
      <c r="G639" s="14"/>
      <c r="H639" s="14"/>
    </row>
    <row r="640" spans="2:8" ht="14.25" customHeight="1">
      <c r="B640" s="6"/>
      <c r="C640" s="6"/>
      <c r="D640" s="6"/>
      <c r="E640" s="6"/>
      <c r="G640" s="14"/>
      <c r="H640" s="14"/>
    </row>
    <row r="641" spans="2:8" ht="14.25" customHeight="1">
      <c r="B641" s="6"/>
      <c r="C641" s="6"/>
      <c r="D641" s="6"/>
      <c r="E641" s="6"/>
      <c r="G641" s="14"/>
      <c r="H641" s="14"/>
    </row>
    <row r="642" spans="2:8" ht="14.25" customHeight="1">
      <c r="B642" s="6"/>
      <c r="C642" s="6"/>
      <c r="D642" s="6"/>
      <c r="E642" s="6"/>
      <c r="G642" s="14"/>
      <c r="H642" s="14"/>
    </row>
    <row r="643" spans="2:8" ht="14.25" customHeight="1">
      <c r="B643" s="6"/>
      <c r="C643" s="6"/>
      <c r="D643" s="6"/>
      <c r="E643" s="6"/>
      <c r="G643" s="14"/>
      <c r="H643" s="14"/>
    </row>
    <row r="644" spans="2:8" ht="14.25" customHeight="1">
      <c r="B644" s="6"/>
      <c r="C644" s="6"/>
      <c r="D644" s="6"/>
      <c r="E644" s="6"/>
      <c r="G644" s="14"/>
      <c r="H644" s="14"/>
    </row>
    <row r="645" spans="2:8" ht="14.25" customHeight="1">
      <c r="B645" s="6"/>
      <c r="C645" s="6"/>
      <c r="D645" s="6"/>
      <c r="E645" s="6"/>
      <c r="G645" s="14"/>
      <c r="H645" s="14"/>
    </row>
    <row r="646" spans="2:8" ht="14.25" customHeight="1">
      <c r="B646" s="6"/>
      <c r="C646" s="6"/>
      <c r="D646" s="6"/>
      <c r="E646" s="6"/>
      <c r="G646" s="14"/>
      <c r="H646" s="14"/>
    </row>
    <row r="647" spans="2:8" ht="14.25" customHeight="1">
      <c r="B647" s="6"/>
      <c r="C647" s="6"/>
      <c r="D647" s="6"/>
      <c r="E647" s="6"/>
      <c r="G647" s="14"/>
      <c r="H647" s="14"/>
    </row>
    <row r="648" spans="2:8" ht="14.25" customHeight="1">
      <c r="B648" s="6"/>
      <c r="C648" s="6"/>
      <c r="D648" s="6"/>
      <c r="E648" s="6"/>
      <c r="G648" s="14"/>
      <c r="H648" s="14"/>
    </row>
    <row r="649" spans="2:8" ht="14.25" customHeight="1">
      <c r="B649" s="6"/>
      <c r="C649" s="6"/>
      <c r="D649" s="6"/>
      <c r="E649" s="6"/>
      <c r="G649" s="14"/>
      <c r="H649" s="14"/>
    </row>
    <row r="650" spans="2:8" ht="14.25" customHeight="1">
      <c r="B650" s="6"/>
      <c r="C650" s="6"/>
      <c r="D650" s="6"/>
      <c r="E650" s="6"/>
      <c r="G650" s="14"/>
      <c r="H650" s="14"/>
    </row>
    <row r="651" spans="2:8" ht="14.25" customHeight="1">
      <c r="B651" s="6"/>
      <c r="C651" s="6"/>
      <c r="D651" s="6"/>
      <c r="E651" s="6"/>
      <c r="G651" s="14"/>
      <c r="H651" s="14"/>
    </row>
    <row r="652" spans="2:8" ht="14.25" customHeight="1">
      <c r="B652" s="6"/>
      <c r="C652" s="6"/>
      <c r="D652" s="6"/>
      <c r="E652" s="6"/>
      <c r="G652" s="14"/>
      <c r="H652" s="14"/>
    </row>
    <row r="653" spans="2:8" ht="14.25" customHeight="1">
      <c r="B653" s="6"/>
      <c r="C653" s="6"/>
      <c r="D653" s="6"/>
      <c r="E653" s="6"/>
      <c r="G653" s="14"/>
      <c r="H653" s="14"/>
    </row>
    <row r="654" spans="2:8" ht="14.25" customHeight="1">
      <c r="B654" s="6"/>
      <c r="C654" s="6"/>
      <c r="D654" s="6"/>
      <c r="E654" s="6"/>
      <c r="G654" s="14"/>
      <c r="H654" s="14"/>
    </row>
    <row r="655" spans="2:8" ht="14.25" customHeight="1">
      <c r="B655" s="6"/>
      <c r="C655" s="6"/>
      <c r="D655" s="6"/>
      <c r="E655" s="6"/>
      <c r="G655" s="14"/>
      <c r="H655" s="14"/>
    </row>
    <row r="656" spans="2:8" ht="14.25" customHeight="1">
      <c r="B656" s="6"/>
      <c r="C656" s="6"/>
      <c r="D656" s="6"/>
      <c r="E656" s="6"/>
      <c r="G656" s="14"/>
      <c r="H656" s="14"/>
    </row>
    <row r="657" spans="2:8" ht="14.25" customHeight="1">
      <c r="B657" s="6"/>
      <c r="C657" s="6"/>
      <c r="D657" s="6"/>
      <c r="E657" s="6"/>
      <c r="G657" s="14"/>
      <c r="H657" s="14"/>
    </row>
    <row r="658" spans="2:8" ht="14.25" customHeight="1">
      <c r="B658" s="6"/>
      <c r="C658" s="6"/>
      <c r="D658" s="6"/>
      <c r="E658" s="6"/>
      <c r="G658" s="14"/>
      <c r="H658" s="14"/>
    </row>
    <row r="659" spans="2:8" ht="14.25" customHeight="1">
      <c r="B659" s="6"/>
      <c r="C659" s="6"/>
      <c r="D659" s="6"/>
      <c r="E659" s="6"/>
      <c r="G659" s="14"/>
      <c r="H659" s="14"/>
    </row>
    <row r="660" spans="2:8" ht="14.25" customHeight="1">
      <c r="B660" s="6"/>
      <c r="C660" s="6"/>
      <c r="D660" s="6"/>
      <c r="E660" s="6"/>
      <c r="G660" s="14"/>
      <c r="H660" s="14"/>
    </row>
    <row r="661" spans="2:8" ht="14.25" customHeight="1">
      <c r="B661" s="6"/>
      <c r="C661" s="6"/>
      <c r="D661" s="6"/>
      <c r="E661" s="6"/>
      <c r="G661" s="14"/>
      <c r="H661" s="14"/>
    </row>
    <row r="662" spans="2:8" ht="14.25" customHeight="1">
      <c r="B662" s="6"/>
      <c r="C662" s="6"/>
      <c r="D662" s="6"/>
      <c r="E662" s="6"/>
      <c r="G662" s="14"/>
      <c r="H662" s="14"/>
    </row>
    <row r="663" spans="2:8" ht="14.25" customHeight="1">
      <c r="B663" s="6"/>
      <c r="C663" s="6"/>
      <c r="D663" s="6"/>
      <c r="E663" s="6"/>
      <c r="G663" s="14"/>
      <c r="H663" s="14"/>
    </row>
    <row r="664" spans="2:8" ht="14.25" customHeight="1">
      <c r="B664" s="6"/>
      <c r="C664" s="6"/>
      <c r="D664" s="6"/>
      <c r="E664" s="6"/>
      <c r="G664" s="14"/>
      <c r="H664" s="14"/>
    </row>
    <row r="665" spans="2:8" ht="14.25" customHeight="1">
      <c r="B665" s="6"/>
      <c r="C665" s="6"/>
      <c r="D665" s="6"/>
      <c r="E665" s="6"/>
      <c r="G665" s="14"/>
      <c r="H665" s="14"/>
    </row>
    <row r="666" spans="2:8" ht="14.25" customHeight="1">
      <c r="B666" s="6"/>
      <c r="C666" s="6"/>
      <c r="D666" s="6"/>
      <c r="E666" s="6"/>
      <c r="G666" s="14"/>
      <c r="H666" s="14"/>
    </row>
    <row r="667" spans="2:8" ht="14.25" customHeight="1">
      <c r="B667" s="6"/>
      <c r="C667" s="6"/>
      <c r="D667" s="6"/>
      <c r="E667" s="6"/>
      <c r="G667" s="14"/>
      <c r="H667" s="14"/>
    </row>
    <row r="668" spans="2:8" ht="14.25" customHeight="1">
      <c r="B668" s="6"/>
      <c r="C668" s="6"/>
      <c r="D668" s="6"/>
      <c r="E668" s="6"/>
      <c r="G668" s="14"/>
      <c r="H668" s="14"/>
    </row>
    <row r="669" spans="2:8" ht="14.25" customHeight="1">
      <c r="B669" s="6"/>
      <c r="C669" s="6"/>
      <c r="D669" s="6"/>
      <c r="E669" s="6"/>
      <c r="G669" s="14"/>
      <c r="H669" s="14"/>
    </row>
    <row r="670" spans="2:8" ht="14.25" customHeight="1">
      <c r="B670" s="6"/>
      <c r="C670" s="6"/>
      <c r="D670" s="6"/>
      <c r="E670" s="6"/>
      <c r="G670" s="14"/>
      <c r="H670" s="14"/>
    </row>
    <row r="671" spans="2:8" ht="14.25" customHeight="1">
      <c r="B671" s="6"/>
      <c r="C671" s="6"/>
      <c r="D671" s="6"/>
      <c r="E671" s="6"/>
      <c r="G671" s="14"/>
      <c r="H671" s="14"/>
    </row>
    <row r="672" spans="2:8" ht="14.25" customHeight="1">
      <c r="B672" s="6"/>
      <c r="C672" s="6"/>
      <c r="D672" s="6"/>
      <c r="E672" s="6"/>
      <c r="G672" s="14"/>
      <c r="H672" s="14"/>
    </row>
    <row r="673" spans="2:8" ht="14.25" customHeight="1">
      <c r="B673" s="6"/>
      <c r="C673" s="6"/>
      <c r="D673" s="6"/>
      <c r="E673" s="6"/>
      <c r="G673" s="14"/>
      <c r="H673" s="14"/>
    </row>
    <row r="674" spans="2:8" ht="14.25" customHeight="1">
      <c r="B674" s="6"/>
      <c r="C674" s="6"/>
      <c r="D674" s="6"/>
      <c r="E674" s="6"/>
      <c r="G674" s="14"/>
      <c r="H674" s="14"/>
    </row>
    <row r="675" spans="2:8" ht="14.25" customHeight="1">
      <c r="B675" s="6"/>
      <c r="C675" s="6"/>
      <c r="D675" s="6"/>
      <c r="E675" s="6"/>
      <c r="G675" s="14"/>
      <c r="H675" s="14"/>
    </row>
    <row r="676" spans="2:8" ht="14.25" customHeight="1">
      <c r="B676" s="6"/>
      <c r="C676" s="6"/>
      <c r="D676" s="6"/>
      <c r="E676" s="6"/>
      <c r="G676" s="14"/>
      <c r="H676" s="14"/>
    </row>
    <row r="677" spans="2:8" ht="14.25" customHeight="1">
      <c r="B677" s="6"/>
      <c r="C677" s="6"/>
      <c r="D677" s="6"/>
      <c r="E677" s="6"/>
      <c r="G677" s="14"/>
      <c r="H677" s="14"/>
    </row>
    <row r="678" spans="2:8" ht="14.25" customHeight="1">
      <c r="B678" s="6"/>
      <c r="C678" s="6"/>
      <c r="D678" s="6"/>
      <c r="E678" s="6"/>
      <c r="G678" s="14"/>
      <c r="H678" s="14"/>
    </row>
    <row r="679" spans="2:8" ht="14.25" customHeight="1">
      <c r="B679" s="6"/>
      <c r="C679" s="6"/>
      <c r="D679" s="6"/>
      <c r="E679" s="6"/>
      <c r="G679" s="14"/>
      <c r="H679" s="14"/>
    </row>
    <row r="680" spans="2:8" ht="14.25" customHeight="1">
      <c r="B680" s="6"/>
      <c r="C680" s="6"/>
      <c r="D680" s="6"/>
      <c r="E680" s="6"/>
      <c r="G680" s="14"/>
      <c r="H680" s="14"/>
    </row>
    <row r="681" spans="2:8" ht="14.25" customHeight="1">
      <c r="B681" s="6"/>
      <c r="C681" s="6"/>
      <c r="D681" s="6"/>
      <c r="E681" s="6"/>
      <c r="G681" s="14"/>
      <c r="H681" s="14"/>
    </row>
    <row r="682" spans="2:8" ht="14.25" customHeight="1">
      <c r="B682" s="6"/>
      <c r="C682" s="6"/>
      <c r="D682" s="6"/>
      <c r="E682" s="6"/>
      <c r="G682" s="14"/>
      <c r="H682" s="14"/>
    </row>
    <row r="683" spans="2:8" ht="14.25" customHeight="1">
      <c r="B683" s="6"/>
      <c r="C683" s="6"/>
      <c r="D683" s="6"/>
      <c r="E683" s="6"/>
      <c r="G683" s="14"/>
      <c r="H683" s="14"/>
    </row>
    <row r="684" spans="2:8" ht="14.25" customHeight="1">
      <c r="B684" s="6"/>
      <c r="C684" s="6"/>
      <c r="D684" s="6"/>
      <c r="E684" s="6"/>
      <c r="G684" s="14"/>
      <c r="H684" s="14"/>
    </row>
    <row r="685" spans="2:8" ht="14.25" customHeight="1">
      <c r="B685" s="6"/>
      <c r="C685" s="6"/>
      <c r="D685" s="6"/>
      <c r="E685" s="6"/>
      <c r="G685" s="14"/>
      <c r="H685" s="14"/>
    </row>
    <row r="686" spans="2:8" ht="14.25" customHeight="1">
      <c r="B686" s="6"/>
      <c r="C686" s="6"/>
      <c r="D686" s="6"/>
      <c r="E686" s="6"/>
      <c r="G686" s="14"/>
      <c r="H686" s="14"/>
    </row>
    <row r="687" spans="2:8" ht="14.25" customHeight="1">
      <c r="B687" s="6"/>
      <c r="C687" s="6"/>
      <c r="D687" s="6"/>
      <c r="E687" s="6"/>
      <c r="G687" s="14"/>
      <c r="H687" s="14"/>
    </row>
    <row r="688" spans="2:8" ht="14.25" customHeight="1">
      <c r="B688" s="6"/>
      <c r="C688" s="6"/>
      <c r="D688" s="6"/>
      <c r="E688" s="6"/>
      <c r="G688" s="14"/>
      <c r="H688" s="14"/>
    </row>
    <row r="689" spans="2:8" ht="14.25" customHeight="1">
      <c r="B689" s="6"/>
      <c r="C689" s="6"/>
      <c r="D689" s="6"/>
      <c r="E689" s="6"/>
      <c r="G689" s="14"/>
      <c r="H689" s="14"/>
    </row>
    <row r="690" spans="2:8" ht="14.25" customHeight="1">
      <c r="B690" s="6"/>
      <c r="C690" s="6"/>
      <c r="D690" s="6"/>
      <c r="E690" s="6"/>
      <c r="G690" s="14"/>
      <c r="H690" s="14"/>
    </row>
    <row r="691" spans="2:8" ht="14.25" customHeight="1">
      <c r="B691" s="6"/>
      <c r="C691" s="6"/>
      <c r="D691" s="6"/>
      <c r="E691" s="6"/>
      <c r="G691" s="14"/>
      <c r="H691" s="14"/>
    </row>
    <row r="692" spans="2:8" ht="14.25" customHeight="1">
      <c r="B692" s="6"/>
      <c r="C692" s="6"/>
      <c r="D692" s="6"/>
      <c r="E692" s="6"/>
      <c r="G692" s="14"/>
      <c r="H692" s="14"/>
    </row>
    <row r="693" spans="2:8" ht="14.25" customHeight="1">
      <c r="B693" s="6"/>
      <c r="C693" s="6"/>
      <c r="D693" s="6"/>
      <c r="E693" s="6"/>
      <c r="G693" s="14"/>
      <c r="H693" s="14"/>
    </row>
    <row r="694" spans="2:8" ht="14.25" customHeight="1">
      <c r="B694" s="6"/>
      <c r="C694" s="6"/>
      <c r="D694" s="6"/>
      <c r="E694" s="6"/>
      <c r="G694" s="14"/>
      <c r="H694" s="14"/>
    </row>
    <row r="695" spans="2:8" ht="14.25" customHeight="1">
      <c r="B695" s="6"/>
      <c r="C695" s="6"/>
      <c r="D695" s="6"/>
      <c r="E695" s="6"/>
      <c r="G695" s="14"/>
      <c r="H695" s="14"/>
    </row>
    <row r="696" spans="2:8" ht="14.25" customHeight="1">
      <c r="B696" s="6"/>
      <c r="C696" s="6"/>
      <c r="D696" s="6"/>
      <c r="E696" s="6"/>
      <c r="G696" s="14"/>
      <c r="H696" s="14"/>
    </row>
    <row r="697" spans="2:8" ht="14.25" customHeight="1">
      <c r="B697" s="6"/>
      <c r="C697" s="6"/>
      <c r="D697" s="6"/>
      <c r="E697" s="6"/>
      <c r="G697" s="14"/>
      <c r="H697" s="14"/>
    </row>
    <row r="698" spans="2:8" ht="14.25" customHeight="1">
      <c r="B698" s="6"/>
      <c r="C698" s="6"/>
      <c r="D698" s="6"/>
      <c r="E698" s="6"/>
      <c r="G698" s="14"/>
      <c r="H698" s="14"/>
    </row>
    <row r="699" spans="2:8" ht="14.25" customHeight="1">
      <c r="B699" s="6"/>
      <c r="C699" s="6"/>
      <c r="D699" s="6"/>
      <c r="E699" s="6"/>
      <c r="G699" s="14"/>
      <c r="H699" s="14"/>
    </row>
    <row r="700" spans="2:8" ht="14.25" customHeight="1">
      <c r="B700" s="6"/>
      <c r="C700" s="6"/>
      <c r="D700" s="6"/>
      <c r="E700" s="6"/>
      <c r="G700" s="14"/>
      <c r="H700" s="14"/>
    </row>
    <row r="701" spans="2:8" ht="14.25" customHeight="1">
      <c r="B701" s="6"/>
      <c r="C701" s="6"/>
      <c r="D701" s="6"/>
      <c r="E701" s="6"/>
      <c r="G701" s="14"/>
      <c r="H701" s="14"/>
    </row>
    <row r="702" spans="2:8" ht="14.25" customHeight="1">
      <c r="B702" s="6"/>
      <c r="C702" s="6"/>
      <c r="D702" s="6"/>
      <c r="E702" s="6"/>
      <c r="G702" s="14"/>
      <c r="H702" s="14"/>
    </row>
    <row r="703" spans="2:8" ht="14.25" customHeight="1">
      <c r="B703" s="6"/>
      <c r="C703" s="6"/>
      <c r="D703" s="6"/>
      <c r="E703" s="6"/>
      <c r="G703" s="14"/>
      <c r="H703" s="14"/>
    </row>
    <row r="704" spans="2:8" ht="14.25" customHeight="1">
      <c r="B704" s="6"/>
      <c r="C704" s="6"/>
      <c r="D704" s="6"/>
      <c r="E704" s="6"/>
      <c r="G704" s="14"/>
      <c r="H704" s="14"/>
    </row>
    <row r="705" spans="2:8" ht="14.25" customHeight="1">
      <c r="B705" s="6"/>
      <c r="C705" s="6"/>
      <c r="D705" s="6"/>
      <c r="E705" s="6"/>
      <c r="G705" s="14"/>
      <c r="H705" s="14"/>
    </row>
    <row r="706" spans="2:8" ht="14.25" customHeight="1">
      <c r="B706" s="6"/>
      <c r="C706" s="6"/>
      <c r="D706" s="6"/>
      <c r="E706" s="6"/>
      <c r="G706" s="14"/>
      <c r="H706" s="14"/>
    </row>
    <row r="707" spans="2:8" ht="14.25" customHeight="1">
      <c r="B707" s="6"/>
      <c r="C707" s="6"/>
      <c r="D707" s="6"/>
      <c r="E707" s="6"/>
      <c r="G707" s="14"/>
      <c r="H707" s="14"/>
    </row>
    <row r="708" spans="2:8" ht="14.25" customHeight="1">
      <c r="B708" s="6"/>
      <c r="C708" s="6"/>
      <c r="D708" s="6"/>
      <c r="E708" s="6"/>
      <c r="G708" s="14"/>
      <c r="H708" s="14"/>
    </row>
    <row r="709" spans="2:8" ht="14.25" customHeight="1">
      <c r="B709" s="6"/>
      <c r="C709" s="6"/>
      <c r="D709" s="6"/>
      <c r="E709" s="6"/>
      <c r="G709" s="14"/>
      <c r="H709" s="14"/>
    </row>
    <row r="710" spans="2:8" ht="14.25" customHeight="1">
      <c r="B710" s="6"/>
      <c r="C710" s="6"/>
      <c r="D710" s="6"/>
      <c r="E710" s="6"/>
      <c r="G710" s="14"/>
      <c r="H710" s="14"/>
    </row>
    <row r="711" spans="2:8" ht="14.25" customHeight="1">
      <c r="B711" s="6"/>
      <c r="C711" s="6"/>
      <c r="D711" s="6"/>
      <c r="E711" s="6"/>
      <c r="G711" s="14"/>
      <c r="H711" s="14"/>
    </row>
    <row r="712" spans="2:8" ht="14.25" customHeight="1">
      <c r="B712" s="6"/>
      <c r="C712" s="6"/>
      <c r="D712" s="6"/>
      <c r="E712" s="6"/>
      <c r="G712" s="14"/>
      <c r="H712" s="14"/>
    </row>
    <row r="713" spans="2:8" ht="14.25" customHeight="1">
      <c r="B713" s="6"/>
      <c r="C713" s="6"/>
      <c r="D713" s="6"/>
      <c r="E713" s="6"/>
      <c r="G713" s="14"/>
      <c r="H713" s="14"/>
    </row>
    <row r="714" spans="2:8" ht="14.25" customHeight="1">
      <c r="B714" s="6"/>
      <c r="C714" s="6"/>
      <c r="D714" s="6"/>
      <c r="E714" s="6"/>
      <c r="G714" s="14"/>
      <c r="H714" s="14"/>
    </row>
    <row r="715" spans="2:8" ht="14.25" customHeight="1">
      <c r="B715" s="6"/>
      <c r="C715" s="6"/>
      <c r="D715" s="6"/>
      <c r="E715" s="6"/>
      <c r="G715" s="14"/>
      <c r="H715" s="14"/>
    </row>
    <row r="716" spans="2:8" ht="14.25" customHeight="1">
      <c r="B716" s="6"/>
      <c r="C716" s="6"/>
      <c r="D716" s="6"/>
      <c r="E716" s="6"/>
      <c r="G716" s="14"/>
      <c r="H716" s="14"/>
    </row>
    <row r="717" spans="2:8" ht="14.25" customHeight="1">
      <c r="B717" s="6"/>
      <c r="C717" s="6"/>
      <c r="D717" s="6"/>
      <c r="E717" s="6"/>
      <c r="G717" s="14"/>
      <c r="H717" s="14"/>
    </row>
    <row r="718" spans="2:8" ht="14.25" customHeight="1">
      <c r="B718" s="6"/>
      <c r="C718" s="6"/>
      <c r="D718" s="6"/>
      <c r="E718" s="6"/>
      <c r="G718" s="14"/>
      <c r="H718" s="14"/>
    </row>
    <row r="719" spans="2:8" ht="14.25" customHeight="1">
      <c r="B719" s="6"/>
      <c r="C719" s="6"/>
      <c r="D719" s="6"/>
      <c r="E719" s="6"/>
      <c r="G719" s="14"/>
      <c r="H719" s="14"/>
    </row>
    <row r="720" spans="2:8" ht="14.25" customHeight="1">
      <c r="B720" s="6"/>
      <c r="C720" s="6"/>
      <c r="D720" s="6"/>
      <c r="E720" s="6"/>
      <c r="G720" s="14"/>
      <c r="H720" s="14"/>
    </row>
    <row r="721" spans="2:8" ht="14.25" customHeight="1">
      <c r="B721" s="6"/>
      <c r="C721" s="6"/>
      <c r="D721" s="6"/>
      <c r="E721" s="6"/>
      <c r="G721" s="14"/>
      <c r="H721" s="14"/>
    </row>
    <row r="722" spans="2:8" ht="14.25" customHeight="1">
      <c r="B722" s="6"/>
      <c r="C722" s="6"/>
      <c r="D722" s="6"/>
      <c r="E722" s="6"/>
      <c r="G722" s="14"/>
      <c r="H722" s="14"/>
    </row>
    <row r="723" spans="2:8" ht="14.25" customHeight="1">
      <c r="B723" s="6"/>
      <c r="C723" s="6"/>
      <c r="D723" s="6"/>
      <c r="E723" s="6"/>
      <c r="G723" s="14"/>
      <c r="H723" s="14"/>
    </row>
    <row r="724" spans="2:8" ht="14.25" customHeight="1">
      <c r="B724" s="6"/>
      <c r="C724" s="6"/>
      <c r="D724" s="6"/>
      <c r="E724" s="6"/>
      <c r="G724" s="14"/>
      <c r="H724" s="14"/>
    </row>
    <row r="725" spans="2:8" ht="14.25" customHeight="1">
      <c r="B725" s="6"/>
      <c r="C725" s="6"/>
      <c r="D725" s="6"/>
      <c r="E725" s="6"/>
      <c r="G725" s="14"/>
      <c r="H725" s="14"/>
    </row>
    <row r="726" spans="2:8" ht="14.25" customHeight="1">
      <c r="B726" s="6"/>
      <c r="C726" s="6"/>
      <c r="D726" s="6"/>
      <c r="E726" s="6"/>
      <c r="G726" s="14"/>
      <c r="H726" s="14"/>
    </row>
    <row r="727" spans="2:8" ht="14.25" customHeight="1">
      <c r="B727" s="6"/>
      <c r="C727" s="6"/>
      <c r="D727" s="6"/>
      <c r="E727" s="6"/>
      <c r="G727" s="14"/>
      <c r="H727" s="14"/>
    </row>
    <row r="728" spans="2:8" ht="14.25" customHeight="1">
      <c r="B728" s="6"/>
      <c r="C728" s="6"/>
      <c r="D728" s="6"/>
      <c r="E728" s="6"/>
      <c r="G728" s="14"/>
      <c r="H728" s="14"/>
    </row>
    <row r="729" spans="2:8" ht="14.25" customHeight="1">
      <c r="B729" s="6"/>
      <c r="C729" s="6"/>
      <c r="D729" s="6"/>
      <c r="E729" s="6"/>
      <c r="G729" s="14"/>
      <c r="H729" s="14"/>
    </row>
    <row r="730" spans="2:8" ht="14.25" customHeight="1">
      <c r="B730" s="6"/>
      <c r="C730" s="6"/>
      <c r="D730" s="6"/>
      <c r="E730" s="6"/>
      <c r="G730" s="14"/>
      <c r="H730" s="14"/>
    </row>
    <row r="731" spans="2:8" ht="14.25" customHeight="1">
      <c r="B731" s="6"/>
      <c r="C731" s="6"/>
      <c r="D731" s="6"/>
      <c r="E731" s="6"/>
      <c r="G731" s="14"/>
      <c r="H731" s="14"/>
    </row>
    <row r="732" spans="2:8" ht="14.25" customHeight="1">
      <c r="B732" s="6"/>
      <c r="C732" s="6"/>
      <c r="D732" s="6"/>
      <c r="E732" s="6"/>
      <c r="G732" s="14"/>
      <c r="H732" s="14"/>
    </row>
    <row r="733" spans="2:8" ht="14.25" customHeight="1">
      <c r="B733" s="6"/>
      <c r="C733" s="6"/>
      <c r="D733" s="6"/>
      <c r="E733" s="6"/>
      <c r="G733" s="14"/>
      <c r="H733" s="14"/>
    </row>
    <row r="734" spans="2:8" ht="14.25" customHeight="1">
      <c r="B734" s="6"/>
      <c r="C734" s="6"/>
      <c r="D734" s="6"/>
      <c r="E734" s="6"/>
      <c r="G734" s="14"/>
      <c r="H734" s="14"/>
    </row>
    <row r="735" spans="2:8" ht="14.25" customHeight="1">
      <c r="B735" s="6"/>
      <c r="C735" s="6"/>
      <c r="D735" s="6"/>
      <c r="E735" s="6"/>
      <c r="G735" s="14"/>
      <c r="H735" s="14"/>
    </row>
    <row r="736" spans="2:8" ht="14.25" customHeight="1">
      <c r="B736" s="6"/>
      <c r="C736" s="6"/>
      <c r="D736" s="6"/>
      <c r="E736" s="6"/>
      <c r="G736" s="14"/>
      <c r="H736" s="14"/>
    </row>
    <row r="737" spans="2:8" ht="14.25" customHeight="1">
      <c r="B737" s="6"/>
      <c r="C737" s="6"/>
      <c r="D737" s="6"/>
      <c r="E737" s="6"/>
      <c r="G737" s="14"/>
      <c r="H737" s="14"/>
    </row>
    <row r="738" spans="2:8" ht="14.25" customHeight="1">
      <c r="B738" s="6"/>
      <c r="C738" s="6"/>
      <c r="D738" s="6"/>
      <c r="E738" s="6"/>
      <c r="G738" s="14"/>
      <c r="H738" s="14"/>
    </row>
    <row r="739" spans="2:8" ht="14.25" customHeight="1">
      <c r="B739" s="6"/>
      <c r="C739" s="6"/>
      <c r="D739" s="6"/>
      <c r="E739" s="6"/>
      <c r="G739" s="14"/>
      <c r="H739" s="14"/>
    </row>
    <row r="740" spans="2:8" ht="14.25" customHeight="1">
      <c r="B740" s="6"/>
      <c r="C740" s="6"/>
      <c r="D740" s="6"/>
      <c r="E740" s="6"/>
      <c r="G740" s="14"/>
      <c r="H740" s="14"/>
    </row>
    <row r="741" spans="2:8" ht="14.25" customHeight="1">
      <c r="B741" s="6"/>
      <c r="C741" s="6"/>
      <c r="D741" s="6"/>
      <c r="E741" s="6"/>
      <c r="G741" s="14"/>
      <c r="H741" s="14"/>
    </row>
    <row r="742" spans="2:8" ht="14.25" customHeight="1">
      <c r="B742" s="6"/>
      <c r="C742" s="6"/>
      <c r="D742" s="6"/>
      <c r="E742" s="6"/>
      <c r="G742" s="14"/>
      <c r="H742" s="14"/>
    </row>
    <row r="743" spans="2:8" ht="14.25" customHeight="1">
      <c r="B743" s="6"/>
      <c r="C743" s="6"/>
      <c r="D743" s="6"/>
      <c r="E743" s="6"/>
      <c r="G743" s="14"/>
      <c r="H743" s="14"/>
    </row>
    <row r="744" spans="2:8" ht="14.25" customHeight="1">
      <c r="B744" s="6"/>
      <c r="C744" s="6"/>
      <c r="D744" s="6"/>
      <c r="E744" s="6"/>
      <c r="G744" s="14"/>
      <c r="H744" s="14"/>
    </row>
    <row r="745" spans="2:8" ht="14.25" customHeight="1">
      <c r="B745" s="6"/>
      <c r="C745" s="6"/>
      <c r="D745" s="6"/>
      <c r="E745" s="6"/>
      <c r="G745" s="14"/>
      <c r="H745" s="14"/>
    </row>
    <row r="746" spans="2:8" ht="14.25" customHeight="1">
      <c r="B746" s="6"/>
      <c r="C746" s="6"/>
      <c r="D746" s="6"/>
      <c r="E746" s="6"/>
      <c r="G746" s="14"/>
      <c r="H746" s="14"/>
    </row>
    <row r="747" spans="2:8" ht="14.25" customHeight="1">
      <c r="B747" s="6"/>
      <c r="C747" s="6"/>
      <c r="D747" s="6"/>
      <c r="E747" s="6"/>
      <c r="G747" s="14"/>
      <c r="H747" s="14"/>
    </row>
    <row r="748" spans="2:8" ht="14.25" customHeight="1">
      <c r="B748" s="6"/>
      <c r="C748" s="6"/>
      <c r="D748" s="6"/>
      <c r="E748" s="6"/>
      <c r="G748" s="14"/>
      <c r="H748" s="14"/>
    </row>
    <row r="749" spans="2:8" ht="14.25" customHeight="1">
      <c r="B749" s="6"/>
      <c r="C749" s="6"/>
      <c r="D749" s="6"/>
      <c r="E749" s="6"/>
      <c r="G749" s="14"/>
      <c r="H749" s="14"/>
    </row>
    <row r="750" spans="2:8" ht="14.25" customHeight="1">
      <c r="B750" s="6"/>
      <c r="C750" s="6"/>
      <c r="D750" s="6"/>
      <c r="E750" s="6"/>
      <c r="G750" s="14"/>
      <c r="H750" s="14"/>
    </row>
    <row r="751" spans="2:8" ht="14.25" customHeight="1">
      <c r="B751" s="6"/>
      <c r="C751" s="6"/>
      <c r="D751" s="6"/>
      <c r="E751" s="6"/>
      <c r="G751" s="14"/>
      <c r="H751" s="14"/>
    </row>
    <row r="752" spans="2:8" ht="14.25" customHeight="1">
      <c r="B752" s="6"/>
      <c r="C752" s="6"/>
      <c r="D752" s="6"/>
      <c r="E752" s="6"/>
      <c r="G752" s="14"/>
      <c r="H752" s="14"/>
    </row>
    <row r="753" spans="2:8" ht="14.25" customHeight="1">
      <c r="B753" s="6"/>
      <c r="C753" s="6"/>
      <c r="D753" s="6"/>
      <c r="E753" s="6"/>
      <c r="G753" s="14"/>
      <c r="H753" s="14"/>
    </row>
    <row r="754" spans="2:8" ht="14.25" customHeight="1">
      <c r="B754" s="6"/>
      <c r="C754" s="6"/>
      <c r="D754" s="6"/>
      <c r="E754" s="6"/>
      <c r="G754" s="14"/>
      <c r="H754" s="14"/>
    </row>
    <row r="755" spans="2:8" ht="14.25" customHeight="1">
      <c r="B755" s="6"/>
      <c r="C755" s="6"/>
      <c r="D755" s="6"/>
      <c r="E755" s="6"/>
      <c r="G755" s="14"/>
      <c r="H755" s="14"/>
    </row>
    <row r="756" spans="2:8" ht="14.25" customHeight="1">
      <c r="B756" s="6"/>
      <c r="C756" s="6"/>
      <c r="D756" s="6"/>
      <c r="E756" s="6"/>
      <c r="G756" s="14"/>
      <c r="H756" s="14"/>
    </row>
    <row r="757" spans="2:8" ht="14.25" customHeight="1">
      <c r="B757" s="6"/>
      <c r="C757" s="6"/>
      <c r="D757" s="6"/>
      <c r="E757" s="6"/>
      <c r="G757" s="14"/>
      <c r="H757" s="14"/>
    </row>
    <row r="758" spans="2:8" ht="14.25" customHeight="1">
      <c r="B758" s="6"/>
      <c r="C758" s="6"/>
      <c r="D758" s="6"/>
      <c r="E758" s="6"/>
      <c r="G758" s="14"/>
      <c r="H758" s="14"/>
    </row>
    <row r="759" spans="2:8" ht="14.25" customHeight="1">
      <c r="B759" s="6"/>
      <c r="C759" s="6"/>
      <c r="D759" s="6"/>
      <c r="E759" s="6"/>
      <c r="G759" s="14"/>
      <c r="H759" s="14"/>
    </row>
    <row r="760" spans="2:8" ht="14.25" customHeight="1">
      <c r="B760" s="6"/>
      <c r="C760" s="6"/>
      <c r="D760" s="6"/>
      <c r="E760" s="6"/>
      <c r="G760" s="14"/>
      <c r="H760" s="14"/>
    </row>
    <row r="761" spans="2:8" ht="14.25" customHeight="1">
      <c r="B761" s="6"/>
      <c r="C761" s="6"/>
      <c r="D761" s="6"/>
      <c r="E761" s="6"/>
      <c r="G761" s="14"/>
      <c r="H761" s="14"/>
    </row>
    <row r="762" spans="2:8" ht="14.25" customHeight="1">
      <c r="B762" s="6"/>
      <c r="C762" s="6"/>
      <c r="D762" s="6"/>
      <c r="E762" s="6"/>
      <c r="G762" s="14"/>
      <c r="H762" s="14"/>
    </row>
    <row r="763" spans="2:8" ht="14.25" customHeight="1">
      <c r="B763" s="6"/>
      <c r="C763" s="6"/>
      <c r="D763" s="6"/>
      <c r="E763" s="6"/>
      <c r="G763" s="14"/>
      <c r="H763" s="14"/>
    </row>
    <row r="764" spans="2:8" ht="14.25" customHeight="1">
      <c r="B764" s="6"/>
      <c r="C764" s="6"/>
      <c r="D764" s="6"/>
      <c r="E764" s="6"/>
      <c r="G764" s="14"/>
      <c r="H764" s="14"/>
    </row>
    <row r="765" spans="2:8" ht="14.25" customHeight="1">
      <c r="B765" s="6"/>
      <c r="C765" s="6"/>
      <c r="D765" s="6"/>
      <c r="E765" s="6"/>
      <c r="G765" s="14"/>
      <c r="H765" s="14"/>
    </row>
    <row r="766" spans="2:8" ht="14.25" customHeight="1">
      <c r="B766" s="6"/>
      <c r="C766" s="6"/>
      <c r="D766" s="6"/>
      <c r="E766" s="6"/>
      <c r="G766" s="14"/>
      <c r="H766" s="14"/>
    </row>
    <row r="767" spans="2:8" ht="14.25" customHeight="1">
      <c r="B767" s="6"/>
      <c r="C767" s="6"/>
      <c r="D767" s="6"/>
      <c r="E767" s="6"/>
      <c r="G767" s="14"/>
      <c r="H767" s="14"/>
    </row>
    <row r="768" spans="2:8" ht="14.25" customHeight="1">
      <c r="B768" s="6"/>
      <c r="C768" s="6"/>
      <c r="D768" s="6"/>
      <c r="E768" s="6"/>
      <c r="G768" s="14"/>
      <c r="H768" s="14"/>
    </row>
    <row r="769" spans="2:8" ht="14.25" customHeight="1">
      <c r="B769" s="6"/>
      <c r="C769" s="6"/>
      <c r="D769" s="6"/>
      <c r="E769" s="6"/>
      <c r="G769" s="14"/>
      <c r="H769" s="14"/>
    </row>
    <row r="770" spans="2:8" ht="14.25" customHeight="1">
      <c r="B770" s="6"/>
      <c r="C770" s="6"/>
      <c r="D770" s="6"/>
      <c r="E770" s="6"/>
      <c r="G770" s="14"/>
      <c r="H770" s="14"/>
    </row>
    <row r="771" spans="2:8" ht="14.25" customHeight="1">
      <c r="B771" s="6"/>
      <c r="C771" s="6"/>
      <c r="D771" s="6"/>
      <c r="E771" s="6"/>
      <c r="G771" s="14"/>
      <c r="H771" s="14"/>
    </row>
    <row r="772" spans="2:8" ht="14.25" customHeight="1">
      <c r="B772" s="6"/>
      <c r="C772" s="6"/>
      <c r="D772" s="6"/>
      <c r="E772" s="6"/>
      <c r="G772" s="14"/>
      <c r="H772" s="14"/>
    </row>
    <row r="773" spans="2:8" ht="14.25" customHeight="1">
      <c r="B773" s="6"/>
      <c r="C773" s="6"/>
      <c r="D773" s="6"/>
      <c r="E773" s="6"/>
      <c r="G773" s="14"/>
      <c r="H773" s="14"/>
    </row>
    <row r="774" spans="2:8" ht="14.25" customHeight="1">
      <c r="B774" s="6"/>
      <c r="C774" s="6"/>
      <c r="D774" s="6"/>
      <c r="E774" s="6"/>
      <c r="G774" s="14"/>
      <c r="H774" s="14"/>
    </row>
    <row r="775" spans="2:8" ht="14.25" customHeight="1">
      <c r="B775" s="6"/>
      <c r="C775" s="6"/>
      <c r="D775" s="6"/>
      <c r="E775" s="6"/>
      <c r="G775" s="14"/>
      <c r="H775" s="14"/>
    </row>
    <row r="776" spans="2:8" ht="14.25" customHeight="1">
      <c r="B776" s="6"/>
      <c r="C776" s="6"/>
      <c r="D776" s="6"/>
      <c r="E776" s="6"/>
      <c r="G776" s="14"/>
      <c r="H776" s="14"/>
    </row>
    <row r="777" spans="2:8" ht="14.25" customHeight="1">
      <c r="B777" s="6"/>
      <c r="C777" s="6"/>
      <c r="D777" s="6"/>
      <c r="E777" s="6"/>
      <c r="G777" s="14"/>
      <c r="H777" s="14"/>
    </row>
    <row r="778" spans="2:8" ht="14.25" customHeight="1">
      <c r="B778" s="6"/>
      <c r="C778" s="6"/>
      <c r="D778" s="6"/>
      <c r="E778" s="6"/>
      <c r="G778" s="14"/>
      <c r="H778" s="14"/>
    </row>
    <row r="779" spans="2:8" ht="14.25" customHeight="1">
      <c r="B779" s="6"/>
      <c r="C779" s="6"/>
      <c r="D779" s="6"/>
      <c r="E779" s="6"/>
      <c r="G779" s="14"/>
      <c r="H779" s="14"/>
    </row>
    <row r="780" spans="2:8" ht="14.25" customHeight="1">
      <c r="B780" s="6"/>
      <c r="C780" s="6"/>
      <c r="D780" s="6"/>
      <c r="E780" s="6"/>
      <c r="G780" s="14"/>
      <c r="H780" s="14"/>
    </row>
    <row r="781" spans="2:8" ht="14.25" customHeight="1">
      <c r="B781" s="6"/>
      <c r="C781" s="6"/>
      <c r="D781" s="6"/>
      <c r="E781" s="6"/>
      <c r="G781" s="14"/>
      <c r="H781" s="14"/>
    </row>
    <row r="782" spans="2:8" ht="14.25" customHeight="1">
      <c r="B782" s="6"/>
      <c r="C782" s="6"/>
      <c r="D782" s="6"/>
      <c r="E782" s="6"/>
      <c r="G782" s="14"/>
      <c r="H782" s="14"/>
    </row>
    <row r="783" spans="2:8" ht="14.25" customHeight="1">
      <c r="B783" s="6"/>
      <c r="C783" s="6"/>
      <c r="D783" s="6"/>
      <c r="E783" s="6"/>
      <c r="G783" s="14"/>
      <c r="H783" s="14"/>
    </row>
    <row r="784" spans="2:8" ht="14.25" customHeight="1">
      <c r="B784" s="6"/>
      <c r="C784" s="6"/>
      <c r="D784" s="6"/>
      <c r="E784" s="6"/>
      <c r="G784" s="14"/>
      <c r="H784" s="14"/>
    </row>
    <row r="785" spans="2:8" ht="14.25" customHeight="1">
      <c r="B785" s="6"/>
      <c r="C785" s="6"/>
      <c r="D785" s="6"/>
      <c r="E785" s="6"/>
      <c r="G785" s="14"/>
      <c r="H785" s="14"/>
    </row>
    <row r="786" spans="2:8" ht="14.25" customHeight="1">
      <c r="B786" s="6"/>
      <c r="C786" s="6"/>
      <c r="D786" s="6"/>
      <c r="E786" s="6"/>
      <c r="G786" s="14"/>
      <c r="H786" s="14"/>
    </row>
    <row r="787" spans="2:8" ht="14.25" customHeight="1">
      <c r="B787" s="6"/>
      <c r="C787" s="6"/>
      <c r="D787" s="6"/>
      <c r="E787" s="6"/>
      <c r="G787" s="14"/>
      <c r="H787" s="14"/>
    </row>
    <row r="788" spans="2:8" ht="14.25" customHeight="1">
      <c r="B788" s="6"/>
      <c r="C788" s="6"/>
      <c r="D788" s="6"/>
      <c r="E788" s="6"/>
      <c r="G788" s="14"/>
      <c r="H788" s="14"/>
    </row>
    <row r="789" spans="2:8" ht="14.25" customHeight="1">
      <c r="B789" s="6"/>
      <c r="C789" s="6"/>
      <c r="D789" s="6"/>
      <c r="E789" s="6"/>
      <c r="G789" s="14"/>
      <c r="H789" s="14"/>
    </row>
    <row r="790" spans="2:8" ht="14.25" customHeight="1">
      <c r="B790" s="6"/>
      <c r="C790" s="6"/>
      <c r="D790" s="6"/>
      <c r="E790" s="6"/>
      <c r="G790" s="14"/>
      <c r="H790" s="14"/>
    </row>
    <row r="791" spans="2:8" ht="14.25" customHeight="1">
      <c r="B791" s="6"/>
      <c r="C791" s="6"/>
      <c r="D791" s="6"/>
      <c r="E791" s="6"/>
      <c r="G791" s="14"/>
      <c r="H791" s="14"/>
    </row>
    <row r="792" spans="2:8" ht="14.25" customHeight="1">
      <c r="B792" s="6"/>
      <c r="C792" s="6"/>
      <c r="D792" s="6"/>
      <c r="E792" s="6"/>
      <c r="G792" s="14"/>
      <c r="H792" s="14"/>
    </row>
    <row r="793" spans="2:8" ht="14.25" customHeight="1">
      <c r="B793" s="6"/>
      <c r="C793" s="6"/>
      <c r="D793" s="6"/>
      <c r="E793" s="6"/>
      <c r="G793" s="14"/>
      <c r="H793" s="14"/>
    </row>
    <row r="794" spans="2:8" ht="14.25" customHeight="1">
      <c r="B794" s="6"/>
      <c r="C794" s="6"/>
      <c r="D794" s="6"/>
      <c r="E794" s="6"/>
      <c r="G794" s="14"/>
      <c r="H794" s="14"/>
    </row>
    <row r="795" spans="2:8" ht="14.25" customHeight="1">
      <c r="B795" s="6"/>
      <c r="C795" s="6"/>
      <c r="D795" s="6"/>
      <c r="E795" s="6"/>
      <c r="G795" s="14"/>
      <c r="H795" s="14"/>
    </row>
    <row r="796" spans="2:8" ht="14.25" customHeight="1">
      <c r="B796" s="6"/>
      <c r="C796" s="6"/>
      <c r="D796" s="6"/>
      <c r="E796" s="6"/>
      <c r="G796" s="14"/>
      <c r="H796" s="14"/>
    </row>
    <row r="797" spans="2:8" ht="14.25" customHeight="1">
      <c r="B797" s="6"/>
      <c r="C797" s="6"/>
      <c r="D797" s="6"/>
      <c r="E797" s="6"/>
      <c r="G797" s="14"/>
      <c r="H797" s="14"/>
    </row>
    <row r="798" spans="2:8" ht="14.25" customHeight="1">
      <c r="B798" s="6"/>
      <c r="C798" s="6"/>
      <c r="D798" s="6"/>
      <c r="E798" s="6"/>
      <c r="G798" s="14"/>
      <c r="H798" s="14"/>
    </row>
    <row r="799" spans="2:8" ht="14.25" customHeight="1">
      <c r="B799" s="6"/>
      <c r="C799" s="6"/>
      <c r="D799" s="6"/>
      <c r="E799" s="6"/>
      <c r="G799" s="14"/>
      <c r="H799" s="14"/>
    </row>
    <row r="800" spans="2:8" ht="14.25" customHeight="1">
      <c r="B800" s="6"/>
      <c r="C800" s="6"/>
      <c r="D800" s="6"/>
      <c r="E800" s="6"/>
      <c r="G800" s="14"/>
      <c r="H800" s="14"/>
    </row>
    <row r="801" spans="2:8" ht="14.25" customHeight="1">
      <c r="B801" s="6"/>
      <c r="C801" s="6"/>
      <c r="D801" s="6"/>
      <c r="E801" s="6"/>
      <c r="G801" s="14"/>
      <c r="H801" s="14"/>
    </row>
    <row r="802" spans="2:8" ht="14.25" customHeight="1">
      <c r="B802" s="6"/>
      <c r="C802" s="6"/>
      <c r="D802" s="6"/>
      <c r="E802" s="6"/>
      <c r="G802" s="14"/>
      <c r="H802" s="14"/>
    </row>
    <row r="803" spans="2:8" ht="14.25" customHeight="1">
      <c r="B803" s="6"/>
      <c r="C803" s="6"/>
      <c r="D803" s="6"/>
      <c r="E803" s="6"/>
      <c r="G803" s="14"/>
      <c r="H803" s="14"/>
    </row>
    <row r="804" spans="2:8" ht="14.25" customHeight="1">
      <c r="B804" s="6"/>
      <c r="C804" s="6"/>
      <c r="D804" s="6"/>
      <c r="E804" s="6"/>
      <c r="G804" s="14"/>
      <c r="H804" s="14"/>
    </row>
    <row r="805" spans="2:8" ht="14.25" customHeight="1">
      <c r="B805" s="6"/>
      <c r="C805" s="6"/>
      <c r="D805" s="6"/>
      <c r="E805" s="6"/>
      <c r="G805" s="14"/>
      <c r="H805" s="14"/>
    </row>
    <row r="806" spans="2:8" ht="14.25" customHeight="1">
      <c r="B806" s="6"/>
      <c r="C806" s="6"/>
      <c r="D806" s="6"/>
      <c r="E806" s="6"/>
      <c r="G806" s="14"/>
      <c r="H806" s="14"/>
    </row>
    <row r="807" spans="2:8" ht="14.25" customHeight="1">
      <c r="B807" s="6"/>
      <c r="C807" s="6"/>
      <c r="D807" s="6"/>
      <c r="E807" s="6"/>
      <c r="G807" s="14"/>
      <c r="H807" s="14"/>
    </row>
    <row r="808" spans="2:8" ht="14.25" customHeight="1">
      <c r="B808" s="6"/>
      <c r="C808" s="6"/>
      <c r="D808" s="6"/>
      <c r="E808" s="6"/>
      <c r="G808" s="14"/>
      <c r="H808" s="14"/>
    </row>
    <row r="809" spans="2:8" ht="14.25" customHeight="1">
      <c r="B809" s="6"/>
      <c r="C809" s="6"/>
      <c r="D809" s="6"/>
      <c r="E809" s="6"/>
      <c r="G809" s="14"/>
      <c r="H809" s="14"/>
    </row>
    <row r="810" spans="2:8" ht="14.25" customHeight="1">
      <c r="B810" s="6"/>
      <c r="C810" s="6"/>
      <c r="D810" s="6"/>
      <c r="E810" s="6"/>
      <c r="G810" s="14"/>
      <c r="H810" s="14"/>
    </row>
    <row r="811" spans="2:8" ht="14.25" customHeight="1">
      <c r="B811" s="6"/>
      <c r="C811" s="6"/>
      <c r="D811" s="6"/>
      <c r="E811" s="6"/>
      <c r="G811" s="14"/>
      <c r="H811" s="14"/>
    </row>
    <row r="812" spans="2:8" ht="14.25" customHeight="1">
      <c r="B812" s="6"/>
      <c r="C812" s="6"/>
      <c r="D812" s="6"/>
      <c r="E812" s="6"/>
      <c r="G812" s="14"/>
      <c r="H812" s="14"/>
    </row>
    <row r="813" spans="2:8" ht="14.25" customHeight="1">
      <c r="B813" s="6"/>
      <c r="C813" s="6"/>
      <c r="D813" s="6"/>
      <c r="E813" s="6"/>
      <c r="G813" s="14"/>
      <c r="H813" s="14"/>
    </row>
    <row r="814" spans="2:8" ht="14.25" customHeight="1">
      <c r="B814" s="6"/>
      <c r="C814" s="6"/>
      <c r="D814" s="6"/>
      <c r="E814" s="6"/>
      <c r="G814" s="14"/>
      <c r="H814" s="14"/>
    </row>
    <row r="815" spans="2:8" ht="14.25" customHeight="1">
      <c r="B815" s="6"/>
      <c r="C815" s="6"/>
      <c r="D815" s="6"/>
      <c r="E815" s="6"/>
      <c r="G815" s="14"/>
      <c r="H815" s="14"/>
    </row>
    <row r="816" spans="2:8" ht="14.25" customHeight="1">
      <c r="B816" s="6"/>
      <c r="C816" s="6"/>
      <c r="D816" s="6"/>
      <c r="E816" s="6"/>
      <c r="G816" s="14"/>
      <c r="H816" s="14"/>
    </row>
    <row r="817" spans="2:8" ht="14.25" customHeight="1">
      <c r="B817" s="6"/>
      <c r="C817" s="6"/>
      <c r="D817" s="6"/>
      <c r="E817" s="6"/>
      <c r="G817" s="14"/>
      <c r="H817" s="14"/>
    </row>
    <row r="818" spans="2:8" ht="14.25" customHeight="1">
      <c r="B818" s="6"/>
      <c r="C818" s="6"/>
      <c r="D818" s="6"/>
      <c r="E818" s="6"/>
      <c r="G818" s="14"/>
      <c r="H818" s="14"/>
    </row>
    <row r="819" spans="2:8" ht="14.25" customHeight="1">
      <c r="B819" s="6"/>
      <c r="C819" s="6"/>
      <c r="D819" s="6"/>
      <c r="E819" s="6"/>
      <c r="G819" s="14"/>
      <c r="H819" s="14"/>
    </row>
    <row r="820" spans="2:8" ht="14.25" customHeight="1">
      <c r="B820" s="6"/>
      <c r="C820" s="6"/>
      <c r="D820" s="6"/>
      <c r="E820" s="6"/>
      <c r="G820" s="14"/>
      <c r="H820" s="14"/>
    </row>
    <row r="821" spans="2:8" ht="14.25" customHeight="1">
      <c r="B821" s="6"/>
      <c r="C821" s="6"/>
      <c r="D821" s="6"/>
      <c r="E821" s="6"/>
      <c r="G821" s="14"/>
      <c r="H821" s="14"/>
    </row>
    <row r="822" spans="2:8" ht="14.25" customHeight="1">
      <c r="B822" s="6"/>
      <c r="C822" s="6"/>
      <c r="D822" s="6"/>
      <c r="E822" s="6"/>
      <c r="G822" s="14"/>
      <c r="H822" s="14"/>
    </row>
    <row r="823" spans="2:8" ht="14.25" customHeight="1">
      <c r="B823" s="6"/>
      <c r="C823" s="6"/>
      <c r="D823" s="6"/>
      <c r="E823" s="6"/>
      <c r="G823" s="14"/>
      <c r="H823" s="14"/>
    </row>
    <row r="824" spans="2:8" ht="14.25" customHeight="1">
      <c r="B824" s="6"/>
      <c r="C824" s="6"/>
      <c r="D824" s="6"/>
      <c r="E824" s="6"/>
      <c r="G824" s="14"/>
      <c r="H824" s="14"/>
    </row>
    <row r="825" spans="2:8" ht="14.25" customHeight="1">
      <c r="B825" s="6"/>
      <c r="C825" s="6"/>
      <c r="D825" s="6"/>
      <c r="E825" s="6"/>
      <c r="G825" s="14"/>
      <c r="H825" s="14"/>
    </row>
    <row r="826" spans="2:8" ht="14.25" customHeight="1">
      <c r="B826" s="6"/>
      <c r="C826" s="6"/>
      <c r="D826" s="6"/>
      <c r="E826" s="6"/>
      <c r="G826" s="14"/>
      <c r="H826" s="14"/>
    </row>
    <row r="827" spans="2:8" ht="14.25" customHeight="1">
      <c r="B827" s="6"/>
      <c r="C827" s="6"/>
      <c r="D827" s="6"/>
      <c r="E827" s="6"/>
      <c r="G827" s="14"/>
      <c r="H827" s="14"/>
    </row>
    <row r="828" spans="2:8" ht="14.25" customHeight="1">
      <c r="B828" s="6"/>
      <c r="C828" s="6"/>
      <c r="D828" s="6"/>
      <c r="E828" s="6"/>
      <c r="G828" s="14"/>
      <c r="H828" s="14"/>
    </row>
    <row r="829" spans="2:8" ht="14.25" customHeight="1">
      <c r="B829" s="6"/>
      <c r="C829" s="6"/>
      <c r="D829" s="6"/>
      <c r="E829" s="6"/>
      <c r="G829" s="14"/>
      <c r="H829" s="14"/>
    </row>
    <row r="830" spans="2:8" ht="14.25" customHeight="1">
      <c r="B830" s="6"/>
      <c r="C830" s="6"/>
      <c r="D830" s="6"/>
      <c r="E830" s="6"/>
      <c r="G830" s="14"/>
      <c r="H830" s="14"/>
    </row>
    <row r="831" spans="2:8" ht="14.25" customHeight="1">
      <c r="B831" s="6"/>
      <c r="C831" s="6"/>
      <c r="D831" s="6"/>
      <c r="E831" s="6"/>
      <c r="G831" s="14"/>
      <c r="H831" s="14"/>
    </row>
    <row r="832" spans="2:8" ht="14.25" customHeight="1">
      <c r="B832" s="6"/>
      <c r="C832" s="6"/>
      <c r="D832" s="6"/>
      <c r="E832" s="6"/>
      <c r="G832" s="14"/>
      <c r="H832" s="14"/>
    </row>
    <row r="833" spans="2:8" ht="14.25" customHeight="1">
      <c r="B833" s="6"/>
      <c r="C833" s="6"/>
      <c r="D833" s="6"/>
      <c r="E833" s="6"/>
      <c r="G833" s="14"/>
      <c r="H833" s="14"/>
    </row>
    <row r="834" spans="2:8" ht="14.25" customHeight="1">
      <c r="B834" s="6"/>
      <c r="C834" s="6"/>
      <c r="D834" s="6"/>
      <c r="E834" s="6"/>
      <c r="G834" s="14"/>
      <c r="H834" s="14"/>
    </row>
    <row r="835" spans="2:8" ht="14.25" customHeight="1">
      <c r="B835" s="6"/>
      <c r="C835" s="6"/>
      <c r="D835" s="6"/>
      <c r="E835" s="6"/>
      <c r="G835" s="14"/>
      <c r="H835" s="14"/>
    </row>
    <row r="836" spans="2:8" ht="14.25" customHeight="1">
      <c r="B836" s="6"/>
      <c r="C836" s="6"/>
      <c r="D836" s="6"/>
      <c r="E836" s="6"/>
      <c r="G836" s="14"/>
      <c r="H836" s="14"/>
    </row>
    <row r="837" spans="2:8" ht="14.25" customHeight="1">
      <c r="B837" s="6"/>
      <c r="C837" s="6"/>
      <c r="D837" s="6"/>
      <c r="E837" s="6"/>
      <c r="G837" s="14"/>
      <c r="H837" s="14"/>
    </row>
    <row r="838" spans="2:8" ht="14.25" customHeight="1">
      <c r="B838" s="6"/>
      <c r="C838" s="6"/>
      <c r="D838" s="6"/>
      <c r="E838" s="6"/>
      <c r="G838" s="14"/>
      <c r="H838" s="14"/>
    </row>
    <row r="839" spans="2:8" ht="14.25" customHeight="1">
      <c r="B839" s="6"/>
      <c r="C839" s="6"/>
      <c r="D839" s="6"/>
      <c r="E839" s="6"/>
      <c r="G839" s="14"/>
      <c r="H839" s="14"/>
    </row>
    <row r="840" spans="2:8" ht="14.25" customHeight="1">
      <c r="B840" s="6"/>
      <c r="C840" s="6"/>
      <c r="D840" s="6"/>
      <c r="E840" s="6"/>
      <c r="G840" s="14"/>
      <c r="H840" s="14"/>
    </row>
    <row r="841" spans="2:8" ht="14.25" customHeight="1">
      <c r="B841" s="6"/>
      <c r="C841" s="6"/>
      <c r="D841" s="6"/>
      <c r="E841" s="6"/>
      <c r="G841" s="14"/>
      <c r="H841" s="14"/>
    </row>
    <row r="842" spans="2:8" ht="14.25" customHeight="1">
      <c r="B842" s="6"/>
      <c r="C842" s="6"/>
      <c r="D842" s="6"/>
      <c r="E842" s="6"/>
      <c r="G842" s="14"/>
      <c r="H842" s="14"/>
    </row>
    <row r="843" spans="2:8" ht="14.25" customHeight="1">
      <c r="B843" s="6"/>
      <c r="C843" s="6"/>
      <c r="D843" s="6"/>
      <c r="E843" s="6"/>
      <c r="G843" s="14"/>
      <c r="H843" s="14"/>
    </row>
    <row r="844" spans="2:8" ht="14.25" customHeight="1">
      <c r="B844" s="6"/>
      <c r="C844" s="6"/>
      <c r="D844" s="6"/>
      <c r="E844" s="6"/>
      <c r="G844" s="14"/>
      <c r="H844" s="14"/>
    </row>
    <row r="845" spans="2:8" ht="14.25" customHeight="1">
      <c r="B845" s="6"/>
      <c r="C845" s="6"/>
      <c r="D845" s="6"/>
      <c r="E845" s="6"/>
      <c r="G845" s="14"/>
      <c r="H845" s="14"/>
    </row>
    <row r="846" spans="2:8" ht="14.25" customHeight="1">
      <c r="B846" s="6"/>
      <c r="C846" s="6"/>
      <c r="D846" s="6"/>
      <c r="E846" s="6"/>
      <c r="G846" s="14"/>
      <c r="H846" s="14"/>
    </row>
    <row r="847" spans="2:8" ht="14.25" customHeight="1">
      <c r="B847" s="6"/>
      <c r="C847" s="6"/>
      <c r="D847" s="6"/>
      <c r="E847" s="6"/>
      <c r="G847" s="14"/>
      <c r="H847" s="14"/>
    </row>
    <row r="848" spans="2:8" ht="14.25" customHeight="1">
      <c r="B848" s="6"/>
      <c r="C848" s="6"/>
      <c r="D848" s="6"/>
      <c r="E848" s="6"/>
      <c r="G848" s="14"/>
      <c r="H848" s="14"/>
    </row>
    <row r="849" spans="2:8" ht="14.25" customHeight="1">
      <c r="B849" s="6"/>
      <c r="C849" s="6"/>
      <c r="D849" s="6"/>
      <c r="E849" s="6"/>
      <c r="G849" s="14"/>
      <c r="H849" s="14"/>
    </row>
    <row r="850" spans="2:8" ht="14.25" customHeight="1">
      <c r="B850" s="6"/>
      <c r="C850" s="6"/>
      <c r="D850" s="6"/>
      <c r="E850" s="6"/>
      <c r="G850" s="14"/>
      <c r="H850" s="14"/>
    </row>
    <row r="851" spans="2:8" ht="14.25" customHeight="1">
      <c r="B851" s="6"/>
      <c r="C851" s="6"/>
      <c r="D851" s="6"/>
      <c r="E851" s="6"/>
      <c r="G851" s="14"/>
      <c r="H851" s="14"/>
    </row>
    <row r="852" spans="2:8" ht="14.25" customHeight="1">
      <c r="B852" s="6"/>
      <c r="C852" s="6"/>
      <c r="D852" s="6"/>
      <c r="E852" s="6"/>
      <c r="G852" s="14"/>
      <c r="H852" s="14"/>
    </row>
    <row r="853" spans="2:8" ht="14.25" customHeight="1">
      <c r="B853" s="6"/>
      <c r="C853" s="6"/>
      <c r="D853" s="6"/>
      <c r="E853" s="6"/>
      <c r="G853" s="14"/>
      <c r="H853" s="14"/>
    </row>
    <row r="854" spans="2:8" ht="14.25" customHeight="1">
      <c r="B854" s="6"/>
      <c r="C854" s="6"/>
      <c r="D854" s="6"/>
      <c r="E854" s="6"/>
      <c r="G854" s="14"/>
      <c r="H854" s="14"/>
    </row>
    <row r="855" spans="2:8" ht="14.25" customHeight="1">
      <c r="B855" s="6"/>
      <c r="C855" s="6"/>
      <c r="D855" s="6"/>
      <c r="E855" s="6"/>
      <c r="G855" s="14"/>
      <c r="H855" s="14"/>
    </row>
    <row r="856" spans="2:8" ht="14.25" customHeight="1">
      <c r="B856" s="6"/>
      <c r="C856" s="6"/>
      <c r="D856" s="6"/>
      <c r="E856" s="6"/>
      <c r="G856" s="14"/>
      <c r="H856" s="14"/>
    </row>
    <row r="857" spans="2:8" ht="14.25" customHeight="1">
      <c r="B857" s="6"/>
      <c r="C857" s="6"/>
      <c r="D857" s="6"/>
      <c r="E857" s="6"/>
      <c r="G857" s="14"/>
      <c r="H857" s="14"/>
    </row>
    <row r="858" spans="2:8" ht="14.25" customHeight="1">
      <c r="B858" s="6"/>
      <c r="C858" s="6"/>
      <c r="D858" s="6"/>
      <c r="E858" s="6"/>
      <c r="G858" s="14"/>
      <c r="H858" s="14"/>
    </row>
    <row r="859" spans="2:8" ht="14.25" customHeight="1">
      <c r="B859" s="6"/>
      <c r="C859" s="6"/>
      <c r="D859" s="6"/>
      <c r="E859" s="6"/>
      <c r="G859" s="14"/>
      <c r="H859" s="14"/>
    </row>
    <row r="860" spans="2:8" ht="14.25" customHeight="1">
      <c r="B860" s="6"/>
      <c r="C860" s="6"/>
      <c r="D860" s="6"/>
      <c r="E860" s="6"/>
      <c r="G860" s="14"/>
      <c r="H860" s="14"/>
    </row>
    <row r="861" spans="2:8" ht="14.25" customHeight="1">
      <c r="B861" s="6"/>
      <c r="C861" s="6"/>
      <c r="D861" s="6"/>
      <c r="E861" s="6"/>
      <c r="G861" s="14"/>
      <c r="H861" s="14"/>
    </row>
    <row r="862" spans="2:8" ht="14.25" customHeight="1">
      <c r="B862" s="6"/>
      <c r="C862" s="6"/>
      <c r="D862" s="6"/>
      <c r="E862" s="6"/>
      <c r="G862" s="14"/>
      <c r="H862" s="14"/>
    </row>
    <row r="863" spans="2:8" ht="14.25" customHeight="1">
      <c r="B863" s="6"/>
      <c r="C863" s="6"/>
      <c r="D863" s="6"/>
      <c r="E863" s="6"/>
      <c r="G863" s="14"/>
      <c r="H863" s="14"/>
    </row>
    <row r="864" spans="2:8" ht="14.25" customHeight="1">
      <c r="B864" s="6"/>
      <c r="C864" s="6"/>
      <c r="D864" s="6"/>
      <c r="E864" s="6"/>
      <c r="G864" s="14"/>
      <c r="H864" s="14"/>
    </row>
    <row r="865" spans="2:8" ht="14.25" customHeight="1">
      <c r="B865" s="6"/>
      <c r="C865" s="6"/>
      <c r="D865" s="6"/>
      <c r="E865" s="6"/>
      <c r="G865" s="14"/>
      <c r="H865" s="14"/>
    </row>
    <row r="866" spans="2:8" ht="14.25" customHeight="1">
      <c r="B866" s="6"/>
      <c r="C866" s="6"/>
      <c r="D866" s="6"/>
      <c r="E866" s="6"/>
      <c r="G866" s="14"/>
      <c r="H866" s="14"/>
    </row>
    <row r="867" spans="2:8" ht="14.25" customHeight="1">
      <c r="B867" s="6"/>
      <c r="C867" s="6"/>
      <c r="D867" s="6"/>
      <c r="E867" s="6"/>
      <c r="G867" s="14"/>
      <c r="H867" s="14"/>
    </row>
    <row r="868" spans="2:8" ht="14.25" customHeight="1">
      <c r="B868" s="6"/>
      <c r="C868" s="6"/>
      <c r="D868" s="6"/>
      <c r="E868" s="6"/>
      <c r="G868" s="14"/>
      <c r="H868" s="14"/>
    </row>
    <row r="869" spans="2:8" ht="14.25" customHeight="1">
      <c r="B869" s="6"/>
      <c r="C869" s="6"/>
      <c r="D869" s="6"/>
      <c r="E869" s="6"/>
      <c r="G869" s="14"/>
      <c r="H869" s="14"/>
    </row>
    <row r="870" spans="2:8" ht="14.25" customHeight="1">
      <c r="B870" s="6"/>
      <c r="C870" s="6"/>
      <c r="D870" s="6"/>
      <c r="E870" s="6"/>
      <c r="G870" s="14"/>
      <c r="H870" s="14"/>
    </row>
    <row r="871" spans="2:8" ht="14.25" customHeight="1">
      <c r="B871" s="6"/>
      <c r="C871" s="6"/>
      <c r="D871" s="6"/>
      <c r="E871" s="6"/>
      <c r="G871" s="14"/>
      <c r="H871" s="14"/>
    </row>
    <row r="872" spans="2:8" ht="14.25" customHeight="1">
      <c r="B872" s="6"/>
      <c r="C872" s="6"/>
      <c r="D872" s="6"/>
      <c r="E872" s="6"/>
      <c r="G872" s="14"/>
      <c r="H872" s="14"/>
    </row>
    <row r="873" spans="2:8" ht="14.25" customHeight="1">
      <c r="B873" s="6"/>
      <c r="C873" s="6"/>
      <c r="D873" s="6"/>
      <c r="E873" s="6"/>
      <c r="G873" s="14"/>
      <c r="H873" s="14"/>
    </row>
    <row r="874" spans="2:8" ht="14.25" customHeight="1">
      <c r="B874" s="6"/>
      <c r="C874" s="6"/>
      <c r="D874" s="6"/>
      <c r="E874" s="6"/>
      <c r="G874" s="14"/>
      <c r="H874" s="14"/>
    </row>
    <row r="875" spans="2:8" ht="14.25" customHeight="1">
      <c r="B875" s="6"/>
      <c r="C875" s="6"/>
      <c r="D875" s="6"/>
      <c r="E875" s="6"/>
      <c r="G875" s="14"/>
      <c r="H875" s="14"/>
    </row>
    <row r="876" spans="2:8" ht="14.25" customHeight="1">
      <c r="B876" s="6"/>
      <c r="C876" s="6"/>
      <c r="D876" s="6"/>
      <c r="E876" s="6"/>
      <c r="G876" s="14"/>
      <c r="H876" s="14"/>
    </row>
    <row r="877" spans="2:8" ht="14.25" customHeight="1">
      <c r="B877" s="6"/>
      <c r="C877" s="6"/>
      <c r="D877" s="6"/>
      <c r="E877" s="6"/>
      <c r="G877" s="14"/>
      <c r="H877" s="14"/>
    </row>
    <row r="878" spans="2:8" ht="14.25" customHeight="1">
      <c r="B878" s="6"/>
      <c r="C878" s="6"/>
      <c r="D878" s="6"/>
      <c r="E878" s="6"/>
      <c r="G878" s="14"/>
      <c r="H878" s="14"/>
    </row>
    <row r="879" spans="2:8" ht="14.25" customHeight="1">
      <c r="B879" s="6"/>
      <c r="C879" s="6"/>
      <c r="D879" s="6"/>
      <c r="E879" s="6"/>
      <c r="G879" s="14"/>
      <c r="H879" s="14"/>
    </row>
    <row r="880" spans="2:8" ht="14.25" customHeight="1">
      <c r="B880" s="6"/>
      <c r="C880" s="6"/>
      <c r="D880" s="6"/>
      <c r="E880" s="6"/>
      <c r="G880" s="14"/>
      <c r="H880" s="14"/>
    </row>
    <row r="881" spans="2:8" ht="14.25" customHeight="1">
      <c r="B881" s="6"/>
      <c r="C881" s="6"/>
      <c r="D881" s="6"/>
      <c r="E881" s="6"/>
      <c r="G881" s="14"/>
      <c r="H881" s="14"/>
    </row>
    <row r="882" spans="2:8" ht="14.25" customHeight="1">
      <c r="B882" s="6"/>
      <c r="C882" s="6"/>
      <c r="D882" s="6"/>
      <c r="E882" s="6"/>
      <c r="G882" s="14"/>
      <c r="H882" s="14"/>
    </row>
    <row r="883" spans="2:8" ht="14.25" customHeight="1">
      <c r="B883" s="6"/>
      <c r="C883" s="6"/>
      <c r="D883" s="6"/>
      <c r="E883" s="6"/>
      <c r="G883" s="14"/>
      <c r="H883" s="14"/>
    </row>
    <row r="884" spans="2:8" ht="14.25" customHeight="1">
      <c r="B884" s="6"/>
      <c r="C884" s="6"/>
      <c r="D884" s="6"/>
      <c r="E884" s="6"/>
      <c r="G884" s="14"/>
      <c r="H884" s="14"/>
    </row>
    <row r="885" spans="2:8" ht="14.25" customHeight="1">
      <c r="B885" s="6"/>
      <c r="C885" s="6"/>
      <c r="D885" s="6"/>
      <c r="E885" s="6"/>
      <c r="G885" s="14"/>
      <c r="H885" s="14"/>
    </row>
    <row r="886" spans="2:8" ht="14.25" customHeight="1">
      <c r="B886" s="6"/>
      <c r="C886" s="6"/>
      <c r="D886" s="6"/>
      <c r="E886" s="6"/>
      <c r="G886" s="14"/>
      <c r="H886" s="14"/>
    </row>
    <row r="887" spans="2:8" ht="14.25" customHeight="1">
      <c r="B887" s="6"/>
      <c r="C887" s="6"/>
      <c r="D887" s="6"/>
      <c r="E887" s="6"/>
      <c r="G887" s="14"/>
      <c r="H887" s="14"/>
    </row>
    <row r="888" spans="2:8" ht="14.25" customHeight="1">
      <c r="B888" s="6"/>
      <c r="C888" s="6"/>
      <c r="D888" s="6"/>
      <c r="E888" s="6"/>
      <c r="G888" s="14"/>
      <c r="H888" s="14"/>
    </row>
    <row r="889" spans="2:8" ht="14.25" customHeight="1">
      <c r="B889" s="6"/>
      <c r="C889" s="6"/>
      <c r="D889" s="6"/>
      <c r="E889" s="6"/>
      <c r="G889" s="14"/>
      <c r="H889" s="14"/>
    </row>
    <row r="890" spans="2:8" ht="14.25" customHeight="1">
      <c r="B890" s="6"/>
      <c r="C890" s="6"/>
      <c r="D890" s="6"/>
      <c r="E890" s="6"/>
      <c r="G890" s="14"/>
      <c r="H890" s="14"/>
    </row>
    <row r="891" spans="2:8" ht="14.25" customHeight="1">
      <c r="B891" s="6"/>
      <c r="C891" s="6"/>
      <c r="D891" s="6"/>
      <c r="E891" s="6"/>
      <c r="G891" s="14"/>
      <c r="H891" s="14"/>
    </row>
    <row r="892" spans="2:8" ht="14.25" customHeight="1">
      <c r="B892" s="6"/>
      <c r="C892" s="6"/>
      <c r="D892" s="6"/>
      <c r="E892" s="6"/>
      <c r="G892" s="14"/>
      <c r="H892" s="14"/>
    </row>
    <row r="893" spans="2:8" ht="14.25" customHeight="1">
      <c r="B893" s="6"/>
      <c r="C893" s="6"/>
      <c r="D893" s="6"/>
      <c r="E893" s="6"/>
      <c r="G893" s="14"/>
      <c r="H893" s="14"/>
    </row>
    <row r="894" spans="2:8" ht="14.25" customHeight="1">
      <c r="B894" s="6"/>
      <c r="C894" s="6"/>
      <c r="D894" s="6"/>
      <c r="E894" s="6"/>
      <c r="G894" s="14"/>
      <c r="H894" s="14"/>
    </row>
    <row r="895" spans="2:8" ht="14.25" customHeight="1">
      <c r="B895" s="6"/>
      <c r="C895" s="6"/>
      <c r="D895" s="6"/>
      <c r="E895" s="6"/>
      <c r="G895" s="14"/>
      <c r="H895" s="14"/>
    </row>
    <row r="896" spans="2:8" ht="14.25" customHeight="1">
      <c r="B896" s="6"/>
      <c r="C896" s="6"/>
      <c r="D896" s="6"/>
      <c r="E896" s="6"/>
      <c r="G896" s="14"/>
      <c r="H896" s="14"/>
    </row>
    <row r="897" spans="2:8" ht="14.25" customHeight="1">
      <c r="B897" s="6"/>
      <c r="C897" s="6"/>
      <c r="D897" s="6"/>
      <c r="E897" s="6"/>
      <c r="G897" s="14"/>
      <c r="H897" s="14"/>
    </row>
    <row r="898" spans="2:8" ht="14.25" customHeight="1">
      <c r="B898" s="6"/>
      <c r="C898" s="6"/>
      <c r="D898" s="6"/>
      <c r="E898" s="6"/>
      <c r="G898" s="14"/>
      <c r="H898" s="14"/>
    </row>
    <row r="899" spans="2:8" ht="14.25" customHeight="1">
      <c r="B899" s="6"/>
      <c r="C899" s="6"/>
      <c r="D899" s="6"/>
      <c r="E899" s="6"/>
      <c r="G899" s="14"/>
      <c r="H899" s="14"/>
    </row>
    <row r="900" spans="2:8" ht="14.25" customHeight="1">
      <c r="B900" s="6"/>
      <c r="C900" s="6"/>
      <c r="D900" s="6"/>
      <c r="E900" s="6"/>
      <c r="G900" s="14"/>
      <c r="H900" s="14"/>
    </row>
    <row r="901" spans="2:8" ht="14.25" customHeight="1">
      <c r="B901" s="6"/>
      <c r="C901" s="6"/>
      <c r="D901" s="6"/>
      <c r="E901" s="6"/>
      <c r="G901" s="14"/>
      <c r="H901" s="14"/>
    </row>
    <row r="902" spans="2:8" ht="14.25" customHeight="1">
      <c r="B902" s="6"/>
      <c r="C902" s="6"/>
      <c r="D902" s="6"/>
      <c r="E902" s="6"/>
      <c r="G902" s="14"/>
      <c r="H902" s="14"/>
    </row>
    <row r="903" spans="2:8" ht="14.25" customHeight="1">
      <c r="B903" s="6"/>
      <c r="C903" s="6"/>
      <c r="D903" s="6"/>
      <c r="E903" s="6"/>
      <c r="G903" s="14"/>
      <c r="H903" s="14"/>
    </row>
    <row r="904" spans="2:8" ht="14.25" customHeight="1">
      <c r="B904" s="6"/>
      <c r="C904" s="6"/>
      <c r="D904" s="6"/>
      <c r="E904" s="6"/>
      <c r="G904" s="14"/>
      <c r="H904" s="14"/>
    </row>
    <row r="905" spans="2:8" ht="14.25" customHeight="1">
      <c r="B905" s="6"/>
      <c r="C905" s="6"/>
      <c r="D905" s="6"/>
      <c r="E905" s="6"/>
      <c r="G905" s="14"/>
      <c r="H905" s="14"/>
    </row>
    <row r="906" spans="2:8" ht="14.25" customHeight="1">
      <c r="B906" s="6"/>
      <c r="C906" s="6"/>
      <c r="D906" s="6"/>
      <c r="E906" s="6"/>
      <c r="G906" s="14"/>
      <c r="H906" s="14"/>
    </row>
    <row r="907" spans="2:8" ht="14.25" customHeight="1">
      <c r="B907" s="6"/>
      <c r="C907" s="6"/>
      <c r="D907" s="6"/>
      <c r="E907" s="6"/>
      <c r="G907" s="14"/>
      <c r="H907" s="14"/>
    </row>
    <row r="908" spans="2:8" ht="14.25" customHeight="1">
      <c r="B908" s="6"/>
      <c r="C908" s="6"/>
      <c r="D908" s="6"/>
      <c r="E908" s="6"/>
      <c r="G908" s="14"/>
      <c r="H908" s="14"/>
    </row>
    <row r="909" spans="2:8" ht="14.25" customHeight="1">
      <c r="B909" s="6"/>
      <c r="C909" s="6"/>
      <c r="D909" s="6"/>
      <c r="E909" s="6"/>
      <c r="G909" s="14"/>
      <c r="H909" s="14"/>
    </row>
    <row r="910" spans="2:8" ht="14.25" customHeight="1">
      <c r="B910" s="6"/>
      <c r="C910" s="6"/>
      <c r="D910" s="6"/>
      <c r="E910" s="6"/>
      <c r="G910" s="14"/>
      <c r="H910" s="14"/>
    </row>
    <row r="911" spans="2:8" ht="14.25" customHeight="1">
      <c r="B911" s="6"/>
      <c r="C911" s="6"/>
      <c r="D911" s="6"/>
      <c r="E911" s="6"/>
      <c r="G911" s="14"/>
      <c r="H911" s="14"/>
    </row>
    <row r="912" spans="2:8" ht="14.25" customHeight="1">
      <c r="B912" s="6"/>
      <c r="C912" s="6"/>
      <c r="D912" s="6"/>
      <c r="E912" s="6"/>
      <c r="G912" s="14"/>
      <c r="H912" s="14"/>
    </row>
    <row r="913" spans="2:8" ht="14.25" customHeight="1">
      <c r="B913" s="6"/>
      <c r="C913" s="6"/>
      <c r="D913" s="6"/>
      <c r="E913" s="6"/>
      <c r="G913" s="14"/>
      <c r="H913" s="14"/>
    </row>
    <row r="914" spans="2:8" ht="14.25" customHeight="1">
      <c r="B914" s="6"/>
      <c r="C914" s="6"/>
      <c r="D914" s="6"/>
      <c r="E914" s="6"/>
      <c r="G914" s="14"/>
      <c r="H914" s="14"/>
    </row>
    <row r="915" spans="2:8" ht="14.25" customHeight="1">
      <c r="B915" s="6"/>
      <c r="C915" s="6"/>
      <c r="D915" s="6"/>
      <c r="E915" s="6"/>
      <c r="G915" s="14"/>
      <c r="H915" s="14"/>
    </row>
    <row r="916" spans="2:8" ht="14.25" customHeight="1">
      <c r="B916" s="6"/>
      <c r="C916" s="6"/>
      <c r="D916" s="6"/>
      <c r="E916" s="6"/>
      <c r="G916" s="14"/>
      <c r="H916" s="14"/>
    </row>
    <row r="917" spans="2:8" ht="14.25" customHeight="1">
      <c r="B917" s="6"/>
      <c r="C917" s="6"/>
      <c r="D917" s="6"/>
      <c r="E917" s="6"/>
      <c r="G917" s="14"/>
      <c r="H917" s="14"/>
    </row>
    <row r="918" spans="2:8" ht="14.25" customHeight="1">
      <c r="B918" s="6"/>
      <c r="C918" s="6"/>
      <c r="D918" s="6"/>
      <c r="E918" s="6"/>
      <c r="G918" s="14"/>
      <c r="H918" s="14"/>
    </row>
    <row r="919" spans="2:8" ht="14.25" customHeight="1">
      <c r="B919" s="6"/>
      <c r="C919" s="6"/>
      <c r="D919" s="6"/>
      <c r="E919" s="6"/>
      <c r="G919" s="14"/>
      <c r="H919" s="14"/>
    </row>
    <row r="920" spans="2:8" ht="14.25" customHeight="1">
      <c r="B920" s="6"/>
      <c r="C920" s="6"/>
      <c r="D920" s="6"/>
      <c r="E920" s="6"/>
      <c r="G920" s="14"/>
      <c r="H920" s="14"/>
    </row>
    <row r="921" spans="2:8" ht="14.25" customHeight="1">
      <c r="B921" s="6"/>
      <c r="C921" s="6"/>
      <c r="D921" s="6"/>
      <c r="E921" s="6"/>
      <c r="G921" s="14"/>
      <c r="H921" s="14"/>
    </row>
    <row r="922" spans="2:8" ht="14.25" customHeight="1">
      <c r="B922" s="6"/>
      <c r="C922" s="6"/>
      <c r="D922" s="6"/>
      <c r="E922" s="6"/>
      <c r="G922" s="14"/>
      <c r="H922" s="14"/>
    </row>
    <row r="923" spans="2:8" ht="14.25" customHeight="1">
      <c r="B923" s="6"/>
      <c r="C923" s="6"/>
      <c r="D923" s="6"/>
      <c r="E923" s="6"/>
      <c r="G923" s="14"/>
      <c r="H923" s="14"/>
    </row>
    <row r="924" spans="2:8" ht="14.25" customHeight="1">
      <c r="B924" s="6"/>
      <c r="C924" s="6"/>
      <c r="D924" s="6"/>
      <c r="E924" s="6"/>
      <c r="G924" s="14"/>
      <c r="H924" s="14"/>
    </row>
    <row r="925" spans="2:8" ht="14.25" customHeight="1">
      <c r="B925" s="6"/>
      <c r="C925" s="6"/>
      <c r="D925" s="6"/>
      <c r="E925" s="6"/>
      <c r="G925" s="14"/>
      <c r="H925" s="14"/>
    </row>
    <row r="926" spans="2:8" ht="14.25" customHeight="1">
      <c r="B926" s="6"/>
      <c r="C926" s="6"/>
      <c r="D926" s="6"/>
      <c r="E926" s="6"/>
      <c r="G926" s="14"/>
      <c r="H926" s="14"/>
    </row>
    <row r="927" spans="2:8" ht="14.25" customHeight="1">
      <c r="B927" s="6"/>
      <c r="C927" s="6"/>
      <c r="D927" s="6"/>
      <c r="E927" s="6"/>
      <c r="G927" s="14"/>
      <c r="H927" s="14"/>
    </row>
    <row r="928" spans="2:8" ht="14.25" customHeight="1">
      <c r="B928" s="6"/>
      <c r="C928" s="6"/>
      <c r="D928" s="6"/>
      <c r="E928" s="6"/>
      <c r="G928" s="14"/>
      <c r="H928" s="14"/>
    </row>
    <row r="929" spans="2:8" ht="14.25" customHeight="1">
      <c r="B929" s="6"/>
      <c r="C929" s="6"/>
      <c r="D929" s="6"/>
      <c r="E929" s="6"/>
      <c r="G929" s="14"/>
      <c r="H929" s="14"/>
    </row>
    <row r="930" spans="2:8" ht="14.25" customHeight="1">
      <c r="B930" s="6"/>
      <c r="C930" s="6"/>
      <c r="D930" s="6"/>
      <c r="E930" s="6"/>
      <c r="G930" s="14"/>
      <c r="H930" s="14"/>
    </row>
    <row r="931" spans="2:8" ht="14.25" customHeight="1">
      <c r="B931" s="6"/>
      <c r="C931" s="6"/>
      <c r="D931" s="6"/>
      <c r="E931" s="6"/>
      <c r="G931" s="14"/>
      <c r="H931" s="14"/>
    </row>
    <row r="932" spans="2:8" ht="14.25" customHeight="1">
      <c r="B932" s="6"/>
      <c r="C932" s="6"/>
      <c r="D932" s="6"/>
      <c r="E932" s="6"/>
      <c r="G932" s="14"/>
      <c r="H932" s="14"/>
    </row>
    <row r="933" spans="2:8" ht="14.25" customHeight="1">
      <c r="B933" s="6"/>
      <c r="C933" s="6"/>
      <c r="D933" s="6"/>
      <c r="E933" s="6"/>
      <c r="G933" s="14"/>
      <c r="H933" s="14"/>
    </row>
    <row r="934" spans="2:8" ht="14.25" customHeight="1">
      <c r="B934" s="6"/>
      <c r="C934" s="6"/>
      <c r="D934" s="6"/>
      <c r="E934" s="6"/>
      <c r="G934" s="14"/>
      <c r="H934" s="14"/>
    </row>
    <row r="935" spans="2:8" ht="14.25" customHeight="1">
      <c r="B935" s="6"/>
      <c r="C935" s="6"/>
      <c r="D935" s="6"/>
      <c r="E935" s="6"/>
      <c r="G935" s="14"/>
      <c r="H935" s="14"/>
    </row>
    <row r="936" spans="2:8" ht="14.25" customHeight="1">
      <c r="B936" s="6"/>
      <c r="C936" s="6"/>
      <c r="D936" s="6"/>
      <c r="E936" s="6"/>
      <c r="G936" s="14"/>
      <c r="H936" s="14"/>
    </row>
    <row r="937" spans="2:8" ht="14.25" customHeight="1">
      <c r="B937" s="6"/>
      <c r="C937" s="6"/>
      <c r="D937" s="6"/>
      <c r="E937" s="6"/>
      <c r="G937" s="14"/>
      <c r="H937" s="14"/>
    </row>
    <row r="938" spans="2:8" ht="14.25" customHeight="1">
      <c r="B938" s="6"/>
      <c r="C938" s="6"/>
      <c r="D938" s="6"/>
      <c r="E938" s="6"/>
      <c r="G938" s="14"/>
      <c r="H938" s="14"/>
    </row>
    <row r="939" spans="2:8" ht="14.25" customHeight="1">
      <c r="B939" s="6"/>
      <c r="C939" s="6"/>
      <c r="D939" s="6"/>
      <c r="E939" s="6"/>
      <c r="G939" s="14"/>
      <c r="H939" s="14"/>
    </row>
    <row r="940" spans="2:8" ht="14.25" customHeight="1">
      <c r="B940" s="6"/>
      <c r="C940" s="6"/>
      <c r="D940" s="6"/>
      <c r="E940" s="6"/>
      <c r="G940" s="14"/>
      <c r="H940" s="14"/>
    </row>
    <row r="941" spans="2:8" ht="14.25" customHeight="1">
      <c r="B941" s="6"/>
      <c r="C941" s="6"/>
      <c r="D941" s="6"/>
      <c r="E941" s="6"/>
      <c r="G941" s="14"/>
      <c r="H941" s="14"/>
    </row>
    <row r="942" spans="2:8" ht="14.25" customHeight="1">
      <c r="B942" s="6"/>
      <c r="C942" s="6"/>
      <c r="D942" s="6"/>
      <c r="E942" s="6"/>
      <c r="G942" s="14"/>
      <c r="H942" s="14"/>
    </row>
    <row r="943" spans="2:8" ht="14.25" customHeight="1">
      <c r="B943" s="6"/>
      <c r="C943" s="6"/>
      <c r="D943" s="6"/>
      <c r="E943" s="6"/>
      <c r="G943" s="14"/>
      <c r="H943" s="14"/>
    </row>
    <row r="944" spans="2:8" ht="14.25" customHeight="1">
      <c r="B944" s="6"/>
      <c r="C944" s="6"/>
      <c r="D944" s="6"/>
      <c r="E944" s="6"/>
      <c r="G944" s="14"/>
      <c r="H944" s="14"/>
    </row>
    <row r="945" spans="2:8" ht="14.25" customHeight="1">
      <c r="B945" s="6"/>
      <c r="C945" s="6"/>
      <c r="D945" s="6"/>
      <c r="E945" s="6"/>
      <c r="G945" s="14"/>
      <c r="H945" s="14"/>
    </row>
    <row r="946" spans="2:8" ht="14.25" customHeight="1">
      <c r="B946" s="6"/>
      <c r="C946" s="6"/>
      <c r="D946" s="6"/>
      <c r="E946" s="6"/>
      <c r="G946" s="14"/>
      <c r="H946" s="14"/>
    </row>
    <row r="947" spans="2:8" ht="14.25" customHeight="1">
      <c r="B947" s="6"/>
      <c r="C947" s="6"/>
      <c r="D947" s="6"/>
      <c r="E947" s="6"/>
      <c r="G947" s="14"/>
      <c r="H947" s="14"/>
    </row>
    <row r="948" spans="2:8" ht="14.25" customHeight="1">
      <c r="B948" s="6"/>
      <c r="C948" s="6"/>
      <c r="D948" s="6"/>
      <c r="E948" s="6"/>
      <c r="G948" s="14"/>
      <c r="H948" s="14"/>
    </row>
    <row r="949" spans="2:8" ht="14.25" customHeight="1">
      <c r="B949" s="6"/>
      <c r="C949" s="6"/>
      <c r="D949" s="6"/>
      <c r="E949" s="6"/>
      <c r="G949" s="14"/>
      <c r="H949" s="14"/>
    </row>
    <row r="950" spans="2:8" ht="14.25" customHeight="1">
      <c r="B950" s="6"/>
      <c r="C950" s="6"/>
      <c r="D950" s="6"/>
      <c r="E950" s="6"/>
      <c r="G950" s="14"/>
      <c r="H950" s="14"/>
    </row>
    <row r="951" spans="2:8" ht="14.25" customHeight="1">
      <c r="B951" s="6"/>
      <c r="C951" s="6"/>
      <c r="D951" s="6"/>
      <c r="E951" s="6"/>
      <c r="G951" s="14"/>
      <c r="H951" s="14"/>
    </row>
    <row r="952" spans="2:8" ht="14.25" customHeight="1">
      <c r="B952" s="6"/>
      <c r="C952" s="6"/>
      <c r="D952" s="6"/>
      <c r="E952" s="6"/>
      <c r="G952" s="14"/>
      <c r="H952" s="14"/>
    </row>
    <row r="953" spans="2:8" ht="14.25" customHeight="1">
      <c r="B953" s="6"/>
      <c r="C953" s="6"/>
      <c r="D953" s="6"/>
      <c r="E953" s="6"/>
      <c r="G953" s="14"/>
      <c r="H953" s="14"/>
    </row>
    <row r="954" spans="2:8" ht="14.25" customHeight="1">
      <c r="B954" s="6"/>
      <c r="C954" s="6"/>
      <c r="D954" s="6"/>
      <c r="E954" s="6"/>
      <c r="G954" s="14"/>
      <c r="H954" s="14"/>
    </row>
    <row r="955" spans="2:8" ht="14.25" customHeight="1">
      <c r="B955" s="6"/>
      <c r="C955" s="6"/>
      <c r="D955" s="6"/>
      <c r="E955" s="6"/>
      <c r="G955" s="14"/>
      <c r="H955" s="14"/>
    </row>
    <row r="956" spans="2:8" ht="14.25" customHeight="1">
      <c r="B956" s="6"/>
      <c r="C956" s="6"/>
      <c r="D956" s="6"/>
      <c r="E956" s="6"/>
      <c r="G956" s="14"/>
      <c r="H956" s="14"/>
    </row>
    <row r="957" spans="2:8" ht="14.25" customHeight="1">
      <c r="B957" s="6"/>
      <c r="C957" s="6"/>
      <c r="D957" s="6"/>
      <c r="E957" s="6"/>
      <c r="G957" s="14"/>
      <c r="H957" s="14"/>
    </row>
    <row r="958" spans="2:8" ht="14.25" customHeight="1">
      <c r="B958" s="6"/>
      <c r="C958" s="6"/>
      <c r="D958" s="6"/>
      <c r="E958" s="6"/>
      <c r="G958" s="14"/>
      <c r="H958" s="14"/>
    </row>
    <row r="959" spans="2:8" ht="14.25" customHeight="1">
      <c r="B959" s="6"/>
      <c r="C959" s="6"/>
      <c r="D959" s="6"/>
      <c r="E959" s="6"/>
      <c r="G959" s="14"/>
      <c r="H959" s="14"/>
    </row>
    <row r="960" spans="2:8" ht="14.25" customHeight="1">
      <c r="B960" s="6"/>
      <c r="C960" s="6"/>
      <c r="D960" s="6"/>
      <c r="E960" s="6"/>
      <c r="G960" s="14"/>
      <c r="H960" s="14"/>
    </row>
    <row r="961" spans="2:8" ht="14.25" customHeight="1">
      <c r="B961" s="6"/>
      <c r="C961" s="6"/>
      <c r="D961" s="6"/>
      <c r="E961" s="6"/>
      <c r="G961" s="14"/>
      <c r="H961" s="14"/>
    </row>
    <row r="962" spans="2:8" ht="14.25" customHeight="1">
      <c r="B962" s="6"/>
      <c r="C962" s="6"/>
      <c r="D962" s="6"/>
      <c r="E962" s="6"/>
      <c r="G962" s="14"/>
      <c r="H962" s="14"/>
    </row>
    <row r="963" spans="2:8" ht="14.25" customHeight="1">
      <c r="B963" s="6"/>
      <c r="C963" s="6"/>
      <c r="D963" s="6"/>
      <c r="E963" s="6"/>
      <c r="G963" s="14"/>
      <c r="H963" s="14"/>
    </row>
    <row r="964" spans="2:8" ht="14.25" customHeight="1">
      <c r="B964" s="6"/>
      <c r="C964" s="6"/>
      <c r="D964" s="6"/>
      <c r="E964" s="6"/>
      <c r="G964" s="14"/>
      <c r="H964" s="14"/>
    </row>
    <row r="965" spans="2:8" ht="14.25" customHeight="1">
      <c r="B965" s="6"/>
      <c r="C965" s="6"/>
      <c r="D965" s="6"/>
      <c r="E965" s="6"/>
      <c r="G965" s="14"/>
      <c r="H965" s="14"/>
    </row>
    <row r="966" spans="2:8" ht="14.25" customHeight="1">
      <c r="B966" s="6"/>
      <c r="C966" s="6"/>
      <c r="D966" s="6"/>
      <c r="E966" s="6"/>
      <c r="G966" s="14"/>
      <c r="H966" s="14"/>
    </row>
    <row r="967" spans="2:8" ht="14.25" customHeight="1">
      <c r="B967" s="6"/>
      <c r="C967" s="6"/>
      <c r="D967" s="6"/>
      <c r="E967" s="6"/>
      <c r="G967" s="14"/>
      <c r="H967" s="14"/>
    </row>
    <row r="968" spans="2:8" ht="14.25" customHeight="1">
      <c r="B968" s="6"/>
      <c r="C968" s="6"/>
      <c r="D968" s="6"/>
      <c r="E968" s="6"/>
      <c r="G968" s="14"/>
      <c r="H968" s="14"/>
    </row>
    <row r="969" spans="2:8" ht="14.25" customHeight="1">
      <c r="B969" s="6"/>
      <c r="C969" s="6"/>
      <c r="D969" s="6"/>
      <c r="E969" s="6"/>
      <c r="G969" s="14"/>
      <c r="H969" s="14"/>
    </row>
    <row r="970" spans="2:8" ht="14.25" customHeight="1">
      <c r="B970" s="6"/>
      <c r="C970" s="6"/>
      <c r="D970" s="6"/>
      <c r="E970" s="6"/>
      <c r="G970" s="14"/>
      <c r="H970" s="14"/>
    </row>
    <row r="971" spans="2:8" ht="14.25" customHeight="1">
      <c r="B971" s="6"/>
      <c r="C971" s="6"/>
      <c r="D971" s="6"/>
      <c r="E971" s="6"/>
      <c r="G971" s="14"/>
      <c r="H971" s="14"/>
    </row>
    <row r="972" spans="2:8" ht="14.25" customHeight="1">
      <c r="B972" s="6"/>
      <c r="C972" s="6"/>
      <c r="D972" s="6"/>
      <c r="E972" s="6"/>
      <c r="G972" s="14"/>
      <c r="H972" s="14"/>
    </row>
    <row r="973" spans="2:8" ht="14.25" customHeight="1">
      <c r="B973" s="6"/>
      <c r="C973" s="6"/>
      <c r="D973" s="6"/>
      <c r="E973" s="6"/>
      <c r="G973" s="14"/>
      <c r="H973" s="14"/>
    </row>
    <row r="974" spans="2:8" ht="14.25" customHeight="1">
      <c r="B974" s="6"/>
      <c r="C974" s="6"/>
      <c r="D974" s="6"/>
      <c r="E974" s="6"/>
      <c r="G974" s="14"/>
      <c r="H974" s="14"/>
    </row>
    <row r="975" spans="2:8" ht="14.25" customHeight="1">
      <c r="B975" s="6"/>
      <c r="C975" s="6"/>
      <c r="D975" s="6"/>
      <c r="E975" s="6"/>
      <c r="G975" s="14"/>
      <c r="H975" s="14"/>
    </row>
    <row r="976" spans="2:8" ht="14.25" customHeight="1">
      <c r="B976" s="6"/>
      <c r="C976" s="6"/>
      <c r="D976" s="6"/>
      <c r="E976" s="6"/>
      <c r="G976" s="14"/>
      <c r="H976" s="14"/>
    </row>
    <row r="977" spans="2:8" ht="14.25" customHeight="1">
      <c r="B977" s="6"/>
      <c r="C977" s="6"/>
      <c r="D977" s="6"/>
      <c r="E977" s="6"/>
      <c r="G977" s="14"/>
      <c r="H977" s="14"/>
    </row>
    <row r="978" spans="2:8" ht="14.25" customHeight="1">
      <c r="B978" s="6"/>
      <c r="C978" s="6"/>
      <c r="D978" s="6"/>
      <c r="E978" s="6"/>
      <c r="G978" s="14"/>
      <c r="H978" s="14"/>
    </row>
    <row r="979" spans="2:8" ht="14.25" customHeight="1">
      <c r="B979" s="6"/>
      <c r="C979" s="6"/>
      <c r="D979" s="6"/>
      <c r="E979" s="6"/>
      <c r="G979" s="14"/>
      <c r="H979" s="14"/>
    </row>
    <row r="980" spans="2:8" ht="14.25" customHeight="1">
      <c r="B980" s="6"/>
      <c r="C980" s="6"/>
      <c r="D980" s="6"/>
      <c r="E980" s="6"/>
      <c r="G980" s="14"/>
      <c r="H980" s="14"/>
    </row>
    <row r="981" spans="2:8" ht="14.25" customHeight="1">
      <c r="B981" s="6"/>
      <c r="C981" s="6"/>
      <c r="D981" s="6"/>
      <c r="E981" s="6"/>
      <c r="G981" s="14"/>
      <c r="H981" s="14"/>
    </row>
    <row r="982" spans="2:8" ht="14.25" customHeight="1">
      <c r="B982" s="6"/>
      <c r="C982" s="6"/>
      <c r="D982" s="6"/>
      <c r="E982" s="6"/>
      <c r="G982" s="14"/>
      <c r="H982" s="14"/>
    </row>
    <row r="983" spans="2:8" ht="14.25" customHeight="1">
      <c r="B983" s="6"/>
      <c r="C983" s="6"/>
      <c r="D983" s="6"/>
      <c r="E983" s="6"/>
      <c r="G983" s="14"/>
      <c r="H983" s="14"/>
    </row>
    <row r="984" spans="2:8" ht="14.25" customHeight="1">
      <c r="B984" s="6"/>
      <c r="C984" s="6"/>
      <c r="D984" s="6"/>
      <c r="E984" s="6"/>
      <c r="G984" s="14"/>
      <c r="H984" s="14"/>
    </row>
    <row r="985" spans="2:8" ht="14.25" customHeight="1">
      <c r="B985" s="6"/>
      <c r="C985" s="6"/>
      <c r="D985" s="6"/>
      <c r="E985" s="6"/>
      <c r="G985" s="14"/>
      <c r="H985" s="14"/>
    </row>
    <row r="986" spans="2:8" ht="14.25" customHeight="1">
      <c r="B986" s="6"/>
      <c r="C986" s="6"/>
      <c r="D986" s="6"/>
      <c r="E986" s="6"/>
      <c r="G986" s="14"/>
      <c r="H986" s="14"/>
    </row>
    <row r="987" spans="2:8" ht="14.25" customHeight="1">
      <c r="B987" s="6"/>
      <c r="C987" s="6"/>
      <c r="D987" s="6"/>
      <c r="E987" s="6"/>
      <c r="G987" s="14"/>
      <c r="H987" s="14"/>
    </row>
    <row r="988" spans="2:8" ht="14.25" customHeight="1">
      <c r="B988" s="6"/>
      <c r="C988" s="6"/>
      <c r="D988" s="6"/>
      <c r="E988" s="6"/>
      <c r="G988" s="14"/>
      <c r="H988" s="14"/>
    </row>
    <row r="989" spans="2:8" ht="14.25" customHeight="1">
      <c r="B989" s="6"/>
      <c r="C989" s="6"/>
      <c r="D989" s="6"/>
      <c r="E989" s="6"/>
      <c r="G989" s="14"/>
      <c r="H989" s="14"/>
    </row>
    <row r="990" spans="2:8" ht="14.25" customHeight="1">
      <c r="B990" s="6"/>
      <c r="C990" s="6"/>
      <c r="D990" s="6"/>
      <c r="E990" s="6"/>
      <c r="G990" s="14"/>
      <c r="H990" s="14"/>
    </row>
    <row r="991" spans="2:8" ht="14.25" customHeight="1">
      <c r="B991" s="6"/>
      <c r="C991" s="6"/>
      <c r="D991" s="6"/>
      <c r="E991" s="6"/>
      <c r="G991" s="14"/>
      <c r="H991" s="14"/>
    </row>
    <row r="992" spans="2:8" ht="14.25" customHeight="1">
      <c r="B992" s="6"/>
      <c r="C992" s="6"/>
      <c r="D992" s="6"/>
      <c r="E992" s="6"/>
      <c r="G992" s="14"/>
      <c r="H992" s="14"/>
    </row>
    <row r="993" spans="2:8" ht="14.25" customHeight="1">
      <c r="B993" s="6"/>
      <c r="C993" s="6"/>
      <c r="D993" s="6"/>
      <c r="E993" s="6"/>
      <c r="G993" s="14"/>
      <c r="H993" s="14"/>
    </row>
    <row r="994" spans="2:8" ht="14.25" customHeight="1">
      <c r="B994" s="6"/>
      <c r="C994" s="6"/>
      <c r="D994" s="6"/>
      <c r="E994" s="6"/>
      <c r="G994" s="14"/>
      <c r="H994" s="14"/>
    </row>
    <row r="995" spans="2:8" ht="14.25" customHeight="1">
      <c r="B995" s="6"/>
      <c r="C995" s="6"/>
      <c r="D995" s="6"/>
      <c r="E995" s="6"/>
      <c r="G995" s="14"/>
      <c r="H995" s="14"/>
    </row>
    <row r="996" spans="2:8" ht="14.25" customHeight="1">
      <c r="B996" s="6"/>
      <c r="C996" s="6"/>
      <c r="D996" s="6"/>
      <c r="E996" s="6"/>
      <c r="G996" s="14"/>
      <c r="H996" s="14"/>
    </row>
    <row r="997" spans="2:8" ht="14.25" customHeight="1">
      <c r="B997" s="6"/>
      <c r="C997" s="6"/>
      <c r="D997" s="6"/>
      <c r="E997" s="6"/>
      <c r="G997" s="14"/>
      <c r="H997" s="14"/>
    </row>
    <row r="998" spans="2:8" ht="14.25" customHeight="1">
      <c r="B998" s="6"/>
      <c r="C998" s="6"/>
      <c r="D998" s="6"/>
      <c r="E998" s="6"/>
      <c r="G998" s="14"/>
      <c r="H998" s="14"/>
    </row>
    <row r="999" spans="2:8" ht="14.25" customHeight="1">
      <c r="B999" s="6"/>
      <c r="C999" s="6"/>
      <c r="D999" s="6"/>
      <c r="E999" s="6"/>
      <c r="G999" s="14"/>
      <c r="H999" s="14"/>
    </row>
    <row r="1000" spans="2:8" ht="14.25" customHeight="1">
      <c r="B1000" s="6"/>
      <c r="C1000" s="6"/>
      <c r="D1000" s="6"/>
      <c r="E1000" s="6"/>
      <c r="G1000" s="14"/>
      <c r="H1000" s="14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2" ht="14.25" customHeight="1">
      <c r="A1" s="23" t="s">
        <v>157</v>
      </c>
      <c r="B1" s="24" t="s">
        <v>158</v>
      </c>
    </row>
    <row r="2" spans="1:2" ht="14.25" customHeight="1">
      <c r="A2" s="25" t="s">
        <v>96</v>
      </c>
      <c r="B2" s="26">
        <v>425</v>
      </c>
    </row>
    <row r="3" spans="1:2" ht="14.25" customHeight="1">
      <c r="A3" s="25" t="s">
        <v>69</v>
      </c>
      <c r="B3" s="26">
        <v>96</v>
      </c>
    </row>
    <row r="4" spans="1:2" ht="14.25" customHeight="1">
      <c r="A4" s="25" t="s">
        <v>94</v>
      </c>
      <c r="B4" s="26">
        <v>327</v>
      </c>
    </row>
    <row r="5" spans="1:2" ht="14.25" customHeight="1">
      <c r="A5" s="25" t="s">
        <v>74</v>
      </c>
      <c r="B5" s="26">
        <v>42</v>
      </c>
    </row>
    <row r="6" spans="1:2" ht="14.25" customHeight="1">
      <c r="A6" s="25" t="s">
        <v>89</v>
      </c>
      <c r="B6" s="26">
        <v>275</v>
      </c>
    </row>
    <row r="7" spans="1:2" ht="14.25" customHeight="1">
      <c r="A7" s="25" t="s">
        <v>54</v>
      </c>
      <c r="B7" s="26">
        <v>29</v>
      </c>
    </row>
    <row r="8" spans="1:2" ht="14.25" customHeight="1">
      <c r="A8" s="25" t="s">
        <v>87</v>
      </c>
      <c r="B8" s="26">
        <v>296</v>
      </c>
    </row>
    <row r="9" spans="1:2" ht="14.25" customHeight="1">
      <c r="A9" s="25" t="s">
        <v>66</v>
      </c>
      <c r="B9" s="26">
        <v>163</v>
      </c>
    </row>
    <row r="10" spans="1:2" ht="14.25" customHeight="1">
      <c r="A10" s="25" t="s">
        <v>73</v>
      </c>
      <c r="B10" s="26">
        <v>246</v>
      </c>
    </row>
    <row r="11" spans="1:2" ht="14.25" customHeight="1">
      <c r="A11" s="25" t="s">
        <v>45</v>
      </c>
      <c r="B11" s="26">
        <v>68</v>
      </c>
    </row>
    <row r="12" spans="1:2" ht="14.25" customHeight="1">
      <c r="A12" s="25" t="s">
        <v>88</v>
      </c>
      <c r="B12" s="26">
        <v>261</v>
      </c>
    </row>
    <row r="13" spans="1:2" ht="14.25" customHeight="1">
      <c r="A13" s="25" t="s">
        <v>51</v>
      </c>
      <c r="B13" s="26">
        <v>473</v>
      </c>
    </row>
    <row r="14" spans="1:2" ht="14.25" customHeight="1">
      <c r="A14" s="25" t="s">
        <v>39</v>
      </c>
      <c r="B14" s="26">
        <v>344</v>
      </c>
    </row>
    <row r="15" spans="1:2" ht="14.25" customHeight="1">
      <c r="A15" s="25" t="s">
        <v>97</v>
      </c>
      <c r="B15" s="26">
        <v>650</v>
      </c>
    </row>
    <row r="16" spans="1:2" ht="14.25" customHeight="1">
      <c r="A16" s="25" t="s">
        <v>65</v>
      </c>
      <c r="B16" s="26">
        <v>157</v>
      </c>
    </row>
    <row r="17" spans="1:2" ht="14.25" customHeight="1">
      <c r="A17" s="25" t="s">
        <v>53</v>
      </c>
      <c r="B17" s="26">
        <v>236</v>
      </c>
    </row>
    <row r="18" spans="1:2" ht="14.25" customHeight="1">
      <c r="A18" s="25" t="s">
        <v>43</v>
      </c>
      <c r="B18" s="26">
        <v>1549</v>
      </c>
    </row>
    <row r="19" spans="1:2" ht="14.25" customHeight="1">
      <c r="A19" s="25" t="s">
        <v>46</v>
      </c>
      <c r="B19" s="26">
        <v>88</v>
      </c>
    </row>
    <row r="20" spans="1:2" ht="14.25" customHeight="1">
      <c r="A20" s="25" t="s">
        <v>159</v>
      </c>
      <c r="B20" s="26">
        <v>242</v>
      </c>
    </row>
    <row r="21" spans="1:2" ht="14.25" customHeight="1">
      <c r="A21" s="25" t="s">
        <v>102</v>
      </c>
      <c r="B21" s="26">
        <v>176</v>
      </c>
    </row>
    <row r="22" spans="1:2" ht="14.25" customHeight="1">
      <c r="A22" s="25" t="s">
        <v>26</v>
      </c>
      <c r="B22" s="26">
        <v>402</v>
      </c>
    </row>
    <row r="23" spans="1:2" ht="14.25" customHeight="1">
      <c r="A23" s="25" t="s">
        <v>52</v>
      </c>
      <c r="B23" s="26">
        <v>214</v>
      </c>
    </row>
    <row r="24" spans="1:2" ht="14.25" customHeight="1">
      <c r="A24" s="25" t="s">
        <v>85</v>
      </c>
      <c r="B24" s="26">
        <v>34</v>
      </c>
    </row>
    <row r="25" spans="1:2" ht="14.25" customHeight="1">
      <c r="A25" s="25" t="s">
        <v>80</v>
      </c>
      <c r="B25" s="26">
        <v>731</v>
      </c>
    </row>
    <row r="26" spans="1:2" ht="14.25" customHeight="1">
      <c r="A26" s="25" t="s">
        <v>86</v>
      </c>
      <c r="B26" s="26">
        <v>287</v>
      </c>
    </row>
    <row r="27" spans="1:2" ht="14.25" customHeight="1">
      <c r="A27" s="25" t="s">
        <v>62</v>
      </c>
      <c r="B27" s="26">
        <v>163</v>
      </c>
    </row>
    <row r="28" spans="1:2" ht="14.25" customHeight="1">
      <c r="A28" s="25" t="s">
        <v>98</v>
      </c>
      <c r="B28" s="26">
        <v>37</v>
      </c>
    </row>
    <row r="29" spans="1:2" ht="14.25" customHeight="1">
      <c r="A29" s="25" t="s">
        <v>59</v>
      </c>
      <c r="B29" s="26">
        <v>93</v>
      </c>
    </row>
    <row r="30" spans="1:2" ht="14.25" customHeight="1">
      <c r="A30" s="25" t="s">
        <v>107</v>
      </c>
      <c r="B30" s="26">
        <v>577</v>
      </c>
    </row>
    <row r="31" spans="1:2" ht="14.25" customHeight="1">
      <c r="A31" s="25" t="s">
        <v>56</v>
      </c>
      <c r="B31" s="26">
        <v>1445</v>
      </c>
    </row>
    <row r="32" spans="1:2" ht="14.25" customHeight="1">
      <c r="A32" s="25" t="s">
        <v>104</v>
      </c>
      <c r="B32" s="26">
        <v>87</v>
      </c>
    </row>
    <row r="33" spans="1:2" ht="14.25" customHeight="1">
      <c r="A33" s="25" t="s">
        <v>160</v>
      </c>
      <c r="B33" s="26">
        <v>104</v>
      </c>
    </row>
    <row r="34" spans="1:2" ht="14.25" customHeight="1">
      <c r="A34" s="25" t="s">
        <v>35</v>
      </c>
      <c r="B34" s="26">
        <v>1953</v>
      </c>
    </row>
    <row r="35" spans="1:2" ht="14.25" customHeight="1">
      <c r="A35" s="25" t="s">
        <v>82</v>
      </c>
      <c r="B35" s="26">
        <v>72</v>
      </c>
    </row>
    <row r="36" spans="1:2" ht="14.25" customHeight="1">
      <c r="A36" s="25" t="s">
        <v>106</v>
      </c>
      <c r="B36" s="26">
        <v>682</v>
      </c>
    </row>
    <row r="37" spans="1:2" ht="14.25" customHeight="1">
      <c r="A37" s="25" t="s">
        <v>78</v>
      </c>
      <c r="B37" s="26">
        <v>3073</v>
      </c>
    </row>
    <row r="38" spans="1:2" ht="14.25" customHeight="1">
      <c r="A38" s="25" t="s">
        <v>83</v>
      </c>
      <c r="B38" s="26">
        <v>736</v>
      </c>
    </row>
    <row r="39" spans="1:2" ht="14.25" customHeight="1">
      <c r="A39" s="25" t="s">
        <v>49</v>
      </c>
      <c r="B39" s="26">
        <v>365</v>
      </c>
    </row>
    <row r="40" spans="1:2" ht="14.25" customHeight="1">
      <c r="A40" s="25" t="s">
        <v>108</v>
      </c>
      <c r="B40" s="26">
        <v>1598</v>
      </c>
    </row>
    <row r="41" spans="1:2" ht="14.25" customHeight="1">
      <c r="A41" s="25" t="s">
        <v>161</v>
      </c>
      <c r="B41" s="26">
        <v>93</v>
      </c>
    </row>
    <row r="42" spans="1:2" ht="14.25" customHeight="1">
      <c r="A42" s="25" t="s">
        <v>162</v>
      </c>
      <c r="B42" s="26">
        <v>126</v>
      </c>
    </row>
    <row r="43" spans="1:2" ht="14.25" customHeight="1">
      <c r="A43" s="25" t="s">
        <v>163</v>
      </c>
      <c r="B43" s="26">
        <v>120</v>
      </c>
    </row>
    <row r="44" spans="1:2" ht="14.25" customHeight="1">
      <c r="A44" s="25" t="s">
        <v>58</v>
      </c>
      <c r="B44" s="26">
        <v>1046</v>
      </c>
    </row>
    <row r="45" spans="1:2" ht="14.25" customHeight="1">
      <c r="A45" s="25" t="s">
        <v>164</v>
      </c>
      <c r="B45" s="26">
        <v>614</v>
      </c>
    </row>
    <row r="46" spans="1:2" ht="14.25" customHeight="1">
      <c r="A46" s="25" t="s">
        <v>165</v>
      </c>
      <c r="B46" s="26">
        <v>424</v>
      </c>
    </row>
    <row r="47" spans="1:2" ht="14.25" customHeight="1">
      <c r="A47" s="25" t="s">
        <v>99</v>
      </c>
      <c r="B47" s="26">
        <v>6</v>
      </c>
    </row>
    <row r="48" spans="1:2" ht="14.25" customHeight="1">
      <c r="A48" s="25" t="s">
        <v>64</v>
      </c>
      <c r="B48" s="26">
        <v>1772</v>
      </c>
    </row>
    <row r="49" spans="1:2" ht="14.25" customHeight="1">
      <c r="A49" s="25" t="s">
        <v>92</v>
      </c>
      <c r="B49" s="26">
        <v>134</v>
      </c>
    </row>
    <row r="50" spans="1:2" ht="14.25" customHeight="1">
      <c r="A50" s="25" t="s">
        <v>93</v>
      </c>
      <c r="B50" s="26">
        <v>260</v>
      </c>
    </row>
    <row r="51" spans="1:2" ht="14.25" customHeight="1">
      <c r="A51" s="25" t="s">
        <v>81</v>
      </c>
      <c r="B51" s="26">
        <v>317</v>
      </c>
    </row>
    <row r="52" spans="1:2" ht="14.25" customHeight="1">
      <c r="A52" s="25" t="s">
        <v>32</v>
      </c>
      <c r="B52" s="26">
        <v>415</v>
      </c>
    </row>
    <row r="53" spans="1:2" ht="14.25" customHeight="1">
      <c r="A53" s="25" t="s">
        <v>76</v>
      </c>
      <c r="B53" s="26">
        <v>150</v>
      </c>
    </row>
    <row r="54" spans="1:2" ht="14.25" customHeight="1">
      <c r="A54" s="25" t="s">
        <v>79</v>
      </c>
      <c r="B54" s="26">
        <v>4991</v>
      </c>
    </row>
    <row r="55" spans="1:2" ht="14.25" customHeight="1">
      <c r="A55" s="25" t="s">
        <v>166</v>
      </c>
      <c r="B55" s="26">
        <v>132</v>
      </c>
    </row>
    <row r="56" spans="1:2" ht="14.25" customHeight="1">
      <c r="A56" s="25" t="s">
        <v>167</v>
      </c>
      <c r="B56" s="26">
        <v>138</v>
      </c>
    </row>
    <row r="57" spans="1:2" ht="14.25" customHeight="1">
      <c r="A57" s="25" t="s">
        <v>91</v>
      </c>
      <c r="B57" s="26">
        <v>100</v>
      </c>
    </row>
    <row r="58" spans="1:2" ht="14.25" customHeight="1">
      <c r="A58" s="25" t="s">
        <v>50</v>
      </c>
      <c r="B58" s="26">
        <v>81</v>
      </c>
    </row>
    <row r="59" spans="1:2" ht="14.25" customHeight="1">
      <c r="A59" s="25" t="s">
        <v>101</v>
      </c>
      <c r="B59" s="26">
        <v>3000</v>
      </c>
    </row>
    <row r="60" spans="1:2" ht="14.25" customHeight="1">
      <c r="A60" s="25" t="s">
        <v>34</v>
      </c>
      <c r="B60" s="26">
        <v>2112</v>
      </c>
    </row>
    <row r="61" spans="1:2" ht="14.25" customHeight="1">
      <c r="A61" s="25" t="s">
        <v>100</v>
      </c>
      <c r="B61" s="26">
        <v>130</v>
      </c>
    </row>
    <row r="62" spans="1:2" ht="14.25" customHeight="1">
      <c r="A62" s="25" t="s">
        <v>168</v>
      </c>
      <c r="B62" s="26">
        <v>957</v>
      </c>
    </row>
    <row r="63" spans="1:2" ht="14.25" customHeight="1">
      <c r="A63" s="25" t="s">
        <v>37</v>
      </c>
      <c r="B63" s="26">
        <v>60</v>
      </c>
    </row>
    <row r="64" spans="1:2" ht="14.25" customHeight="1">
      <c r="A64" s="25" t="s">
        <v>169</v>
      </c>
      <c r="B64" s="26">
        <v>218</v>
      </c>
    </row>
    <row r="65" spans="1:2" ht="14.25" customHeight="1">
      <c r="A65" s="25" t="s">
        <v>67</v>
      </c>
      <c r="B65" s="26">
        <v>177</v>
      </c>
    </row>
    <row r="66" spans="1:2" ht="14.25" customHeight="1">
      <c r="A66" s="25" t="s">
        <v>170</v>
      </c>
      <c r="B66" s="26">
        <v>9</v>
      </c>
    </row>
    <row r="67" spans="1:2" ht="14.25" customHeight="1">
      <c r="A67" s="25" t="s">
        <v>171</v>
      </c>
      <c r="B67" s="26">
        <v>110</v>
      </c>
    </row>
    <row r="68" spans="1:2" ht="14.25" customHeight="1">
      <c r="A68" s="25" t="s">
        <v>172</v>
      </c>
      <c r="B68" s="26" t="s">
        <v>30</v>
      </c>
    </row>
    <row r="69" spans="1:2" ht="14.25" customHeight="1">
      <c r="A69" s="25" t="s">
        <v>103</v>
      </c>
      <c r="B69" s="26">
        <v>7988</v>
      </c>
    </row>
    <row r="70" spans="1:2" ht="14.25" customHeight="1">
      <c r="A70" s="25" t="s">
        <v>72</v>
      </c>
      <c r="B70" s="26">
        <v>709</v>
      </c>
    </row>
    <row r="71" spans="1:2" ht="14.25" customHeight="1">
      <c r="A71" s="25" t="s">
        <v>90</v>
      </c>
      <c r="B71" s="26">
        <v>308</v>
      </c>
    </row>
    <row r="72" spans="1:2" ht="14.25" customHeight="1">
      <c r="A72" s="25" t="s">
        <v>57</v>
      </c>
      <c r="B72" s="26">
        <v>479</v>
      </c>
    </row>
    <row r="73" spans="1:2" ht="14.25" customHeight="1">
      <c r="A73" s="25" t="s">
        <v>48</v>
      </c>
      <c r="B73" s="26">
        <v>55</v>
      </c>
    </row>
    <row r="74" spans="1:2" ht="14.25" customHeight="1">
      <c r="A74" s="25" t="s">
        <v>71</v>
      </c>
      <c r="B74" s="26">
        <v>42</v>
      </c>
    </row>
    <row r="75" spans="1:2" ht="14.25" customHeight="1">
      <c r="A75" s="25" t="s">
        <v>173</v>
      </c>
      <c r="B75" s="26">
        <v>65</v>
      </c>
    </row>
    <row r="76" spans="1:2" ht="14.25" customHeight="1">
      <c r="A76" s="25" t="s">
        <v>77</v>
      </c>
      <c r="B76" s="26">
        <v>1195</v>
      </c>
    </row>
    <row r="77" spans="1:2" ht="14.25" customHeight="1">
      <c r="A77" s="25" t="s">
        <v>105</v>
      </c>
      <c r="B77" s="26">
        <v>1921</v>
      </c>
    </row>
    <row r="78" spans="1:2" ht="14.25" customHeight="1">
      <c r="A78" s="25" t="s">
        <v>95</v>
      </c>
      <c r="B78" s="26">
        <v>460</v>
      </c>
    </row>
    <row r="79" spans="1:2" ht="14.25" customHeight="1">
      <c r="A79" s="13" t="s">
        <v>150</v>
      </c>
      <c r="B79" s="26">
        <v>4991</v>
      </c>
    </row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1" ht="14.25" customHeight="1">
      <c r="A1" s="13" t="s">
        <v>174</v>
      </c>
      <c r="B1" s="13" t="s">
        <v>132</v>
      </c>
      <c r="C1" s="13" t="s">
        <v>175</v>
      </c>
      <c r="D1" s="13" t="s">
        <v>176</v>
      </c>
      <c r="E1" s="13" t="s">
        <v>177</v>
      </c>
      <c r="F1" s="13" t="s">
        <v>178</v>
      </c>
      <c r="G1" s="13" t="s">
        <v>179</v>
      </c>
      <c r="H1" s="13" t="s">
        <v>180</v>
      </c>
      <c r="I1" s="13" t="s">
        <v>181</v>
      </c>
      <c r="J1" s="13" t="s">
        <v>182</v>
      </c>
      <c r="K1" s="13" t="s">
        <v>183</v>
      </c>
    </row>
    <row r="2" spans="1:11" ht="14.25" customHeight="1">
      <c r="A2" s="13">
        <v>1</v>
      </c>
      <c r="B2" s="13" t="s">
        <v>95</v>
      </c>
      <c r="C2" s="13">
        <v>1</v>
      </c>
      <c r="D2" s="13">
        <v>127845</v>
      </c>
      <c r="E2" s="13">
        <v>1150605</v>
      </c>
      <c r="F2" s="13">
        <v>7.5385999999999995E-2</v>
      </c>
      <c r="G2" s="13">
        <v>79.558098000000001</v>
      </c>
      <c r="H2" s="13">
        <v>79.482712000000006</v>
      </c>
      <c r="I2" s="13">
        <v>31.863379999999999</v>
      </c>
      <c r="J2" s="13">
        <v>10.577411</v>
      </c>
      <c r="K2" s="13">
        <v>4073573.784151</v>
      </c>
    </row>
    <row r="3" spans="1:11" ht="14.25" customHeight="1">
      <c r="A3" s="13">
        <v>2</v>
      </c>
      <c r="B3" s="13" t="s">
        <v>90</v>
      </c>
      <c r="C3" s="13">
        <v>2</v>
      </c>
      <c r="D3" s="13">
        <v>84469</v>
      </c>
      <c r="E3" s="13">
        <v>760221</v>
      </c>
      <c r="F3" s="13">
        <v>0.14192399999999999</v>
      </c>
      <c r="G3" s="13">
        <v>70.838234</v>
      </c>
      <c r="H3" s="13">
        <v>70.696309999999997</v>
      </c>
      <c r="I3" s="13">
        <v>23.414090000000002</v>
      </c>
      <c r="J3" s="13">
        <v>10.406136999999999</v>
      </c>
      <c r="K3" s="13">
        <v>1977764.8028839999</v>
      </c>
    </row>
    <row r="4" spans="1:11" ht="14.25" customHeight="1">
      <c r="A4" s="13">
        <v>3</v>
      </c>
      <c r="B4" s="13" t="s">
        <v>91</v>
      </c>
      <c r="C4" s="13">
        <v>3</v>
      </c>
      <c r="D4" s="13">
        <v>37481</v>
      </c>
      <c r="E4" s="13">
        <v>337329</v>
      </c>
      <c r="F4" s="13">
        <v>8.0644999999999994E-2</v>
      </c>
      <c r="G4" s="13">
        <v>64.082565000000002</v>
      </c>
      <c r="H4" s="13">
        <v>64.001920999999996</v>
      </c>
      <c r="I4" s="13">
        <v>28.069203000000002</v>
      </c>
      <c r="J4" s="13">
        <v>9.4101520000000001</v>
      </c>
      <c r="K4" s="13">
        <v>1052061.7855390001</v>
      </c>
    </row>
    <row r="5" spans="1:11" ht="14.25" customHeight="1">
      <c r="A5" s="13">
        <v>4</v>
      </c>
      <c r="B5" s="13" t="s">
        <v>37</v>
      </c>
      <c r="C5" s="13">
        <v>4</v>
      </c>
      <c r="D5" s="13">
        <v>34952</v>
      </c>
      <c r="E5" s="13">
        <v>314568</v>
      </c>
      <c r="F5" s="13">
        <v>0.82719699999999996</v>
      </c>
      <c r="G5" s="13">
        <v>79.393226999999996</v>
      </c>
      <c r="H5" s="13">
        <v>78.566029999999998</v>
      </c>
      <c r="I5" s="13">
        <v>26.436181999999999</v>
      </c>
      <c r="J5" s="13">
        <v>8.9073810000000009</v>
      </c>
      <c r="K5" s="13">
        <v>923997.44274199998</v>
      </c>
    </row>
    <row r="6" spans="1:11" ht="14.25" customHeight="1">
      <c r="A6" s="13">
        <v>5</v>
      </c>
      <c r="B6" s="13" t="s">
        <v>93</v>
      </c>
      <c r="C6" s="13">
        <v>5</v>
      </c>
      <c r="D6" s="13">
        <v>135666</v>
      </c>
      <c r="E6" s="13">
        <v>1220994</v>
      </c>
      <c r="F6" s="13">
        <v>6.5448999999999993E-2</v>
      </c>
      <c r="G6" s="13">
        <v>81.717667000000006</v>
      </c>
      <c r="H6" s="13">
        <v>81.652216999999993</v>
      </c>
      <c r="I6" s="13">
        <v>27.868783000000001</v>
      </c>
      <c r="J6" s="13">
        <v>12.329608</v>
      </c>
      <c r="K6" s="13">
        <v>3780846.2965839999</v>
      </c>
    </row>
    <row r="7" spans="1:11" ht="14.25" customHeight="1">
      <c r="A7" s="13">
        <v>6</v>
      </c>
      <c r="B7" s="13" t="s">
        <v>92</v>
      </c>
      <c r="C7" s="13">
        <v>6</v>
      </c>
      <c r="D7" s="13">
        <v>39848</v>
      </c>
      <c r="E7" s="13">
        <v>358632</v>
      </c>
      <c r="F7" s="13">
        <v>0.14308799999999999</v>
      </c>
      <c r="G7" s="13">
        <v>64.531647000000007</v>
      </c>
      <c r="H7" s="13">
        <v>64.388558000000003</v>
      </c>
      <c r="I7" s="13">
        <v>27.131312000000001</v>
      </c>
      <c r="J7" s="13">
        <v>10.45318</v>
      </c>
      <c r="K7" s="13">
        <v>1081128.5211060001</v>
      </c>
    </row>
    <row r="8" spans="1:11" ht="14.25" customHeight="1">
      <c r="A8" s="13">
        <v>7</v>
      </c>
      <c r="B8" s="13" t="s">
        <v>39</v>
      </c>
      <c r="C8" s="13">
        <v>7</v>
      </c>
      <c r="D8" s="13">
        <v>111731</v>
      </c>
      <c r="E8" s="13">
        <v>1005579</v>
      </c>
      <c r="F8" s="13">
        <v>0.10176399999999999</v>
      </c>
      <c r="G8" s="13">
        <v>63.261021</v>
      </c>
      <c r="H8" s="13">
        <v>63.159255999999999</v>
      </c>
      <c r="I8" s="13">
        <v>24.097128000000001</v>
      </c>
      <c r="J8" s="13">
        <v>10.148424</v>
      </c>
      <c r="K8" s="13">
        <v>2692396.185668</v>
      </c>
    </row>
    <row r="9" spans="1:11" ht="14.25" customHeight="1">
      <c r="A9" s="13">
        <v>8</v>
      </c>
      <c r="B9" s="13" t="s">
        <v>89</v>
      </c>
      <c r="C9" s="13">
        <v>8</v>
      </c>
      <c r="D9" s="13">
        <v>86760</v>
      </c>
      <c r="E9" s="13">
        <v>780840</v>
      </c>
      <c r="F9" s="13">
        <v>5.0876999999999999E-2</v>
      </c>
      <c r="G9" s="13">
        <v>75.099761999999998</v>
      </c>
      <c r="H9" s="13">
        <v>75.048884999999999</v>
      </c>
      <c r="I9" s="13">
        <v>28.797611</v>
      </c>
      <c r="J9" s="13">
        <v>12.282301</v>
      </c>
      <c r="K9" s="13">
        <v>2498480.7686290001</v>
      </c>
    </row>
    <row r="10" spans="1:11" ht="14.25" customHeight="1">
      <c r="A10" s="13">
        <v>9</v>
      </c>
      <c r="B10" s="13" t="s">
        <v>94</v>
      </c>
      <c r="C10" s="13">
        <v>9</v>
      </c>
      <c r="D10" s="13">
        <v>167185</v>
      </c>
      <c r="E10" s="13">
        <v>1504665</v>
      </c>
      <c r="F10" s="13">
        <v>7.6504000000000003E-2</v>
      </c>
      <c r="G10" s="13">
        <v>81.764435000000006</v>
      </c>
      <c r="H10" s="13">
        <v>81.687931000000006</v>
      </c>
      <c r="I10" s="13">
        <v>32.818762</v>
      </c>
      <c r="J10" s="13">
        <v>13.466338</v>
      </c>
      <c r="K10" s="13">
        <v>5486804.6866490003</v>
      </c>
    </row>
    <row r="11" spans="1:11" ht="14.25" customHeight="1">
      <c r="A11" s="13">
        <v>10</v>
      </c>
      <c r="B11" s="13" t="s">
        <v>145</v>
      </c>
      <c r="C11" s="13">
        <v>10</v>
      </c>
      <c r="D11" s="13">
        <v>255209</v>
      </c>
      <c r="E11" s="13">
        <v>2296881</v>
      </c>
      <c r="F11" s="13">
        <v>1.7304E-2</v>
      </c>
      <c r="G11" s="13">
        <v>88.299819999999997</v>
      </c>
      <c r="H11" s="13">
        <v>88.282516000000001</v>
      </c>
      <c r="I11" s="13">
        <v>32.422578999999999</v>
      </c>
      <c r="J11" s="13">
        <v>14.44453</v>
      </c>
      <c r="K11" s="13">
        <v>8274534.029875</v>
      </c>
    </row>
    <row r="12" spans="1:11" ht="14.25" customHeight="1">
      <c r="A12" s="13">
        <v>11</v>
      </c>
      <c r="B12" s="13" t="s">
        <v>86</v>
      </c>
      <c r="C12" s="13">
        <v>11</v>
      </c>
      <c r="D12" s="13">
        <v>248607</v>
      </c>
      <c r="E12" s="13">
        <v>2237463</v>
      </c>
      <c r="F12" s="13">
        <v>4.7810999999999999E-2</v>
      </c>
      <c r="G12" s="13">
        <v>80.893623000000005</v>
      </c>
      <c r="H12" s="13">
        <v>80.845811999999995</v>
      </c>
      <c r="I12" s="13">
        <v>29.443833000000001</v>
      </c>
      <c r="J12" s="13">
        <v>10.303406000000001</v>
      </c>
      <c r="K12" s="13">
        <v>7319943.0474199997</v>
      </c>
    </row>
    <row r="13" spans="1:11" ht="14.25" customHeight="1">
      <c r="A13" s="13">
        <v>12</v>
      </c>
      <c r="B13" s="13" t="s">
        <v>46</v>
      </c>
      <c r="C13" s="13">
        <v>12</v>
      </c>
      <c r="D13" s="13">
        <v>36629</v>
      </c>
      <c r="E13" s="13">
        <v>329661</v>
      </c>
      <c r="F13" s="13">
        <v>0.29905300000000001</v>
      </c>
      <c r="G13" s="13">
        <v>57.133671</v>
      </c>
      <c r="H13" s="13">
        <v>56.834617999999999</v>
      </c>
      <c r="I13" s="13">
        <v>25.130237999999999</v>
      </c>
      <c r="J13" s="13">
        <v>9.6052900000000001</v>
      </c>
      <c r="K13" s="13">
        <v>920495.50049400004</v>
      </c>
    </row>
    <row r="14" spans="1:11" ht="14.25" customHeight="1">
      <c r="A14" s="13">
        <v>13</v>
      </c>
      <c r="B14" s="13" t="s">
        <v>88</v>
      </c>
      <c r="C14" s="13">
        <v>13</v>
      </c>
      <c r="D14" s="13">
        <v>59330</v>
      </c>
      <c r="E14" s="13">
        <v>533970</v>
      </c>
      <c r="F14" s="13">
        <v>0</v>
      </c>
      <c r="G14" s="13">
        <v>62.465449999999997</v>
      </c>
      <c r="H14" s="13">
        <v>62.465449999999997</v>
      </c>
      <c r="I14" s="13">
        <v>26.283491000000001</v>
      </c>
      <c r="J14" s="13">
        <v>11.037879999999999</v>
      </c>
      <c r="K14" s="13">
        <v>1559399.5412109999</v>
      </c>
    </row>
    <row r="15" spans="1:11" ht="14.25" customHeight="1">
      <c r="A15" s="13">
        <v>14</v>
      </c>
      <c r="B15" s="13" t="s">
        <v>54</v>
      </c>
      <c r="C15" s="13">
        <v>14</v>
      </c>
      <c r="D15" s="13">
        <v>83664</v>
      </c>
      <c r="E15" s="13">
        <v>752976</v>
      </c>
      <c r="F15" s="13">
        <v>8.2741999999999996E-2</v>
      </c>
      <c r="G15" s="13">
        <v>79.592628000000005</v>
      </c>
      <c r="H15" s="13">
        <v>79.509887000000006</v>
      </c>
      <c r="I15" s="13">
        <v>30.619966999999999</v>
      </c>
      <c r="J15" s="13">
        <v>11.571452000000001</v>
      </c>
      <c r="K15" s="13">
        <v>2561788.9158000001</v>
      </c>
    </row>
    <row r="16" spans="1:11" ht="14.25" customHeight="1">
      <c r="A16" s="13">
        <v>15</v>
      </c>
      <c r="B16" s="13" t="s">
        <v>146</v>
      </c>
      <c r="C16" s="13">
        <v>15</v>
      </c>
      <c r="D16" s="13">
        <v>196833</v>
      </c>
      <c r="E16" s="13">
        <v>1771497</v>
      </c>
      <c r="F16" s="13">
        <v>6.1112E-2</v>
      </c>
      <c r="G16" s="13">
        <v>86.015502999999995</v>
      </c>
      <c r="H16" s="13">
        <v>85.954391000000001</v>
      </c>
      <c r="I16" s="13">
        <v>33.536118999999999</v>
      </c>
      <c r="J16" s="13">
        <v>13.067208000000001</v>
      </c>
      <c r="K16" s="13">
        <v>6601014.8215640001</v>
      </c>
    </row>
    <row r="17" spans="1:11" ht="14.25" customHeight="1">
      <c r="A17" s="13">
        <v>16</v>
      </c>
      <c r="B17" s="13" t="s">
        <v>80</v>
      </c>
      <c r="C17" s="13">
        <v>16</v>
      </c>
      <c r="D17" s="13">
        <v>188983</v>
      </c>
      <c r="E17" s="13">
        <v>1700847</v>
      </c>
      <c r="F17" s="13">
        <v>6.0102999999999997E-2</v>
      </c>
      <c r="G17" s="13">
        <v>81.665176000000002</v>
      </c>
      <c r="H17" s="13">
        <v>81.605073000000004</v>
      </c>
      <c r="I17" s="13">
        <v>35.908554000000002</v>
      </c>
      <c r="J17" s="13">
        <v>13.404683</v>
      </c>
      <c r="K17" s="13">
        <v>6786106.3179970002</v>
      </c>
    </row>
    <row r="18" spans="1:11" ht="14.25" customHeight="1">
      <c r="A18" s="13">
        <v>17</v>
      </c>
      <c r="B18" s="13" t="s">
        <v>107</v>
      </c>
      <c r="C18" s="13">
        <v>17</v>
      </c>
      <c r="D18" s="13">
        <v>155045</v>
      </c>
      <c r="E18" s="13">
        <v>1395405</v>
      </c>
      <c r="F18" s="13">
        <v>0</v>
      </c>
      <c r="G18" s="13">
        <v>82.987671000000006</v>
      </c>
      <c r="H18" s="13">
        <v>82.987671000000006</v>
      </c>
      <c r="I18" s="13">
        <v>32.023215999999998</v>
      </c>
      <c r="J18" s="13">
        <v>14.475085999999999</v>
      </c>
      <c r="K18" s="13">
        <v>4965039.4684309997</v>
      </c>
    </row>
    <row r="19" spans="1:11" ht="14.25" customHeight="1">
      <c r="A19" s="13">
        <v>18</v>
      </c>
      <c r="B19" s="13" t="s">
        <v>147</v>
      </c>
      <c r="C19" s="13">
        <v>18</v>
      </c>
      <c r="D19" s="13">
        <v>143928</v>
      </c>
      <c r="E19" s="13">
        <v>1295352</v>
      </c>
      <c r="F19" s="13">
        <v>0.421713</v>
      </c>
      <c r="G19" s="13">
        <v>82.917664000000002</v>
      </c>
      <c r="H19" s="13">
        <v>82.495951000000005</v>
      </c>
      <c r="I19" s="13">
        <v>37.108400000000003</v>
      </c>
      <c r="J19" s="13">
        <v>9.2705339999999996</v>
      </c>
      <c r="K19" s="13">
        <v>5340937.8053519996</v>
      </c>
    </row>
    <row r="20" spans="1:11" ht="14.25" customHeight="1">
      <c r="A20" s="13">
        <v>19</v>
      </c>
      <c r="B20" s="13" t="s">
        <v>98</v>
      </c>
      <c r="C20" s="13">
        <v>19</v>
      </c>
      <c r="D20" s="13">
        <v>81262</v>
      </c>
      <c r="E20" s="13">
        <v>731358</v>
      </c>
      <c r="F20" s="13">
        <v>0.117733</v>
      </c>
      <c r="G20" s="13">
        <v>71.690871999999999</v>
      </c>
      <c r="H20" s="13">
        <v>71.573138999999998</v>
      </c>
      <c r="I20" s="13">
        <v>29.013697000000001</v>
      </c>
      <c r="J20" s="13">
        <v>10.228785999999999</v>
      </c>
      <c r="K20" s="13">
        <v>2357711.0232310002</v>
      </c>
    </row>
    <row r="21" spans="1:11" ht="14.25" customHeight="1">
      <c r="A21" s="13">
        <v>20</v>
      </c>
      <c r="B21" s="13" t="s">
        <v>62</v>
      </c>
      <c r="C21" s="13">
        <v>20</v>
      </c>
      <c r="D21" s="13">
        <v>107329</v>
      </c>
      <c r="E21" s="13">
        <v>965961</v>
      </c>
      <c r="F21" s="13">
        <v>0.150198</v>
      </c>
      <c r="G21" s="13">
        <v>64.812363000000005</v>
      </c>
      <c r="H21" s="13">
        <v>64.662165000000002</v>
      </c>
      <c r="I21" s="13">
        <v>25.947551000000001</v>
      </c>
      <c r="J21" s="13">
        <v>10.610671999999999</v>
      </c>
      <c r="K21" s="13">
        <v>2784924.74346</v>
      </c>
    </row>
    <row r="22" spans="1:11" ht="14.25" customHeight="1">
      <c r="A22" s="13">
        <v>21</v>
      </c>
      <c r="B22" s="13" t="s">
        <v>149</v>
      </c>
      <c r="C22" s="13">
        <v>21</v>
      </c>
      <c r="D22" s="13">
        <v>332411</v>
      </c>
      <c r="E22" s="13">
        <v>2991699</v>
      </c>
      <c r="F22" s="13">
        <v>6.2816999999999998E-2</v>
      </c>
      <c r="G22" s="13">
        <v>82.713654000000005</v>
      </c>
      <c r="H22" s="13">
        <v>82.650835999999998</v>
      </c>
      <c r="I22" s="13">
        <v>35.767845000000001</v>
      </c>
      <c r="J22" s="13">
        <v>12.955631</v>
      </c>
      <c r="K22" s="13">
        <v>11889625.18723</v>
      </c>
    </row>
    <row r="23" spans="1:11" ht="14.25" customHeight="1">
      <c r="A23" s="13">
        <v>22</v>
      </c>
      <c r="B23" s="13" t="s">
        <v>99</v>
      </c>
      <c r="C23" s="13">
        <v>22</v>
      </c>
      <c r="D23" s="13">
        <v>244047</v>
      </c>
      <c r="E23" s="13">
        <v>2196423</v>
      </c>
      <c r="F23" s="13">
        <v>6.5414E-2</v>
      </c>
      <c r="G23" s="13">
        <v>75.689460999999994</v>
      </c>
      <c r="H23" s="13">
        <v>75.624046000000007</v>
      </c>
      <c r="I23" s="13">
        <v>26.458746999999999</v>
      </c>
      <c r="J23" s="13">
        <v>12.147314</v>
      </c>
      <c r="K23" s="13">
        <v>6457177.9143160004</v>
      </c>
    </row>
    <row r="24" spans="1:11" ht="14.25" customHeight="1">
      <c r="A24" s="13">
        <v>23</v>
      </c>
      <c r="B24" s="13" t="s">
        <v>100</v>
      </c>
      <c r="C24" s="13">
        <v>23</v>
      </c>
      <c r="D24" s="13">
        <v>60874</v>
      </c>
      <c r="E24" s="13">
        <v>547866</v>
      </c>
      <c r="F24" s="13">
        <v>4.5238E-2</v>
      </c>
      <c r="G24" s="13">
        <v>64.586890999999994</v>
      </c>
      <c r="H24" s="13">
        <v>64.541652999999997</v>
      </c>
      <c r="I24" s="13">
        <v>25.502364</v>
      </c>
      <c r="J24" s="13">
        <v>10.933047</v>
      </c>
      <c r="K24" s="13">
        <v>1552430.9246980001</v>
      </c>
    </row>
    <row r="25" spans="1:11" ht="14.25" customHeight="1">
      <c r="A25" s="13">
        <v>24</v>
      </c>
      <c r="B25" s="13" t="s">
        <v>73</v>
      </c>
      <c r="C25" s="13">
        <v>24</v>
      </c>
      <c r="D25" s="13">
        <v>47726</v>
      </c>
      <c r="E25" s="13">
        <v>429534</v>
      </c>
      <c r="F25" s="13">
        <v>7.4093000000000006E-2</v>
      </c>
      <c r="G25" s="13">
        <v>80.906852999999998</v>
      </c>
      <c r="H25" s="13">
        <v>80.832759999999993</v>
      </c>
      <c r="I25" s="13">
        <v>24.48265</v>
      </c>
      <c r="J25" s="13">
        <v>11.957746999999999</v>
      </c>
      <c r="K25" s="13">
        <v>1168458.940654</v>
      </c>
    </row>
    <row r="26" spans="1:11" ht="14.25" customHeight="1">
      <c r="A26" s="13">
        <v>25</v>
      </c>
      <c r="B26" s="13" t="s">
        <v>151</v>
      </c>
      <c r="C26" s="13">
        <v>25</v>
      </c>
      <c r="D26" s="13">
        <v>240928</v>
      </c>
      <c r="E26" s="13">
        <v>2168352</v>
      </c>
      <c r="F26" s="13">
        <v>5.8403999999999998E-2</v>
      </c>
      <c r="G26" s="13">
        <v>79.728729000000001</v>
      </c>
      <c r="H26" s="13">
        <v>79.670325000000005</v>
      </c>
      <c r="I26" s="13">
        <v>26.287497999999999</v>
      </c>
      <c r="J26" s="13">
        <v>12.742217999999999</v>
      </c>
      <c r="K26" s="13">
        <v>6333394.3499499997</v>
      </c>
    </row>
    <row r="27" spans="1:11" ht="14.25" customHeight="1">
      <c r="A27" s="13">
        <v>26</v>
      </c>
      <c r="B27" s="13" t="s">
        <v>75</v>
      </c>
      <c r="C27" s="13">
        <v>26</v>
      </c>
      <c r="D27" s="13">
        <v>246667</v>
      </c>
      <c r="E27" s="13">
        <v>2220003</v>
      </c>
      <c r="F27" s="13">
        <v>0</v>
      </c>
      <c r="G27" s="13">
        <v>76.449805999999995</v>
      </c>
      <c r="H27" s="13">
        <v>76.449805999999995</v>
      </c>
      <c r="I27" s="13">
        <v>26.172830999999999</v>
      </c>
      <c r="J27" s="13">
        <v>11.130732999999999</v>
      </c>
      <c r="K27" s="13">
        <v>6455973.5919070002</v>
      </c>
    </row>
    <row r="28" spans="1:11" ht="14.25" customHeight="1">
      <c r="A28" s="13">
        <v>27</v>
      </c>
      <c r="B28" s="13" t="s">
        <v>108</v>
      </c>
      <c r="C28" s="13">
        <v>27</v>
      </c>
      <c r="D28" s="13">
        <v>386444</v>
      </c>
      <c r="E28" s="13">
        <v>3477996</v>
      </c>
      <c r="F28" s="13">
        <v>2.3233E-2</v>
      </c>
      <c r="G28" s="13">
        <v>85.303459000000004</v>
      </c>
      <c r="H28" s="13">
        <v>85.280225999999999</v>
      </c>
      <c r="I28" s="13">
        <v>24.109158000000001</v>
      </c>
      <c r="J28" s="13">
        <v>12.922269</v>
      </c>
      <c r="K28" s="13">
        <v>9316839.3544529993</v>
      </c>
    </row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1" width="15" customWidth="1"/>
    <col min="2" max="2" width="18.08984375" customWidth="1"/>
    <col min="3" max="4" width="11.26953125" customWidth="1"/>
    <col min="5" max="5" width="8.7265625" customWidth="1"/>
    <col min="6" max="6" width="11.453125" customWidth="1"/>
    <col min="7" max="7" width="19.08984375" customWidth="1"/>
    <col min="8" max="8" width="12" customWidth="1"/>
    <col min="9" max="9" width="10" customWidth="1"/>
    <col min="10" max="26" width="8.7265625" customWidth="1"/>
  </cols>
  <sheetData>
    <row r="1" spans="1:26" ht="14.25" customHeight="1">
      <c r="A1" s="3" t="s">
        <v>1</v>
      </c>
      <c r="B1" s="1" t="s">
        <v>2</v>
      </c>
      <c r="C1" s="2" t="s">
        <v>152</v>
      </c>
      <c r="D1" s="2" t="s">
        <v>153</v>
      </c>
      <c r="E1" s="2" t="s">
        <v>5</v>
      </c>
      <c r="F1" s="2" t="s">
        <v>6</v>
      </c>
      <c r="G1" s="1" t="s">
        <v>7</v>
      </c>
      <c r="H1" s="22" t="s">
        <v>22</v>
      </c>
      <c r="I1" s="22" t="s">
        <v>23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B2" s="13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13" t="s">
        <v>154</v>
      </c>
      <c r="H2" s="14" t="s">
        <v>30</v>
      </c>
      <c r="I2" s="14" t="s">
        <v>30</v>
      </c>
    </row>
    <row r="3" spans="1:26" ht="14.25" customHeight="1">
      <c r="B3" s="13" t="s">
        <v>32</v>
      </c>
      <c r="C3" s="6" t="s">
        <v>27</v>
      </c>
      <c r="D3" s="6" t="s">
        <v>28</v>
      </c>
      <c r="E3" s="6" t="s">
        <v>29</v>
      </c>
      <c r="F3" s="6" t="s">
        <v>30</v>
      </c>
      <c r="G3" s="13" t="s">
        <v>154</v>
      </c>
      <c r="H3" s="14" t="s">
        <v>30</v>
      </c>
      <c r="I3" s="14" t="s">
        <v>30</v>
      </c>
    </row>
    <row r="4" spans="1:26" ht="14.25" customHeight="1">
      <c r="B4" s="13" t="s">
        <v>33</v>
      </c>
      <c r="C4" s="6" t="s">
        <v>27</v>
      </c>
      <c r="D4" s="6" t="s">
        <v>27</v>
      </c>
      <c r="E4" s="6" t="s">
        <v>30</v>
      </c>
      <c r="F4" s="6" t="s">
        <v>30</v>
      </c>
      <c r="G4" s="13" t="s">
        <v>154</v>
      </c>
      <c r="H4" s="14" t="s">
        <v>30</v>
      </c>
      <c r="I4" s="14" t="s">
        <v>30</v>
      </c>
    </row>
    <row r="5" spans="1:26" ht="14.25" customHeight="1">
      <c r="B5" s="13" t="s">
        <v>34</v>
      </c>
      <c r="C5" s="6" t="s">
        <v>27</v>
      </c>
      <c r="D5" s="6" t="s">
        <v>27</v>
      </c>
      <c r="E5" s="6" t="s">
        <v>30</v>
      </c>
      <c r="F5" s="6" t="s">
        <v>30</v>
      </c>
      <c r="G5" s="13" t="s">
        <v>154</v>
      </c>
      <c r="H5" s="14" t="s">
        <v>30</v>
      </c>
      <c r="I5" s="14" t="s">
        <v>30</v>
      </c>
    </row>
    <row r="6" spans="1:26" ht="14.25" customHeight="1">
      <c r="B6" s="13" t="s">
        <v>35</v>
      </c>
      <c r="C6" s="6" t="s">
        <v>27</v>
      </c>
      <c r="D6" s="6" t="s">
        <v>27</v>
      </c>
      <c r="E6" s="6" t="s">
        <v>30</v>
      </c>
      <c r="F6" s="6" t="s">
        <v>30</v>
      </c>
      <c r="G6" s="13" t="s">
        <v>154</v>
      </c>
      <c r="H6" s="14" t="s">
        <v>30</v>
      </c>
      <c r="I6" s="14" t="s">
        <v>30</v>
      </c>
    </row>
    <row r="7" spans="1:26" ht="14.25" customHeight="1">
      <c r="B7" s="13" t="s">
        <v>36</v>
      </c>
      <c r="C7" s="6" t="s">
        <v>27</v>
      </c>
      <c r="D7" s="6" t="s">
        <v>27</v>
      </c>
      <c r="E7" s="6" t="s">
        <v>30</v>
      </c>
      <c r="F7" s="6" t="s">
        <v>30</v>
      </c>
      <c r="G7" s="13" t="s">
        <v>154</v>
      </c>
      <c r="H7" s="14" t="s">
        <v>30</v>
      </c>
      <c r="I7" s="14" t="s">
        <v>30</v>
      </c>
    </row>
    <row r="8" spans="1:26" ht="14.25" customHeight="1">
      <c r="B8" s="13" t="s">
        <v>37</v>
      </c>
      <c r="C8" s="6" t="s">
        <v>28</v>
      </c>
      <c r="D8" s="6" t="s">
        <v>28</v>
      </c>
      <c r="E8" s="6" t="s">
        <v>29</v>
      </c>
      <c r="F8" s="6">
        <v>0</v>
      </c>
      <c r="G8" s="13" t="s">
        <v>38</v>
      </c>
      <c r="H8" s="14">
        <v>31.66751</v>
      </c>
      <c r="I8" s="14">
        <v>12.357409000000001</v>
      </c>
    </row>
    <row r="9" spans="1:26" ht="14.25" customHeight="1">
      <c r="B9" s="13" t="s">
        <v>39</v>
      </c>
      <c r="C9" s="6" t="s">
        <v>28</v>
      </c>
      <c r="D9" s="6" t="s">
        <v>28</v>
      </c>
      <c r="E9" s="6" t="s">
        <v>40</v>
      </c>
      <c r="F9" s="6" t="s">
        <v>41</v>
      </c>
      <c r="G9" s="13" t="s">
        <v>42</v>
      </c>
      <c r="H9" s="14">
        <v>44.191836000000002</v>
      </c>
      <c r="I9" s="14">
        <v>16.561201000000001</v>
      </c>
    </row>
    <row r="10" spans="1:26" ht="14.25" customHeight="1">
      <c r="B10" s="13" t="s">
        <v>43</v>
      </c>
      <c r="C10" s="6" t="s">
        <v>28</v>
      </c>
      <c r="D10" s="6" t="s">
        <v>28</v>
      </c>
      <c r="E10" s="6" t="s">
        <v>40</v>
      </c>
      <c r="F10" s="6" t="s">
        <v>44</v>
      </c>
      <c r="G10" s="13" t="s">
        <v>42</v>
      </c>
      <c r="H10" s="14">
        <v>96.183334000000002</v>
      </c>
      <c r="I10" s="14">
        <v>40.496125999999997</v>
      </c>
    </row>
    <row r="11" spans="1:26" ht="14.25" customHeight="1">
      <c r="B11" s="13" t="s">
        <v>45</v>
      </c>
      <c r="C11" s="6" t="s">
        <v>28</v>
      </c>
      <c r="D11" s="6" t="s">
        <v>28</v>
      </c>
      <c r="E11" s="6" t="s">
        <v>29</v>
      </c>
      <c r="F11" s="6">
        <v>0</v>
      </c>
      <c r="G11" s="13" t="s">
        <v>38</v>
      </c>
      <c r="H11" s="14">
        <v>44.176748000000003</v>
      </c>
      <c r="I11" s="14">
        <v>18.232171999999998</v>
      </c>
    </row>
    <row r="12" spans="1:26" ht="14.25" customHeight="1">
      <c r="B12" s="13" t="s">
        <v>46</v>
      </c>
      <c r="C12" s="6" t="s">
        <v>27</v>
      </c>
      <c r="D12" s="6" t="s">
        <v>27</v>
      </c>
      <c r="E12" s="6" t="s">
        <v>30</v>
      </c>
      <c r="F12" s="6" t="s">
        <v>30</v>
      </c>
      <c r="G12" s="13" t="s">
        <v>47</v>
      </c>
      <c r="H12" s="14">
        <v>34.927219000000001</v>
      </c>
      <c r="I12" s="14">
        <v>13.660361999999999</v>
      </c>
    </row>
    <row r="13" spans="1:26" ht="14.25" customHeight="1">
      <c r="B13" s="13" t="s">
        <v>48</v>
      </c>
      <c r="C13" s="6" t="s">
        <v>27</v>
      </c>
      <c r="D13" s="6" t="s">
        <v>27</v>
      </c>
      <c r="E13" s="6" t="s">
        <v>30</v>
      </c>
      <c r="F13" s="6" t="s">
        <v>30</v>
      </c>
      <c r="G13" s="13" t="s">
        <v>47</v>
      </c>
      <c r="H13" s="14" t="s">
        <v>30</v>
      </c>
      <c r="I13" s="14" t="s">
        <v>30</v>
      </c>
    </row>
    <row r="14" spans="1:26" ht="14.25" customHeight="1">
      <c r="B14" s="13" t="s">
        <v>49</v>
      </c>
      <c r="C14" s="6" t="s">
        <v>27</v>
      </c>
      <c r="D14" s="6" t="s">
        <v>28</v>
      </c>
      <c r="E14" s="6" t="s">
        <v>29</v>
      </c>
      <c r="F14" s="6" t="s">
        <v>30</v>
      </c>
      <c r="G14" s="13" t="s">
        <v>154</v>
      </c>
      <c r="H14" s="14" t="s">
        <v>30</v>
      </c>
      <c r="I14" s="14" t="s">
        <v>30</v>
      </c>
    </row>
    <row r="15" spans="1:26" ht="14.25" customHeight="1">
      <c r="B15" s="13" t="s">
        <v>50</v>
      </c>
      <c r="C15" s="6" t="s">
        <v>27</v>
      </c>
      <c r="D15" s="6" t="s">
        <v>27</v>
      </c>
      <c r="E15" s="6" t="s">
        <v>30</v>
      </c>
      <c r="F15" s="6" t="s">
        <v>30</v>
      </c>
      <c r="G15" s="13" t="s">
        <v>47</v>
      </c>
      <c r="H15" s="14">
        <v>39.749485</v>
      </c>
      <c r="I15" s="14">
        <v>15.943068</v>
      </c>
    </row>
    <row r="16" spans="1:26" ht="14.25" customHeight="1">
      <c r="B16" s="13" t="s">
        <v>51</v>
      </c>
      <c r="C16" s="6" t="s">
        <v>27</v>
      </c>
      <c r="D16" s="6" t="s">
        <v>27</v>
      </c>
      <c r="E16" s="6" t="s">
        <v>30</v>
      </c>
      <c r="F16" s="6" t="s">
        <v>30</v>
      </c>
      <c r="G16" s="13" t="s">
        <v>154</v>
      </c>
      <c r="H16" s="14" t="s">
        <v>30</v>
      </c>
      <c r="I16" s="14" t="s">
        <v>30</v>
      </c>
    </row>
    <row r="17" spans="2:9" ht="14.25" customHeight="1">
      <c r="B17" s="13" t="s">
        <v>52</v>
      </c>
      <c r="C17" s="6" t="s">
        <v>28</v>
      </c>
      <c r="D17" s="6" t="s">
        <v>28</v>
      </c>
      <c r="E17" s="6" t="s">
        <v>29</v>
      </c>
      <c r="F17" s="6">
        <v>0</v>
      </c>
      <c r="G17" s="13" t="s">
        <v>38</v>
      </c>
      <c r="H17" s="14">
        <v>75.742484000000005</v>
      </c>
      <c r="I17" s="14">
        <v>31.217721000000001</v>
      </c>
    </row>
    <row r="18" spans="2:9" ht="14.25" customHeight="1">
      <c r="B18" s="13" t="s">
        <v>53</v>
      </c>
      <c r="C18" s="6" t="s">
        <v>27</v>
      </c>
      <c r="D18" s="6" t="s">
        <v>28</v>
      </c>
      <c r="E18" s="6" t="s">
        <v>29</v>
      </c>
      <c r="F18" s="6">
        <v>0</v>
      </c>
      <c r="G18" s="13" t="s">
        <v>38</v>
      </c>
      <c r="H18" s="14" t="s">
        <v>30</v>
      </c>
      <c r="I18" s="14" t="s">
        <v>30</v>
      </c>
    </row>
    <row r="19" spans="2:9" ht="14.25" customHeight="1">
      <c r="B19" s="13" t="s">
        <v>54</v>
      </c>
      <c r="C19" s="6" t="s">
        <v>28</v>
      </c>
      <c r="D19" s="6" t="s">
        <v>28</v>
      </c>
      <c r="E19" s="6" t="s">
        <v>40</v>
      </c>
      <c r="F19" s="6" t="s">
        <v>55</v>
      </c>
      <c r="G19" s="13" t="s">
        <v>42</v>
      </c>
      <c r="H19" s="14">
        <v>63.820825999999997</v>
      </c>
      <c r="I19" s="14">
        <v>25.776382999999999</v>
      </c>
    </row>
    <row r="20" spans="2:9" ht="14.25" customHeight="1">
      <c r="B20" s="13" t="s">
        <v>56</v>
      </c>
      <c r="C20" s="6" t="s">
        <v>28</v>
      </c>
      <c r="D20" s="6" t="s">
        <v>28</v>
      </c>
      <c r="E20" s="6" t="s">
        <v>29</v>
      </c>
      <c r="F20" s="6">
        <v>0</v>
      </c>
      <c r="G20" s="13" t="s">
        <v>38</v>
      </c>
      <c r="H20" s="14">
        <v>53.989199999999997</v>
      </c>
      <c r="I20" s="14">
        <v>22.596257999999999</v>
      </c>
    </row>
    <row r="21" spans="2:9" ht="14.25" customHeight="1">
      <c r="B21" s="13" t="s">
        <v>57</v>
      </c>
      <c r="C21" s="6" t="s">
        <v>28</v>
      </c>
      <c r="D21" s="6" t="s">
        <v>27</v>
      </c>
      <c r="E21" s="6" t="s">
        <v>30</v>
      </c>
      <c r="F21" s="6" t="s">
        <v>30</v>
      </c>
      <c r="G21" s="13" t="s">
        <v>47</v>
      </c>
      <c r="H21" s="14">
        <v>19.035484</v>
      </c>
      <c r="I21" s="14">
        <v>7.5932199999999996</v>
      </c>
    </row>
    <row r="22" spans="2:9" ht="14.25" customHeight="1">
      <c r="B22" s="13" t="s">
        <v>58</v>
      </c>
      <c r="C22" s="6" t="s">
        <v>27</v>
      </c>
      <c r="D22" s="6" t="s">
        <v>27</v>
      </c>
      <c r="E22" s="6" t="s">
        <v>30</v>
      </c>
      <c r="F22" s="6" t="s">
        <v>30</v>
      </c>
      <c r="G22" s="13" t="s">
        <v>47</v>
      </c>
      <c r="H22" s="14" t="s">
        <v>30</v>
      </c>
      <c r="I22" s="14" t="s">
        <v>30</v>
      </c>
    </row>
    <row r="23" spans="2:9" ht="14.25" customHeight="1">
      <c r="B23" s="13" t="s">
        <v>59</v>
      </c>
      <c r="C23" s="6" t="s">
        <v>28</v>
      </c>
      <c r="D23" s="6" t="s">
        <v>28</v>
      </c>
      <c r="E23" s="6" t="s">
        <v>60</v>
      </c>
      <c r="F23" s="6" t="s">
        <v>44</v>
      </c>
      <c r="G23" s="13" t="s">
        <v>61</v>
      </c>
      <c r="H23" s="14">
        <v>138.717704</v>
      </c>
      <c r="I23" s="14">
        <v>62.073754000000001</v>
      </c>
    </row>
    <row r="24" spans="2:9" ht="14.25" customHeight="1">
      <c r="B24" s="13" t="s">
        <v>62</v>
      </c>
      <c r="C24" s="6" t="s">
        <v>28</v>
      </c>
      <c r="D24" s="6" t="s">
        <v>28</v>
      </c>
      <c r="E24" s="6" t="s">
        <v>40</v>
      </c>
      <c r="F24" s="6" t="s">
        <v>63</v>
      </c>
      <c r="G24" s="13" t="s">
        <v>42</v>
      </c>
      <c r="H24" s="14">
        <v>67.756041999999994</v>
      </c>
      <c r="I24" s="14">
        <v>26.844389</v>
      </c>
    </row>
    <row r="25" spans="2:9" ht="14.25" customHeight="1">
      <c r="B25" s="13" t="s">
        <v>64</v>
      </c>
      <c r="C25" s="6" t="s">
        <v>27</v>
      </c>
      <c r="D25" s="6" t="s">
        <v>28</v>
      </c>
      <c r="E25" s="6" t="s">
        <v>29</v>
      </c>
      <c r="F25" s="6">
        <v>0</v>
      </c>
      <c r="G25" s="13" t="s">
        <v>38</v>
      </c>
      <c r="H25" s="14" t="s">
        <v>30</v>
      </c>
      <c r="I25" s="14" t="s">
        <v>30</v>
      </c>
    </row>
    <row r="26" spans="2:9" ht="14.25" customHeight="1">
      <c r="B26" s="13" t="s">
        <v>65</v>
      </c>
      <c r="C26" s="6" t="s">
        <v>28</v>
      </c>
      <c r="D26" s="6" t="s">
        <v>28</v>
      </c>
      <c r="E26" s="6" t="s">
        <v>40</v>
      </c>
      <c r="F26" s="6">
        <v>17</v>
      </c>
      <c r="G26" s="13" t="s">
        <v>42</v>
      </c>
      <c r="H26" s="14">
        <v>111.75311499999999</v>
      </c>
      <c r="I26" s="14">
        <v>44.588940999999998</v>
      </c>
    </row>
    <row r="27" spans="2:9" ht="14.25" customHeight="1">
      <c r="B27" s="13" t="s">
        <v>66</v>
      </c>
      <c r="C27" s="6" t="s">
        <v>28</v>
      </c>
      <c r="D27" s="6" t="s">
        <v>28</v>
      </c>
      <c r="E27" s="6" t="s">
        <v>40</v>
      </c>
      <c r="F27" s="6">
        <v>10</v>
      </c>
      <c r="G27" s="13" t="s">
        <v>42</v>
      </c>
      <c r="H27" s="14">
        <v>45.089101999999997</v>
      </c>
      <c r="I27" s="14">
        <v>16.624696</v>
      </c>
    </row>
    <row r="28" spans="2:9" ht="14.25" customHeight="1">
      <c r="B28" s="13" t="s">
        <v>67</v>
      </c>
      <c r="C28" s="6" t="s">
        <v>28</v>
      </c>
      <c r="D28" s="6" t="s">
        <v>28</v>
      </c>
      <c r="E28" s="6" t="s">
        <v>40</v>
      </c>
      <c r="F28" s="6" t="s">
        <v>68</v>
      </c>
      <c r="G28" s="13" t="s">
        <v>42</v>
      </c>
      <c r="H28" s="14">
        <v>64.537403999999995</v>
      </c>
      <c r="I28" s="14">
        <v>24.207498999999999</v>
      </c>
    </row>
    <row r="29" spans="2:9" ht="14.25" customHeight="1">
      <c r="B29" s="13" t="s">
        <v>69</v>
      </c>
      <c r="C29" s="6" t="s">
        <v>28</v>
      </c>
      <c r="D29" s="6" t="s">
        <v>28</v>
      </c>
      <c r="E29" s="6" t="s">
        <v>40</v>
      </c>
      <c r="F29" s="6" t="s">
        <v>70</v>
      </c>
      <c r="G29" s="13" t="s">
        <v>42</v>
      </c>
      <c r="H29" s="14">
        <v>37.978735999999998</v>
      </c>
      <c r="I29" s="14">
        <v>14.883452</v>
      </c>
    </row>
    <row r="30" spans="2:9" ht="14.25" customHeight="1">
      <c r="B30" s="13" t="s">
        <v>155</v>
      </c>
      <c r="C30" s="6" t="s">
        <v>27</v>
      </c>
      <c r="D30" s="6" t="s">
        <v>27</v>
      </c>
      <c r="E30" s="6" t="s">
        <v>30</v>
      </c>
      <c r="F30" s="6" t="s">
        <v>30</v>
      </c>
      <c r="G30" s="13" t="s">
        <v>47</v>
      </c>
      <c r="H30" s="14" t="s">
        <v>30</v>
      </c>
      <c r="I30" s="14" t="s">
        <v>30</v>
      </c>
    </row>
    <row r="31" spans="2:9" ht="14.25" customHeight="1">
      <c r="B31" s="13" t="s">
        <v>72</v>
      </c>
      <c r="C31" s="6" t="s">
        <v>27</v>
      </c>
      <c r="D31" s="6" t="s">
        <v>28</v>
      </c>
      <c r="E31" s="6" t="s">
        <v>29</v>
      </c>
      <c r="F31" s="6" t="s">
        <v>30</v>
      </c>
      <c r="G31" s="13" t="s">
        <v>154</v>
      </c>
      <c r="H31" s="14" t="s">
        <v>30</v>
      </c>
      <c r="I31" s="14" t="s">
        <v>30</v>
      </c>
    </row>
    <row r="32" spans="2:9" ht="14.25" customHeight="1">
      <c r="B32" s="13" t="s">
        <v>73</v>
      </c>
      <c r="C32" s="6" t="s">
        <v>28</v>
      </c>
      <c r="D32" s="6" t="s">
        <v>27</v>
      </c>
      <c r="E32" s="6" t="s">
        <v>30</v>
      </c>
      <c r="F32" s="6" t="s">
        <v>30</v>
      </c>
      <c r="G32" s="13" t="s">
        <v>47</v>
      </c>
      <c r="H32" s="14">
        <v>22.859722000000001</v>
      </c>
      <c r="I32" s="14">
        <v>8.4824780000000004</v>
      </c>
    </row>
    <row r="33" spans="2:9" ht="14.25" customHeight="1">
      <c r="B33" s="13" t="s">
        <v>74</v>
      </c>
      <c r="C33" s="6" t="s">
        <v>27</v>
      </c>
      <c r="D33" s="6" t="s">
        <v>27</v>
      </c>
      <c r="E33" s="6" t="s">
        <v>30</v>
      </c>
      <c r="F33" s="6" t="s">
        <v>30</v>
      </c>
      <c r="G33" s="13" t="s">
        <v>47</v>
      </c>
      <c r="H33" s="14">
        <v>27.524169000000001</v>
      </c>
      <c r="I33" s="14">
        <v>10.631878</v>
      </c>
    </row>
    <row r="34" spans="2:9" ht="14.25" customHeight="1">
      <c r="B34" s="13" t="s">
        <v>76</v>
      </c>
      <c r="C34" s="6" t="s">
        <v>28</v>
      </c>
      <c r="D34" s="6" t="s">
        <v>28</v>
      </c>
      <c r="E34" s="6" t="s">
        <v>40</v>
      </c>
      <c r="F34" s="6" t="s">
        <v>68</v>
      </c>
      <c r="G34" s="13" t="s">
        <v>42</v>
      </c>
      <c r="H34" s="14" t="s">
        <v>30</v>
      </c>
      <c r="I34" s="14" t="s">
        <v>30</v>
      </c>
    </row>
    <row r="35" spans="2:9" ht="14.25" customHeight="1">
      <c r="B35" s="13" t="s">
        <v>77</v>
      </c>
      <c r="C35" s="6" t="s">
        <v>27</v>
      </c>
      <c r="D35" s="6" t="s">
        <v>28</v>
      </c>
      <c r="E35" s="6" t="s">
        <v>29</v>
      </c>
      <c r="F35" s="6">
        <v>0</v>
      </c>
      <c r="G35" s="13" t="s">
        <v>38</v>
      </c>
      <c r="H35" s="14" t="s">
        <v>30</v>
      </c>
      <c r="I35" s="14" t="s">
        <v>30</v>
      </c>
    </row>
    <row r="36" spans="2:9" ht="14.25" customHeight="1">
      <c r="B36" s="13" t="s">
        <v>78</v>
      </c>
      <c r="C36" s="6" t="s">
        <v>27</v>
      </c>
      <c r="D36" s="6" t="s">
        <v>27</v>
      </c>
      <c r="E36" s="6" t="s">
        <v>30</v>
      </c>
      <c r="F36" s="6" t="s">
        <v>30</v>
      </c>
      <c r="G36" s="13" t="s">
        <v>154</v>
      </c>
      <c r="H36" s="14" t="s">
        <v>30</v>
      </c>
      <c r="I36" s="14" t="s">
        <v>30</v>
      </c>
    </row>
    <row r="37" spans="2:9" ht="14.25" customHeight="1">
      <c r="B37" s="13" t="s">
        <v>79</v>
      </c>
      <c r="C37" s="6" t="s">
        <v>28</v>
      </c>
      <c r="D37" s="6" t="s">
        <v>28</v>
      </c>
      <c r="E37" s="6" t="s">
        <v>40</v>
      </c>
      <c r="F37" s="6" t="s">
        <v>44</v>
      </c>
      <c r="G37" s="13" t="s">
        <v>42</v>
      </c>
      <c r="H37" s="14">
        <v>233.10965300000001</v>
      </c>
      <c r="I37" s="14">
        <v>103.68913000000001</v>
      </c>
    </row>
    <row r="38" spans="2:9" ht="14.25" customHeight="1">
      <c r="B38" s="13" t="s">
        <v>80</v>
      </c>
      <c r="C38" s="6" t="s">
        <v>28</v>
      </c>
      <c r="D38" s="6" t="s">
        <v>28</v>
      </c>
      <c r="E38" s="6" t="s">
        <v>40</v>
      </c>
      <c r="F38" s="6" t="s">
        <v>44</v>
      </c>
      <c r="G38" s="13" t="s">
        <v>42</v>
      </c>
      <c r="H38" s="14">
        <v>184.88618299999999</v>
      </c>
      <c r="I38" s="14">
        <v>80.368093999999999</v>
      </c>
    </row>
    <row r="39" spans="2:9" ht="14.25" customHeight="1">
      <c r="B39" s="13" t="s">
        <v>81</v>
      </c>
      <c r="C39" s="6" t="s">
        <v>28</v>
      </c>
      <c r="D39" s="6" t="s">
        <v>28</v>
      </c>
      <c r="E39" s="6" t="s">
        <v>60</v>
      </c>
      <c r="F39" s="6" t="s">
        <v>44</v>
      </c>
      <c r="G39" s="13" t="s">
        <v>61</v>
      </c>
      <c r="H39" s="14">
        <v>130.809156</v>
      </c>
      <c r="I39" s="14">
        <v>58.028328000000002</v>
      </c>
    </row>
    <row r="40" spans="2:9" ht="14.25" customHeight="1">
      <c r="B40" s="13" t="s">
        <v>82</v>
      </c>
      <c r="C40" s="6" t="s">
        <v>27</v>
      </c>
      <c r="D40" s="6" t="s">
        <v>27</v>
      </c>
      <c r="E40" s="6" t="s">
        <v>30</v>
      </c>
      <c r="F40" s="6" t="s">
        <v>30</v>
      </c>
      <c r="G40" s="13" t="s">
        <v>154</v>
      </c>
      <c r="H40" s="14" t="s">
        <v>30</v>
      </c>
      <c r="I40" s="14" t="s">
        <v>30</v>
      </c>
    </row>
    <row r="41" spans="2:9" ht="14.25" customHeight="1">
      <c r="B41" s="13" t="s">
        <v>83</v>
      </c>
      <c r="C41" s="6" t="s">
        <v>28</v>
      </c>
      <c r="D41" s="6" t="s">
        <v>28</v>
      </c>
      <c r="E41" s="6" t="s">
        <v>40</v>
      </c>
      <c r="F41" s="6" t="s">
        <v>84</v>
      </c>
      <c r="G41" s="13" t="s">
        <v>42</v>
      </c>
      <c r="H41" s="14">
        <v>126.33787100000001</v>
      </c>
      <c r="I41" s="14">
        <v>53.034601000000002</v>
      </c>
    </row>
    <row r="42" spans="2:9" ht="14.25" customHeight="1">
      <c r="B42" s="13" t="s">
        <v>85</v>
      </c>
      <c r="C42" s="6" t="s">
        <v>27</v>
      </c>
      <c r="D42" s="6" t="s">
        <v>27</v>
      </c>
      <c r="E42" s="6" t="s">
        <v>30</v>
      </c>
      <c r="F42" s="6" t="s">
        <v>30</v>
      </c>
      <c r="G42" s="13" t="s">
        <v>47</v>
      </c>
      <c r="H42" s="14">
        <v>12.644898</v>
      </c>
      <c r="I42" s="14">
        <v>4.8920529999999998</v>
      </c>
    </row>
    <row r="43" spans="2:9" ht="14.25" customHeight="1">
      <c r="B43" s="13" t="s">
        <v>86</v>
      </c>
      <c r="C43" s="6" t="s">
        <v>28</v>
      </c>
      <c r="D43" s="6" t="s">
        <v>28</v>
      </c>
      <c r="E43" s="6" t="s">
        <v>60</v>
      </c>
      <c r="F43" s="6" t="s">
        <v>44</v>
      </c>
      <c r="G43" s="13" t="s">
        <v>61</v>
      </c>
      <c r="H43" s="14">
        <v>64.339134999999999</v>
      </c>
      <c r="I43" s="14">
        <v>26.253530999999999</v>
      </c>
    </row>
    <row r="44" spans="2:9" ht="14.25" customHeight="1">
      <c r="B44" s="13" t="s">
        <v>87</v>
      </c>
      <c r="C44" s="6" t="s">
        <v>28</v>
      </c>
      <c r="D44" s="6" t="s">
        <v>28</v>
      </c>
      <c r="E44" s="6" t="s">
        <v>40</v>
      </c>
      <c r="F44" s="6">
        <v>6</v>
      </c>
      <c r="G44" s="13" t="s">
        <v>42</v>
      </c>
      <c r="H44" s="14">
        <v>32.951284999999999</v>
      </c>
      <c r="I44" s="14">
        <v>13.081110000000001</v>
      </c>
    </row>
    <row r="45" spans="2:9" ht="14.25" customHeight="1">
      <c r="B45" s="13" t="s">
        <v>88</v>
      </c>
      <c r="C45" s="6" t="s">
        <v>28</v>
      </c>
      <c r="D45" s="6" t="s">
        <v>28</v>
      </c>
      <c r="E45" s="6" t="s">
        <v>40</v>
      </c>
      <c r="F45" s="6" t="s">
        <v>41</v>
      </c>
      <c r="G45" s="13" t="s">
        <v>42</v>
      </c>
      <c r="H45" s="14">
        <v>25.914742</v>
      </c>
      <c r="I45" s="14">
        <v>9.4587579999999996</v>
      </c>
    </row>
    <row r="46" spans="2:9" ht="14.25" customHeight="1">
      <c r="B46" s="13" t="s">
        <v>89</v>
      </c>
      <c r="C46" s="6" t="s">
        <v>28</v>
      </c>
      <c r="D46" s="6" t="s">
        <v>28</v>
      </c>
      <c r="E46" s="6" t="s">
        <v>40</v>
      </c>
      <c r="F46" s="6" t="s">
        <v>68</v>
      </c>
      <c r="G46" s="13" t="s">
        <v>42</v>
      </c>
      <c r="H46" s="14">
        <v>57.143560000000001</v>
      </c>
      <c r="I46" s="14">
        <v>22.589984000000001</v>
      </c>
    </row>
    <row r="47" spans="2:9" ht="14.25" customHeight="1">
      <c r="B47" s="13" t="s">
        <v>90</v>
      </c>
      <c r="C47" s="6" t="s">
        <v>28</v>
      </c>
      <c r="D47" s="6" t="s">
        <v>27</v>
      </c>
      <c r="E47" s="6" t="s">
        <v>30</v>
      </c>
      <c r="F47" s="6" t="s">
        <v>30</v>
      </c>
      <c r="G47" s="13" t="s">
        <v>47</v>
      </c>
      <c r="H47" s="14">
        <v>37.251660000000001</v>
      </c>
      <c r="I47" s="14">
        <v>13.93164</v>
      </c>
    </row>
    <row r="48" spans="2:9" ht="14.25" customHeight="1">
      <c r="B48" s="13" t="s">
        <v>91</v>
      </c>
      <c r="C48" s="6" t="s">
        <v>28</v>
      </c>
      <c r="D48" s="6" t="s">
        <v>28</v>
      </c>
      <c r="E48" s="6" t="s">
        <v>40</v>
      </c>
      <c r="F48" s="6">
        <v>1</v>
      </c>
      <c r="G48" s="13" t="s">
        <v>42</v>
      </c>
      <c r="H48" s="14">
        <v>44.54533</v>
      </c>
      <c r="I48" s="14">
        <v>18.053145000000001</v>
      </c>
    </row>
    <row r="49" spans="2:9" ht="14.25" customHeight="1">
      <c r="B49" s="13" t="s">
        <v>92</v>
      </c>
      <c r="C49" s="6" t="s">
        <v>28</v>
      </c>
      <c r="D49" s="6" t="s">
        <v>28</v>
      </c>
      <c r="E49" s="6" t="s">
        <v>40</v>
      </c>
      <c r="F49" s="6">
        <v>2</v>
      </c>
      <c r="G49" s="13" t="s">
        <v>42</v>
      </c>
      <c r="H49" s="14">
        <v>36.226289999999999</v>
      </c>
      <c r="I49" s="14">
        <v>14.210687</v>
      </c>
    </row>
    <row r="50" spans="2:9" ht="14.25" customHeight="1">
      <c r="B50" s="13" t="s">
        <v>93</v>
      </c>
      <c r="C50" s="6" t="s">
        <v>28</v>
      </c>
      <c r="D50" s="6" t="s">
        <v>28</v>
      </c>
      <c r="E50" s="6" t="s">
        <v>28</v>
      </c>
      <c r="F50" s="6">
        <v>10</v>
      </c>
      <c r="G50" s="13" t="s">
        <v>42</v>
      </c>
      <c r="H50" s="14">
        <v>81.811384000000004</v>
      </c>
      <c r="I50" s="14">
        <v>32.919635999999997</v>
      </c>
    </row>
    <row r="51" spans="2:9" ht="14.25" customHeight="1">
      <c r="B51" s="13" t="s">
        <v>94</v>
      </c>
      <c r="C51" s="6" t="s">
        <v>28</v>
      </c>
      <c r="D51" s="6" t="s">
        <v>28</v>
      </c>
      <c r="E51" s="6" t="s">
        <v>40</v>
      </c>
      <c r="F51" s="6" t="s">
        <v>44</v>
      </c>
      <c r="G51" s="13" t="s">
        <v>42</v>
      </c>
      <c r="H51" s="14">
        <v>162.69661199999999</v>
      </c>
      <c r="I51" s="14">
        <v>70.513462000000004</v>
      </c>
    </row>
    <row r="52" spans="2:9" ht="14.25" customHeight="1">
      <c r="B52" s="13" t="s">
        <v>95</v>
      </c>
      <c r="C52" s="6" t="s">
        <v>28</v>
      </c>
      <c r="D52" s="6" t="s">
        <v>28</v>
      </c>
      <c r="E52" s="6" t="s">
        <v>40</v>
      </c>
      <c r="F52" s="6">
        <v>30</v>
      </c>
      <c r="G52" s="13" t="s">
        <v>42</v>
      </c>
      <c r="H52" s="14">
        <v>80.574096999999995</v>
      </c>
      <c r="I52" s="14">
        <v>32.178030999999997</v>
      </c>
    </row>
    <row r="53" spans="2:9" ht="14.25" customHeight="1">
      <c r="B53" s="13" t="s">
        <v>96</v>
      </c>
      <c r="C53" s="6" t="s">
        <v>27</v>
      </c>
      <c r="D53" s="6" t="s">
        <v>28</v>
      </c>
      <c r="E53" s="6" t="s">
        <v>29</v>
      </c>
      <c r="F53" s="6">
        <v>0</v>
      </c>
      <c r="G53" s="13" t="s">
        <v>38</v>
      </c>
      <c r="H53" s="14" t="s">
        <v>30</v>
      </c>
      <c r="I53" s="14" t="s">
        <v>30</v>
      </c>
    </row>
    <row r="54" spans="2:9" ht="14.25" customHeight="1">
      <c r="B54" s="13" t="s">
        <v>97</v>
      </c>
      <c r="C54" s="6" t="s">
        <v>27</v>
      </c>
      <c r="D54" s="6" t="s">
        <v>28</v>
      </c>
      <c r="E54" s="6" t="s">
        <v>40</v>
      </c>
      <c r="F54" s="6" t="s">
        <v>44</v>
      </c>
      <c r="G54" s="13" t="s">
        <v>42</v>
      </c>
      <c r="H54" s="14" t="s">
        <v>30</v>
      </c>
      <c r="I54" s="14" t="s">
        <v>30</v>
      </c>
    </row>
    <row r="55" spans="2:9" ht="14.25" customHeight="1">
      <c r="B55" s="13" t="s">
        <v>98</v>
      </c>
      <c r="C55" s="6" t="s">
        <v>28</v>
      </c>
      <c r="D55" s="6" t="s">
        <v>28</v>
      </c>
      <c r="E55" s="6" t="s">
        <v>60</v>
      </c>
      <c r="F55" s="6" t="s">
        <v>44</v>
      </c>
      <c r="G55" s="13" t="s">
        <v>61</v>
      </c>
      <c r="H55" s="14">
        <v>52.175612999999998</v>
      </c>
      <c r="I55" s="14">
        <v>20.35455</v>
      </c>
    </row>
    <row r="56" spans="2:9" ht="14.25" customHeight="1">
      <c r="B56" s="13" t="s">
        <v>99</v>
      </c>
      <c r="C56" s="6" t="s">
        <v>28</v>
      </c>
      <c r="D56" s="6" t="s">
        <v>28</v>
      </c>
      <c r="E56" s="6" t="s">
        <v>29</v>
      </c>
      <c r="F56" s="6">
        <v>0</v>
      </c>
      <c r="G56" s="13" t="s">
        <v>38</v>
      </c>
      <c r="H56" s="14">
        <v>152.877713</v>
      </c>
      <c r="I56" s="14">
        <v>61.705914999999997</v>
      </c>
    </row>
    <row r="57" spans="2:9" ht="14.25" customHeight="1">
      <c r="B57" s="13" t="s">
        <v>100</v>
      </c>
      <c r="C57" s="6" t="s">
        <v>28</v>
      </c>
      <c r="D57" s="6" t="s">
        <v>27</v>
      </c>
      <c r="E57" s="6" t="s">
        <v>30</v>
      </c>
      <c r="F57" s="6" t="s">
        <v>30</v>
      </c>
      <c r="G57" s="13" t="s">
        <v>47</v>
      </c>
      <c r="H57" s="14">
        <v>36.132995000000001</v>
      </c>
      <c r="I57" s="14">
        <v>14.151702</v>
      </c>
    </row>
    <row r="58" spans="2:9" ht="14.25" customHeight="1">
      <c r="B58" s="13" t="s">
        <v>156</v>
      </c>
      <c r="C58" s="6" t="s">
        <v>28</v>
      </c>
      <c r="D58" s="6" t="s">
        <v>28</v>
      </c>
      <c r="E58" s="6" t="s">
        <v>40</v>
      </c>
      <c r="F58" s="6">
        <v>8</v>
      </c>
      <c r="G58" s="13" t="s">
        <v>42</v>
      </c>
      <c r="H58" s="14" t="s">
        <v>30</v>
      </c>
      <c r="I58" s="14" t="s">
        <v>30</v>
      </c>
    </row>
    <row r="59" spans="2:9" ht="14.25" customHeight="1">
      <c r="B59" s="13" t="s">
        <v>102</v>
      </c>
      <c r="C59" s="6" t="s">
        <v>27</v>
      </c>
      <c r="D59" s="6" t="s">
        <v>27</v>
      </c>
      <c r="E59" s="6" t="s">
        <v>30</v>
      </c>
      <c r="F59" s="6" t="s">
        <v>30</v>
      </c>
      <c r="G59" s="13" t="s">
        <v>47</v>
      </c>
      <c r="H59" s="14">
        <v>42.288384999999998</v>
      </c>
      <c r="I59" s="14">
        <v>16.920016</v>
      </c>
    </row>
    <row r="60" spans="2:9" ht="14.25" customHeight="1">
      <c r="B60" s="13" t="s">
        <v>103</v>
      </c>
      <c r="C60" s="6" t="s">
        <v>27</v>
      </c>
      <c r="D60" s="6" t="s">
        <v>28</v>
      </c>
      <c r="E60" s="6" t="s">
        <v>29</v>
      </c>
      <c r="F60" s="6">
        <v>0</v>
      </c>
      <c r="G60" s="13" t="s">
        <v>38</v>
      </c>
      <c r="H60" s="14" t="s">
        <v>30</v>
      </c>
      <c r="I60" s="14" t="s">
        <v>30</v>
      </c>
    </row>
    <row r="61" spans="2:9" ht="14.25" customHeight="1">
      <c r="B61" s="13" t="s">
        <v>104</v>
      </c>
      <c r="C61" s="6" t="s">
        <v>27</v>
      </c>
      <c r="D61" s="6" t="s">
        <v>27</v>
      </c>
      <c r="E61" s="6" t="s">
        <v>30</v>
      </c>
      <c r="F61" s="6" t="s">
        <v>30</v>
      </c>
      <c r="G61" s="13" t="s">
        <v>47</v>
      </c>
      <c r="H61" s="14">
        <v>13.564045999999999</v>
      </c>
      <c r="I61" s="14">
        <v>5.2080630000000001</v>
      </c>
    </row>
    <row r="62" spans="2:9" ht="14.25" customHeight="1">
      <c r="B62" s="13" t="s">
        <v>105</v>
      </c>
      <c r="C62" s="6" t="s">
        <v>27</v>
      </c>
      <c r="D62" s="6" t="s">
        <v>28</v>
      </c>
      <c r="E62" s="6" t="s">
        <v>29</v>
      </c>
      <c r="F62" s="6" t="s">
        <v>30</v>
      </c>
      <c r="G62" s="13" t="s">
        <v>154</v>
      </c>
      <c r="H62" s="14" t="s">
        <v>30</v>
      </c>
      <c r="I62" s="14" t="s">
        <v>30</v>
      </c>
    </row>
    <row r="63" spans="2:9" ht="14.25" customHeight="1">
      <c r="B63" s="13" t="s">
        <v>106</v>
      </c>
      <c r="C63" s="6" t="s">
        <v>27</v>
      </c>
      <c r="D63" s="6" t="s">
        <v>28</v>
      </c>
      <c r="E63" s="6" t="s">
        <v>29</v>
      </c>
      <c r="F63" s="6" t="s">
        <v>30</v>
      </c>
      <c r="G63" s="13" t="s">
        <v>154</v>
      </c>
      <c r="H63" s="14" t="s">
        <v>30</v>
      </c>
      <c r="I63" s="14" t="s">
        <v>30</v>
      </c>
    </row>
    <row r="64" spans="2:9" ht="14.25" customHeight="1">
      <c r="B64" s="13" t="s">
        <v>107</v>
      </c>
      <c r="C64" s="6" t="s">
        <v>28</v>
      </c>
      <c r="D64" s="6" t="s">
        <v>28</v>
      </c>
      <c r="E64" s="6" t="s">
        <v>40</v>
      </c>
      <c r="F64" s="6">
        <v>70</v>
      </c>
      <c r="G64" s="13" t="s">
        <v>42</v>
      </c>
      <c r="H64" s="14">
        <v>119.048186</v>
      </c>
      <c r="I64" s="14">
        <v>49.539892999999999</v>
      </c>
    </row>
    <row r="65" spans="2:9" ht="14.25" customHeight="1">
      <c r="B65" s="13" t="s">
        <v>108</v>
      </c>
      <c r="C65" s="6" t="s">
        <v>28</v>
      </c>
      <c r="D65" s="6" t="s">
        <v>28</v>
      </c>
      <c r="E65" s="6" t="s">
        <v>40</v>
      </c>
      <c r="F65" s="6" t="s">
        <v>44</v>
      </c>
      <c r="G65" s="13" t="s">
        <v>42</v>
      </c>
      <c r="H65" s="14">
        <v>168.786181</v>
      </c>
      <c r="I65" s="14">
        <v>66.941592</v>
      </c>
    </row>
    <row r="66" spans="2:9" ht="14.25" customHeight="1">
      <c r="C66" s="6"/>
      <c r="D66" s="6"/>
      <c r="E66" s="6"/>
      <c r="F66" s="6"/>
      <c r="H66" s="14"/>
      <c r="I66" s="14"/>
    </row>
    <row r="67" spans="2:9" ht="14.25" customHeight="1">
      <c r="C67" s="6"/>
      <c r="D67" s="6"/>
      <c r="E67" s="6"/>
      <c r="F67" s="6"/>
      <c r="H67" s="14"/>
      <c r="I67" s="14"/>
    </row>
    <row r="68" spans="2:9" ht="14.25" customHeight="1">
      <c r="C68" s="6"/>
      <c r="D68" s="6"/>
      <c r="E68" s="6"/>
      <c r="F68" s="6"/>
      <c r="H68" s="14"/>
      <c r="I68" s="14"/>
    </row>
    <row r="69" spans="2:9" ht="14.25" customHeight="1">
      <c r="C69" s="6"/>
      <c r="D69" s="6"/>
      <c r="E69" s="6"/>
      <c r="F69" s="6"/>
      <c r="H69" s="14"/>
      <c r="I69" s="14"/>
    </row>
    <row r="70" spans="2:9" ht="14.25" customHeight="1">
      <c r="C70" s="6"/>
      <c r="D70" s="6"/>
      <c r="E70" s="6"/>
      <c r="F70" s="6"/>
      <c r="H70" s="14"/>
      <c r="I70" s="14"/>
    </row>
    <row r="71" spans="2:9" ht="14.25" customHeight="1">
      <c r="C71" s="6"/>
      <c r="D71" s="6"/>
      <c r="E71" s="6"/>
      <c r="F71" s="6"/>
      <c r="H71" s="14"/>
      <c r="I71" s="14"/>
    </row>
    <row r="72" spans="2:9" ht="14.25" customHeight="1">
      <c r="C72" s="6"/>
      <c r="D72" s="6"/>
      <c r="E72" s="6"/>
      <c r="F72" s="6"/>
      <c r="H72" s="14"/>
      <c r="I72" s="14"/>
    </row>
    <row r="73" spans="2:9" ht="14.25" customHeight="1">
      <c r="C73" s="6"/>
      <c r="D73" s="6"/>
      <c r="E73" s="6"/>
      <c r="F73" s="6"/>
      <c r="H73" s="14"/>
      <c r="I73" s="14"/>
    </row>
    <row r="74" spans="2:9" ht="14.25" customHeight="1">
      <c r="C74" s="6"/>
      <c r="D74" s="6"/>
      <c r="E74" s="6"/>
      <c r="F74" s="6"/>
      <c r="H74" s="14"/>
      <c r="I74" s="14"/>
    </row>
    <row r="75" spans="2:9" ht="14.25" customHeight="1">
      <c r="C75" s="6"/>
      <c r="D75" s="6"/>
      <c r="E75" s="6"/>
      <c r="F75" s="6"/>
      <c r="H75" s="14"/>
      <c r="I75" s="14"/>
    </row>
    <row r="76" spans="2:9" ht="14.25" customHeight="1">
      <c r="C76" s="6"/>
      <c r="D76" s="6"/>
      <c r="E76" s="6"/>
      <c r="F76" s="6"/>
      <c r="H76" s="14"/>
      <c r="I76" s="14"/>
    </row>
    <row r="77" spans="2:9" ht="14.25" customHeight="1">
      <c r="C77" s="6"/>
      <c r="D77" s="6"/>
      <c r="E77" s="6"/>
      <c r="F77" s="6"/>
      <c r="H77" s="14"/>
      <c r="I77" s="14"/>
    </row>
    <row r="78" spans="2:9" ht="14.25" customHeight="1">
      <c r="C78" s="6"/>
      <c r="D78" s="6"/>
      <c r="E78" s="6"/>
      <c r="F78" s="6"/>
      <c r="H78" s="14"/>
      <c r="I78" s="14"/>
    </row>
    <row r="79" spans="2:9" ht="14.25" customHeight="1">
      <c r="C79" s="6"/>
      <c r="D79" s="6"/>
      <c r="E79" s="6"/>
      <c r="F79" s="6"/>
      <c r="H79" s="14"/>
      <c r="I79" s="14"/>
    </row>
    <row r="80" spans="2:9" ht="14.25" customHeight="1">
      <c r="C80" s="6"/>
      <c r="D80" s="6"/>
      <c r="E80" s="6"/>
      <c r="F80" s="6"/>
      <c r="H80" s="14"/>
      <c r="I80" s="14"/>
    </row>
    <row r="81" spans="3:9" ht="14.25" customHeight="1">
      <c r="C81" s="6"/>
      <c r="D81" s="6"/>
      <c r="E81" s="6"/>
      <c r="F81" s="6"/>
      <c r="H81" s="14"/>
      <c r="I81" s="14"/>
    </row>
    <row r="82" spans="3:9" ht="14.25" customHeight="1">
      <c r="C82" s="6"/>
      <c r="D82" s="6"/>
      <c r="E82" s="6"/>
      <c r="F82" s="6"/>
      <c r="H82" s="14"/>
      <c r="I82" s="14"/>
    </row>
    <row r="83" spans="3:9" ht="14.25" customHeight="1">
      <c r="C83" s="6"/>
      <c r="D83" s="6"/>
      <c r="E83" s="6"/>
      <c r="F83" s="6"/>
      <c r="H83" s="14"/>
      <c r="I83" s="14"/>
    </row>
    <row r="84" spans="3:9" ht="14.25" customHeight="1">
      <c r="C84" s="6"/>
      <c r="D84" s="6"/>
      <c r="E84" s="6"/>
      <c r="F84" s="6"/>
      <c r="H84" s="14"/>
      <c r="I84" s="14"/>
    </row>
    <row r="85" spans="3:9" ht="14.25" customHeight="1">
      <c r="C85" s="6"/>
      <c r="D85" s="6"/>
      <c r="E85" s="6"/>
      <c r="F85" s="6"/>
      <c r="H85" s="14"/>
      <c r="I85" s="14"/>
    </row>
    <row r="86" spans="3:9" ht="14.25" customHeight="1">
      <c r="C86" s="6"/>
      <c r="D86" s="6"/>
      <c r="E86" s="6"/>
      <c r="F86" s="6"/>
      <c r="H86" s="14"/>
      <c r="I86" s="14"/>
    </row>
    <row r="87" spans="3:9" ht="14.25" customHeight="1">
      <c r="C87" s="6"/>
      <c r="D87" s="6"/>
      <c r="E87" s="6"/>
      <c r="F87" s="6"/>
      <c r="H87" s="14"/>
      <c r="I87" s="14"/>
    </row>
    <row r="88" spans="3:9" ht="14.25" customHeight="1">
      <c r="C88" s="6"/>
      <c r="D88" s="6"/>
      <c r="E88" s="6"/>
      <c r="F88" s="6"/>
      <c r="H88" s="14"/>
      <c r="I88" s="14"/>
    </row>
    <row r="89" spans="3:9" ht="14.25" customHeight="1">
      <c r="C89" s="6"/>
      <c r="D89" s="6"/>
      <c r="E89" s="6"/>
      <c r="F89" s="6"/>
      <c r="H89" s="14"/>
      <c r="I89" s="14"/>
    </row>
    <row r="90" spans="3:9" ht="14.25" customHeight="1">
      <c r="C90" s="6"/>
      <c r="D90" s="6"/>
      <c r="E90" s="6"/>
      <c r="F90" s="6"/>
      <c r="H90" s="14"/>
      <c r="I90" s="14"/>
    </row>
    <row r="91" spans="3:9" ht="14.25" customHeight="1">
      <c r="C91" s="6"/>
      <c r="D91" s="6"/>
      <c r="E91" s="6"/>
      <c r="F91" s="6"/>
      <c r="H91" s="14"/>
      <c r="I91" s="14"/>
    </row>
    <row r="92" spans="3:9" ht="14.25" customHeight="1">
      <c r="C92" s="6"/>
      <c r="D92" s="6"/>
      <c r="E92" s="6"/>
      <c r="F92" s="6"/>
      <c r="H92" s="14"/>
      <c r="I92" s="14"/>
    </row>
    <row r="93" spans="3:9" ht="14.25" customHeight="1">
      <c r="C93" s="6"/>
      <c r="D93" s="6"/>
      <c r="E93" s="6"/>
      <c r="F93" s="6"/>
      <c r="H93" s="14"/>
      <c r="I93" s="14"/>
    </row>
    <row r="94" spans="3:9" ht="14.25" customHeight="1">
      <c r="C94" s="6"/>
      <c r="D94" s="6"/>
      <c r="E94" s="6"/>
      <c r="F94" s="6"/>
      <c r="H94" s="14"/>
      <c r="I94" s="14"/>
    </row>
    <row r="95" spans="3:9" ht="14.25" customHeight="1">
      <c r="C95" s="6"/>
      <c r="D95" s="6"/>
      <c r="E95" s="6"/>
      <c r="F95" s="6"/>
      <c r="H95" s="14"/>
      <c r="I95" s="14"/>
    </row>
    <row r="96" spans="3:9" ht="14.25" customHeight="1">
      <c r="C96" s="6"/>
      <c r="D96" s="6"/>
      <c r="E96" s="6"/>
      <c r="F96" s="6"/>
      <c r="H96" s="14"/>
      <c r="I96" s="14"/>
    </row>
    <row r="97" spans="3:9" ht="14.25" customHeight="1">
      <c r="C97" s="6"/>
      <c r="D97" s="6"/>
      <c r="E97" s="6"/>
      <c r="F97" s="6"/>
      <c r="H97" s="14"/>
      <c r="I97" s="14"/>
    </row>
    <row r="98" spans="3:9" ht="14.25" customHeight="1">
      <c r="C98" s="6"/>
      <c r="D98" s="6"/>
      <c r="E98" s="6"/>
      <c r="F98" s="6"/>
      <c r="H98" s="14"/>
      <c r="I98" s="14"/>
    </row>
    <row r="99" spans="3:9" ht="14.25" customHeight="1">
      <c r="C99" s="6"/>
      <c r="D99" s="6"/>
      <c r="E99" s="6"/>
      <c r="F99" s="6"/>
      <c r="H99" s="14"/>
      <c r="I99" s="14"/>
    </row>
    <row r="100" spans="3:9" ht="14.25" customHeight="1">
      <c r="C100" s="6"/>
      <c r="D100" s="6"/>
      <c r="E100" s="6"/>
      <c r="F100" s="6"/>
      <c r="H100" s="14"/>
      <c r="I100" s="14"/>
    </row>
    <row r="101" spans="3:9" ht="14.25" customHeight="1">
      <c r="C101" s="6"/>
      <c r="D101" s="6"/>
      <c r="E101" s="6"/>
      <c r="F101" s="6"/>
      <c r="H101" s="14"/>
      <c r="I101" s="14"/>
    </row>
    <row r="102" spans="3:9" ht="14.25" customHeight="1">
      <c r="C102" s="6"/>
      <c r="D102" s="6"/>
      <c r="E102" s="6"/>
      <c r="F102" s="6"/>
      <c r="H102" s="14"/>
      <c r="I102" s="14"/>
    </row>
    <row r="103" spans="3:9" ht="14.25" customHeight="1">
      <c r="C103" s="6"/>
      <c r="D103" s="6"/>
      <c r="E103" s="6"/>
      <c r="F103" s="6"/>
      <c r="H103" s="14"/>
      <c r="I103" s="14"/>
    </row>
    <row r="104" spans="3:9" ht="14.25" customHeight="1">
      <c r="C104" s="6"/>
      <c r="D104" s="6"/>
      <c r="E104" s="6"/>
      <c r="F104" s="6"/>
      <c r="H104" s="14"/>
      <c r="I104" s="14"/>
    </row>
    <row r="105" spans="3:9" ht="14.25" customHeight="1">
      <c r="C105" s="6"/>
      <c r="D105" s="6"/>
      <c r="E105" s="6"/>
      <c r="F105" s="6"/>
      <c r="H105" s="14"/>
      <c r="I105" s="14"/>
    </row>
    <row r="106" spans="3:9" ht="14.25" customHeight="1">
      <c r="C106" s="6"/>
      <c r="D106" s="6"/>
      <c r="E106" s="6"/>
      <c r="F106" s="6"/>
      <c r="H106" s="14"/>
      <c r="I106" s="14"/>
    </row>
    <row r="107" spans="3:9" ht="14.25" customHeight="1">
      <c r="C107" s="6"/>
      <c r="D107" s="6"/>
      <c r="E107" s="6"/>
      <c r="F107" s="6"/>
      <c r="H107" s="14"/>
      <c r="I107" s="14"/>
    </row>
    <row r="108" spans="3:9" ht="14.25" customHeight="1">
      <c r="C108" s="6"/>
      <c r="D108" s="6"/>
      <c r="E108" s="6"/>
      <c r="F108" s="6"/>
      <c r="H108" s="14"/>
      <c r="I108" s="14"/>
    </row>
    <row r="109" spans="3:9" ht="14.25" customHeight="1">
      <c r="C109" s="6"/>
      <c r="D109" s="6"/>
      <c r="E109" s="6"/>
      <c r="F109" s="6"/>
      <c r="H109" s="14"/>
      <c r="I109" s="14"/>
    </row>
    <row r="110" spans="3:9" ht="14.25" customHeight="1">
      <c r="C110" s="6"/>
      <c r="D110" s="6"/>
      <c r="E110" s="6"/>
      <c r="F110" s="6"/>
      <c r="H110" s="14"/>
      <c r="I110" s="14"/>
    </row>
    <row r="111" spans="3:9" ht="14.25" customHeight="1">
      <c r="C111" s="6"/>
      <c r="D111" s="6"/>
      <c r="E111" s="6"/>
      <c r="F111" s="6"/>
      <c r="H111" s="14"/>
      <c r="I111" s="14"/>
    </row>
    <row r="112" spans="3:9" ht="14.25" customHeight="1">
      <c r="C112" s="6"/>
      <c r="D112" s="6"/>
      <c r="E112" s="6"/>
      <c r="F112" s="6"/>
      <c r="H112" s="14"/>
      <c r="I112" s="14"/>
    </row>
    <row r="113" spans="3:9" ht="14.25" customHeight="1">
      <c r="C113" s="6"/>
      <c r="D113" s="6"/>
      <c r="E113" s="6"/>
      <c r="F113" s="6"/>
      <c r="H113" s="14"/>
      <c r="I113" s="14"/>
    </row>
    <row r="114" spans="3:9" ht="14.25" customHeight="1">
      <c r="C114" s="6"/>
      <c r="D114" s="6"/>
      <c r="E114" s="6"/>
      <c r="F114" s="6"/>
      <c r="H114" s="14"/>
      <c r="I114" s="14"/>
    </row>
    <row r="115" spans="3:9" ht="14.25" customHeight="1">
      <c r="C115" s="6"/>
      <c r="D115" s="6"/>
      <c r="E115" s="6"/>
      <c r="F115" s="6"/>
      <c r="H115" s="14"/>
      <c r="I115" s="14"/>
    </row>
    <row r="116" spans="3:9" ht="14.25" customHeight="1">
      <c r="C116" s="6"/>
      <c r="D116" s="6"/>
      <c r="E116" s="6"/>
      <c r="F116" s="6"/>
      <c r="H116" s="14"/>
      <c r="I116" s="14"/>
    </row>
    <row r="117" spans="3:9" ht="14.25" customHeight="1">
      <c r="C117" s="6"/>
      <c r="D117" s="6"/>
      <c r="E117" s="6"/>
      <c r="F117" s="6"/>
      <c r="H117" s="14"/>
      <c r="I117" s="14"/>
    </row>
    <row r="118" spans="3:9" ht="14.25" customHeight="1">
      <c r="C118" s="6"/>
      <c r="D118" s="6"/>
      <c r="E118" s="6"/>
      <c r="F118" s="6"/>
      <c r="H118" s="14"/>
      <c r="I118" s="14"/>
    </row>
    <row r="119" spans="3:9" ht="14.25" customHeight="1">
      <c r="C119" s="6"/>
      <c r="D119" s="6"/>
      <c r="E119" s="6"/>
      <c r="F119" s="6"/>
      <c r="H119" s="14"/>
      <c r="I119" s="14"/>
    </row>
    <row r="120" spans="3:9" ht="14.25" customHeight="1">
      <c r="C120" s="6"/>
      <c r="D120" s="6"/>
      <c r="E120" s="6"/>
      <c r="F120" s="6"/>
      <c r="H120" s="14"/>
      <c r="I120" s="14"/>
    </row>
    <row r="121" spans="3:9" ht="14.25" customHeight="1">
      <c r="C121" s="6"/>
      <c r="D121" s="6"/>
      <c r="E121" s="6"/>
      <c r="F121" s="6"/>
      <c r="H121" s="14"/>
      <c r="I121" s="14"/>
    </row>
    <row r="122" spans="3:9" ht="14.25" customHeight="1">
      <c r="C122" s="6"/>
      <c r="D122" s="6"/>
      <c r="E122" s="6"/>
      <c r="F122" s="6"/>
      <c r="H122" s="14"/>
      <c r="I122" s="14"/>
    </row>
    <row r="123" spans="3:9" ht="14.25" customHeight="1">
      <c r="C123" s="6"/>
      <c r="D123" s="6"/>
      <c r="E123" s="6"/>
      <c r="F123" s="6"/>
      <c r="H123" s="14"/>
      <c r="I123" s="14"/>
    </row>
    <row r="124" spans="3:9" ht="14.25" customHeight="1">
      <c r="C124" s="6"/>
      <c r="D124" s="6"/>
      <c r="E124" s="6"/>
      <c r="F124" s="6"/>
      <c r="H124" s="14"/>
      <c r="I124" s="14"/>
    </row>
    <row r="125" spans="3:9" ht="14.25" customHeight="1">
      <c r="C125" s="6"/>
      <c r="D125" s="6"/>
      <c r="E125" s="6"/>
      <c r="F125" s="6"/>
      <c r="H125" s="14"/>
      <c r="I125" s="14"/>
    </row>
    <row r="126" spans="3:9" ht="14.25" customHeight="1">
      <c r="C126" s="6"/>
      <c r="D126" s="6"/>
      <c r="E126" s="6"/>
      <c r="F126" s="6"/>
      <c r="H126" s="14"/>
      <c r="I126" s="14"/>
    </row>
    <row r="127" spans="3:9" ht="14.25" customHeight="1">
      <c r="C127" s="6"/>
      <c r="D127" s="6"/>
      <c r="E127" s="6"/>
      <c r="F127" s="6"/>
      <c r="H127" s="14"/>
      <c r="I127" s="14"/>
    </row>
    <row r="128" spans="3:9" ht="14.25" customHeight="1">
      <c r="C128" s="6"/>
      <c r="D128" s="6"/>
      <c r="E128" s="6"/>
      <c r="F128" s="6"/>
      <c r="H128" s="14"/>
      <c r="I128" s="14"/>
    </row>
    <row r="129" spans="3:9" ht="14.25" customHeight="1">
      <c r="C129" s="6"/>
      <c r="D129" s="6"/>
      <c r="E129" s="6"/>
      <c r="F129" s="6"/>
      <c r="H129" s="14"/>
      <c r="I129" s="14"/>
    </row>
    <row r="130" spans="3:9" ht="14.25" customHeight="1">
      <c r="C130" s="6"/>
      <c r="D130" s="6"/>
      <c r="E130" s="6"/>
      <c r="F130" s="6"/>
      <c r="H130" s="14"/>
      <c r="I130" s="14"/>
    </row>
    <row r="131" spans="3:9" ht="14.25" customHeight="1">
      <c r="C131" s="6"/>
      <c r="D131" s="6"/>
      <c r="E131" s="6"/>
      <c r="F131" s="6"/>
      <c r="H131" s="14"/>
      <c r="I131" s="14"/>
    </row>
    <row r="132" spans="3:9" ht="14.25" customHeight="1">
      <c r="C132" s="6"/>
      <c r="D132" s="6"/>
      <c r="E132" s="6"/>
      <c r="F132" s="6"/>
      <c r="H132" s="14"/>
      <c r="I132" s="14"/>
    </row>
    <row r="133" spans="3:9" ht="14.25" customHeight="1">
      <c r="C133" s="6"/>
      <c r="D133" s="6"/>
      <c r="E133" s="6"/>
      <c r="F133" s="6"/>
      <c r="H133" s="14"/>
      <c r="I133" s="14"/>
    </row>
    <row r="134" spans="3:9" ht="14.25" customHeight="1">
      <c r="C134" s="6"/>
      <c r="D134" s="6"/>
      <c r="E134" s="6"/>
      <c r="F134" s="6"/>
      <c r="H134" s="14"/>
      <c r="I134" s="14"/>
    </row>
    <row r="135" spans="3:9" ht="14.25" customHeight="1">
      <c r="C135" s="6"/>
      <c r="D135" s="6"/>
      <c r="E135" s="6"/>
      <c r="F135" s="6"/>
      <c r="H135" s="14"/>
      <c r="I135" s="14"/>
    </row>
    <row r="136" spans="3:9" ht="14.25" customHeight="1">
      <c r="C136" s="6"/>
      <c r="D136" s="6"/>
      <c r="E136" s="6"/>
      <c r="F136" s="6"/>
      <c r="H136" s="14"/>
      <c r="I136" s="14"/>
    </row>
    <row r="137" spans="3:9" ht="14.25" customHeight="1">
      <c r="C137" s="6"/>
      <c r="D137" s="6"/>
      <c r="E137" s="6"/>
      <c r="F137" s="6"/>
      <c r="H137" s="14"/>
      <c r="I137" s="14"/>
    </row>
    <row r="138" spans="3:9" ht="14.25" customHeight="1">
      <c r="C138" s="6"/>
      <c r="D138" s="6"/>
      <c r="E138" s="6"/>
      <c r="F138" s="6"/>
      <c r="H138" s="14"/>
      <c r="I138" s="14"/>
    </row>
    <row r="139" spans="3:9" ht="14.25" customHeight="1">
      <c r="C139" s="6"/>
      <c r="D139" s="6"/>
      <c r="E139" s="6"/>
      <c r="F139" s="6"/>
      <c r="H139" s="14"/>
      <c r="I139" s="14"/>
    </row>
    <row r="140" spans="3:9" ht="14.25" customHeight="1">
      <c r="C140" s="6"/>
      <c r="D140" s="6"/>
      <c r="E140" s="6"/>
      <c r="F140" s="6"/>
      <c r="H140" s="14"/>
      <c r="I140" s="14"/>
    </row>
    <row r="141" spans="3:9" ht="14.25" customHeight="1">
      <c r="C141" s="6"/>
      <c r="D141" s="6"/>
      <c r="E141" s="6"/>
      <c r="F141" s="6"/>
      <c r="H141" s="14"/>
      <c r="I141" s="14"/>
    </row>
    <row r="142" spans="3:9" ht="14.25" customHeight="1">
      <c r="C142" s="6"/>
      <c r="D142" s="6"/>
      <c r="E142" s="6"/>
      <c r="F142" s="6"/>
      <c r="H142" s="14"/>
      <c r="I142" s="14"/>
    </row>
    <row r="143" spans="3:9" ht="14.25" customHeight="1">
      <c r="C143" s="6"/>
      <c r="D143" s="6"/>
      <c r="E143" s="6"/>
      <c r="F143" s="6"/>
      <c r="H143" s="14"/>
      <c r="I143" s="14"/>
    </row>
    <row r="144" spans="3:9" ht="14.25" customHeight="1">
      <c r="C144" s="6"/>
      <c r="D144" s="6"/>
      <c r="E144" s="6"/>
      <c r="F144" s="6"/>
      <c r="H144" s="14"/>
      <c r="I144" s="14"/>
    </row>
    <row r="145" spans="3:9" ht="14.25" customHeight="1">
      <c r="C145" s="6"/>
      <c r="D145" s="6"/>
      <c r="E145" s="6"/>
      <c r="F145" s="6"/>
      <c r="H145" s="14"/>
      <c r="I145" s="14"/>
    </row>
    <row r="146" spans="3:9" ht="14.25" customHeight="1">
      <c r="C146" s="6"/>
      <c r="D146" s="6"/>
      <c r="E146" s="6"/>
      <c r="F146" s="6"/>
      <c r="H146" s="14"/>
      <c r="I146" s="14"/>
    </row>
    <row r="147" spans="3:9" ht="14.25" customHeight="1">
      <c r="C147" s="6"/>
      <c r="D147" s="6"/>
      <c r="E147" s="6"/>
      <c r="F147" s="6"/>
      <c r="H147" s="14"/>
      <c r="I147" s="14"/>
    </row>
    <row r="148" spans="3:9" ht="14.25" customHeight="1">
      <c r="C148" s="6"/>
      <c r="D148" s="6"/>
      <c r="E148" s="6"/>
      <c r="F148" s="6"/>
      <c r="H148" s="14"/>
      <c r="I148" s="14"/>
    </row>
    <row r="149" spans="3:9" ht="14.25" customHeight="1">
      <c r="C149" s="6"/>
      <c r="D149" s="6"/>
      <c r="E149" s="6"/>
      <c r="F149" s="6"/>
      <c r="H149" s="14"/>
      <c r="I149" s="14"/>
    </row>
    <row r="150" spans="3:9" ht="14.25" customHeight="1">
      <c r="C150" s="6"/>
      <c r="D150" s="6"/>
      <c r="E150" s="6"/>
      <c r="F150" s="6"/>
      <c r="H150" s="14"/>
      <c r="I150" s="14"/>
    </row>
    <row r="151" spans="3:9" ht="14.25" customHeight="1">
      <c r="C151" s="6"/>
      <c r="D151" s="6"/>
      <c r="E151" s="6"/>
      <c r="F151" s="6"/>
      <c r="H151" s="14"/>
      <c r="I151" s="14"/>
    </row>
    <row r="152" spans="3:9" ht="14.25" customHeight="1">
      <c r="C152" s="6"/>
      <c r="D152" s="6"/>
      <c r="E152" s="6"/>
      <c r="F152" s="6"/>
      <c r="H152" s="14"/>
      <c r="I152" s="14"/>
    </row>
    <row r="153" spans="3:9" ht="14.25" customHeight="1">
      <c r="C153" s="6"/>
      <c r="D153" s="6"/>
      <c r="E153" s="6"/>
      <c r="F153" s="6"/>
      <c r="H153" s="14"/>
      <c r="I153" s="14"/>
    </row>
    <row r="154" spans="3:9" ht="14.25" customHeight="1">
      <c r="C154" s="6"/>
      <c r="D154" s="6"/>
      <c r="E154" s="6"/>
      <c r="F154" s="6"/>
      <c r="H154" s="14"/>
      <c r="I154" s="14"/>
    </row>
    <row r="155" spans="3:9" ht="14.25" customHeight="1">
      <c r="C155" s="6"/>
      <c r="D155" s="6"/>
      <c r="E155" s="6"/>
      <c r="F155" s="6"/>
      <c r="H155" s="14"/>
      <c r="I155" s="14"/>
    </row>
    <row r="156" spans="3:9" ht="14.25" customHeight="1">
      <c r="C156" s="6"/>
      <c r="D156" s="6"/>
      <c r="E156" s="6"/>
      <c r="F156" s="6"/>
      <c r="H156" s="14"/>
      <c r="I156" s="14"/>
    </row>
    <row r="157" spans="3:9" ht="14.25" customHeight="1">
      <c r="C157" s="6"/>
      <c r="D157" s="6"/>
      <c r="E157" s="6"/>
      <c r="F157" s="6"/>
      <c r="H157" s="14"/>
      <c r="I157" s="14"/>
    </row>
    <row r="158" spans="3:9" ht="14.25" customHeight="1">
      <c r="C158" s="6"/>
      <c r="D158" s="6"/>
      <c r="E158" s="6"/>
      <c r="F158" s="6"/>
      <c r="H158" s="14"/>
      <c r="I158" s="14"/>
    </row>
    <row r="159" spans="3:9" ht="14.25" customHeight="1">
      <c r="C159" s="6"/>
      <c r="D159" s="6"/>
      <c r="E159" s="6"/>
      <c r="F159" s="6"/>
      <c r="H159" s="14"/>
      <c r="I159" s="14"/>
    </row>
    <row r="160" spans="3:9" ht="14.25" customHeight="1">
      <c r="C160" s="6"/>
      <c r="D160" s="6"/>
      <c r="E160" s="6"/>
      <c r="F160" s="6"/>
      <c r="H160" s="14"/>
      <c r="I160" s="14"/>
    </row>
    <row r="161" spans="3:9" ht="14.25" customHeight="1">
      <c r="C161" s="6"/>
      <c r="D161" s="6"/>
      <c r="E161" s="6"/>
      <c r="F161" s="6"/>
      <c r="H161" s="14"/>
      <c r="I161" s="14"/>
    </row>
    <row r="162" spans="3:9" ht="14.25" customHeight="1">
      <c r="C162" s="6"/>
      <c r="D162" s="6"/>
      <c r="E162" s="6"/>
      <c r="F162" s="6"/>
      <c r="H162" s="14"/>
      <c r="I162" s="14"/>
    </row>
    <row r="163" spans="3:9" ht="14.25" customHeight="1">
      <c r="C163" s="6"/>
      <c r="D163" s="6"/>
      <c r="E163" s="6"/>
      <c r="F163" s="6"/>
      <c r="H163" s="14"/>
      <c r="I163" s="14"/>
    </row>
    <row r="164" spans="3:9" ht="14.25" customHeight="1">
      <c r="C164" s="6"/>
      <c r="D164" s="6"/>
      <c r="E164" s="6"/>
      <c r="F164" s="6"/>
      <c r="H164" s="14"/>
      <c r="I164" s="14"/>
    </row>
    <row r="165" spans="3:9" ht="14.25" customHeight="1">
      <c r="C165" s="6"/>
      <c r="D165" s="6"/>
      <c r="E165" s="6"/>
      <c r="F165" s="6"/>
      <c r="H165" s="14"/>
      <c r="I165" s="14"/>
    </row>
    <row r="166" spans="3:9" ht="14.25" customHeight="1">
      <c r="C166" s="6"/>
      <c r="D166" s="6"/>
      <c r="E166" s="6"/>
      <c r="F166" s="6"/>
      <c r="H166" s="14"/>
      <c r="I166" s="14"/>
    </row>
    <row r="167" spans="3:9" ht="14.25" customHeight="1">
      <c r="C167" s="6"/>
      <c r="D167" s="6"/>
      <c r="E167" s="6"/>
      <c r="F167" s="6"/>
      <c r="H167" s="14"/>
      <c r="I167" s="14"/>
    </row>
    <row r="168" spans="3:9" ht="14.25" customHeight="1">
      <c r="C168" s="6"/>
      <c r="D168" s="6"/>
      <c r="E168" s="6"/>
      <c r="F168" s="6"/>
      <c r="H168" s="14"/>
      <c r="I168" s="14"/>
    </row>
    <row r="169" spans="3:9" ht="14.25" customHeight="1">
      <c r="C169" s="6"/>
      <c r="D169" s="6"/>
      <c r="E169" s="6"/>
      <c r="F169" s="6"/>
      <c r="H169" s="14"/>
      <c r="I169" s="14"/>
    </row>
    <row r="170" spans="3:9" ht="14.25" customHeight="1">
      <c r="C170" s="6"/>
      <c r="D170" s="6"/>
      <c r="E170" s="6"/>
      <c r="F170" s="6"/>
      <c r="H170" s="14"/>
      <c r="I170" s="14"/>
    </row>
    <row r="171" spans="3:9" ht="14.25" customHeight="1">
      <c r="C171" s="6"/>
      <c r="D171" s="6"/>
      <c r="E171" s="6"/>
      <c r="F171" s="6"/>
      <c r="H171" s="14"/>
      <c r="I171" s="14"/>
    </row>
    <row r="172" spans="3:9" ht="14.25" customHeight="1">
      <c r="C172" s="6"/>
      <c r="D172" s="6"/>
      <c r="E172" s="6"/>
      <c r="F172" s="6"/>
      <c r="H172" s="14"/>
      <c r="I172" s="14"/>
    </row>
    <row r="173" spans="3:9" ht="14.25" customHeight="1">
      <c r="C173" s="6"/>
      <c r="D173" s="6"/>
      <c r="E173" s="6"/>
      <c r="F173" s="6"/>
      <c r="H173" s="14"/>
      <c r="I173" s="14"/>
    </row>
    <row r="174" spans="3:9" ht="14.25" customHeight="1">
      <c r="C174" s="6"/>
      <c r="D174" s="6"/>
      <c r="E174" s="6"/>
      <c r="F174" s="6"/>
      <c r="H174" s="14"/>
      <c r="I174" s="14"/>
    </row>
    <row r="175" spans="3:9" ht="14.25" customHeight="1">
      <c r="C175" s="6"/>
      <c r="D175" s="6"/>
      <c r="E175" s="6"/>
      <c r="F175" s="6"/>
      <c r="H175" s="14"/>
      <c r="I175" s="14"/>
    </row>
    <row r="176" spans="3:9" ht="14.25" customHeight="1">
      <c r="C176" s="6"/>
      <c r="D176" s="6"/>
      <c r="E176" s="6"/>
      <c r="F176" s="6"/>
      <c r="H176" s="14"/>
      <c r="I176" s="14"/>
    </row>
    <row r="177" spans="3:9" ht="14.25" customHeight="1">
      <c r="C177" s="6"/>
      <c r="D177" s="6"/>
      <c r="E177" s="6"/>
      <c r="F177" s="6"/>
      <c r="H177" s="14"/>
      <c r="I177" s="14"/>
    </row>
    <row r="178" spans="3:9" ht="14.25" customHeight="1">
      <c r="C178" s="6"/>
      <c r="D178" s="6"/>
      <c r="E178" s="6"/>
      <c r="F178" s="6"/>
      <c r="H178" s="14"/>
      <c r="I178" s="14"/>
    </row>
    <row r="179" spans="3:9" ht="14.25" customHeight="1">
      <c r="C179" s="6"/>
      <c r="D179" s="6"/>
      <c r="E179" s="6"/>
      <c r="F179" s="6"/>
      <c r="H179" s="14"/>
      <c r="I179" s="14"/>
    </row>
    <row r="180" spans="3:9" ht="14.25" customHeight="1">
      <c r="C180" s="6"/>
      <c r="D180" s="6"/>
      <c r="E180" s="6"/>
      <c r="F180" s="6"/>
      <c r="H180" s="14"/>
      <c r="I180" s="14"/>
    </row>
    <row r="181" spans="3:9" ht="14.25" customHeight="1">
      <c r="C181" s="6"/>
      <c r="D181" s="6"/>
      <c r="E181" s="6"/>
      <c r="F181" s="6"/>
      <c r="H181" s="14"/>
      <c r="I181" s="14"/>
    </row>
    <row r="182" spans="3:9" ht="14.25" customHeight="1">
      <c r="C182" s="6"/>
      <c r="D182" s="6"/>
      <c r="E182" s="6"/>
      <c r="F182" s="6"/>
      <c r="H182" s="14"/>
      <c r="I182" s="14"/>
    </row>
    <row r="183" spans="3:9" ht="14.25" customHeight="1">
      <c r="C183" s="6"/>
      <c r="D183" s="6"/>
      <c r="E183" s="6"/>
      <c r="F183" s="6"/>
      <c r="H183" s="14"/>
      <c r="I183" s="14"/>
    </row>
    <row r="184" spans="3:9" ht="14.25" customHeight="1">
      <c r="C184" s="6"/>
      <c r="D184" s="6"/>
      <c r="E184" s="6"/>
      <c r="F184" s="6"/>
      <c r="H184" s="14"/>
      <c r="I184" s="14"/>
    </row>
    <row r="185" spans="3:9" ht="14.25" customHeight="1">
      <c r="C185" s="6"/>
      <c r="D185" s="6"/>
      <c r="E185" s="6"/>
      <c r="F185" s="6"/>
      <c r="H185" s="14"/>
      <c r="I185" s="14"/>
    </row>
    <row r="186" spans="3:9" ht="14.25" customHeight="1">
      <c r="C186" s="6"/>
      <c r="D186" s="6"/>
      <c r="E186" s="6"/>
      <c r="F186" s="6"/>
      <c r="H186" s="14"/>
      <c r="I186" s="14"/>
    </row>
    <row r="187" spans="3:9" ht="14.25" customHeight="1">
      <c r="C187" s="6"/>
      <c r="D187" s="6"/>
      <c r="E187" s="6"/>
      <c r="F187" s="6"/>
      <c r="H187" s="14"/>
      <c r="I187" s="14"/>
    </row>
    <row r="188" spans="3:9" ht="14.25" customHeight="1">
      <c r="C188" s="6"/>
      <c r="D188" s="6"/>
      <c r="E188" s="6"/>
      <c r="F188" s="6"/>
      <c r="H188" s="14"/>
      <c r="I188" s="14"/>
    </row>
    <row r="189" spans="3:9" ht="14.25" customHeight="1">
      <c r="C189" s="6"/>
      <c r="D189" s="6"/>
      <c r="E189" s="6"/>
      <c r="F189" s="6"/>
      <c r="H189" s="14"/>
      <c r="I189" s="14"/>
    </row>
    <row r="190" spans="3:9" ht="14.25" customHeight="1">
      <c r="C190" s="6"/>
      <c r="D190" s="6"/>
      <c r="E190" s="6"/>
      <c r="F190" s="6"/>
      <c r="H190" s="14"/>
      <c r="I190" s="14"/>
    </row>
    <row r="191" spans="3:9" ht="14.25" customHeight="1">
      <c r="C191" s="6"/>
      <c r="D191" s="6"/>
      <c r="E191" s="6"/>
      <c r="F191" s="6"/>
      <c r="H191" s="14"/>
      <c r="I191" s="14"/>
    </row>
    <row r="192" spans="3:9" ht="14.25" customHeight="1">
      <c r="C192" s="6"/>
      <c r="D192" s="6"/>
      <c r="E192" s="6"/>
      <c r="F192" s="6"/>
      <c r="H192" s="14"/>
      <c r="I192" s="14"/>
    </row>
    <row r="193" spans="3:9" ht="14.25" customHeight="1">
      <c r="C193" s="6"/>
      <c r="D193" s="6"/>
      <c r="E193" s="6"/>
      <c r="F193" s="6"/>
      <c r="H193" s="14"/>
      <c r="I193" s="14"/>
    </row>
    <row r="194" spans="3:9" ht="14.25" customHeight="1">
      <c r="C194" s="6"/>
      <c r="D194" s="6"/>
      <c r="E194" s="6"/>
      <c r="F194" s="6"/>
      <c r="H194" s="14"/>
      <c r="I194" s="14"/>
    </row>
    <row r="195" spans="3:9" ht="14.25" customHeight="1">
      <c r="C195" s="6"/>
      <c r="D195" s="6"/>
      <c r="E195" s="6"/>
      <c r="F195" s="6"/>
      <c r="H195" s="14"/>
      <c r="I195" s="14"/>
    </row>
    <row r="196" spans="3:9" ht="14.25" customHeight="1">
      <c r="C196" s="6"/>
      <c r="D196" s="6"/>
      <c r="E196" s="6"/>
      <c r="F196" s="6"/>
      <c r="H196" s="14"/>
      <c r="I196" s="14"/>
    </row>
    <row r="197" spans="3:9" ht="14.25" customHeight="1">
      <c r="C197" s="6"/>
      <c r="D197" s="6"/>
      <c r="E197" s="6"/>
      <c r="F197" s="6"/>
      <c r="H197" s="14"/>
      <c r="I197" s="14"/>
    </row>
    <row r="198" spans="3:9" ht="14.25" customHeight="1">
      <c r="C198" s="6"/>
      <c r="D198" s="6"/>
      <c r="E198" s="6"/>
      <c r="F198" s="6"/>
      <c r="H198" s="14"/>
      <c r="I198" s="14"/>
    </row>
    <row r="199" spans="3:9" ht="14.25" customHeight="1">
      <c r="C199" s="6"/>
      <c r="D199" s="6"/>
      <c r="E199" s="6"/>
      <c r="F199" s="6"/>
      <c r="H199" s="14"/>
      <c r="I199" s="14"/>
    </row>
    <row r="200" spans="3:9" ht="14.25" customHeight="1">
      <c r="C200" s="6"/>
      <c r="D200" s="6"/>
      <c r="E200" s="6"/>
      <c r="F200" s="6"/>
      <c r="H200" s="14"/>
      <c r="I200" s="14"/>
    </row>
    <row r="201" spans="3:9" ht="14.25" customHeight="1">
      <c r="C201" s="6"/>
      <c r="D201" s="6"/>
      <c r="E201" s="6"/>
      <c r="F201" s="6"/>
      <c r="H201" s="14"/>
      <c r="I201" s="14"/>
    </row>
    <row r="202" spans="3:9" ht="14.25" customHeight="1">
      <c r="C202" s="6"/>
      <c r="D202" s="6"/>
      <c r="E202" s="6"/>
      <c r="F202" s="6"/>
      <c r="H202" s="14"/>
      <c r="I202" s="14"/>
    </row>
    <row r="203" spans="3:9" ht="14.25" customHeight="1">
      <c r="C203" s="6"/>
      <c r="D203" s="6"/>
      <c r="E203" s="6"/>
      <c r="F203" s="6"/>
      <c r="H203" s="14"/>
      <c r="I203" s="14"/>
    </row>
    <row r="204" spans="3:9" ht="14.25" customHeight="1">
      <c r="C204" s="6"/>
      <c r="D204" s="6"/>
      <c r="E204" s="6"/>
      <c r="F204" s="6"/>
      <c r="H204" s="14"/>
      <c r="I204" s="14"/>
    </row>
    <row r="205" spans="3:9" ht="14.25" customHeight="1">
      <c r="C205" s="6"/>
      <c r="D205" s="6"/>
      <c r="E205" s="6"/>
      <c r="F205" s="6"/>
      <c r="H205" s="14"/>
      <c r="I205" s="14"/>
    </row>
    <row r="206" spans="3:9" ht="14.25" customHeight="1">
      <c r="C206" s="6"/>
      <c r="D206" s="6"/>
      <c r="E206" s="6"/>
      <c r="F206" s="6"/>
      <c r="H206" s="14"/>
      <c r="I206" s="14"/>
    </row>
    <row r="207" spans="3:9" ht="14.25" customHeight="1">
      <c r="C207" s="6"/>
      <c r="D207" s="6"/>
      <c r="E207" s="6"/>
      <c r="F207" s="6"/>
      <c r="H207" s="14"/>
      <c r="I207" s="14"/>
    </row>
    <row r="208" spans="3:9" ht="14.25" customHeight="1">
      <c r="C208" s="6"/>
      <c r="D208" s="6"/>
      <c r="E208" s="6"/>
      <c r="F208" s="6"/>
      <c r="H208" s="14"/>
      <c r="I208" s="14"/>
    </row>
    <row r="209" spans="3:9" ht="14.25" customHeight="1">
      <c r="C209" s="6"/>
      <c r="D209" s="6"/>
      <c r="E209" s="6"/>
      <c r="F209" s="6"/>
      <c r="H209" s="14"/>
      <c r="I209" s="14"/>
    </row>
    <row r="210" spans="3:9" ht="14.25" customHeight="1">
      <c r="C210" s="6"/>
      <c r="D210" s="6"/>
      <c r="E210" s="6"/>
      <c r="F210" s="6"/>
      <c r="H210" s="14"/>
      <c r="I210" s="14"/>
    </row>
    <row r="211" spans="3:9" ht="14.25" customHeight="1">
      <c r="C211" s="6"/>
      <c r="D211" s="6"/>
      <c r="E211" s="6"/>
      <c r="F211" s="6"/>
      <c r="H211" s="14"/>
      <c r="I211" s="14"/>
    </row>
    <row r="212" spans="3:9" ht="14.25" customHeight="1">
      <c r="C212" s="6"/>
      <c r="D212" s="6"/>
      <c r="E212" s="6"/>
      <c r="F212" s="6"/>
      <c r="H212" s="14"/>
      <c r="I212" s="14"/>
    </row>
    <row r="213" spans="3:9" ht="14.25" customHeight="1">
      <c r="C213" s="6"/>
      <c r="D213" s="6"/>
      <c r="E213" s="6"/>
      <c r="F213" s="6"/>
      <c r="H213" s="14"/>
      <c r="I213" s="14"/>
    </row>
    <row r="214" spans="3:9" ht="14.25" customHeight="1">
      <c r="C214" s="6"/>
      <c r="D214" s="6"/>
      <c r="E214" s="6"/>
      <c r="F214" s="6"/>
      <c r="H214" s="14"/>
      <c r="I214" s="14"/>
    </row>
    <row r="215" spans="3:9" ht="14.25" customHeight="1">
      <c r="C215" s="6"/>
      <c r="D215" s="6"/>
      <c r="E215" s="6"/>
      <c r="F215" s="6"/>
      <c r="H215" s="14"/>
      <c r="I215" s="14"/>
    </row>
    <row r="216" spans="3:9" ht="14.25" customHeight="1">
      <c r="C216" s="6"/>
      <c r="D216" s="6"/>
      <c r="E216" s="6"/>
      <c r="F216" s="6"/>
      <c r="H216" s="14"/>
      <c r="I216" s="14"/>
    </row>
    <row r="217" spans="3:9" ht="14.25" customHeight="1">
      <c r="C217" s="6"/>
      <c r="D217" s="6"/>
      <c r="E217" s="6"/>
      <c r="F217" s="6"/>
      <c r="H217" s="14"/>
      <c r="I217" s="14"/>
    </row>
    <row r="218" spans="3:9" ht="14.25" customHeight="1">
      <c r="C218" s="6"/>
      <c r="D218" s="6"/>
      <c r="E218" s="6"/>
      <c r="F218" s="6"/>
      <c r="H218" s="14"/>
      <c r="I218" s="14"/>
    </row>
    <row r="219" spans="3:9" ht="14.25" customHeight="1">
      <c r="C219" s="6"/>
      <c r="D219" s="6"/>
      <c r="E219" s="6"/>
      <c r="F219" s="6"/>
      <c r="H219" s="14"/>
      <c r="I219" s="14"/>
    </row>
    <row r="220" spans="3:9" ht="14.25" customHeight="1">
      <c r="C220" s="6"/>
      <c r="D220" s="6"/>
      <c r="E220" s="6"/>
      <c r="F220" s="6"/>
      <c r="H220" s="14"/>
      <c r="I220" s="14"/>
    </row>
    <row r="221" spans="3:9" ht="14.25" customHeight="1">
      <c r="C221" s="6"/>
      <c r="D221" s="6"/>
      <c r="E221" s="6"/>
      <c r="F221" s="6"/>
      <c r="H221" s="14"/>
      <c r="I221" s="14"/>
    </row>
    <row r="222" spans="3:9" ht="14.25" customHeight="1">
      <c r="C222" s="6"/>
      <c r="D222" s="6"/>
      <c r="E222" s="6"/>
      <c r="F222" s="6"/>
      <c r="H222" s="14"/>
      <c r="I222" s="14"/>
    </row>
    <row r="223" spans="3:9" ht="14.25" customHeight="1">
      <c r="C223" s="6"/>
      <c r="D223" s="6"/>
      <c r="E223" s="6"/>
      <c r="F223" s="6"/>
      <c r="H223" s="14"/>
      <c r="I223" s="14"/>
    </row>
    <row r="224" spans="3:9" ht="14.25" customHeight="1">
      <c r="C224" s="6"/>
      <c r="D224" s="6"/>
      <c r="E224" s="6"/>
      <c r="F224" s="6"/>
      <c r="H224" s="14"/>
      <c r="I224" s="14"/>
    </row>
    <row r="225" spans="3:9" ht="14.25" customHeight="1">
      <c r="C225" s="6"/>
      <c r="D225" s="6"/>
      <c r="E225" s="6"/>
      <c r="F225" s="6"/>
      <c r="H225" s="14"/>
      <c r="I225" s="14"/>
    </row>
    <row r="226" spans="3:9" ht="14.25" customHeight="1">
      <c r="C226" s="6"/>
      <c r="D226" s="6"/>
      <c r="E226" s="6"/>
      <c r="F226" s="6"/>
      <c r="H226" s="14"/>
      <c r="I226" s="14"/>
    </row>
    <row r="227" spans="3:9" ht="14.25" customHeight="1">
      <c r="C227" s="6"/>
      <c r="D227" s="6"/>
      <c r="E227" s="6"/>
      <c r="F227" s="6"/>
      <c r="H227" s="14"/>
      <c r="I227" s="14"/>
    </row>
    <row r="228" spans="3:9" ht="14.25" customHeight="1">
      <c r="C228" s="6"/>
      <c r="D228" s="6"/>
      <c r="E228" s="6"/>
      <c r="F228" s="6"/>
      <c r="H228" s="14"/>
      <c r="I228" s="14"/>
    </row>
    <row r="229" spans="3:9" ht="14.25" customHeight="1">
      <c r="C229" s="6"/>
      <c r="D229" s="6"/>
      <c r="E229" s="6"/>
      <c r="F229" s="6"/>
      <c r="H229" s="14"/>
      <c r="I229" s="14"/>
    </row>
    <row r="230" spans="3:9" ht="14.25" customHeight="1">
      <c r="C230" s="6"/>
      <c r="D230" s="6"/>
      <c r="E230" s="6"/>
      <c r="F230" s="6"/>
      <c r="H230" s="14"/>
      <c r="I230" s="14"/>
    </row>
    <row r="231" spans="3:9" ht="14.25" customHeight="1">
      <c r="C231" s="6"/>
      <c r="D231" s="6"/>
      <c r="E231" s="6"/>
      <c r="F231" s="6"/>
      <c r="H231" s="14"/>
      <c r="I231" s="14"/>
    </row>
    <row r="232" spans="3:9" ht="14.25" customHeight="1">
      <c r="C232" s="6"/>
      <c r="D232" s="6"/>
      <c r="E232" s="6"/>
      <c r="F232" s="6"/>
      <c r="H232" s="14"/>
      <c r="I232" s="14"/>
    </row>
    <row r="233" spans="3:9" ht="14.25" customHeight="1">
      <c r="C233" s="6"/>
      <c r="D233" s="6"/>
      <c r="E233" s="6"/>
      <c r="F233" s="6"/>
      <c r="H233" s="14"/>
      <c r="I233" s="14"/>
    </row>
    <row r="234" spans="3:9" ht="14.25" customHeight="1">
      <c r="C234" s="6"/>
      <c r="D234" s="6"/>
      <c r="E234" s="6"/>
      <c r="F234" s="6"/>
      <c r="H234" s="14"/>
      <c r="I234" s="14"/>
    </row>
    <row r="235" spans="3:9" ht="14.25" customHeight="1">
      <c r="C235" s="6"/>
      <c r="D235" s="6"/>
      <c r="E235" s="6"/>
      <c r="F235" s="6"/>
      <c r="H235" s="14"/>
      <c r="I235" s="14"/>
    </row>
    <row r="236" spans="3:9" ht="14.25" customHeight="1">
      <c r="C236" s="6"/>
      <c r="D236" s="6"/>
      <c r="E236" s="6"/>
      <c r="F236" s="6"/>
      <c r="H236" s="14"/>
      <c r="I236" s="14"/>
    </row>
    <row r="237" spans="3:9" ht="14.25" customHeight="1">
      <c r="C237" s="6"/>
      <c r="D237" s="6"/>
      <c r="E237" s="6"/>
      <c r="F237" s="6"/>
      <c r="H237" s="14"/>
      <c r="I237" s="14"/>
    </row>
    <row r="238" spans="3:9" ht="14.25" customHeight="1">
      <c r="C238" s="6"/>
      <c r="D238" s="6"/>
      <c r="E238" s="6"/>
      <c r="F238" s="6"/>
      <c r="H238" s="14"/>
      <c r="I238" s="14"/>
    </row>
    <row r="239" spans="3:9" ht="14.25" customHeight="1">
      <c r="C239" s="6"/>
      <c r="D239" s="6"/>
      <c r="E239" s="6"/>
      <c r="F239" s="6"/>
      <c r="H239" s="14"/>
      <c r="I239" s="14"/>
    </row>
    <row r="240" spans="3:9" ht="14.25" customHeight="1">
      <c r="C240" s="6"/>
      <c r="D240" s="6"/>
      <c r="E240" s="6"/>
      <c r="F240" s="6"/>
      <c r="H240" s="14"/>
      <c r="I240" s="14"/>
    </row>
    <row r="241" spans="3:9" ht="14.25" customHeight="1">
      <c r="C241" s="6"/>
      <c r="D241" s="6"/>
      <c r="E241" s="6"/>
      <c r="F241" s="6"/>
      <c r="H241" s="14"/>
      <c r="I241" s="14"/>
    </row>
    <row r="242" spans="3:9" ht="14.25" customHeight="1">
      <c r="C242" s="6"/>
      <c r="D242" s="6"/>
      <c r="E242" s="6"/>
      <c r="F242" s="6"/>
      <c r="H242" s="14"/>
      <c r="I242" s="14"/>
    </row>
    <row r="243" spans="3:9" ht="14.25" customHeight="1">
      <c r="C243" s="6"/>
      <c r="D243" s="6"/>
      <c r="E243" s="6"/>
      <c r="F243" s="6"/>
      <c r="H243" s="14"/>
      <c r="I243" s="14"/>
    </row>
    <row r="244" spans="3:9" ht="14.25" customHeight="1">
      <c r="C244" s="6"/>
      <c r="D244" s="6"/>
      <c r="E244" s="6"/>
      <c r="F244" s="6"/>
      <c r="H244" s="14"/>
      <c r="I244" s="14"/>
    </row>
    <row r="245" spans="3:9" ht="14.25" customHeight="1">
      <c r="C245" s="6"/>
      <c r="D245" s="6"/>
      <c r="E245" s="6"/>
      <c r="F245" s="6"/>
      <c r="H245" s="14"/>
      <c r="I245" s="14"/>
    </row>
    <row r="246" spans="3:9" ht="14.25" customHeight="1">
      <c r="C246" s="6"/>
      <c r="D246" s="6"/>
      <c r="E246" s="6"/>
      <c r="F246" s="6"/>
      <c r="H246" s="14"/>
      <c r="I246" s="14"/>
    </row>
    <row r="247" spans="3:9" ht="14.25" customHeight="1">
      <c r="C247" s="6"/>
      <c r="D247" s="6"/>
      <c r="E247" s="6"/>
      <c r="F247" s="6"/>
      <c r="H247" s="14"/>
      <c r="I247" s="14"/>
    </row>
    <row r="248" spans="3:9" ht="14.25" customHeight="1">
      <c r="C248" s="6"/>
      <c r="D248" s="6"/>
      <c r="E248" s="6"/>
      <c r="F248" s="6"/>
      <c r="H248" s="14"/>
      <c r="I248" s="14"/>
    </row>
    <row r="249" spans="3:9" ht="14.25" customHeight="1">
      <c r="C249" s="6"/>
      <c r="D249" s="6"/>
      <c r="E249" s="6"/>
      <c r="F249" s="6"/>
      <c r="H249" s="14"/>
      <c r="I249" s="14"/>
    </row>
    <row r="250" spans="3:9" ht="14.25" customHeight="1">
      <c r="C250" s="6"/>
      <c r="D250" s="6"/>
      <c r="E250" s="6"/>
      <c r="F250" s="6"/>
      <c r="H250" s="14"/>
      <c r="I250" s="14"/>
    </row>
    <row r="251" spans="3:9" ht="14.25" customHeight="1">
      <c r="C251" s="6"/>
      <c r="D251" s="6"/>
      <c r="E251" s="6"/>
      <c r="F251" s="6"/>
      <c r="H251" s="14"/>
      <c r="I251" s="14"/>
    </row>
    <row r="252" spans="3:9" ht="14.25" customHeight="1">
      <c r="C252" s="6"/>
      <c r="D252" s="6"/>
      <c r="E252" s="6"/>
      <c r="F252" s="6"/>
      <c r="H252" s="14"/>
      <c r="I252" s="14"/>
    </row>
    <row r="253" spans="3:9" ht="14.25" customHeight="1">
      <c r="C253" s="6"/>
      <c r="D253" s="6"/>
      <c r="E253" s="6"/>
      <c r="F253" s="6"/>
      <c r="H253" s="14"/>
      <c r="I253" s="14"/>
    </row>
    <row r="254" spans="3:9" ht="14.25" customHeight="1">
      <c r="C254" s="6"/>
      <c r="D254" s="6"/>
      <c r="E254" s="6"/>
      <c r="F254" s="6"/>
      <c r="H254" s="14"/>
      <c r="I254" s="14"/>
    </row>
    <row r="255" spans="3:9" ht="14.25" customHeight="1">
      <c r="C255" s="6"/>
      <c r="D255" s="6"/>
      <c r="E255" s="6"/>
      <c r="F255" s="6"/>
      <c r="H255" s="14"/>
      <c r="I255" s="14"/>
    </row>
    <row r="256" spans="3:9" ht="14.25" customHeight="1">
      <c r="C256" s="6"/>
      <c r="D256" s="6"/>
      <c r="E256" s="6"/>
      <c r="F256" s="6"/>
      <c r="H256" s="14"/>
      <c r="I256" s="14"/>
    </row>
    <row r="257" spans="3:9" ht="14.25" customHeight="1">
      <c r="C257" s="6"/>
      <c r="D257" s="6"/>
      <c r="E257" s="6"/>
      <c r="F257" s="6"/>
      <c r="H257" s="14"/>
      <c r="I257" s="14"/>
    </row>
    <row r="258" spans="3:9" ht="14.25" customHeight="1">
      <c r="C258" s="6"/>
      <c r="D258" s="6"/>
      <c r="E258" s="6"/>
      <c r="F258" s="6"/>
      <c r="H258" s="14"/>
      <c r="I258" s="14"/>
    </row>
    <row r="259" spans="3:9" ht="14.25" customHeight="1">
      <c r="C259" s="6"/>
      <c r="D259" s="6"/>
      <c r="E259" s="6"/>
      <c r="F259" s="6"/>
      <c r="H259" s="14"/>
      <c r="I259" s="14"/>
    </row>
    <row r="260" spans="3:9" ht="14.25" customHeight="1">
      <c r="C260" s="6"/>
      <c r="D260" s="6"/>
      <c r="E260" s="6"/>
      <c r="F260" s="6"/>
      <c r="H260" s="14"/>
      <c r="I260" s="14"/>
    </row>
    <row r="261" spans="3:9" ht="14.25" customHeight="1">
      <c r="C261" s="6"/>
      <c r="D261" s="6"/>
      <c r="E261" s="6"/>
      <c r="F261" s="6"/>
      <c r="H261" s="14"/>
      <c r="I261" s="14"/>
    </row>
    <row r="262" spans="3:9" ht="14.25" customHeight="1">
      <c r="C262" s="6"/>
      <c r="D262" s="6"/>
      <c r="E262" s="6"/>
      <c r="F262" s="6"/>
      <c r="H262" s="14"/>
      <c r="I262" s="14"/>
    </row>
    <row r="263" spans="3:9" ht="14.25" customHeight="1">
      <c r="C263" s="6"/>
      <c r="D263" s="6"/>
      <c r="E263" s="6"/>
      <c r="F263" s="6"/>
      <c r="H263" s="14"/>
      <c r="I263" s="14"/>
    </row>
    <row r="264" spans="3:9" ht="14.25" customHeight="1">
      <c r="C264" s="6"/>
      <c r="D264" s="6"/>
      <c r="E264" s="6"/>
      <c r="F264" s="6"/>
      <c r="H264" s="14"/>
      <c r="I264" s="14"/>
    </row>
    <row r="265" spans="3:9" ht="14.25" customHeight="1">
      <c r="C265" s="6"/>
      <c r="D265" s="6"/>
      <c r="E265" s="6"/>
      <c r="F265" s="6"/>
      <c r="H265" s="14"/>
      <c r="I265" s="14"/>
    </row>
    <row r="266" spans="3:9" ht="14.25" customHeight="1">
      <c r="C266" s="6"/>
      <c r="D266" s="6"/>
      <c r="E266" s="6"/>
      <c r="F266" s="6"/>
      <c r="H266" s="14"/>
      <c r="I266" s="14"/>
    </row>
    <row r="267" spans="3:9" ht="14.25" customHeight="1">
      <c r="C267" s="6"/>
      <c r="D267" s="6"/>
      <c r="E267" s="6"/>
      <c r="F267" s="6"/>
      <c r="H267" s="14"/>
      <c r="I267" s="14"/>
    </row>
    <row r="268" spans="3:9" ht="14.25" customHeight="1">
      <c r="C268" s="6"/>
      <c r="D268" s="6"/>
      <c r="E268" s="6"/>
      <c r="F268" s="6"/>
      <c r="H268" s="14"/>
      <c r="I268" s="14"/>
    </row>
    <row r="269" spans="3:9" ht="14.25" customHeight="1">
      <c r="C269" s="6"/>
      <c r="D269" s="6"/>
      <c r="E269" s="6"/>
      <c r="F269" s="6"/>
      <c r="H269" s="14"/>
      <c r="I269" s="14"/>
    </row>
    <row r="270" spans="3:9" ht="14.25" customHeight="1">
      <c r="C270" s="6"/>
      <c r="D270" s="6"/>
      <c r="E270" s="6"/>
      <c r="F270" s="6"/>
      <c r="H270" s="14"/>
      <c r="I270" s="14"/>
    </row>
    <row r="271" spans="3:9" ht="14.25" customHeight="1">
      <c r="C271" s="6"/>
      <c r="D271" s="6"/>
      <c r="E271" s="6"/>
      <c r="F271" s="6"/>
      <c r="H271" s="14"/>
      <c r="I271" s="14"/>
    </row>
    <row r="272" spans="3:9" ht="14.25" customHeight="1">
      <c r="C272" s="6"/>
      <c r="D272" s="6"/>
      <c r="E272" s="6"/>
      <c r="F272" s="6"/>
      <c r="H272" s="14"/>
      <c r="I272" s="14"/>
    </row>
    <row r="273" spans="3:9" ht="14.25" customHeight="1">
      <c r="C273" s="6"/>
      <c r="D273" s="6"/>
      <c r="E273" s="6"/>
      <c r="F273" s="6"/>
      <c r="H273" s="14"/>
      <c r="I273" s="14"/>
    </row>
    <row r="274" spans="3:9" ht="14.25" customHeight="1">
      <c r="C274" s="6"/>
      <c r="D274" s="6"/>
      <c r="E274" s="6"/>
      <c r="F274" s="6"/>
      <c r="H274" s="14"/>
      <c r="I274" s="14"/>
    </row>
    <row r="275" spans="3:9" ht="14.25" customHeight="1">
      <c r="C275" s="6"/>
      <c r="D275" s="6"/>
      <c r="E275" s="6"/>
      <c r="F275" s="6"/>
      <c r="H275" s="14"/>
      <c r="I275" s="14"/>
    </row>
    <row r="276" spans="3:9" ht="14.25" customHeight="1">
      <c r="C276" s="6"/>
      <c r="D276" s="6"/>
      <c r="E276" s="6"/>
      <c r="F276" s="6"/>
      <c r="H276" s="14"/>
      <c r="I276" s="14"/>
    </row>
    <row r="277" spans="3:9" ht="14.25" customHeight="1">
      <c r="C277" s="6"/>
      <c r="D277" s="6"/>
      <c r="E277" s="6"/>
      <c r="F277" s="6"/>
      <c r="H277" s="14"/>
      <c r="I277" s="14"/>
    </row>
    <row r="278" spans="3:9" ht="14.25" customHeight="1">
      <c r="C278" s="6"/>
      <c r="D278" s="6"/>
      <c r="E278" s="6"/>
      <c r="F278" s="6"/>
      <c r="H278" s="14"/>
      <c r="I278" s="14"/>
    </row>
    <row r="279" spans="3:9" ht="14.25" customHeight="1">
      <c r="C279" s="6"/>
      <c r="D279" s="6"/>
      <c r="E279" s="6"/>
      <c r="F279" s="6"/>
      <c r="H279" s="14"/>
      <c r="I279" s="14"/>
    </row>
    <row r="280" spans="3:9" ht="14.25" customHeight="1">
      <c r="C280" s="6"/>
      <c r="D280" s="6"/>
      <c r="E280" s="6"/>
      <c r="F280" s="6"/>
      <c r="H280" s="14"/>
      <c r="I280" s="14"/>
    </row>
    <row r="281" spans="3:9" ht="14.25" customHeight="1">
      <c r="C281" s="6"/>
      <c r="D281" s="6"/>
      <c r="E281" s="6"/>
      <c r="F281" s="6"/>
      <c r="H281" s="14"/>
      <c r="I281" s="14"/>
    </row>
    <row r="282" spans="3:9" ht="14.25" customHeight="1">
      <c r="C282" s="6"/>
      <c r="D282" s="6"/>
      <c r="E282" s="6"/>
      <c r="F282" s="6"/>
      <c r="H282" s="14"/>
      <c r="I282" s="14"/>
    </row>
    <row r="283" spans="3:9" ht="14.25" customHeight="1">
      <c r="C283" s="6"/>
      <c r="D283" s="6"/>
      <c r="E283" s="6"/>
      <c r="F283" s="6"/>
      <c r="H283" s="14"/>
      <c r="I283" s="14"/>
    </row>
    <row r="284" spans="3:9" ht="14.25" customHeight="1">
      <c r="C284" s="6"/>
      <c r="D284" s="6"/>
      <c r="E284" s="6"/>
      <c r="F284" s="6"/>
      <c r="H284" s="14"/>
      <c r="I284" s="14"/>
    </row>
    <row r="285" spans="3:9" ht="14.25" customHeight="1">
      <c r="C285" s="6"/>
      <c r="D285" s="6"/>
      <c r="E285" s="6"/>
      <c r="F285" s="6"/>
      <c r="H285" s="14"/>
      <c r="I285" s="14"/>
    </row>
    <row r="286" spans="3:9" ht="14.25" customHeight="1">
      <c r="C286" s="6"/>
      <c r="D286" s="6"/>
      <c r="E286" s="6"/>
      <c r="F286" s="6"/>
      <c r="H286" s="14"/>
      <c r="I286" s="14"/>
    </row>
    <row r="287" spans="3:9" ht="14.25" customHeight="1">
      <c r="C287" s="6"/>
      <c r="D287" s="6"/>
      <c r="E287" s="6"/>
      <c r="F287" s="6"/>
      <c r="H287" s="14"/>
      <c r="I287" s="14"/>
    </row>
    <row r="288" spans="3:9" ht="14.25" customHeight="1">
      <c r="C288" s="6"/>
      <c r="D288" s="6"/>
      <c r="E288" s="6"/>
      <c r="F288" s="6"/>
      <c r="H288" s="14"/>
      <c r="I288" s="14"/>
    </row>
    <row r="289" spans="3:9" ht="14.25" customHeight="1">
      <c r="C289" s="6"/>
      <c r="D289" s="6"/>
      <c r="E289" s="6"/>
      <c r="F289" s="6"/>
      <c r="H289" s="14"/>
      <c r="I289" s="14"/>
    </row>
    <row r="290" spans="3:9" ht="14.25" customHeight="1">
      <c r="C290" s="6"/>
      <c r="D290" s="6"/>
      <c r="E290" s="6"/>
      <c r="F290" s="6"/>
      <c r="H290" s="14"/>
      <c r="I290" s="14"/>
    </row>
    <row r="291" spans="3:9" ht="14.25" customHeight="1">
      <c r="C291" s="6"/>
      <c r="D291" s="6"/>
      <c r="E291" s="6"/>
      <c r="F291" s="6"/>
      <c r="H291" s="14"/>
      <c r="I291" s="14"/>
    </row>
    <row r="292" spans="3:9" ht="14.25" customHeight="1">
      <c r="C292" s="6"/>
      <c r="D292" s="6"/>
      <c r="E292" s="6"/>
      <c r="F292" s="6"/>
      <c r="H292" s="14"/>
      <c r="I292" s="14"/>
    </row>
    <row r="293" spans="3:9" ht="14.25" customHeight="1">
      <c r="C293" s="6"/>
      <c r="D293" s="6"/>
      <c r="E293" s="6"/>
      <c r="F293" s="6"/>
      <c r="H293" s="14"/>
      <c r="I293" s="14"/>
    </row>
    <row r="294" spans="3:9" ht="14.25" customHeight="1">
      <c r="C294" s="6"/>
      <c r="D294" s="6"/>
      <c r="E294" s="6"/>
      <c r="F294" s="6"/>
      <c r="H294" s="14"/>
      <c r="I294" s="14"/>
    </row>
    <row r="295" spans="3:9" ht="14.25" customHeight="1">
      <c r="C295" s="6"/>
      <c r="D295" s="6"/>
      <c r="E295" s="6"/>
      <c r="F295" s="6"/>
      <c r="H295" s="14"/>
      <c r="I295" s="14"/>
    </row>
    <row r="296" spans="3:9" ht="14.25" customHeight="1">
      <c r="C296" s="6"/>
      <c r="D296" s="6"/>
      <c r="E296" s="6"/>
      <c r="F296" s="6"/>
      <c r="H296" s="14"/>
      <c r="I296" s="14"/>
    </row>
    <row r="297" spans="3:9" ht="14.25" customHeight="1">
      <c r="C297" s="6"/>
      <c r="D297" s="6"/>
      <c r="E297" s="6"/>
      <c r="F297" s="6"/>
      <c r="H297" s="14"/>
      <c r="I297" s="14"/>
    </row>
    <row r="298" spans="3:9" ht="14.25" customHeight="1">
      <c r="C298" s="6"/>
      <c r="D298" s="6"/>
      <c r="E298" s="6"/>
      <c r="F298" s="6"/>
      <c r="H298" s="14"/>
      <c r="I298" s="14"/>
    </row>
    <row r="299" spans="3:9" ht="14.25" customHeight="1">
      <c r="C299" s="6"/>
      <c r="D299" s="6"/>
      <c r="E299" s="6"/>
      <c r="F299" s="6"/>
      <c r="H299" s="14"/>
      <c r="I299" s="14"/>
    </row>
    <row r="300" spans="3:9" ht="14.25" customHeight="1">
      <c r="C300" s="6"/>
      <c r="D300" s="6"/>
      <c r="E300" s="6"/>
      <c r="F300" s="6"/>
      <c r="H300" s="14"/>
      <c r="I300" s="14"/>
    </row>
    <row r="301" spans="3:9" ht="14.25" customHeight="1">
      <c r="C301" s="6"/>
      <c r="D301" s="6"/>
      <c r="E301" s="6"/>
      <c r="F301" s="6"/>
      <c r="H301" s="14"/>
      <c r="I301" s="14"/>
    </row>
    <row r="302" spans="3:9" ht="14.25" customHeight="1">
      <c r="C302" s="6"/>
      <c r="D302" s="6"/>
      <c r="E302" s="6"/>
      <c r="F302" s="6"/>
      <c r="H302" s="14"/>
      <c r="I302" s="14"/>
    </row>
    <row r="303" spans="3:9" ht="14.25" customHeight="1">
      <c r="C303" s="6"/>
      <c r="D303" s="6"/>
      <c r="E303" s="6"/>
      <c r="F303" s="6"/>
      <c r="H303" s="14"/>
      <c r="I303" s="14"/>
    </row>
    <row r="304" spans="3:9" ht="14.25" customHeight="1">
      <c r="C304" s="6"/>
      <c r="D304" s="6"/>
      <c r="E304" s="6"/>
      <c r="F304" s="6"/>
      <c r="H304" s="14"/>
      <c r="I304" s="14"/>
    </row>
    <row r="305" spans="3:9" ht="14.25" customHeight="1">
      <c r="C305" s="6"/>
      <c r="D305" s="6"/>
      <c r="E305" s="6"/>
      <c r="F305" s="6"/>
      <c r="H305" s="14"/>
      <c r="I305" s="14"/>
    </row>
    <row r="306" spans="3:9" ht="14.25" customHeight="1">
      <c r="C306" s="6"/>
      <c r="D306" s="6"/>
      <c r="E306" s="6"/>
      <c r="F306" s="6"/>
      <c r="H306" s="14"/>
      <c r="I306" s="14"/>
    </row>
    <row r="307" spans="3:9" ht="14.25" customHeight="1">
      <c r="C307" s="6"/>
      <c r="D307" s="6"/>
      <c r="E307" s="6"/>
      <c r="F307" s="6"/>
      <c r="H307" s="14"/>
      <c r="I307" s="14"/>
    </row>
    <row r="308" spans="3:9" ht="14.25" customHeight="1">
      <c r="C308" s="6"/>
      <c r="D308" s="6"/>
      <c r="E308" s="6"/>
      <c r="F308" s="6"/>
      <c r="H308" s="14"/>
      <c r="I308" s="14"/>
    </row>
    <row r="309" spans="3:9" ht="14.25" customHeight="1">
      <c r="C309" s="6"/>
      <c r="D309" s="6"/>
      <c r="E309" s="6"/>
      <c r="F309" s="6"/>
      <c r="H309" s="14"/>
      <c r="I309" s="14"/>
    </row>
    <row r="310" spans="3:9" ht="14.25" customHeight="1">
      <c r="C310" s="6"/>
      <c r="D310" s="6"/>
      <c r="E310" s="6"/>
      <c r="F310" s="6"/>
      <c r="H310" s="14"/>
      <c r="I310" s="14"/>
    </row>
    <row r="311" spans="3:9" ht="14.25" customHeight="1">
      <c r="C311" s="6"/>
      <c r="D311" s="6"/>
      <c r="E311" s="6"/>
      <c r="F311" s="6"/>
      <c r="H311" s="14"/>
      <c r="I311" s="14"/>
    </row>
    <row r="312" spans="3:9" ht="14.25" customHeight="1">
      <c r="C312" s="6"/>
      <c r="D312" s="6"/>
      <c r="E312" s="6"/>
      <c r="F312" s="6"/>
      <c r="H312" s="14"/>
      <c r="I312" s="14"/>
    </row>
    <row r="313" spans="3:9" ht="14.25" customHeight="1">
      <c r="C313" s="6"/>
      <c r="D313" s="6"/>
      <c r="E313" s="6"/>
      <c r="F313" s="6"/>
      <c r="H313" s="14"/>
      <c r="I313" s="14"/>
    </row>
    <row r="314" spans="3:9" ht="14.25" customHeight="1">
      <c r="C314" s="6"/>
      <c r="D314" s="6"/>
      <c r="E314" s="6"/>
      <c r="F314" s="6"/>
      <c r="H314" s="14"/>
      <c r="I314" s="14"/>
    </row>
    <row r="315" spans="3:9" ht="14.25" customHeight="1">
      <c r="C315" s="6"/>
      <c r="D315" s="6"/>
      <c r="E315" s="6"/>
      <c r="F315" s="6"/>
      <c r="H315" s="14"/>
      <c r="I315" s="14"/>
    </row>
    <row r="316" spans="3:9" ht="14.25" customHeight="1">
      <c r="C316" s="6"/>
      <c r="D316" s="6"/>
      <c r="E316" s="6"/>
      <c r="F316" s="6"/>
      <c r="H316" s="14"/>
      <c r="I316" s="14"/>
    </row>
    <row r="317" spans="3:9" ht="14.25" customHeight="1">
      <c r="C317" s="6"/>
      <c r="D317" s="6"/>
      <c r="E317" s="6"/>
      <c r="F317" s="6"/>
      <c r="H317" s="14"/>
      <c r="I317" s="14"/>
    </row>
    <row r="318" spans="3:9" ht="14.25" customHeight="1">
      <c r="C318" s="6"/>
      <c r="D318" s="6"/>
      <c r="E318" s="6"/>
      <c r="F318" s="6"/>
      <c r="H318" s="14"/>
      <c r="I318" s="14"/>
    </row>
    <row r="319" spans="3:9" ht="14.25" customHeight="1">
      <c r="C319" s="6"/>
      <c r="D319" s="6"/>
      <c r="E319" s="6"/>
      <c r="F319" s="6"/>
      <c r="H319" s="14"/>
      <c r="I319" s="14"/>
    </row>
    <row r="320" spans="3:9" ht="14.25" customHeight="1">
      <c r="C320" s="6"/>
      <c r="D320" s="6"/>
      <c r="E320" s="6"/>
      <c r="F320" s="6"/>
      <c r="H320" s="14"/>
      <c r="I320" s="14"/>
    </row>
    <row r="321" spans="3:9" ht="14.25" customHeight="1">
      <c r="C321" s="6"/>
      <c r="D321" s="6"/>
      <c r="E321" s="6"/>
      <c r="F321" s="6"/>
      <c r="H321" s="14"/>
      <c r="I321" s="14"/>
    </row>
    <row r="322" spans="3:9" ht="14.25" customHeight="1">
      <c r="C322" s="6"/>
      <c r="D322" s="6"/>
      <c r="E322" s="6"/>
      <c r="F322" s="6"/>
      <c r="H322" s="14"/>
      <c r="I322" s="14"/>
    </row>
    <row r="323" spans="3:9" ht="14.25" customHeight="1">
      <c r="C323" s="6"/>
      <c r="D323" s="6"/>
      <c r="E323" s="6"/>
      <c r="F323" s="6"/>
      <c r="H323" s="14"/>
      <c r="I323" s="14"/>
    </row>
    <row r="324" spans="3:9" ht="14.25" customHeight="1">
      <c r="C324" s="6"/>
      <c r="D324" s="6"/>
      <c r="E324" s="6"/>
      <c r="F324" s="6"/>
      <c r="H324" s="14"/>
      <c r="I324" s="14"/>
    </row>
    <row r="325" spans="3:9" ht="14.25" customHeight="1">
      <c r="C325" s="6"/>
      <c r="D325" s="6"/>
      <c r="E325" s="6"/>
      <c r="F325" s="6"/>
      <c r="H325" s="14"/>
      <c r="I325" s="14"/>
    </row>
    <row r="326" spans="3:9" ht="14.25" customHeight="1">
      <c r="C326" s="6"/>
      <c r="D326" s="6"/>
      <c r="E326" s="6"/>
      <c r="F326" s="6"/>
      <c r="H326" s="14"/>
      <c r="I326" s="14"/>
    </row>
    <row r="327" spans="3:9" ht="14.25" customHeight="1">
      <c r="C327" s="6"/>
      <c r="D327" s="6"/>
      <c r="E327" s="6"/>
      <c r="F327" s="6"/>
      <c r="H327" s="14"/>
      <c r="I327" s="14"/>
    </row>
    <row r="328" spans="3:9" ht="14.25" customHeight="1">
      <c r="C328" s="6"/>
      <c r="D328" s="6"/>
      <c r="E328" s="6"/>
      <c r="F328" s="6"/>
      <c r="H328" s="14"/>
      <c r="I328" s="14"/>
    </row>
    <row r="329" spans="3:9" ht="14.25" customHeight="1">
      <c r="C329" s="6"/>
      <c r="D329" s="6"/>
      <c r="E329" s="6"/>
      <c r="F329" s="6"/>
      <c r="H329" s="14"/>
      <c r="I329" s="14"/>
    </row>
    <row r="330" spans="3:9" ht="14.25" customHeight="1">
      <c r="C330" s="6"/>
      <c r="D330" s="6"/>
      <c r="E330" s="6"/>
      <c r="F330" s="6"/>
      <c r="H330" s="14"/>
      <c r="I330" s="14"/>
    </row>
    <row r="331" spans="3:9" ht="14.25" customHeight="1">
      <c r="C331" s="6"/>
      <c r="D331" s="6"/>
      <c r="E331" s="6"/>
      <c r="F331" s="6"/>
      <c r="H331" s="14"/>
      <c r="I331" s="14"/>
    </row>
    <row r="332" spans="3:9" ht="14.25" customHeight="1">
      <c r="C332" s="6"/>
      <c r="D332" s="6"/>
      <c r="E332" s="6"/>
      <c r="F332" s="6"/>
      <c r="H332" s="14"/>
      <c r="I332" s="14"/>
    </row>
    <row r="333" spans="3:9" ht="14.25" customHeight="1">
      <c r="C333" s="6"/>
      <c r="D333" s="6"/>
      <c r="E333" s="6"/>
      <c r="F333" s="6"/>
      <c r="H333" s="14"/>
      <c r="I333" s="14"/>
    </row>
    <row r="334" spans="3:9" ht="14.25" customHeight="1">
      <c r="C334" s="6"/>
      <c r="D334" s="6"/>
      <c r="E334" s="6"/>
      <c r="F334" s="6"/>
      <c r="H334" s="14"/>
      <c r="I334" s="14"/>
    </row>
    <row r="335" spans="3:9" ht="14.25" customHeight="1">
      <c r="C335" s="6"/>
      <c r="D335" s="6"/>
      <c r="E335" s="6"/>
      <c r="F335" s="6"/>
      <c r="H335" s="14"/>
      <c r="I335" s="14"/>
    </row>
    <row r="336" spans="3:9" ht="14.25" customHeight="1">
      <c r="C336" s="6"/>
      <c r="D336" s="6"/>
      <c r="E336" s="6"/>
      <c r="F336" s="6"/>
      <c r="H336" s="14"/>
      <c r="I336" s="14"/>
    </row>
    <row r="337" spans="3:9" ht="14.25" customHeight="1">
      <c r="C337" s="6"/>
      <c r="D337" s="6"/>
      <c r="E337" s="6"/>
      <c r="F337" s="6"/>
      <c r="H337" s="14"/>
      <c r="I337" s="14"/>
    </row>
    <row r="338" spans="3:9" ht="14.25" customHeight="1">
      <c r="C338" s="6"/>
      <c r="D338" s="6"/>
      <c r="E338" s="6"/>
      <c r="F338" s="6"/>
      <c r="H338" s="14"/>
      <c r="I338" s="14"/>
    </row>
    <row r="339" spans="3:9" ht="14.25" customHeight="1">
      <c r="C339" s="6"/>
      <c r="D339" s="6"/>
      <c r="E339" s="6"/>
      <c r="F339" s="6"/>
      <c r="H339" s="14"/>
      <c r="I339" s="14"/>
    </row>
    <row r="340" spans="3:9" ht="14.25" customHeight="1">
      <c r="C340" s="6"/>
      <c r="D340" s="6"/>
      <c r="E340" s="6"/>
      <c r="F340" s="6"/>
      <c r="H340" s="14"/>
      <c r="I340" s="14"/>
    </row>
    <row r="341" spans="3:9" ht="14.25" customHeight="1">
      <c r="C341" s="6"/>
      <c r="D341" s="6"/>
      <c r="E341" s="6"/>
      <c r="F341" s="6"/>
      <c r="H341" s="14"/>
      <c r="I341" s="14"/>
    </row>
    <row r="342" spans="3:9" ht="14.25" customHeight="1">
      <c r="C342" s="6"/>
      <c r="D342" s="6"/>
      <c r="E342" s="6"/>
      <c r="F342" s="6"/>
      <c r="H342" s="14"/>
      <c r="I342" s="14"/>
    </row>
    <row r="343" spans="3:9" ht="14.25" customHeight="1">
      <c r="C343" s="6"/>
      <c r="D343" s="6"/>
      <c r="E343" s="6"/>
      <c r="F343" s="6"/>
      <c r="H343" s="14"/>
      <c r="I343" s="14"/>
    </row>
    <row r="344" spans="3:9" ht="14.25" customHeight="1">
      <c r="C344" s="6"/>
      <c r="D344" s="6"/>
      <c r="E344" s="6"/>
      <c r="F344" s="6"/>
      <c r="H344" s="14"/>
      <c r="I344" s="14"/>
    </row>
    <row r="345" spans="3:9" ht="14.25" customHeight="1">
      <c r="C345" s="6"/>
      <c r="D345" s="6"/>
      <c r="E345" s="6"/>
      <c r="F345" s="6"/>
      <c r="H345" s="14"/>
      <c r="I345" s="14"/>
    </row>
    <row r="346" spans="3:9" ht="14.25" customHeight="1">
      <c r="C346" s="6"/>
      <c r="D346" s="6"/>
      <c r="E346" s="6"/>
      <c r="F346" s="6"/>
      <c r="H346" s="14"/>
      <c r="I346" s="14"/>
    </row>
    <row r="347" spans="3:9" ht="14.25" customHeight="1">
      <c r="C347" s="6"/>
      <c r="D347" s="6"/>
      <c r="E347" s="6"/>
      <c r="F347" s="6"/>
      <c r="H347" s="14"/>
      <c r="I347" s="14"/>
    </row>
    <row r="348" spans="3:9" ht="14.25" customHeight="1">
      <c r="C348" s="6"/>
      <c r="D348" s="6"/>
      <c r="E348" s="6"/>
      <c r="F348" s="6"/>
      <c r="H348" s="14"/>
      <c r="I348" s="14"/>
    </row>
    <row r="349" spans="3:9" ht="14.25" customHeight="1">
      <c r="C349" s="6"/>
      <c r="D349" s="6"/>
      <c r="E349" s="6"/>
      <c r="F349" s="6"/>
      <c r="H349" s="14"/>
      <c r="I349" s="14"/>
    </row>
    <row r="350" spans="3:9" ht="14.25" customHeight="1">
      <c r="C350" s="6"/>
      <c r="D350" s="6"/>
      <c r="E350" s="6"/>
      <c r="F350" s="6"/>
      <c r="H350" s="14"/>
      <c r="I350" s="14"/>
    </row>
    <row r="351" spans="3:9" ht="14.25" customHeight="1">
      <c r="C351" s="6"/>
      <c r="D351" s="6"/>
      <c r="E351" s="6"/>
      <c r="F351" s="6"/>
      <c r="H351" s="14"/>
      <c r="I351" s="14"/>
    </row>
    <row r="352" spans="3:9" ht="14.25" customHeight="1">
      <c r="C352" s="6"/>
      <c r="D352" s="6"/>
      <c r="E352" s="6"/>
      <c r="F352" s="6"/>
      <c r="H352" s="14"/>
      <c r="I352" s="14"/>
    </row>
    <row r="353" spans="3:9" ht="14.25" customHeight="1">
      <c r="C353" s="6"/>
      <c r="D353" s="6"/>
      <c r="E353" s="6"/>
      <c r="F353" s="6"/>
      <c r="H353" s="14"/>
      <c r="I353" s="14"/>
    </row>
    <row r="354" spans="3:9" ht="14.25" customHeight="1">
      <c r="C354" s="6"/>
      <c r="D354" s="6"/>
      <c r="E354" s="6"/>
      <c r="F354" s="6"/>
      <c r="H354" s="14"/>
      <c r="I354" s="14"/>
    </row>
    <row r="355" spans="3:9" ht="14.25" customHeight="1">
      <c r="C355" s="6"/>
      <c r="D355" s="6"/>
      <c r="E355" s="6"/>
      <c r="F355" s="6"/>
      <c r="H355" s="14"/>
      <c r="I355" s="14"/>
    </row>
    <row r="356" spans="3:9" ht="14.25" customHeight="1">
      <c r="C356" s="6"/>
      <c r="D356" s="6"/>
      <c r="E356" s="6"/>
      <c r="F356" s="6"/>
      <c r="H356" s="14"/>
      <c r="I356" s="14"/>
    </row>
    <row r="357" spans="3:9" ht="14.25" customHeight="1">
      <c r="C357" s="6"/>
      <c r="D357" s="6"/>
      <c r="E357" s="6"/>
      <c r="F357" s="6"/>
      <c r="H357" s="14"/>
      <c r="I357" s="14"/>
    </row>
    <row r="358" spans="3:9" ht="14.25" customHeight="1">
      <c r="C358" s="6"/>
      <c r="D358" s="6"/>
      <c r="E358" s="6"/>
      <c r="F358" s="6"/>
      <c r="H358" s="14"/>
      <c r="I358" s="14"/>
    </row>
    <row r="359" spans="3:9" ht="14.25" customHeight="1">
      <c r="C359" s="6"/>
      <c r="D359" s="6"/>
      <c r="E359" s="6"/>
      <c r="F359" s="6"/>
      <c r="H359" s="14"/>
      <c r="I359" s="14"/>
    </row>
    <row r="360" spans="3:9" ht="14.25" customHeight="1">
      <c r="C360" s="6"/>
      <c r="D360" s="6"/>
      <c r="E360" s="6"/>
      <c r="F360" s="6"/>
      <c r="H360" s="14"/>
      <c r="I360" s="14"/>
    </row>
    <row r="361" spans="3:9" ht="14.25" customHeight="1">
      <c r="C361" s="6"/>
      <c r="D361" s="6"/>
      <c r="E361" s="6"/>
      <c r="F361" s="6"/>
      <c r="H361" s="14"/>
      <c r="I361" s="14"/>
    </row>
    <row r="362" spans="3:9" ht="14.25" customHeight="1">
      <c r="C362" s="6"/>
      <c r="D362" s="6"/>
      <c r="E362" s="6"/>
      <c r="F362" s="6"/>
      <c r="H362" s="14"/>
      <c r="I362" s="14"/>
    </row>
    <row r="363" spans="3:9" ht="14.25" customHeight="1">
      <c r="C363" s="6"/>
      <c r="D363" s="6"/>
      <c r="E363" s="6"/>
      <c r="F363" s="6"/>
      <c r="H363" s="14"/>
      <c r="I363" s="14"/>
    </row>
    <row r="364" spans="3:9" ht="14.25" customHeight="1">
      <c r="C364" s="6"/>
      <c r="D364" s="6"/>
      <c r="E364" s="6"/>
      <c r="F364" s="6"/>
      <c r="H364" s="14"/>
      <c r="I364" s="14"/>
    </row>
    <row r="365" spans="3:9" ht="14.25" customHeight="1">
      <c r="C365" s="6"/>
      <c r="D365" s="6"/>
      <c r="E365" s="6"/>
      <c r="F365" s="6"/>
      <c r="H365" s="14"/>
      <c r="I365" s="14"/>
    </row>
    <row r="366" spans="3:9" ht="14.25" customHeight="1">
      <c r="C366" s="6"/>
      <c r="D366" s="6"/>
      <c r="E366" s="6"/>
      <c r="F366" s="6"/>
      <c r="H366" s="14"/>
      <c r="I366" s="14"/>
    </row>
    <row r="367" spans="3:9" ht="14.25" customHeight="1">
      <c r="C367" s="6"/>
      <c r="D367" s="6"/>
      <c r="E367" s="6"/>
      <c r="F367" s="6"/>
      <c r="H367" s="14"/>
      <c r="I367" s="14"/>
    </row>
    <row r="368" spans="3:9" ht="14.25" customHeight="1">
      <c r="C368" s="6"/>
      <c r="D368" s="6"/>
      <c r="E368" s="6"/>
      <c r="F368" s="6"/>
      <c r="H368" s="14"/>
      <c r="I368" s="14"/>
    </row>
    <row r="369" spans="3:9" ht="14.25" customHeight="1">
      <c r="C369" s="6"/>
      <c r="D369" s="6"/>
      <c r="E369" s="6"/>
      <c r="F369" s="6"/>
      <c r="H369" s="14"/>
      <c r="I369" s="14"/>
    </row>
    <row r="370" spans="3:9" ht="14.25" customHeight="1">
      <c r="C370" s="6"/>
      <c r="D370" s="6"/>
      <c r="E370" s="6"/>
      <c r="F370" s="6"/>
      <c r="H370" s="14"/>
      <c r="I370" s="14"/>
    </row>
    <row r="371" spans="3:9" ht="14.25" customHeight="1">
      <c r="C371" s="6"/>
      <c r="D371" s="6"/>
      <c r="E371" s="6"/>
      <c r="F371" s="6"/>
      <c r="H371" s="14"/>
      <c r="I371" s="14"/>
    </row>
    <row r="372" spans="3:9" ht="14.25" customHeight="1">
      <c r="C372" s="6"/>
      <c r="D372" s="6"/>
      <c r="E372" s="6"/>
      <c r="F372" s="6"/>
      <c r="H372" s="14"/>
      <c r="I372" s="14"/>
    </row>
    <row r="373" spans="3:9" ht="14.25" customHeight="1">
      <c r="C373" s="6"/>
      <c r="D373" s="6"/>
      <c r="E373" s="6"/>
      <c r="F373" s="6"/>
      <c r="H373" s="14"/>
      <c r="I373" s="14"/>
    </row>
    <row r="374" spans="3:9" ht="14.25" customHeight="1">
      <c r="C374" s="6"/>
      <c r="D374" s="6"/>
      <c r="E374" s="6"/>
      <c r="F374" s="6"/>
      <c r="H374" s="14"/>
      <c r="I374" s="14"/>
    </row>
    <row r="375" spans="3:9" ht="14.25" customHeight="1">
      <c r="C375" s="6"/>
      <c r="D375" s="6"/>
      <c r="E375" s="6"/>
      <c r="F375" s="6"/>
      <c r="H375" s="14"/>
      <c r="I375" s="14"/>
    </row>
    <row r="376" spans="3:9" ht="14.25" customHeight="1">
      <c r="C376" s="6"/>
      <c r="D376" s="6"/>
      <c r="E376" s="6"/>
      <c r="F376" s="6"/>
      <c r="H376" s="14"/>
      <c r="I376" s="14"/>
    </row>
    <row r="377" spans="3:9" ht="14.25" customHeight="1">
      <c r="C377" s="6"/>
      <c r="D377" s="6"/>
      <c r="E377" s="6"/>
      <c r="F377" s="6"/>
      <c r="H377" s="14"/>
      <c r="I377" s="14"/>
    </row>
    <row r="378" spans="3:9" ht="14.25" customHeight="1">
      <c r="C378" s="6"/>
      <c r="D378" s="6"/>
      <c r="E378" s="6"/>
      <c r="F378" s="6"/>
      <c r="H378" s="14"/>
      <c r="I378" s="14"/>
    </row>
    <row r="379" spans="3:9" ht="14.25" customHeight="1">
      <c r="C379" s="6"/>
      <c r="D379" s="6"/>
      <c r="E379" s="6"/>
      <c r="F379" s="6"/>
      <c r="H379" s="14"/>
      <c r="I379" s="14"/>
    </row>
    <row r="380" spans="3:9" ht="14.25" customHeight="1">
      <c r="C380" s="6"/>
      <c r="D380" s="6"/>
      <c r="E380" s="6"/>
      <c r="F380" s="6"/>
      <c r="H380" s="14"/>
      <c r="I380" s="14"/>
    </row>
    <row r="381" spans="3:9" ht="14.25" customHeight="1">
      <c r="C381" s="6"/>
      <c r="D381" s="6"/>
      <c r="E381" s="6"/>
      <c r="F381" s="6"/>
      <c r="H381" s="14"/>
      <c r="I381" s="14"/>
    </row>
    <row r="382" spans="3:9" ht="14.25" customHeight="1">
      <c r="C382" s="6"/>
      <c r="D382" s="6"/>
      <c r="E382" s="6"/>
      <c r="F382" s="6"/>
      <c r="H382" s="14"/>
      <c r="I382" s="14"/>
    </row>
    <row r="383" spans="3:9" ht="14.25" customHeight="1">
      <c r="C383" s="6"/>
      <c r="D383" s="6"/>
      <c r="E383" s="6"/>
      <c r="F383" s="6"/>
      <c r="H383" s="14"/>
      <c r="I383" s="14"/>
    </row>
    <row r="384" spans="3:9" ht="14.25" customHeight="1">
      <c r="C384" s="6"/>
      <c r="D384" s="6"/>
      <c r="E384" s="6"/>
      <c r="F384" s="6"/>
      <c r="H384" s="14"/>
      <c r="I384" s="14"/>
    </row>
    <row r="385" spans="3:9" ht="14.25" customHeight="1">
      <c r="C385" s="6"/>
      <c r="D385" s="6"/>
      <c r="E385" s="6"/>
      <c r="F385" s="6"/>
      <c r="H385" s="14"/>
      <c r="I385" s="14"/>
    </row>
    <row r="386" spans="3:9" ht="14.25" customHeight="1">
      <c r="C386" s="6"/>
      <c r="D386" s="6"/>
      <c r="E386" s="6"/>
      <c r="F386" s="6"/>
      <c r="H386" s="14"/>
      <c r="I386" s="14"/>
    </row>
    <row r="387" spans="3:9" ht="14.25" customHeight="1">
      <c r="C387" s="6"/>
      <c r="D387" s="6"/>
      <c r="E387" s="6"/>
      <c r="F387" s="6"/>
      <c r="H387" s="14"/>
      <c r="I387" s="14"/>
    </row>
    <row r="388" spans="3:9" ht="14.25" customHeight="1">
      <c r="C388" s="6"/>
      <c r="D388" s="6"/>
      <c r="E388" s="6"/>
      <c r="F388" s="6"/>
      <c r="H388" s="14"/>
      <c r="I388" s="14"/>
    </row>
    <row r="389" spans="3:9" ht="14.25" customHeight="1">
      <c r="C389" s="6"/>
      <c r="D389" s="6"/>
      <c r="E389" s="6"/>
      <c r="F389" s="6"/>
      <c r="H389" s="14"/>
      <c r="I389" s="14"/>
    </row>
    <row r="390" spans="3:9" ht="14.25" customHeight="1">
      <c r="C390" s="6"/>
      <c r="D390" s="6"/>
      <c r="E390" s="6"/>
      <c r="F390" s="6"/>
      <c r="H390" s="14"/>
      <c r="I390" s="14"/>
    </row>
    <row r="391" spans="3:9" ht="14.25" customHeight="1">
      <c r="C391" s="6"/>
      <c r="D391" s="6"/>
      <c r="E391" s="6"/>
      <c r="F391" s="6"/>
      <c r="H391" s="14"/>
      <c r="I391" s="14"/>
    </row>
    <row r="392" spans="3:9" ht="14.25" customHeight="1">
      <c r="C392" s="6"/>
      <c r="D392" s="6"/>
      <c r="E392" s="6"/>
      <c r="F392" s="6"/>
      <c r="H392" s="14"/>
      <c r="I392" s="14"/>
    </row>
    <row r="393" spans="3:9" ht="14.25" customHeight="1">
      <c r="C393" s="6"/>
      <c r="D393" s="6"/>
      <c r="E393" s="6"/>
      <c r="F393" s="6"/>
      <c r="H393" s="14"/>
      <c r="I393" s="14"/>
    </row>
    <row r="394" spans="3:9" ht="14.25" customHeight="1">
      <c r="C394" s="6"/>
      <c r="D394" s="6"/>
      <c r="E394" s="6"/>
      <c r="F394" s="6"/>
      <c r="H394" s="14"/>
      <c r="I394" s="14"/>
    </row>
    <row r="395" spans="3:9" ht="14.25" customHeight="1">
      <c r="C395" s="6"/>
      <c r="D395" s="6"/>
      <c r="E395" s="6"/>
      <c r="F395" s="6"/>
      <c r="H395" s="14"/>
      <c r="I395" s="14"/>
    </row>
    <row r="396" spans="3:9" ht="14.25" customHeight="1">
      <c r="C396" s="6"/>
      <c r="D396" s="6"/>
      <c r="E396" s="6"/>
      <c r="F396" s="6"/>
      <c r="H396" s="14"/>
      <c r="I396" s="14"/>
    </row>
    <row r="397" spans="3:9" ht="14.25" customHeight="1">
      <c r="C397" s="6"/>
      <c r="D397" s="6"/>
      <c r="E397" s="6"/>
      <c r="F397" s="6"/>
      <c r="H397" s="14"/>
      <c r="I397" s="14"/>
    </row>
    <row r="398" spans="3:9" ht="14.25" customHeight="1">
      <c r="C398" s="6"/>
      <c r="D398" s="6"/>
      <c r="E398" s="6"/>
      <c r="F398" s="6"/>
      <c r="H398" s="14"/>
      <c r="I398" s="14"/>
    </row>
    <row r="399" spans="3:9" ht="14.25" customHeight="1">
      <c r="C399" s="6"/>
      <c r="D399" s="6"/>
      <c r="E399" s="6"/>
      <c r="F399" s="6"/>
      <c r="H399" s="14"/>
      <c r="I399" s="14"/>
    </row>
    <row r="400" spans="3:9" ht="14.25" customHeight="1">
      <c r="C400" s="6"/>
      <c r="D400" s="6"/>
      <c r="E400" s="6"/>
      <c r="F400" s="6"/>
      <c r="H400" s="14"/>
      <c r="I400" s="14"/>
    </row>
    <row r="401" spans="3:9" ht="14.25" customHeight="1">
      <c r="C401" s="6"/>
      <c r="D401" s="6"/>
      <c r="E401" s="6"/>
      <c r="F401" s="6"/>
      <c r="H401" s="14"/>
      <c r="I401" s="14"/>
    </row>
    <row r="402" spans="3:9" ht="14.25" customHeight="1">
      <c r="C402" s="6"/>
      <c r="D402" s="6"/>
      <c r="E402" s="6"/>
      <c r="F402" s="6"/>
      <c r="H402" s="14"/>
      <c r="I402" s="14"/>
    </row>
    <row r="403" spans="3:9" ht="14.25" customHeight="1">
      <c r="C403" s="6"/>
      <c r="D403" s="6"/>
      <c r="E403" s="6"/>
      <c r="F403" s="6"/>
      <c r="H403" s="14"/>
      <c r="I403" s="14"/>
    </row>
    <row r="404" spans="3:9" ht="14.25" customHeight="1">
      <c r="C404" s="6"/>
      <c r="D404" s="6"/>
      <c r="E404" s="6"/>
      <c r="F404" s="6"/>
      <c r="H404" s="14"/>
      <c r="I404" s="14"/>
    </row>
    <row r="405" spans="3:9" ht="14.25" customHeight="1">
      <c r="C405" s="6"/>
      <c r="D405" s="6"/>
      <c r="E405" s="6"/>
      <c r="F405" s="6"/>
      <c r="H405" s="14"/>
      <c r="I405" s="14"/>
    </row>
    <row r="406" spans="3:9" ht="14.25" customHeight="1">
      <c r="C406" s="6"/>
      <c r="D406" s="6"/>
      <c r="E406" s="6"/>
      <c r="F406" s="6"/>
      <c r="H406" s="14"/>
      <c r="I406" s="14"/>
    </row>
    <row r="407" spans="3:9" ht="14.25" customHeight="1">
      <c r="C407" s="6"/>
      <c r="D407" s="6"/>
      <c r="E407" s="6"/>
      <c r="F407" s="6"/>
      <c r="H407" s="14"/>
      <c r="I407" s="14"/>
    </row>
    <row r="408" spans="3:9" ht="14.25" customHeight="1">
      <c r="C408" s="6"/>
      <c r="D408" s="6"/>
      <c r="E408" s="6"/>
      <c r="F408" s="6"/>
      <c r="H408" s="14"/>
      <c r="I408" s="14"/>
    </row>
    <row r="409" spans="3:9" ht="14.25" customHeight="1">
      <c r="C409" s="6"/>
      <c r="D409" s="6"/>
      <c r="E409" s="6"/>
      <c r="F409" s="6"/>
      <c r="H409" s="14"/>
      <c r="I409" s="14"/>
    </row>
    <row r="410" spans="3:9" ht="14.25" customHeight="1">
      <c r="C410" s="6"/>
      <c r="D410" s="6"/>
      <c r="E410" s="6"/>
      <c r="F410" s="6"/>
      <c r="H410" s="14"/>
      <c r="I410" s="14"/>
    </row>
    <row r="411" spans="3:9" ht="14.25" customHeight="1">
      <c r="C411" s="6"/>
      <c r="D411" s="6"/>
      <c r="E411" s="6"/>
      <c r="F411" s="6"/>
      <c r="H411" s="14"/>
      <c r="I411" s="14"/>
    </row>
    <row r="412" spans="3:9" ht="14.25" customHeight="1">
      <c r="C412" s="6"/>
      <c r="D412" s="6"/>
      <c r="E412" s="6"/>
      <c r="F412" s="6"/>
      <c r="H412" s="14"/>
      <c r="I412" s="14"/>
    </row>
    <row r="413" spans="3:9" ht="14.25" customHeight="1">
      <c r="C413" s="6"/>
      <c r="D413" s="6"/>
      <c r="E413" s="6"/>
      <c r="F413" s="6"/>
      <c r="H413" s="14"/>
      <c r="I413" s="14"/>
    </row>
    <row r="414" spans="3:9" ht="14.25" customHeight="1">
      <c r="C414" s="6"/>
      <c r="D414" s="6"/>
      <c r="E414" s="6"/>
      <c r="F414" s="6"/>
      <c r="H414" s="14"/>
      <c r="I414" s="14"/>
    </row>
    <row r="415" spans="3:9" ht="14.25" customHeight="1">
      <c r="C415" s="6"/>
      <c r="D415" s="6"/>
      <c r="E415" s="6"/>
      <c r="F415" s="6"/>
      <c r="H415" s="14"/>
      <c r="I415" s="14"/>
    </row>
    <row r="416" spans="3:9" ht="14.25" customHeight="1">
      <c r="C416" s="6"/>
      <c r="D416" s="6"/>
      <c r="E416" s="6"/>
      <c r="F416" s="6"/>
      <c r="H416" s="14"/>
      <c r="I416" s="14"/>
    </row>
    <row r="417" spans="3:9" ht="14.25" customHeight="1">
      <c r="C417" s="6"/>
      <c r="D417" s="6"/>
      <c r="E417" s="6"/>
      <c r="F417" s="6"/>
      <c r="H417" s="14"/>
      <c r="I417" s="14"/>
    </row>
    <row r="418" spans="3:9" ht="14.25" customHeight="1">
      <c r="C418" s="6"/>
      <c r="D418" s="6"/>
      <c r="E418" s="6"/>
      <c r="F418" s="6"/>
      <c r="H418" s="14"/>
      <c r="I418" s="14"/>
    </row>
    <row r="419" spans="3:9" ht="14.25" customHeight="1">
      <c r="C419" s="6"/>
      <c r="D419" s="6"/>
      <c r="E419" s="6"/>
      <c r="F419" s="6"/>
      <c r="H419" s="14"/>
      <c r="I419" s="14"/>
    </row>
    <row r="420" spans="3:9" ht="14.25" customHeight="1">
      <c r="C420" s="6"/>
      <c r="D420" s="6"/>
      <c r="E420" s="6"/>
      <c r="F420" s="6"/>
      <c r="H420" s="14"/>
      <c r="I420" s="14"/>
    </row>
    <row r="421" spans="3:9" ht="14.25" customHeight="1">
      <c r="C421" s="6"/>
      <c r="D421" s="6"/>
      <c r="E421" s="6"/>
      <c r="F421" s="6"/>
      <c r="H421" s="14"/>
      <c r="I421" s="14"/>
    </row>
    <row r="422" spans="3:9" ht="14.25" customHeight="1">
      <c r="C422" s="6"/>
      <c r="D422" s="6"/>
      <c r="E422" s="6"/>
      <c r="F422" s="6"/>
      <c r="H422" s="14"/>
      <c r="I422" s="14"/>
    </row>
    <row r="423" spans="3:9" ht="14.25" customHeight="1">
      <c r="C423" s="6"/>
      <c r="D423" s="6"/>
      <c r="E423" s="6"/>
      <c r="F423" s="6"/>
      <c r="H423" s="14"/>
      <c r="I423" s="14"/>
    </row>
    <row r="424" spans="3:9" ht="14.25" customHeight="1">
      <c r="C424" s="6"/>
      <c r="D424" s="6"/>
      <c r="E424" s="6"/>
      <c r="F424" s="6"/>
      <c r="H424" s="14"/>
      <c r="I424" s="14"/>
    </row>
    <row r="425" spans="3:9" ht="14.25" customHeight="1">
      <c r="C425" s="6"/>
      <c r="D425" s="6"/>
      <c r="E425" s="6"/>
      <c r="F425" s="6"/>
      <c r="H425" s="14"/>
      <c r="I425" s="14"/>
    </row>
    <row r="426" spans="3:9" ht="14.25" customHeight="1">
      <c r="C426" s="6"/>
      <c r="D426" s="6"/>
      <c r="E426" s="6"/>
      <c r="F426" s="6"/>
      <c r="H426" s="14"/>
      <c r="I426" s="14"/>
    </row>
    <row r="427" spans="3:9" ht="14.25" customHeight="1">
      <c r="C427" s="6"/>
      <c r="D427" s="6"/>
      <c r="E427" s="6"/>
      <c r="F427" s="6"/>
      <c r="H427" s="14"/>
      <c r="I427" s="14"/>
    </row>
    <row r="428" spans="3:9" ht="14.25" customHeight="1">
      <c r="C428" s="6"/>
      <c r="D428" s="6"/>
      <c r="E428" s="6"/>
      <c r="F428" s="6"/>
      <c r="H428" s="14"/>
      <c r="I428" s="14"/>
    </row>
    <row r="429" spans="3:9" ht="14.25" customHeight="1">
      <c r="C429" s="6"/>
      <c r="D429" s="6"/>
      <c r="E429" s="6"/>
      <c r="F429" s="6"/>
      <c r="H429" s="14"/>
      <c r="I429" s="14"/>
    </row>
    <row r="430" spans="3:9" ht="14.25" customHeight="1">
      <c r="C430" s="6"/>
      <c r="D430" s="6"/>
      <c r="E430" s="6"/>
      <c r="F430" s="6"/>
      <c r="H430" s="14"/>
      <c r="I430" s="14"/>
    </row>
    <row r="431" spans="3:9" ht="14.25" customHeight="1">
      <c r="C431" s="6"/>
      <c r="D431" s="6"/>
      <c r="E431" s="6"/>
      <c r="F431" s="6"/>
      <c r="H431" s="14"/>
      <c r="I431" s="14"/>
    </row>
    <row r="432" spans="3:9" ht="14.25" customHeight="1">
      <c r="C432" s="6"/>
      <c r="D432" s="6"/>
      <c r="E432" s="6"/>
      <c r="F432" s="6"/>
      <c r="H432" s="14"/>
      <c r="I432" s="14"/>
    </row>
    <row r="433" spans="3:9" ht="14.25" customHeight="1">
      <c r="C433" s="6"/>
      <c r="D433" s="6"/>
      <c r="E433" s="6"/>
      <c r="F433" s="6"/>
      <c r="H433" s="14"/>
      <c r="I433" s="14"/>
    </row>
    <row r="434" spans="3:9" ht="14.25" customHeight="1">
      <c r="C434" s="6"/>
      <c r="D434" s="6"/>
      <c r="E434" s="6"/>
      <c r="F434" s="6"/>
      <c r="H434" s="14"/>
      <c r="I434" s="14"/>
    </row>
    <row r="435" spans="3:9" ht="14.25" customHeight="1">
      <c r="C435" s="6"/>
      <c r="D435" s="6"/>
      <c r="E435" s="6"/>
      <c r="F435" s="6"/>
      <c r="H435" s="14"/>
      <c r="I435" s="14"/>
    </row>
    <row r="436" spans="3:9" ht="14.25" customHeight="1">
      <c r="C436" s="6"/>
      <c r="D436" s="6"/>
      <c r="E436" s="6"/>
      <c r="F436" s="6"/>
      <c r="H436" s="14"/>
      <c r="I436" s="14"/>
    </row>
    <row r="437" spans="3:9" ht="14.25" customHeight="1">
      <c r="C437" s="6"/>
      <c r="D437" s="6"/>
      <c r="E437" s="6"/>
      <c r="F437" s="6"/>
      <c r="H437" s="14"/>
      <c r="I437" s="14"/>
    </row>
    <row r="438" spans="3:9" ht="14.25" customHeight="1">
      <c r="C438" s="6"/>
      <c r="D438" s="6"/>
      <c r="E438" s="6"/>
      <c r="F438" s="6"/>
      <c r="H438" s="14"/>
      <c r="I438" s="14"/>
    </row>
    <row r="439" spans="3:9" ht="14.25" customHeight="1">
      <c r="C439" s="6"/>
      <c r="D439" s="6"/>
      <c r="E439" s="6"/>
      <c r="F439" s="6"/>
      <c r="H439" s="14"/>
      <c r="I439" s="14"/>
    </row>
    <row r="440" spans="3:9" ht="14.25" customHeight="1">
      <c r="C440" s="6"/>
      <c r="D440" s="6"/>
      <c r="E440" s="6"/>
      <c r="F440" s="6"/>
      <c r="H440" s="14"/>
      <c r="I440" s="14"/>
    </row>
    <row r="441" spans="3:9" ht="14.25" customHeight="1">
      <c r="C441" s="6"/>
      <c r="D441" s="6"/>
      <c r="E441" s="6"/>
      <c r="F441" s="6"/>
      <c r="H441" s="14"/>
      <c r="I441" s="14"/>
    </row>
    <row r="442" spans="3:9" ht="14.25" customHeight="1">
      <c r="C442" s="6"/>
      <c r="D442" s="6"/>
      <c r="E442" s="6"/>
      <c r="F442" s="6"/>
      <c r="H442" s="14"/>
      <c r="I442" s="14"/>
    </row>
    <row r="443" spans="3:9" ht="14.25" customHeight="1">
      <c r="C443" s="6"/>
      <c r="D443" s="6"/>
      <c r="E443" s="6"/>
      <c r="F443" s="6"/>
      <c r="H443" s="14"/>
      <c r="I443" s="14"/>
    </row>
    <row r="444" spans="3:9" ht="14.25" customHeight="1">
      <c r="C444" s="6"/>
      <c r="D444" s="6"/>
      <c r="E444" s="6"/>
      <c r="F444" s="6"/>
      <c r="H444" s="14"/>
      <c r="I444" s="14"/>
    </row>
    <row r="445" spans="3:9" ht="14.25" customHeight="1">
      <c r="C445" s="6"/>
      <c r="D445" s="6"/>
      <c r="E445" s="6"/>
      <c r="F445" s="6"/>
      <c r="H445" s="14"/>
      <c r="I445" s="14"/>
    </row>
    <row r="446" spans="3:9" ht="14.25" customHeight="1">
      <c r="C446" s="6"/>
      <c r="D446" s="6"/>
      <c r="E446" s="6"/>
      <c r="F446" s="6"/>
      <c r="H446" s="14"/>
      <c r="I446" s="14"/>
    </row>
    <row r="447" spans="3:9" ht="14.25" customHeight="1">
      <c r="C447" s="6"/>
      <c r="D447" s="6"/>
      <c r="E447" s="6"/>
      <c r="F447" s="6"/>
      <c r="H447" s="14"/>
      <c r="I447" s="14"/>
    </row>
    <row r="448" spans="3:9" ht="14.25" customHeight="1">
      <c r="C448" s="6"/>
      <c r="D448" s="6"/>
      <c r="E448" s="6"/>
      <c r="F448" s="6"/>
      <c r="H448" s="14"/>
      <c r="I448" s="14"/>
    </row>
    <row r="449" spans="3:9" ht="14.25" customHeight="1">
      <c r="C449" s="6"/>
      <c r="D449" s="6"/>
      <c r="E449" s="6"/>
      <c r="F449" s="6"/>
      <c r="H449" s="14"/>
      <c r="I449" s="14"/>
    </row>
    <row r="450" spans="3:9" ht="14.25" customHeight="1">
      <c r="C450" s="6"/>
      <c r="D450" s="6"/>
      <c r="E450" s="6"/>
      <c r="F450" s="6"/>
      <c r="H450" s="14"/>
      <c r="I450" s="14"/>
    </row>
    <row r="451" spans="3:9" ht="14.25" customHeight="1">
      <c r="C451" s="6"/>
      <c r="D451" s="6"/>
      <c r="E451" s="6"/>
      <c r="F451" s="6"/>
      <c r="H451" s="14"/>
      <c r="I451" s="14"/>
    </row>
    <row r="452" spans="3:9" ht="14.25" customHeight="1">
      <c r="C452" s="6"/>
      <c r="D452" s="6"/>
      <c r="E452" s="6"/>
      <c r="F452" s="6"/>
      <c r="H452" s="14"/>
      <c r="I452" s="14"/>
    </row>
    <row r="453" spans="3:9" ht="14.25" customHeight="1">
      <c r="C453" s="6"/>
      <c r="D453" s="6"/>
      <c r="E453" s="6"/>
      <c r="F453" s="6"/>
      <c r="H453" s="14"/>
      <c r="I453" s="14"/>
    </row>
    <row r="454" spans="3:9" ht="14.25" customHeight="1">
      <c r="C454" s="6"/>
      <c r="D454" s="6"/>
      <c r="E454" s="6"/>
      <c r="F454" s="6"/>
      <c r="H454" s="14"/>
      <c r="I454" s="14"/>
    </row>
    <row r="455" spans="3:9" ht="14.25" customHeight="1">
      <c r="C455" s="6"/>
      <c r="D455" s="6"/>
      <c r="E455" s="6"/>
      <c r="F455" s="6"/>
      <c r="H455" s="14"/>
      <c r="I455" s="14"/>
    </row>
    <row r="456" spans="3:9" ht="14.25" customHeight="1">
      <c r="C456" s="6"/>
      <c r="D456" s="6"/>
      <c r="E456" s="6"/>
      <c r="F456" s="6"/>
      <c r="H456" s="14"/>
      <c r="I456" s="14"/>
    </row>
    <row r="457" spans="3:9" ht="14.25" customHeight="1">
      <c r="C457" s="6"/>
      <c r="D457" s="6"/>
      <c r="E457" s="6"/>
      <c r="F457" s="6"/>
      <c r="H457" s="14"/>
      <c r="I457" s="14"/>
    </row>
    <row r="458" spans="3:9" ht="14.25" customHeight="1">
      <c r="C458" s="6"/>
      <c r="D458" s="6"/>
      <c r="E458" s="6"/>
      <c r="F458" s="6"/>
      <c r="H458" s="14"/>
      <c r="I458" s="14"/>
    </row>
    <row r="459" spans="3:9" ht="14.25" customHeight="1">
      <c r="C459" s="6"/>
      <c r="D459" s="6"/>
      <c r="E459" s="6"/>
      <c r="F459" s="6"/>
      <c r="H459" s="14"/>
      <c r="I459" s="14"/>
    </row>
    <row r="460" spans="3:9" ht="14.25" customHeight="1">
      <c r="C460" s="6"/>
      <c r="D460" s="6"/>
      <c r="E460" s="6"/>
      <c r="F460" s="6"/>
      <c r="H460" s="14"/>
      <c r="I460" s="14"/>
    </row>
    <row r="461" spans="3:9" ht="14.25" customHeight="1">
      <c r="C461" s="6"/>
      <c r="D461" s="6"/>
      <c r="E461" s="6"/>
      <c r="F461" s="6"/>
      <c r="H461" s="14"/>
      <c r="I461" s="14"/>
    </row>
    <row r="462" spans="3:9" ht="14.25" customHeight="1">
      <c r="C462" s="6"/>
      <c r="D462" s="6"/>
      <c r="E462" s="6"/>
      <c r="F462" s="6"/>
      <c r="H462" s="14"/>
      <c r="I462" s="14"/>
    </row>
    <row r="463" spans="3:9" ht="14.25" customHeight="1">
      <c r="C463" s="6"/>
      <c r="D463" s="6"/>
      <c r="E463" s="6"/>
      <c r="F463" s="6"/>
      <c r="H463" s="14"/>
      <c r="I463" s="14"/>
    </row>
    <row r="464" spans="3:9" ht="14.25" customHeight="1">
      <c r="C464" s="6"/>
      <c r="D464" s="6"/>
      <c r="E464" s="6"/>
      <c r="F464" s="6"/>
      <c r="H464" s="14"/>
      <c r="I464" s="14"/>
    </row>
    <row r="465" spans="3:9" ht="14.25" customHeight="1">
      <c r="C465" s="6"/>
      <c r="D465" s="6"/>
      <c r="E465" s="6"/>
      <c r="F465" s="6"/>
      <c r="H465" s="14"/>
      <c r="I465" s="14"/>
    </row>
    <row r="466" spans="3:9" ht="14.25" customHeight="1">
      <c r="C466" s="6"/>
      <c r="D466" s="6"/>
      <c r="E466" s="6"/>
      <c r="F466" s="6"/>
      <c r="H466" s="14"/>
      <c r="I466" s="14"/>
    </row>
    <row r="467" spans="3:9" ht="14.25" customHeight="1">
      <c r="C467" s="6"/>
      <c r="D467" s="6"/>
      <c r="E467" s="6"/>
      <c r="F467" s="6"/>
      <c r="H467" s="14"/>
      <c r="I467" s="14"/>
    </row>
    <row r="468" spans="3:9" ht="14.25" customHeight="1">
      <c r="C468" s="6"/>
      <c r="D468" s="6"/>
      <c r="E468" s="6"/>
      <c r="F468" s="6"/>
      <c r="H468" s="14"/>
      <c r="I468" s="14"/>
    </row>
    <row r="469" spans="3:9" ht="14.25" customHeight="1">
      <c r="C469" s="6"/>
      <c r="D469" s="6"/>
      <c r="E469" s="6"/>
      <c r="F469" s="6"/>
      <c r="H469" s="14"/>
      <c r="I469" s="14"/>
    </row>
    <row r="470" spans="3:9" ht="14.25" customHeight="1">
      <c r="C470" s="6"/>
      <c r="D470" s="6"/>
      <c r="E470" s="6"/>
      <c r="F470" s="6"/>
      <c r="H470" s="14"/>
      <c r="I470" s="14"/>
    </row>
    <row r="471" spans="3:9" ht="14.25" customHeight="1">
      <c r="C471" s="6"/>
      <c r="D471" s="6"/>
      <c r="E471" s="6"/>
      <c r="F471" s="6"/>
      <c r="H471" s="14"/>
      <c r="I471" s="14"/>
    </row>
    <row r="472" spans="3:9" ht="14.25" customHeight="1">
      <c r="C472" s="6"/>
      <c r="D472" s="6"/>
      <c r="E472" s="6"/>
      <c r="F472" s="6"/>
      <c r="H472" s="14"/>
      <c r="I472" s="14"/>
    </row>
    <row r="473" spans="3:9" ht="14.25" customHeight="1">
      <c r="C473" s="6"/>
      <c r="D473" s="6"/>
      <c r="E473" s="6"/>
      <c r="F473" s="6"/>
      <c r="H473" s="14"/>
      <c r="I473" s="14"/>
    </row>
    <row r="474" spans="3:9" ht="14.25" customHeight="1">
      <c r="C474" s="6"/>
      <c r="D474" s="6"/>
      <c r="E474" s="6"/>
      <c r="F474" s="6"/>
      <c r="H474" s="14"/>
      <c r="I474" s="14"/>
    </row>
    <row r="475" spans="3:9" ht="14.25" customHeight="1">
      <c r="C475" s="6"/>
      <c r="D475" s="6"/>
      <c r="E475" s="6"/>
      <c r="F475" s="6"/>
      <c r="H475" s="14"/>
      <c r="I475" s="14"/>
    </row>
    <row r="476" spans="3:9" ht="14.25" customHeight="1">
      <c r="C476" s="6"/>
      <c r="D476" s="6"/>
      <c r="E476" s="6"/>
      <c r="F476" s="6"/>
      <c r="H476" s="14"/>
      <c r="I476" s="14"/>
    </row>
    <row r="477" spans="3:9" ht="14.25" customHeight="1">
      <c r="C477" s="6"/>
      <c r="D477" s="6"/>
      <c r="E477" s="6"/>
      <c r="F477" s="6"/>
      <c r="H477" s="14"/>
      <c r="I477" s="14"/>
    </row>
    <row r="478" spans="3:9" ht="14.25" customHeight="1">
      <c r="C478" s="6"/>
      <c r="D478" s="6"/>
      <c r="E478" s="6"/>
      <c r="F478" s="6"/>
      <c r="H478" s="14"/>
      <c r="I478" s="14"/>
    </row>
    <row r="479" spans="3:9" ht="14.25" customHeight="1">
      <c r="C479" s="6"/>
      <c r="D479" s="6"/>
      <c r="E479" s="6"/>
      <c r="F479" s="6"/>
      <c r="H479" s="14"/>
      <c r="I479" s="14"/>
    </row>
    <row r="480" spans="3:9" ht="14.25" customHeight="1">
      <c r="C480" s="6"/>
      <c r="D480" s="6"/>
      <c r="E480" s="6"/>
      <c r="F480" s="6"/>
      <c r="H480" s="14"/>
      <c r="I480" s="14"/>
    </row>
    <row r="481" spans="3:9" ht="14.25" customHeight="1">
      <c r="C481" s="6"/>
      <c r="D481" s="6"/>
      <c r="E481" s="6"/>
      <c r="F481" s="6"/>
      <c r="H481" s="14"/>
      <c r="I481" s="14"/>
    </row>
    <row r="482" spans="3:9" ht="14.25" customHeight="1">
      <c r="C482" s="6"/>
      <c r="D482" s="6"/>
      <c r="E482" s="6"/>
      <c r="F482" s="6"/>
      <c r="H482" s="14"/>
      <c r="I482" s="14"/>
    </row>
    <row r="483" spans="3:9" ht="14.25" customHeight="1">
      <c r="C483" s="6"/>
      <c r="D483" s="6"/>
      <c r="E483" s="6"/>
      <c r="F483" s="6"/>
      <c r="H483" s="14"/>
      <c r="I483" s="14"/>
    </row>
    <row r="484" spans="3:9" ht="14.25" customHeight="1">
      <c r="C484" s="6"/>
      <c r="D484" s="6"/>
      <c r="E484" s="6"/>
      <c r="F484" s="6"/>
      <c r="H484" s="14"/>
      <c r="I484" s="14"/>
    </row>
    <row r="485" spans="3:9" ht="14.25" customHeight="1">
      <c r="C485" s="6"/>
      <c r="D485" s="6"/>
      <c r="E485" s="6"/>
      <c r="F485" s="6"/>
      <c r="H485" s="14"/>
      <c r="I485" s="14"/>
    </row>
    <row r="486" spans="3:9" ht="14.25" customHeight="1">
      <c r="C486" s="6"/>
      <c r="D486" s="6"/>
      <c r="E486" s="6"/>
      <c r="F486" s="6"/>
      <c r="H486" s="14"/>
      <c r="I486" s="14"/>
    </row>
    <row r="487" spans="3:9" ht="14.25" customHeight="1">
      <c r="C487" s="6"/>
      <c r="D487" s="6"/>
      <c r="E487" s="6"/>
      <c r="F487" s="6"/>
      <c r="H487" s="14"/>
      <c r="I487" s="14"/>
    </row>
    <row r="488" spans="3:9" ht="14.25" customHeight="1">
      <c r="C488" s="6"/>
      <c r="D488" s="6"/>
      <c r="E488" s="6"/>
      <c r="F488" s="6"/>
      <c r="H488" s="14"/>
      <c r="I488" s="14"/>
    </row>
    <row r="489" spans="3:9" ht="14.25" customHeight="1">
      <c r="C489" s="6"/>
      <c r="D489" s="6"/>
      <c r="E489" s="6"/>
      <c r="F489" s="6"/>
      <c r="H489" s="14"/>
      <c r="I489" s="14"/>
    </row>
    <row r="490" spans="3:9" ht="14.25" customHeight="1">
      <c r="C490" s="6"/>
      <c r="D490" s="6"/>
      <c r="E490" s="6"/>
      <c r="F490" s="6"/>
      <c r="H490" s="14"/>
      <c r="I490" s="14"/>
    </row>
    <row r="491" spans="3:9" ht="14.25" customHeight="1">
      <c r="C491" s="6"/>
      <c r="D491" s="6"/>
      <c r="E491" s="6"/>
      <c r="F491" s="6"/>
      <c r="H491" s="14"/>
      <c r="I491" s="14"/>
    </row>
    <row r="492" spans="3:9" ht="14.25" customHeight="1">
      <c r="C492" s="6"/>
      <c r="D492" s="6"/>
      <c r="E492" s="6"/>
      <c r="F492" s="6"/>
      <c r="H492" s="14"/>
      <c r="I492" s="14"/>
    </row>
    <row r="493" spans="3:9" ht="14.25" customHeight="1">
      <c r="C493" s="6"/>
      <c r="D493" s="6"/>
      <c r="E493" s="6"/>
      <c r="F493" s="6"/>
      <c r="H493" s="14"/>
      <c r="I493" s="14"/>
    </row>
    <row r="494" spans="3:9" ht="14.25" customHeight="1">
      <c r="C494" s="6"/>
      <c r="D494" s="6"/>
      <c r="E494" s="6"/>
      <c r="F494" s="6"/>
      <c r="H494" s="14"/>
      <c r="I494" s="14"/>
    </row>
    <row r="495" spans="3:9" ht="14.25" customHeight="1">
      <c r="C495" s="6"/>
      <c r="D495" s="6"/>
      <c r="E495" s="6"/>
      <c r="F495" s="6"/>
      <c r="H495" s="14"/>
      <c r="I495" s="14"/>
    </row>
    <row r="496" spans="3:9" ht="14.25" customHeight="1">
      <c r="C496" s="6"/>
      <c r="D496" s="6"/>
      <c r="E496" s="6"/>
      <c r="F496" s="6"/>
      <c r="H496" s="14"/>
      <c r="I496" s="14"/>
    </row>
    <row r="497" spans="3:9" ht="14.25" customHeight="1">
      <c r="C497" s="6"/>
      <c r="D497" s="6"/>
      <c r="E497" s="6"/>
      <c r="F497" s="6"/>
      <c r="H497" s="14"/>
      <c r="I497" s="14"/>
    </row>
    <row r="498" spans="3:9" ht="14.25" customHeight="1">
      <c r="C498" s="6"/>
      <c r="D498" s="6"/>
      <c r="E498" s="6"/>
      <c r="F498" s="6"/>
      <c r="H498" s="14"/>
      <c r="I498" s="14"/>
    </row>
    <row r="499" spans="3:9" ht="14.25" customHeight="1">
      <c r="C499" s="6"/>
      <c r="D499" s="6"/>
      <c r="E499" s="6"/>
      <c r="F499" s="6"/>
      <c r="H499" s="14"/>
      <c r="I499" s="14"/>
    </row>
    <row r="500" spans="3:9" ht="14.25" customHeight="1">
      <c r="C500" s="6"/>
      <c r="D500" s="6"/>
      <c r="E500" s="6"/>
      <c r="F500" s="6"/>
      <c r="H500" s="14"/>
      <c r="I500" s="14"/>
    </row>
    <row r="501" spans="3:9" ht="14.25" customHeight="1">
      <c r="C501" s="6"/>
      <c r="D501" s="6"/>
      <c r="E501" s="6"/>
      <c r="F501" s="6"/>
      <c r="H501" s="14"/>
      <c r="I501" s="14"/>
    </row>
    <row r="502" spans="3:9" ht="14.25" customHeight="1">
      <c r="C502" s="6"/>
      <c r="D502" s="6"/>
      <c r="E502" s="6"/>
      <c r="F502" s="6"/>
      <c r="H502" s="14"/>
      <c r="I502" s="14"/>
    </row>
    <row r="503" spans="3:9" ht="14.25" customHeight="1">
      <c r="C503" s="6"/>
      <c r="D503" s="6"/>
      <c r="E503" s="6"/>
      <c r="F503" s="6"/>
      <c r="H503" s="14"/>
      <c r="I503" s="14"/>
    </row>
    <row r="504" spans="3:9" ht="14.25" customHeight="1">
      <c r="C504" s="6"/>
      <c r="D504" s="6"/>
      <c r="E504" s="6"/>
      <c r="F504" s="6"/>
      <c r="H504" s="14"/>
      <c r="I504" s="14"/>
    </row>
    <row r="505" spans="3:9" ht="14.25" customHeight="1">
      <c r="C505" s="6"/>
      <c r="D505" s="6"/>
      <c r="E505" s="6"/>
      <c r="F505" s="6"/>
      <c r="H505" s="14"/>
      <c r="I505" s="14"/>
    </row>
    <row r="506" spans="3:9" ht="14.25" customHeight="1">
      <c r="C506" s="6"/>
      <c r="D506" s="6"/>
      <c r="E506" s="6"/>
      <c r="F506" s="6"/>
      <c r="H506" s="14"/>
      <c r="I506" s="14"/>
    </row>
    <row r="507" spans="3:9" ht="14.25" customHeight="1">
      <c r="C507" s="6"/>
      <c r="D507" s="6"/>
      <c r="E507" s="6"/>
      <c r="F507" s="6"/>
      <c r="H507" s="14"/>
      <c r="I507" s="14"/>
    </row>
    <row r="508" spans="3:9" ht="14.25" customHeight="1">
      <c r="C508" s="6"/>
      <c r="D508" s="6"/>
      <c r="E508" s="6"/>
      <c r="F508" s="6"/>
      <c r="H508" s="14"/>
      <c r="I508" s="14"/>
    </row>
    <row r="509" spans="3:9" ht="14.25" customHeight="1">
      <c r="C509" s="6"/>
      <c r="D509" s="6"/>
      <c r="E509" s="6"/>
      <c r="F509" s="6"/>
      <c r="H509" s="14"/>
      <c r="I509" s="14"/>
    </row>
    <row r="510" spans="3:9" ht="14.25" customHeight="1">
      <c r="C510" s="6"/>
      <c r="D510" s="6"/>
      <c r="E510" s="6"/>
      <c r="F510" s="6"/>
      <c r="H510" s="14"/>
      <c r="I510" s="14"/>
    </row>
    <row r="511" spans="3:9" ht="14.25" customHeight="1">
      <c r="C511" s="6"/>
      <c r="D511" s="6"/>
      <c r="E511" s="6"/>
      <c r="F511" s="6"/>
      <c r="H511" s="14"/>
      <c r="I511" s="14"/>
    </row>
    <row r="512" spans="3:9" ht="14.25" customHeight="1">
      <c r="C512" s="6"/>
      <c r="D512" s="6"/>
      <c r="E512" s="6"/>
      <c r="F512" s="6"/>
      <c r="H512" s="14"/>
      <c r="I512" s="14"/>
    </row>
    <row r="513" spans="3:9" ht="14.25" customHeight="1">
      <c r="C513" s="6"/>
      <c r="D513" s="6"/>
      <c r="E513" s="6"/>
      <c r="F513" s="6"/>
      <c r="H513" s="14"/>
      <c r="I513" s="14"/>
    </row>
    <row r="514" spans="3:9" ht="14.25" customHeight="1">
      <c r="C514" s="6"/>
      <c r="D514" s="6"/>
      <c r="E514" s="6"/>
      <c r="F514" s="6"/>
      <c r="H514" s="14"/>
      <c r="I514" s="14"/>
    </row>
    <row r="515" spans="3:9" ht="14.25" customHeight="1">
      <c r="C515" s="6"/>
      <c r="D515" s="6"/>
      <c r="E515" s="6"/>
      <c r="F515" s="6"/>
      <c r="H515" s="14"/>
      <c r="I515" s="14"/>
    </row>
    <row r="516" spans="3:9" ht="14.25" customHeight="1">
      <c r="C516" s="6"/>
      <c r="D516" s="6"/>
      <c r="E516" s="6"/>
      <c r="F516" s="6"/>
      <c r="H516" s="14"/>
      <c r="I516" s="14"/>
    </row>
    <row r="517" spans="3:9" ht="14.25" customHeight="1">
      <c r="C517" s="6"/>
      <c r="D517" s="6"/>
      <c r="E517" s="6"/>
      <c r="F517" s="6"/>
      <c r="H517" s="14"/>
      <c r="I517" s="14"/>
    </row>
    <row r="518" spans="3:9" ht="14.25" customHeight="1">
      <c r="C518" s="6"/>
      <c r="D518" s="6"/>
      <c r="E518" s="6"/>
      <c r="F518" s="6"/>
      <c r="H518" s="14"/>
      <c r="I518" s="14"/>
    </row>
    <row r="519" spans="3:9" ht="14.25" customHeight="1">
      <c r="C519" s="6"/>
      <c r="D519" s="6"/>
      <c r="E519" s="6"/>
      <c r="F519" s="6"/>
      <c r="H519" s="14"/>
      <c r="I519" s="14"/>
    </row>
    <row r="520" spans="3:9" ht="14.25" customHeight="1">
      <c r="C520" s="6"/>
      <c r="D520" s="6"/>
      <c r="E520" s="6"/>
      <c r="F520" s="6"/>
      <c r="H520" s="14"/>
      <c r="I520" s="14"/>
    </row>
    <row r="521" spans="3:9" ht="14.25" customHeight="1">
      <c r="C521" s="6"/>
      <c r="D521" s="6"/>
      <c r="E521" s="6"/>
      <c r="F521" s="6"/>
      <c r="H521" s="14"/>
      <c r="I521" s="14"/>
    </row>
    <row r="522" spans="3:9" ht="14.25" customHeight="1">
      <c r="C522" s="6"/>
      <c r="D522" s="6"/>
      <c r="E522" s="6"/>
      <c r="F522" s="6"/>
      <c r="H522" s="14"/>
      <c r="I522" s="14"/>
    </row>
    <row r="523" spans="3:9" ht="14.25" customHeight="1">
      <c r="C523" s="6"/>
      <c r="D523" s="6"/>
      <c r="E523" s="6"/>
      <c r="F523" s="6"/>
      <c r="H523" s="14"/>
      <c r="I523" s="14"/>
    </row>
    <row r="524" spans="3:9" ht="14.25" customHeight="1">
      <c r="C524" s="6"/>
      <c r="D524" s="6"/>
      <c r="E524" s="6"/>
      <c r="F524" s="6"/>
      <c r="H524" s="14"/>
      <c r="I524" s="14"/>
    </row>
    <row r="525" spans="3:9" ht="14.25" customHeight="1">
      <c r="C525" s="6"/>
      <c r="D525" s="6"/>
      <c r="E525" s="6"/>
      <c r="F525" s="6"/>
      <c r="H525" s="14"/>
      <c r="I525" s="14"/>
    </row>
    <row r="526" spans="3:9" ht="14.25" customHeight="1">
      <c r="C526" s="6"/>
      <c r="D526" s="6"/>
      <c r="E526" s="6"/>
      <c r="F526" s="6"/>
      <c r="H526" s="14"/>
      <c r="I526" s="14"/>
    </row>
    <row r="527" spans="3:9" ht="14.25" customHeight="1">
      <c r="C527" s="6"/>
      <c r="D527" s="6"/>
      <c r="E527" s="6"/>
      <c r="F527" s="6"/>
      <c r="H527" s="14"/>
      <c r="I527" s="14"/>
    </row>
    <row r="528" spans="3:9" ht="14.25" customHeight="1">
      <c r="C528" s="6"/>
      <c r="D528" s="6"/>
      <c r="E528" s="6"/>
      <c r="F528" s="6"/>
      <c r="H528" s="14"/>
      <c r="I528" s="14"/>
    </row>
    <row r="529" spans="3:9" ht="14.25" customHeight="1">
      <c r="C529" s="6"/>
      <c r="D529" s="6"/>
      <c r="E529" s="6"/>
      <c r="F529" s="6"/>
      <c r="H529" s="14"/>
      <c r="I529" s="14"/>
    </row>
    <row r="530" spans="3:9" ht="14.25" customHeight="1">
      <c r="C530" s="6"/>
      <c r="D530" s="6"/>
      <c r="E530" s="6"/>
      <c r="F530" s="6"/>
      <c r="H530" s="14"/>
      <c r="I530" s="14"/>
    </row>
    <row r="531" spans="3:9" ht="14.25" customHeight="1">
      <c r="C531" s="6"/>
      <c r="D531" s="6"/>
      <c r="E531" s="6"/>
      <c r="F531" s="6"/>
      <c r="H531" s="14"/>
      <c r="I531" s="14"/>
    </row>
    <row r="532" spans="3:9" ht="14.25" customHeight="1">
      <c r="C532" s="6"/>
      <c r="D532" s="6"/>
      <c r="E532" s="6"/>
      <c r="F532" s="6"/>
      <c r="H532" s="14"/>
      <c r="I532" s="14"/>
    </row>
    <row r="533" spans="3:9" ht="14.25" customHeight="1">
      <c r="C533" s="6"/>
      <c r="D533" s="6"/>
      <c r="E533" s="6"/>
      <c r="F533" s="6"/>
      <c r="H533" s="14"/>
      <c r="I533" s="14"/>
    </row>
    <row r="534" spans="3:9" ht="14.25" customHeight="1">
      <c r="C534" s="6"/>
      <c r="D534" s="6"/>
      <c r="E534" s="6"/>
      <c r="F534" s="6"/>
      <c r="H534" s="14"/>
      <c r="I534" s="14"/>
    </row>
    <row r="535" spans="3:9" ht="14.25" customHeight="1">
      <c r="C535" s="6"/>
      <c r="D535" s="6"/>
      <c r="E535" s="6"/>
      <c r="F535" s="6"/>
      <c r="H535" s="14"/>
      <c r="I535" s="14"/>
    </row>
    <row r="536" spans="3:9" ht="14.25" customHeight="1">
      <c r="C536" s="6"/>
      <c r="D536" s="6"/>
      <c r="E536" s="6"/>
      <c r="F536" s="6"/>
      <c r="H536" s="14"/>
      <c r="I536" s="14"/>
    </row>
    <row r="537" spans="3:9" ht="14.25" customHeight="1">
      <c r="C537" s="6"/>
      <c r="D537" s="6"/>
      <c r="E537" s="6"/>
      <c r="F537" s="6"/>
      <c r="H537" s="14"/>
      <c r="I537" s="14"/>
    </row>
    <row r="538" spans="3:9" ht="14.25" customHeight="1">
      <c r="C538" s="6"/>
      <c r="D538" s="6"/>
      <c r="E538" s="6"/>
      <c r="F538" s="6"/>
      <c r="H538" s="14"/>
      <c r="I538" s="14"/>
    </row>
    <row r="539" spans="3:9" ht="14.25" customHeight="1">
      <c r="C539" s="6"/>
      <c r="D539" s="6"/>
      <c r="E539" s="6"/>
      <c r="F539" s="6"/>
      <c r="H539" s="14"/>
      <c r="I539" s="14"/>
    </row>
    <row r="540" spans="3:9" ht="14.25" customHeight="1">
      <c r="C540" s="6"/>
      <c r="D540" s="6"/>
      <c r="E540" s="6"/>
      <c r="F540" s="6"/>
      <c r="H540" s="14"/>
      <c r="I540" s="14"/>
    </row>
    <row r="541" spans="3:9" ht="14.25" customHeight="1">
      <c r="C541" s="6"/>
      <c r="D541" s="6"/>
      <c r="E541" s="6"/>
      <c r="F541" s="6"/>
      <c r="H541" s="14"/>
      <c r="I541" s="14"/>
    </row>
    <row r="542" spans="3:9" ht="14.25" customHeight="1">
      <c r="C542" s="6"/>
      <c r="D542" s="6"/>
      <c r="E542" s="6"/>
      <c r="F542" s="6"/>
      <c r="H542" s="14"/>
      <c r="I542" s="14"/>
    </row>
    <row r="543" spans="3:9" ht="14.25" customHeight="1">
      <c r="C543" s="6"/>
      <c r="D543" s="6"/>
      <c r="E543" s="6"/>
      <c r="F543" s="6"/>
      <c r="H543" s="14"/>
      <c r="I543" s="14"/>
    </row>
    <row r="544" spans="3:9" ht="14.25" customHeight="1">
      <c r="C544" s="6"/>
      <c r="D544" s="6"/>
      <c r="E544" s="6"/>
      <c r="F544" s="6"/>
      <c r="H544" s="14"/>
      <c r="I544" s="14"/>
    </row>
    <row r="545" spans="3:9" ht="14.25" customHeight="1">
      <c r="C545" s="6"/>
      <c r="D545" s="6"/>
      <c r="E545" s="6"/>
      <c r="F545" s="6"/>
      <c r="H545" s="14"/>
      <c r="I545" s="14"/>
    </row>
    <row r="546" spans="3:9" ht="14.25" customHeight="1">
      <c r="C546" s="6"/>
      <c r="D546" s="6"/>
      <c r="E546" s="6"/>
      <c r="F546" s="6"/>
      <c r="H546" s="14"/>
      <c r="I546" s="14"/>
    </row>
    <row r="547" spans="3:9" ht="14.25" customHeight="1">
      <c r="C547" s="6"/>
      <c r="D547" s="6"/>
      <c r="E547" s="6"/>
      <c r="F547" s="6"/>
      <c r="H547" s="14"/>
      <c r="I547" s="14"/>
    </row>
    <row r="548" spans="3:9" ht="14.25" customHeight="1">
      <c r="C548" s="6"/>
      <c r="D548" s="6"/>
      <c r="E548" s="6"/>
      <c r="F548" s="6"/>
      <c r="H548" s="14"/>
      <c r="I548" s="14"/>
    </row>
    <row r="549" spans="3:9" ht="14.25" customHeight="1">
      <c r="C549" s="6"/>
      <c r="D549" s="6"/>
      <c r="E549" s="6"/>
      <c r="F549" s="6"/>
      <c r="H549" s="14"/>
      <c r="I549" s="14"/>
    </row>
    <row r="550" spans="3:9" ht="14.25" customHeight="1">
      <c r="C550" s="6"/>
      <c r="D550" s="6"/>
      <c r="E550" s="6"/>
      <c r="F550" s="6"/>
      <c r="H550" s="14"/>
      <c r="I550" s="14"/>
    </row>
    <row r="551" spans="3:9" ht="14.25" customHeight="1">
      <c r="C551" s="6"/>
      <c r="D551" s="6"/>
      <c r="E551" s="6"/>
      <c r="F551" s="6"/>
      <c r="H551" s="14"/>
      <c r="I551" s="14"/>
    </row>
    <row r="552" spans="3:9" ht="14.25" customHeight="1">
      <c r="C552" s="6"/>
      <c r="D552" s="6"/>
      <c r="E552" s="6"/>
      <c r="F552" s="6"/>
      <c r="H552" s="14"/>
      <c r="I552" s="14"/>
    </row>
    <row r="553" spans="3:9" ht="14.25" customHeight="1">
      <c r="C553" s="6"/>
      <c r="D553" s="6"/>
      <c r="E553" s="6"/>
      <c r="F553" s="6"/>
      <c r="H553" s="14"/>
      <c r="I553" s="14"/>
    </row>
    <row r="554" spans="3:9" ht="14.25" customHeight="1">
      <c r="C554" s="6"/>
      <c r="D554" s="6"/>
      <c r="E554" s="6"/>
      <c r="F554" s="6"/>
      <c r="H554" s="14"/>
      <c r="I554" s="14"/>
    </row>
    <row r="555" spans="3:9" ht="14.25" customHeight="1">
      <c r="C555" s="6"/>
      <c r="D555" s="6"/>
      <c r="E555" s="6"/>
      <c r="F555" s="6"/>
      <c r="H555" s="14"/>
      <c r="I555" s="14"/>
    </row>
    <row r="556" spans="3:9" ht="14.25" customHeight="1">
      <c r="C556" s="6"/>
      <c r="D556" s="6"/>
      <c r="E556" s="6"/>
      <c r="F556" s="6"/>
      <c r="H556" s="14"/>
      <c r="I556" s="14"/>
    </row>
    <row r="557" spans="3:9" ht="14.25" customHeight="1">
      <c r="C557" s="6"/>
      <c r="D557" s="6"/>
      <c r="E557" s="6"/>
      <c r="F557" s="6"/>
      <c r="H557" s="14"/>
      <c r="I557" s="14"/>
    </row>
    <row r="558" spans="3:9" ht="14.25" customHeight="1">
      <c r="C558" s="6"/>
      <c r="D558" s="6"/>
      <c r="E558" s="6"/>
      <c r="F558" s="6"/>
      <c r="H558" s="14"/>
      <c r="I558" s="14"/>
    </row>
    <row r="559" spans="3:9" ht="14.25" customHeight="1">
      <c r="C559" s="6"/>
      <c r="D559" s="6"/>
      <c r="E559" s="6"/>
      <c r="F559" s="6"/>
      <c r="H559" s="14"/>
      <c r="I559" s="14"/>
    </row>
    <row r="560" spans="3:9" ht="14.25" customHeight="1">
      <c r="C560" s="6"/>
      <c r="D560" s="6"/>
      <c r="E560" s="6"/>
      <c r="F560" s="6"/>
      <c r="H560" s="14"/>
      <c r="I560" s="14"/>
    </row>
    <row r="561" spans="3:9" ht="14.25" customHeight="1">
      <c r="C561" s="6"/>
      <c r="D561" s="6"/>
      <c r="E561" s="6"/>
      <c r="F561" s="6"/>
      <c r="H561" s="14"/>
      <c r="I561" s="14"/>
    </row>
    <row r="562" spans="3:9" ht="14.25" customHeight="1">
      <c r="C562" s="6"/>
      <c r="D562" s="6"/>
      <c r="E562" s="6"/>
      <c r="F562" s="6"/>
      <c r="H562" s="14"/>
      <c r="I562" s="14"/>
    </row>
    <row r="563" spans="3:9" ht="14.25" customHeight="1">
      <c r="C563" s="6"/>
      <c r="D563" s="6"/>
      <c r="E563" s="6"/>
      <c r="F563" s="6"/>
      <c r="H563" s="14"/>
      <c r="I563" s="14"/>
    </row>
    <row r="564" spans="3:9" ht="14.25" customHeight="1">
      <c r="C564" s="6"/>
      <c r="D564" s="6"/>
      <c r="E564" s="6"/>
      <c r="F564" s="6"/>
      <c r="H564" s="14"/>
      <c r="I564" s="14"/>
    </row>
    <row r="565" spans="3:9" ht="14.25" customHeight="1">
      <c r="C565" s="6"/>
      <c r="D565" s="6"/>
      <c r="E565" s="6"/>
      <c r="F565" s="6"/>
      <c r="H565" s="14"/>
      <c r="I565" s="14"/>
    </row>
    <row r="566" spans="3:9" ht="14.25" customHeight="1">
      <c r="C566" s="6"/>
      <c r="D566" s="6"/>
      <c r="E566" s="6"/>
      <c r="F566" s="6"/>
      <c r="H566" s="14"/>
      <c r="I566" s="14"/>
    </row>
    <row r="567" spans="3:9" ht="14.25" customHeight="1">
      <c r="C567" s="6"/>
      <c r="D567" s="6"/>
      <c r="E567" s="6"/>
      <c r="F567" s="6"/>
      <c r="H567" s="14"/>
      <c r="I567" s="14"/>
    </row>
    <row r="568" spans="3:9" ht="14.25" customHeight="1">
      <c r="C568" s="6"/>
      <c r="D568" s="6"/>
      <c r="E568" s="6"/>
      <c r="F568" s="6"/>
      <c r="H568" s="14"/>
      <c r="I568" s="14"/>
    </row>
    <row r="569" spans="3:9" ht="14.25" customHeight="1">
      <c r="C569" s="6"/>
      <c r="D569" s="6"/>
      <c r="E569" s="6"/>
      <c r="F569" s="6"/>
      <c r="H569" s="14"/>
      <c r="I569" s="14"/>
    </row>
    <row r="570" spans="3:9" ht="14.25" customHeight="1">
      <c r="C570" s="6"/>
      <c r="D570" s="6"/>
      <c r="E570" s="6"/>
      <c r="F570" s="6"/>
      <c r="H570" s="14"/>
      <c r="I570" s="14"/>
    </row>
    <row r="571" spans="3:9" ht="14.25" customHeight="1">
      <c r="C571" s="6"/>
      <c r="D571" s="6"/>
      <c r="E571" s="6"/>
      <c r="F571" s="6"/>
      <c r="H571" s="14"/>
      <c r="I571" s="14"/>
    </row>
    <row r="572" spans="3:9" ht="14.25" customHeight="1">
      <c r="C572" s="6"/>
      <c r="D572" s="6"/>
      <c r="E572" s="6"/>
      <c r="F572" s="6"/>
      <c r="H572" s="14"/>
      <c r="I572" s="14"/>
    </row>
    <row r="573" spans="3:9" ht="14.25" customHeight="1">
      <c r="C573" s="6"/>
      <c r="D573" s="6"/>
      <c r="E573" s="6"/>
      <c r="F573" s="6"/>
      <c r="H573" s="14"/>
      <c r="I573" s="14"/>
    </row>
    <row r="574" spans="3:9" ht="14.25" customHeight="1">
      <c r="C574" s="6"/>
      <c r="D574" s="6"/>
      <c r="E574" s="6"/>
      <c r="F574" s="6"/>
      <c r="H574" s="14"/>
      <c r="I574" s="14"/>
    </row>
    <row r="575" spans="3:9" ht="14.25" customHeight="1">
      <c r="C575" s="6"/>
      <c r="D575" s="6"/>
      <c r="E575" s="6"/>
      <c r="F575" s="6"/>
      <c r="H575" s="14"/>
      <c r="I575" s="14"/>
    </row>
    <row r="576" spans="3:9" ht="14.25" customHeight="1">
      <c r="C576" s="6"/>
      <c r="D576" s="6"/>
      <c r="E576" s="6"/>
      <c r="F576" s="6"/>
      <c r="H576" s="14"/>
      <c r="I576" s="14"/>
    </row>
    <row r="577" spans="3:9" ht="14.25" customHeight="1">
      <c r="C577" s="6"/>
      <c r="D577" s="6"/>
      <c r="E577" s="6"/>
      <c r="F577" s="6"/>
      <c r="H577" s="14"/>
      <c r="I577" s="14"/>
    </row>
    <row r="578" spans="3:9" ht="14.25" customHeight="1">
      <c r="C578" s="6"/>
      <c r="D578" s="6"/>
      <c r="E578" s="6"/>
      <c r="F578" s="6"/>
      <c r="H578" s="14"/>
      <c r="I578" s="14"/>
    </row>
    <row r="579" spans="3:9" ht="14.25" customHeight="1">
      <c r="C579" s="6"/>
      <c r="D579" s="6"/>
      <c r="E579" s="6"/>
      <c r="F579" s="6"/>
      <c r="H579" s="14"/>
      <c r="I579" s="14"/>
    </row>
    <row r="580" spans="3:9" ht="14.25" customHeight="1">
      <c r="C580" s="6"/>
      <c r="D580" s="6"/>
      <c r="E580" s="6"/>
      <c r="F580" s="6"/>
      <c r="H580" s="14"/>
      <c r="I580" s="14"/>
    </row>
    <row r="581" spans="3:9" ht="14.25" customHeight="1">
      <c r="C581" s="6"/>
      <c r="D581" s="6"/>
      <c r="E581" s="6"/>
      <c r="F581" s="6"/>
      <c r="H581" s="14"/>
      <c r="I581" s="14"/>
    </row>
    <row r="582" spans="3:9" ht="14.25" customHeight="1">
      <c r="C582" s="6"/>
      <c r="D582" s="6"/>
      <c r="E582" s="6"/>
      <c r="F582" s="6"/>
      <c r="H582" s="14"/>
      <c r="I582" s="14"/>
    </row>
    <row r="583" spans="3:9" ht="14.25" customHeight="1">
      <c r="C583" s="6"/>
      <c r="D583" s="6"/>
      <c r="E583" s="6"/>
      <c r="F583" s="6"/>
      <c r="H583" s="14"/>
      <c r="I583" s="14"/>
    </row>
    <row r="584" spans="3:9" ht="14.25" customHeight="1">
      <c r="C584" s="6"/>
      <c r="D584" s="6"/>
      <c r="E584" s="6"/>
      <c r="F584" s="6"/>
      <c r="H584" s="14"/>
      <c r="I584" s="14"/>
    </row>
    <row r="585" spans="3:9" ht="14.25" customHeight="1">
      <c r="C585" s="6"/>
      <c r="D585" s="6"/>
      <c r="E585" s="6"/>
      <c r="F585" s="6"/>
      <c r="H585" s="14"/>
      <c r="I585" s="14"/>
    </row>
    <row r="586" spans="3:9" ht="14.25" customHeight="1">
      <c r="C586" s="6"/>
      <c r="D586" s="6"/>
      <c r="E586" s="6"/>
      <c r="F586" s="6"/>
      <c r="H586" s="14"/>
      <c r="I586" s="14"/>
    </row>
    <row r="587" spans="3:9" ht="14.25" customHeight="1">
      <c r="C587" s="6"/>
      <c r="D587" s="6"/>
      <c r="E587" s="6"/>
      <c r="F587" s="6"/>
      <c r="H587" s="14"/>
      <c r="I587" s="14"/>
    </row>
    <row r="588" spans="3:9" ht="14.25" customHeight="1">
      <c r="C588" s="6"/>
      <c r="D588" s="6"/>
      <c r="E588" s="6"/>
      <c r="F588" s="6"/>
      <c r="H588" s="14"/>
      <c r="I588" s="14"/>
    </row>
    <row r="589" spans="3:9" ht="14.25" customHeight="1">
      <c r="C589" s="6"/>
      <c r="D589" s="6"/>
      <c r="E589" s="6"/>
      <c r="F589" s="6"/>
      <c r="H589" s="14"/>
      <c r="I589" s="14"/>
    </row>
    <row r="590" spans="3:9" ht="14.25" customHeight="1">
      <c r="C590" s="6"/>
      <c r="D590" s="6"/>
      <c r="E590" s="6"/>
      <c r="F590" s="6"/>
      <c r="H590" s="14"/>
      <c r="I590" s="14"/>
    </row>
    <row r="591" spans="3:9" ht="14.25" customHeight="1">
      <c r="C591" s="6"/>
      <c r="D591" s="6"/>
      <c r="E591" s="6"/>
      <c r="F591" s="6"/>
      <c r="H591" s="14"/>
      <c r="I591" s="14"/>
    </row>
    <row r="592" spans="3:9" ht="14.25" customHeight="1">
      <c r="C592" s="6"/>
      <c r="D592" s="6"/>
      <c r="E592" s="6"/>
      <c r="F592" s="6"/>
      <c r="H592" s="14"/>
      <c r="I592" s="14"/>
    </row>
    <row r="593" spans="3:9" ht="14.25" customHeight="1">
      <c r="C593" s="6"/>
      <c r="D593" s="6"/>
      <c r="E593" s="6"/>
      <c r="F593" s="6"/>
      <c r="H593" s="14"/>
      <c r="I593" s="14"/>
    </row>
    <row r="594" spans="3:9" ht="14.25" customHeight="1">
      <c r="C594" s="6"/>
      <c r="D594" s="6"/>
      <c r="E594" s="6"/>
      <c r="F594" s="6"/>
      <c r="H594" s="14"/>
      <c r="I594" s="14"/>
    </row>
    <row r="595" spans="3:9" ht="14.25" customHeight="1">
      <c r="C595" s="6"/>
      <c r="D595" s="6"/>
      <c r="E595" s="6"/>
      <c r="F595" s="6"/>
      <c r="H595" s="14"/>
      <c r="I595" s="14"/>
    </row>
    <row r="596" spans="3:9" ht="14.25" customHeight="1">
      <c r="C596" s="6"/>
      <c r="D596" s="6"/>
      <c r="E596" s="6"/>
      <c r="F596" s="6"/>
      <c r="H596" s="14"/>
      <c r="I596" s="14"/>
    </row>
    <row r="597" spans="3:9" ht="14.25" customHeight="1">
      <c r="C597" s="6"/>
      <c r="D597" s="6"/>
      <c r="E597" s="6"/>
      <c r="F597" s="6"/>
      <c r="H597" s="14"/>
      <c r="I597" s="14"/>
    </row>
    <row r="598" spans="3:9" ht="14.25" customHeight="1">
      <c r="C598" s="6"/>
      <c r="D598" s="6"/>
      <c r="E598" s="6"/>
      <c r="F598" s="6"/>
      <c r="H598" s="14"/>
      <c r="I598" s="14"/>
    </row>
    <row r="599" spans="3:9" ht="14.25" customHeight="1">
      <c r="C599" s="6"/>
      <c r="D599" s="6"/>
      <c r="E599" s="6"/>
      <c r="F599" s="6"/>
      <c r="H599" s="14"/>
      <c r="I599" s="14"/>
    </row>
    <row r="600" spans="3:9" ht="14.25" customHeight="1">
      <c r="C600" s="6"/>
      <c r="D600" s="6"/>
      <c r="E600" s="6"/>
      <c r="F600" s="6"/>
      <c r="H600" s="14"/>
      <c r="I600" s="14"/>
    </row>
    <row r="601" spans="3:9" ht="14.25" customHeight="1">
      <c r="C601" s="6"/>
      <c r="D601" s="6"/>
      <c r="E601" s="6"/>
      <c r="F601" s="6"/>
      <c r="H601" s="14"/>
      <c r="I601" s="14"/>
    </row>
    <row r="602" spans="3:9" ht="14.25" customHeight="1">
      <c r="C602" s="6"/>
      <c r="D602" s="6"/>
      <c r="E602" s="6"/>
      <c r="F602" s="6"/>
      <c r="H602" s="14"/>
      <c r="I602" s="14"/>
    </row>
    <row r="603" spans="3:9" ht="14.25" customHeight="1">
      <c r="C603" s="6"/>
      <c r="D603" s="6"/>
      <c r="E603" s="6"/>
      <c r="F603" s="6"/>
      <c r="H603" s="14"/>
      <c r="I603" s="14"/>
    </row>
    <row r="604" spans="3:9" ht="14.25" customHeight="1">
      <c r="C604" s="6"/>
      <c r="D604" s="6"/>
      <c r="E604" s="6"/>
      <c r="F604" s="6"/>
      <c r="H604" s="14"/>
      <c r="I604" s="14"/>
    </row>
    <row r="605" spans="3:9" ht="14.25" customHeight="1">
      <c r="C605" s="6"/>
      <c r="D605" s="6"/>
      <c r="E605" s="6"/>
      <c r="F605" s="6"/>
      <c r="H605" s="14"/>
      <c r="I605" s="14"/>
    </row>
    <row r="606" spans="3:9" ht="14.25" customHeight="1">
      <c r="C606" s="6"/>
      <c r="D606" s="6"/>
      <c r="E606" s="6"/>
      <c r="F606" s="6"/>
      <c r="H606" s="14"/>
      <c r="I606" s="14"/>
    </row>
    <row r="607" spans="3:9" ht="14.25" customHeight="1">
      <c r="C607" s="6"/>
      <c r="D607" s="6"/>
      <c r="E607" s="6"/>
      <c r="F607" s="6"/>
      <c r="H607" s="14"/>
      <c r="I607" s="14"/>
    </row>
    <row r="608" spans="3:9" ht="14.25" customHeight="1">
      <c r="C608" s="6"/>
      <c r="D608" s="6"/>
      <c r="E608" s="6"/>
      <c r="F608" s="6"/>
      <c r="H608" s="14"/>
      <c r="I608" s="14"/>
    </row>
    <row r="609" spans="3:9" ht="14.25" customHeight="1">
      <c r="C609" s="6"/>
      <c r="D609" s="6"/>
      <c r="E609" s="6"/>
      <c r="F609" s="6"/>
      <c r="H609" s="14"/>
      <c r="I609" s="14"/>
    </row>
    <row r="610" spans="3:9" ht="14.25" customHeight="1">
      <c r="C610" s="6"/>
      <c r="D610" s="6"/>
      <c r="E610" s="6"/>
      <c r="F610" s="6"/>
      <c r="H610" s="14"/>
      <c r="I610" s="14"/>
    </row>
    <row r="611" spans="3:9" ht="14.25" customHeight="1">
      <c r="C611" s="6"/>
      <c r="D611" s="6"/>
      <c r="E611" s="6"/>
      <c r="F611" s="6"/>
      <c r="H611" s="14"/>
      <c r="I611" s="14"/>
    </row>
    <row r="612" spans="3:9" ht="14.25" customHeight="1">
      <c r="C612" s="6"/>
      <c r="D612" s="6"/>
      <c r="E612" s="6"/>
      <c r="F612" s="6"/>
      <c r="H612" s="14"/>
      <c r="I612" s="14"/>
    </row>
    <row r="613" spans="3:9" ht="14.25" customHeight="1">
      <c r="C613" s="6"/>
      <c r="D613" s="6"/>
      <c r="E613" s="6"/>
      <c r="F613" s="6"/>
      <c r="H613" s="14"/>
      <c r="I613" s="14"/>
    </row>
    <row r="614" spans="3:9" ht="14.25" customHeight="1">
      <c r="C614" s="6"/>
      <c r="D614" s="6"/>
      <c r="E614" s="6"/>
      <c r="F614" s="6"/>
      <c r="H614" s="14"/>
      <c r="I614" s="14"/>
    </row>
    <row r="615" spans="3:9" ht="14.25" customHeight="1">
      <c r="C615" s="6"/>
      <c r="D615" s="6"/>
      <c r="E615" s="6"/>
      <c r="F615" s="6"/>
      <c r="H615" s="14"/>
      <c r="I615" s="14"/>
    </row>
    <row r="616" spans="3:9" ht="14.25" customHeight="1">
      <c r="C616" s="6"/>
      <c r="D616" s="6"/>
      <c r="E616" s="6"/>
      <c r="F616" s="6"/>
      <c r="H616" s="14"/>
      <c r="I616" s="14"/>
    </row>
    <row r="617" spans="3:9" ht="14.25" customHeight="1">
      <c r="C617" s="6"/>
      <c r="D617" s="6"/>
      <c r="E617" s="6"/>
      <c r="F617" s="6"/>
      <c r="H617" s="14"/>
      <c r="I617" s="14"/>
    </row>
    <row r="618" spans="3:9" ht="14.25" customHeight="1">
      <c r="C618" s="6"/>
      <c r="D618" s="6"/>
      <c r="E618" s="6"/>
      <c r="F618" s="6"/>
      <c r="H618" s="14"/>
      <c r="I618" s="14"/>
    </row>
    <row r="619" spans="3:9" ht="14.25" customHeight="1">
      <c r="C619" s="6"/>
      <c r="D619" s="6"/>
      <c r="E619" s="6"/>
      <c r="F619" s="6"/>
      <c r="H619" s="14"/>
      <c r="I619" s="14"/>
    </row>
    <row r="620" spans="3:9" ht="14.25" customHeight="1">
      <c r="C620" s="6"/>
      <c r="D620" s="6"/>
      <c r="E620" s="6"/>
      <c r="F620" s="6"/>
      <c r="H620" s="14"/>
      <c r="I620" s="14"/>
    </row>
    <row r="621" spans="3:9" ht="14.25" customHeight="1">
      <c r="C621" s="6"/>
      <c r="D621" s="6"/>
      <c r="E621" s="6"/>
      <c r="F621" s="6"/>
      <c r="H621" s="14"/>
      <c r="I621" s="14"/>
    </row>
    <row r="622" spans="3:9" ht="14.25" customHeight="1">
      <c r="C622" s="6"/>
      <c r="D622" s="6"/>
      <c r="E622" s="6"/>
      <c r="F622" s="6"/>
      <c r="H622" s="14"/>
      <c r="I622" s="14"/>
    </row>
    <row r="623" spans="3:9" ht="14.25" customHeight="1">
      <c r="C623" s="6"/>
      <c r="D623" s="6"/>
      <c r="E623" s="6"/>
      <c r="F623" s="6"/>
      <c r="H623" s="14"/>
      <c r="I623" s="14"/>
    </row>
    <row r="624" spans="3:9" ht="14.25" customHeight="1">
      <c r="C624" s="6"/>
      <c r="D624" s="6"/>
      <c r="E624" s="6"/>
      <c r="F624" s="6"/>
      <c r="H624" s="14"/>
      <c r="I624" s="14"/>
    </row>
    <row r="625" spans="3:9" ht="14.25" customHeight="1">
      <c r="C625" s="6"/>
      <c r="D625" s="6"/>
      <c r="E625" s="6"/>
      <c r="F625" s="6"/>
      <c r="H625" s="14"/>
      <c r="I625" s="14"/>
    </row>
    <row r="626" spans="3:9" ht="14.25" customHeight="1">
      <c r="C626" s="6"/>
      <c r="D626" s="6"/>
      <c r="E626" s="6"/>
      <c r="F626" s="6"/>
      <c r="H626" s="14"/>
      <c r="I626" s="14"/>
    </row>
    <row r="627" spans="3:9" ht="14.25" customHeight="1">
      <c r="C627" s="6"/>
      <c r="D627" s="6"/>
      <c r="E627" s="6"/>
      <c r="F627" s="6"/>
      <c r="H627" s="14"/>
      <c r="I627" s="14"/>
    </row>
    <row r="628" spans="3:9" ht="14.25" customHeight="1">
      <c r="C628" s="6"/>
      <c r="D628" s="6"/>
      <c r="E628" s="6"/>
      <c r="F628" s="6"/>
      <c r="H628" s="14"/>
      <c r="I628" s="14"/>
    </row>
    <row r="629" spans="3:9" ht="14.25" customHeight="1">
      <c r="C629" s="6"/>
      <c r="D629" s="6"/>
      <c r="E629" s="6"/>
      <c r="F629" s="6"/>
      <c r="H629" s="14"/>
      <c r="I629" s="14"/>
    </row>
    <row r="630" spans="3:9" ht="14.25" customHeight="1">
      <c r="C630" s="6"/>
      <c r="D630" s="6"/>
      <c r="E630" s="6"/>
      <c r="F630" s="6"/>
      <c r="H630" s="14"/>
      <c r="I630" s="14"/>
    </row>
    <row r="631" spans="3:9" ht="14.25" customHeight="1">
      <c r="C631" s="6"/>
      <c r="D631" s="6"/>
      <c r="E631" s="6"/>
      <c r="F631" s="6"/>
      <c r="H631" s="14"/>
      <c r="I631" s="14"/>
    </row>
    <row r="632" spans="3:9" ht="14.25" customHeight="1">
      <c r="C632" s="6"/>
      <c r="D632" s="6"/>
      <c r="E632" s="6"/>
      <c r="F632" s="6"/>
      <c r="H632" s="14"/>
      <c r="I632" s="14"/>
    </row>
    <row r="633" spans="3:9" ht="14.25" customHeight="1">
      <c r="C633" s="6"/>
      <c r="D633" s="6"/>
      <c r="E633" s="6"/>
      <c r="F633" s="6"/>
      <c r="H633" s="14"/>
      <c r="I633" s="14"/>
    </row>
    <row r="634" spans="3:9" ht="14.25" customHeight="1">
      <c r="C634" s="6"/>
      <c r="D634" s="6"/>
      <c r="E634" s="6"/>
      <c r="F634" s="6"/>
      <c r="H634" s="14"/>
      <c r="I634" s="14"/>
    </row>
    <row r="635" spans="3:9" ht="14.25" customHeight="1">
      <c r="C635" s="6"/>
      <c r="D635" s="6"/>
      <c r="E635" s="6"/>
      <c r="F635" s="6"/>
      <c r="H635" s="14"/>
      <c r="I635" s="14"/>
    </row>
    <row r="636" spans="3:9" ht="14.25" customHeight="1">
      <c r="C636" s="6"/>
      <c r="D636" s="6"/>
      <c r="E636" s="6"/>
      <c r="F636" s="6"/>
      <c r="H636" s="14"/>
      <c r="I636" s="14"/>
    </row>
    <row r="637" spans="3:9" ht="14.25" customHeight="1">
      <c r="C637" s="6"/>
      <c r="D637" s="6"/>
      <c r="E637" s="6"/>
      <c r="F637" s="6"/>
      <c r="H637" s="14"/>
      <c r="I637" s="14"/>
    </row>
    <row r="638" spans="3:9" ht="14.25" customHeight="1">
      <c r="C638" s="6"/>
      <c r="D638" s="6"/>
      <c r="E638" s="6"/>
      <c r="F638" s="6"/>
      <c r="H638" s="14"/>
      <c r="I638" s="14"/>
    </row>
    <row r="639" spans="3:9" ht="14.25" customHeight="1">
      <c r="C639" s="6"/>
      <c r="D639" s="6"/>
      <c r="E639" s="6"/>
      <c r="F639" s="6"/>
      <c r="H639" s="14"/>
      <c r="I639" s="14"/>
    </row>
    <row r="640" spans="3:9" ht="14.25" customHeight="1">
      <c r="C640" s="6"/>
      <c r="D640" s="6"/>
      <c r="E640" s="6"/>
      <c r="F640" s="6"/>
      <c r="H640" s="14"/>
      <c r="I640" s="14"/>
    </row>
    <row r="641" spans="3:9" ht="14.25" customHeight="1">
      <c r="C641" s="6"/>
      <c r="D641" s="6"/>
      <c r="E641" s="6"/>
      <c r="F641" s="6"/>
      <c r="H641" s="14"/>
      <c r="I641" s="14"/>
    </row>
    <row r="642" spans="3:9" ht="14.25" customHeight="1">
      <c r="C642" s="6"/>
      <c r="D642" s="6"/>
      <c r="E642" s="6"/>
      <c r="F642" s="6"/>
      <c r="H642" s="14"/>
      <c r="I642" s="14"/>
    </row>
    <row r="643" spans="3:9" ht="14.25" customHeight="1">
      <c r="C643" s="6"/>
      <c r="D643" s="6"/>
      <c r="E643" s="6"/>
      <c r="F643" s="6"/>
      <c r="H643" s="14"/>
      <c r="I643" s="14"/>
    </row>
    <row r="644" spans="3:9" ht="14.25" customHeight="1">
      <c r="C644" s="6"/>
      <c r="D644" s="6"/>
      <c r="E644" s="6"/>
      <c r="F644" s="6"/>
      <c r="H644" s="14"/>
      <c r="I644" s="14"/>
    </row>
    <row r="645" spans="3:9" ht="14.25" customHeight="1">
      <c r="C645" s="6"/>
      <c r="D645" s="6"/>
      <c r="E645" s="6"/>
      <c r="F645" s="6"/>
      <c r="H645" s="14"/>
      <c r="I645" s="14"/>
    </row>
    <row r="646" spans="3:9" ht="14.25" customHeight="1">
      <c r="C646" s="6"/>
      <c r="D646" s="6"/>
      <c r="E646" s="6"/>
      <c r="F646" s="6"/>
      <c r="H646" s="14"/>
      <c r="I646" s="14"/>
    </row>
    <row r="647" spans="3:9" ht="14.25" customHeight="1">
      <c r="C647" s="6"/>
      <c r="D647" s="6"/>
      <c r="E647" s="6"/>
      <c r="F647" s="6"/>
      <c r="H647" s="14"/>
      <c r="I647" s="14"/>
    </row>
    <row r="648" spans="3:9" ht="14.25" customHeight="1">
      <c r="C648" s="6"/>
      <c r="D648" s="6"/>
      <c r="E648" s="6"/>
      <c r="F648" s="6"/>
      <c r="H648" s="14"/>
      <c r="I648" s="14"/>
    </row>
    <row r="649" spans="3:9" ht="14.25" customHeight="1">
      <c r="C649" s="6"/>
      <c r="D649" s="6"/>
      <c r="E649" s="6"/>
      <c r="F649" s="6"/>
      <c r="H649" s="14"/>
      <c r="I649" s="14"/>
    </row>
    <row r="650" spans="3:9" ht="14.25" customHeight="1">
      <c r="C650" s="6"/>
      <c r="D650" s="6"/>
      <c r="E650" s="6"/>
      <c r="F650" s="6"/>
      <c r="H650" s="14"/>
      <c r="I650" s="14"/>
    </row>
    <row r="651" spans="3:9" ht="14.25" customHeight="1">
      <c r="C651" s="6"/>
      <c r="D651" s="6"/>
      <c r="E651" s="6"/>
      <c r="F651" s="6"/>
      <c r="H651" s="14"/>
      <c r="I651" s="14"/>
    </row>
    <row r="652" spans="3:9" ht="14.25" customHeight="1">
      <c r="C652" s="6"/>
      <c r="D652" s="6"/>
      <c r="E652" s="6"/>
      <c r="F652" s="6"/>
      <c r="H652" s="14"/>
      <c r="I652" s="14"/>
    </row>
    <row r="653" spans="3:9" ht="14.25" customHeight="1">
      <c r="C653" s="6"/>
      <c r="D653" s="6"/>
      <c r="E653" s="6"/>
      <c r="F653" s="6"/>
      <c r="H653" s="14"/>
      <c r="I653" s="14"/>
    </row>
    <row r="654" spans="3:9" ht="14.25" customHeight="1">
      <c r="C654" s="6"/>
      <c r="D654" s="6"/>
      <c r="E654" s="6"/>
      <c r="F654" s="6"/>
      <c r="H654" s="14"/>
      <c r="I654" s="14"/>
    </row>
    <row r="655" spans="3:9" ht="14.25" customHeight="1">
      <c r="C655" s="6"/>
      <c r="D655" s="6"/>
      <c r="E655" s="6"/>
      <c r="F655" s="6"/>
      <c r="H655" s="14"/>
      <c r="I655" s="14"/>
    </row>
    <row r="656" spans="3:9" ht="14.25" customHeight="1">
      <c r="C656" s="6"/>
      <c r="D656" s="6"/>
      <c r="E656" s="6"/>
      <c r="F656" s="6"/>
      <c r="H656" s="14"/>
      <c r="I656" s="14"/>
    </row>
    <row r="657" spans="3:9" ht="14.25" customHeight="1">
      <c r="C657" s="6"/>
      <c r="D657" s="6"/>
      <c r="E657" s="6"/>
      <c r="F657" s="6"/>
      <c r="H657" s="14"/>
      <c r="I657" s="14"/>
    </row>
    <row r="658" spans="3:9" ht="14.25" customHeight="1">
      <c r="C658" s="6"/>
      <c r="D658" s="6"/>
      <c r="E658" s="6"/>
      <c r="F658" s="6"/>
      <c r="H658" s="14"/>
      <c r="I658" s="14"/>
    </row>
    <row r="659" spans="3:9" ht="14.25" customHeight="1">
      <c r="C659" s="6"/>
      <c r="D659" s="6"/>
      <c r="E659" s="6"/>
      <c r="F659" s="6"/>
      <c r="H659" s="14"/>
      <c r="I659" s="14"/>
    </row>
    <row r="660" spans="3:9" ht="14.25" customHeight="1">
      <c r="C660" s="6"/>
      <c r="D660" s="6"/>
      <c r="E660" s="6"/>
      <c r="F660" s="6"/>
      <c r="H660" s="14"/>
      <c r="I660" s="14"/>
    </row>
    <row r="661" spans="3:9" ht="14.25" customHeight="1">
      <c r="C661" s="6"/>
      <c r="D661" s="6"/>
      <c r="E661" s="6"/>
      <c r="F661" s="6"/>
      <c r="H661" s="14"/>
      <c r="I661" s="14"/>
    </row>
    <row r="662" spans="3:9" ht="14.25" customHeight="1">
      <c r="C662" s="6"/>
      <c r="D662" s="6"/>
      <c r="E662" s="6"/>
      <c r="F662" s="6"/>
      <c r="H662" s="14"/>
      <c r="I662" s="14"/>
    </row>
    <row r="663" spans="3:9" ht="14.25" customHeight="1">
      <c r="C663" s="6"/>
      <c r="D663" s="6"/>
      <c r="E663" s="6"/>
      <c r="F663" s="6"/>
      <c r="H663" s="14"/>
      <c r="I663" s="14"/>
    </row>
    <row r="664" spans="3:9" ht="14.25" customHeight="1">
      <c r="C664" s="6"/>
      <c r="D664" s="6"/>
      <c r="E664" s="6"/>
      <c r="F664" s="6"/>
      <c r="H664" s="14"/>
      <c r="I664" s="14"/>
    </row>
    <row r="665" spans="3:9" ht="14.25" customHeight="1">
      <c r="C665" s="6"/>
      <c r="D665" s="6"/>
      <c r="E665" s="6"/>
      <c r="F665" s="6"/>
      <c r="H665" s="14"/>
      <c r="I665" s="14"/>
    </row>
    <row r="666" spans="3:9" ht="14.25" customHeight="1">
      <c r="C666" s="6"/>
      <c r="D666" s="6"/>
      <c r="E666" s="6"/>
      <c r="F666" s="6"/>
      <c r="H666" s="14"/>
      <c r="I666" s="14"/>
    </row>
    <row r="667" spans="3:9" ht="14.25" customHeight="1">
      <c r="C667" s="6"/>
      <c r="D667" s="6"/>
      <c r="E667" s="6"/>
      <c r="F667" s="6"/>
      <c r="H667" s="14"/>
      <c r="I667" s="14"/>
    </row>
    <row r="668" spans="3:9" ht="14.25" customHeight="1">
      <c r="C668" s="6"/>
      <c r="D668" s="6"/>
      <c r="E668" s="6"/>
      <c r="F668" s="6"/>
      <c r="H668" s="14"/>
      <c r="I668" s="14"/>
    </row>
    <row r="669" spans="3:9" ht="14.25" customHeight="1">
      <c r="C669" s="6"/>
      <c r="D669" s="6"/>
      <c r="E669" s="6"/>
      <c r="F669" s="6"/>
      <c r="H669" s="14"/>
      <c r="I669" s="14"/>
    </row>
    <row r="670" spans="3:9" ht="14.25" customHeight="1">
      <c r="C670" s="6"/>
      <c r="D670" s="6"/>
      <c r="E670" s="6"/>
      <c r="F670" s="6"/>
      <c r="H670" s="14"/>
      <c r="I670" s="14"/>
    </row>
    <row r="671" spans="3:9" ht="14.25" customHeight="1">
      <c r="C671" s="6"/>
      <c r="D671" s="6"/>
      <c r="E671" s="6"/>
      <c r="F671" s="6"/>
      <c r="H671" s="14"/>
      <c r="I671" s="14"/>
    </row>
    <row r="672" spans="3:9" ht="14.25" customHeight="1">
      <c r="C672" s="6"/>
      <c r="D672" s="6"/>
      <c r="E672" s="6"/>
      <c r="F672" s="6"/>
      <c r="H672" s="14"/>
      <c r="I672" s="14"/>
    </row>
    <row r="673" spans="3:9" ht="14.25" customHeight="1">
      <c r="C673" s="6"/>
      <c r="D673" s="6"/>
      <c r="E673" s="6"/>
      <c r="F673" s="6"/>
      <c r="H673" s="14"/>
      <c r="I673" s="14"/>
    </row>
    <row r="674" spans="3:9" ht="14.25" customHeight="1">
      <c r="C674" s="6"/>
      <c r="D674" s="6"/>
      <c r="E674" s="6"/>
      <c r="F674" s="6"/>
      <c r="H674" s="14"/>
      <c r="I674" s="14"/>
    </row>
    <row r="675" spans="3:9" ht="14.25" customHeight="1">
      <c r="C675" s="6"/>
      <c r="D675" s="6"/>
      <c r="E675" s="6"/>
      <c r="F675" s="6"/>
      <c r="H675" s="14"/>
      <c r="I675" s="14"/>
    </row>
    <row r="676" spans="3:9" ht="14.25" customHeight="1">
      <c r="C676" s="6"/>
      <c r="D676" s="6"/>
      <c r="E676" s="6"/>
      <c r="F676" s="6"/>
      <c r="H676" s="14"/>
      <c r="I676" s="14"/>
    </row>
    <row r="677" spans="3:9" ht="14.25" customHeight="1">
      <c r="C677" s="6"/>
      <c r="D677" s="6"/>
      <c r="E677" s="6"/>
      <c r="F677" s="6"/>
      <c r="H677" s="14"/>
      <c r="I677" s="14"/>
    </row>
    <row r="678" spans="3:9" ht="14.25" customHeight="1">
      <c r="C678" s="6"/>
      <c r="D678" s="6"/>
      <c r="E678" s="6"/>
      <c r="F678" s="6"/>
      <c r="H678" s="14"/>
      <c r="I678" s="14"/>
    </row>
    <row r="679" spans="3:9" ht="14.25" customHeight="1">
      <c r="C679" s="6"/>
      <c r="D679" s="6"/>
      <c r="E679" s="6"/>
      <c r="F679" s="6"/>
      <c r="H679" s="14"/>
      <c r="I679" s="14"/>
    </row>
    <row r="680" spans="3:9" ht="14.25" customHeight="1">
      <c r="C680" s="6"/>
      <c r="D680" s="6"/>
      <c r="E680" s="6"/>
      <c r="F680" s="6"/>
      <c r="H680" s="14"/>
      <c r="I680" s="14"/>
    </row>
    <row r="681" spans="3:9" ht="14.25" customHeight="1">
      <c r="C681" s="6"/>
      <c r="D681" s="6"/>
      <c r="E681" s="6"/>
      <c r="F681" s="6"/>
      <c r="H681" s="14"/>
      <c r="I681" s="14"/>
    </row>
    <row r="682" spans="3:9" ht="14.25" customHeight="1">
      <c r="C682" s="6"/>
      <c r="D682" s="6"/>
      <c r="E682" s="6"/>
      <c r="F682" s="6"/>
      <c r="H682" s="14"/>
      <c r="I682" s="14"/>
    </row>
    <row r="683" spans="3:9" ht="14.25" customHeight="1">
      <c r="C683" s="6"/>
      <c r="D683" s="6"/>
      <c r="E683" s="6"/>
      <c r="F683" s="6"/>
      <c r="H683" s="14"/>
      <c r="I683" s="14"/>
    </row>
    <row r="684" spans="3:9" ht="14.25" customHeight="1">
      <c r="C684" s="6"/>
      <c r="D684" s="6"/>
      <c r="E684" s="6"/>
      <c r="F684" s="6"/>
      <c r="H684" s="14"/>
      <c r="I684" s="14"/>
    </row>
    <row r="685" spans="3:9" ht="14.25" customHeight="1">
      <c r="C685" s="6"/>
      <c r="D685" s="6"/>
      <c r="E685" s="6"/>
      <c r="F685" s="6"/>
      <c r="H685" s="14"/>
      <c r="I685" s="14"/>
    </row>
    <row r="686" spans="3:9" ht="14.25" customHeight="1">
      <c r="C686" s="6"/>
      <c r="D686" s="6"/>
      <c r="E686" s="6"/>
      <c r="F686" s="6"/>
      <c r="H686" s="14"/>
      <c r="I686" s="14"/>
    </row>
    <row r="687" spans="3:9" ht="14.25" customHeight="1">
      <c r="C687" s="6"/>
      <c r="D687" s="6"/>
      <c r="E687" s="6"/>
      <c r="F687" s="6"/>
      <c r="H687" s="14"/>
      <c r="I687" s="14"/>
    </row>
    <row r="688" spans="3:9" ht="14.25" customHeight="1">
      <c r="C688" s="6"/>
      <c r="D688" s="6"/>
      <c r="E688" s="6"/>
      <c r="F688" s="6"/>
      <c r="H688" s="14"/>
      <c r="I688" s="14"/>
    </row>
    <row r="689" spans="3:9" ht="14.25" customHeight="1">
      <c r="C689" s="6"/>
      <c r="D689" s="6"/>
      <c r="E689" s="6"/>
      <c r="F689" s="6"/>
      <c r="H689" s="14"/>
      <c r="I689" s="14"/>
    </row>
    <row r="690" spans="3:9" ht="14.25" customHeight="1">
      <c r="C690" s="6"/>
      <c r="D690" s="6"/>
      <c r="E690" s="6"/>
      <c r="F690" s="6"/>
      <c r="H690" s="14"/>
      <c r="I690" s="14"/>
    </row>
    <row r="691" spans="3:9" ht="14.25" customHeight="1">
      <c r="C691" s="6"/>
      <c r="D691" s="6"/>
      <c r="E691" s="6"/>
      <c r="F691" s="6"/>
      <c r="H691" s="14"/>
      <c r="I691" s="14"/>
    </row>
    <row r="692" spans="3:9" ht="14.25" customHeight="1">
      <c r="C692" s="6"/>
      <c r="D692" s="6"/>
      <c r="E692" s="6"/>
      <c r="F692" s="6"/>
      <c r="H692" s="14"/>
      <c r="I692" s="14"/>
    </row>
    <row r="693" spans="3:9" ht="14.25" customHeight="1">
      <c r="C693" s="6"/>
      <c r="D693" s="6"/>
      <c r="E693" s="6"/>
      <c r="F693" s="6"/>
      <c r="H693" s="14"/>
      <c r="I693" s="14"/>
    </row>
    <row r="694" spans="3:9" ht="14.25" customHeight="1">
      <c r="C694" s="6"/>
      <c r="D694" s="6"/>
      <c r="E694" s="6"/>
      <c r="F694" s="6"/>
      <c r="H694" s="14"/>
      <c r="I694" s="14"/>
    </row>
    <row r="695" spans="3:9" ht="14.25" customHeight="1">
      <c r="C695" s="6"/>
      <c r="D695" s="6"/>
      <c r="E695" s="6"/>
      <c r="F695" s="6"/>
      <c r="H695" s="14"/>
      <c r="I695" s="14"/>
    </row>
    <row r="696" spans="3:9" ht="14.25" customHeight="1">
      <c r="C696" s="6"/>
      <c r="D696" s="6"/>
      <c r="E696" s="6"/>
      <c r="F696" s="6"/>
      <c r="H696" s="14"/>
      <c r="I696" s="14"/>
    </row>
    <row r="697" spans="3:9" ht="14.25" customHeight="1">
      <c r="C697" s="6"/>
      <c r="D697" s="6"/>
      <c r="E697" s="6"/>
      <c r="F697" s="6"/>
      <c r="H697" s="14"/>
      <c r="I697" s="14"/>
    </row>
    <row r="698" spans="3:9" ht="14.25" customHeight="1">
      <c r="C698" s="6"/>
      <c r="D698" s="6"/>
      <c r="E698" s="6"/>
      <c r="F698" s="6"/>
      <c r="H698" s="14"/>
      <c r="I698" s="14"/>
    </row>
    <row r="699" spans="3:9" ht="14.25" customHeight="1">
      <c r="C699" s="6"/>
      <c r="D699" s="6"/>
      <c r="E699" s="6"/>
      <c r="F699" s="6"/>
      <c r="H699" s="14"/>
      <c r="I699" s="14"/>
    </row>
    <row r="700" spans="3:9" ht="14.25" customHeight="1">
      <c r="C700" s="6"/>
      <c r="D700" s="6"/>
      <c r="E700" s="6"/>
      <c r="F700" s="6"/>
      <c r="H700" s="14"/>
      <c r="I700" s="14"/>
    </row>
    <row r="701" spans="3:9" ht="14.25" customHeight="1">
      <c r="C701" s="6"/>
      <c r="D701" s="6"/>
      <c r="E701" s="6"/>
      <c r="F701" s="6"/>
      <c r="H701" s="14"/>
      <c r="I701" s="14"/>
    </row>
    <row r="702" spans="3:9" ht="14.25" customHeight="1">
      <c r="C702" s="6"/>
      <c r="D702" s="6"/>
      <c r="E702" s="6"/>
      <c r="F702" s="6"/>
      <c r="H702" s="14"/>
      <c r="I702" s="14"/>
    </row>
    <row r="703" spans="3:9" ht="14.25" customHeight="1">
      <c r="C703" s="6"/>
      <c r="D703" s="6"/>
      <c r="E703" s="6"/>
      <c r="F703" s="6"/>
      <c r="H703" s="14"/>
      <c r="I703" s="14"/>
    </row>
    <row r="704" spans="3:9" ht="14.25" customHeight="1">
      <c r="C704" s="6"/>
      <c r="D704" s="6"/>
      <c r="E704" s="6"/>
      <c r="F704" s="6"/>
      <c r="H704" s="14"/>
      <c r="I704" s="14"/>
    </row>
    <row r="705" spans="3:9" ht="14.25" customHeight="1">
      <c r="C705" s="6"/>
      <c r="D705" s="6"/>
      <c r="E705" s="6"/>
      <c r="F705" s="6"/>
      <c r="H705" s="14"/>
      <c r="I705" s="14"/>
    </row>
    <row r="706" spans="3:9" ht="14.25" customHeight="1">
      <c r="C706" s="6"/>
      <c r="D706" s="6"/>
      <c r="E706" s="6"/>
      <c r="F706" s="6"/>
      <c r="H706" s="14"/>
      <c r="I706" s="14"/>
    </row>
    <row r="707" spans="3:9" ht="14.25" customHeight="1">
      <c r="C707" s="6"/>
      <c r="D707" s="6"/>
      <c r="E707" s="6"/>
      <c r="F707" s="6"/>
      <c r="H707" s="14"/>
      <c r="I707" s="14"/>
    </row>
    <row r="708" spans="3:9" ht="14.25" customHeight="1">
      <c r="C708" s="6"/>
      <c r="D708" s="6"/>
      <c r="E708" s="6"/>
      <c r="F708" s="6"/>
      <c r="H708" s="14"/>
      <c r="I708" s="14"/>
    </row>
    <row r="709" spans="3:9" ht="14.25" customHeight="1">
      <c r="C709" s="6"/>
      <c r="D709" s="6"/>
      <c r="E709" s="6"/>
      <c r="F709" s="6"/>
      <c r="H709" s="14"/>
      <c r="I709" s="14"/>
    </row>
    <row r="710" spans="3:9" ht="14.25" customHeight="1">
      <c r="C710" s="6"/>
      <c r="D710" s="6"/>
      <c r="E710" s="6"/>
      <c r="F710" s="6"/>
      <c r="H710" s="14"/>
      <c r="I710" s="14"/>
    </row>
    <row r="711" spans="3:9" ht="14.25" customHeight="1">
      <c r="C711" s="6"/>
      <c r="D711" s="6"/>
      <c r="E711" s="6"/>
      <c r="F711" s="6"/>
      <c r="H711" s="14"/>
      <c r="I711" s="14"/>
    </row>
    <row r="712" spans="3:9" ht="14.25" customHeight="1">
      <c r="C712" s="6"/>
      <c r="D712" s="6"/>
      <c r="E712" s="6"/>
      <c r="F712" s="6"/>
      <c r="H712" s="14"/>
      <c r="I712" s="14"/>
    </row>
    <row r="713" spans="3:9" ht="14.25" customHeight="1">
      <c r="C713" s="6"/>
      <c r="D713" s="6"/>
      <c r="E713" s="6"/>
      <c r="F713" s="6"/>
      <c r="H713" s="14"/>
      <c r="I713" s="14"/>
    </row>
    <row r="714" spans="3:9" ht="14.25" customHeight="1">
      <c r="C714" s="6"/>
      <c r="D714" s="6"/>
      <c r="E714" s="6"/>
      <c r="F714" s="6"/>
      <c r="H714" s="14"/>
      <c r="I714" s="14"/>
    </row>
    <row r="715" spans="3:9" ht="14.25" customHeight="1">
      <c r="C715" s="6"/>
      <c r="D715" s="6"/>
      <c r="E715" s="6"/>
      <c r="F715" s="6"/>
      <c r="H715" s="14"/>
      <c r="I715" s="14"/>
    </row>
    <row r="716" spans="3:9" ht="14.25" customHeight="1">
      <c r="C716" s="6"/>
      <c r="D716" s="6"/>
      <c r="E716" s="6"/>
      <c r="F716" s="6"/>
      <c r="H716" s="14"/>
      <c r="I716" s="14"/>
    </row>
    <row r="717" spans="3:9" ht="14.25" customHeight="1">
      <c r="C717" s="6"/>
      <c r="D717" s="6"/>
      <c r="E717" s="6"/>
      <c r="F717" s="6"/>
      <c r="H717" s="14"/>
      <c r="I717" s="14"/>
    </row>
    <row r="718" spans="3:9" ht="14.25" customHeight="1">
      <c r="C718" s="6"/>
      <c r="D718" s="6"/>
      <c r="E718" s="6"/>
      <c r="F718" s="6"/>
      <c r="H718" s="14"/>
      <c r="I718" s="14"/>
    </row>
    <row r="719" spans="3:9" ht="14.25" customHeight="1">
      <c r="C719" s="6"/>
      <c r="D719" s="6"/>
      <c r="E719" s="6"/>
      <c r="F719" s="6"/>
      <c r="H719" s="14"/>
      <c r="I719" s="14"/>
    </row>
    <row r="720" spans="3:9" ht="14.25" customHeight="1">
      <c r="C720" s="6"/>
      <c r="D720" s="6"/>
      <c r="E720" s="6"/>
      <c r="F720" s="6"/>
      <c r="H720" s="14"/>
      <c r="I720" s="14"/>
    </row>
    <row r="721" spans="3:9" ht="14.25" customHeight="1">
      <c r="C721" s="6"/>
      <c r="D721" s="6"/>
      <c r="E721" s="6"/>
      <c r="F721" s="6"/>
      <c r="H721" s="14"/>
      <c r="I721" s="14"/>
    </row>
    <row r="722" spans="3:9" ht="14.25" customHeight="1">
      <c r="C722" s="6"/>
      <c r="D722" s="6"/>
      <c r="E722" s="6"/>
      <c r="F722" s="6"/>
      <c r="H722" s="14"/>
      <c r="I722" s="14"/>
    </row>
    <row r="723" spans="3:9" ht="14.25" customHeight="1">
      <c r="C723" s="6"/>
      <c r="D723" s="6"/>
      <c r="E723" s="6"/>
      <c r="F723" s="6"/>
      <c r="H723" s="14"/>
      <c r="I723" s="14"/>
    </row>
    <row r="724" spans="3:9" ht="14.25" customHeight="1">
      <c r="C724" s="6"/>
      <c r="D724" s="6"/>
      <c r="E724" s="6"/>
      <c r="F724" s="6"/>
      <c r="H724" s="14"/>
      <c r="I724" s="14"/>
    </row>
    <row r="725" spans="3:9" ht="14.25" customHeight="1">
      <c r="C725" s="6"/>
      <c r="D725" s="6"/>
      <c r="E725" s="6"/>
      <c r="F725" s="6"/>
      <c r="H725" s="14"/>
      <c r="I725" s="14"/>
    </row>
    <row r="726" spans="3:9" ht="14.25" customHeight="1">
      <c r="C726" s="6"/>
      <c r="D726" s="6"/>
      <c r="E726" s="6"/>
      <c r="F726" s="6"/>
      <c r="H726" s="14"/>
      <c r="I726" s="14"/>
    </row>
    <row r="727" spans="3:9" ht="14.25" customHeight="1">
      <c r="C727" s="6"/>
      <c r="D727" s="6"/>
      <c r="E727" s="6"/>
      <c r="F727" s="6"/>
      <c r="H727" s="14"/>
      <c r="I727" s="14"/>
    </row>
    <row r="728" spans="3:9" ht="14.25" customHeight="1">
      <c r="C728" s="6"/>
      <c r="D728" s="6"/>
      <c r="E728" s="6"/>
      <c r="F728" s="6"/>
      <c r="H728" s="14"/>
      <c r="I728" s="14"/>
    </row>
    <row r="729" spans="3:9" ht="14.25" customHeight="1">
      <c r="C729" s="6"/>
      <c r="D729" s="6"/>
      <c r="E729" s="6"/>
      <c r="F729" s="6"/>
      <c r="H729" s="14"/>
      <c r="I729" s="14"/>
    </row>
    <row r="730" spans="3:9" ht="14.25" customHeight="1">
      <c r="C730" s="6"/>
      <c r="D730" s="6"/>
      <c r="E730" s="6"/>
      <c r="F730" s="6"/>
      <c r="H730" s="14"/>
      <c r="I730" s="14"/>
    </row>
    <row r="731" spans="3:9" ht="14.25" customHeight="1">
      <c r="C731" s="6"/>
      <c r="D731" s="6"/>
      <c r="E731" s="6"/>
      <c r="F731" s="6"/>
      <c r="H731" s="14"/>
      <c r="I731" s="14"/>
    </row>
    <row r="732" spans="3:9" ht="14.25" customHeight="1">
      <c r="C732" s="6"/>
      <c r="D732" s="6"/>
      <c r="E732" s="6"/>
      <c r="F732" s="6"/>
      <c r="H732" s="14"/>
      <c r="I732" s="14"/>
    </row>
    <row r="733" spans="3:9" ht="14.25" customHeight="1">
      <c r="C733" s="6"/>
      <c r="D733" s="6"/>
      <c r="E733" s="6"/>
      <c r="F733" s="6"/>
      <c r="H733" s="14"/>
      <c r="I733" s="14"/>
    </row>
    <row r="734" spans="3:9" ht="14.25" customHeight="1">
      <c r="C734" s="6"/>
      <c r="D734" s="6"/>
      <c r="E734" s="6"/>
      <c r="F734" s="6"/>
      <c r="H734" s="14"/>
      <c r="I734" s="14"/>
    </row>
    <row r="735" spans="3:9" ht="14.25" customHeight="1">
      <c r="C735" s="6"/>
      <c r="D735" s="6"/>
      <c r="E735" s="6"/>
      <c r="F735" s="6"/>
      <c r="H735" s="14"/>
      <c r="I735" s="14"/>
    </row>
    <row r="736" spans="3:9" ht="14.25" customHeight="1">
      <c r="C736" s="6"/>
      <c r="D736" s="6"/>
      <c r="E736" s="6"/>
      <c r="F736" s="6"/>
      <c r="H736" s="14"/>
      <c r="I736" s="14"/>
    </row>
    <row r="737" spans="3:9" ht="14.25" customHeight="1">
      <c r="C737" s="6"/>
      <c r="D737" s="6"/>
      <c r="E737" s="6"/>
      <c r="F737" s="6"/>
      <c r="H737" s="14"/>
      <c r="I737" s="14"/>
    </row>
    <row r="738" spans="3:9" ht="14.25" customHeight="1">
      <c r="C738" s="6"/>
      <c r="D738" s="6"/>
      <c r="E738" s="6"/>
      <c r="F738" s="6"/>
      <c r="H738" s="14"/>
      <c r="I738" s="14"/>
    </row>
    <row r="739" spans="3:9" ht="14.25" customHeight="1">
      <c r="C739" s="6"/>
      <c r="D739" s="6"/>
      <c r="E739" s="6"/>
      <c r="F739" s="6"/>
      <c r="H739" s="14"/>
      <c r="I739" s="14"/>
    </row>
    <row r="740" spans="3:9" ht="14.25" customHeight="1">
      <c r="C740" s="6"/>
      <c r="D740" s="6"/>
      <c r="E740" s="6"/>
      <c r="F740" s="6"/>
      <c r="H740" s="14"/>
      <c r="I740" s="14"/>
    </row>
    <row r="741" spans="3:9" ht="14.25" customHeight="1">
      <c r="C741" s="6"/>
      <c r="D741" s="6"/>
      <c r="E741" s="6"/>
      <c r="F741" s="6"/>
      <c r="H741" s="14"/>
      <c r="I741" s="14"/>
    </row>
    <row r="742" spans="3:9" ht="14.25" customHeight="1">
      <c r="C742" s="6"/>
      <c r="D742" s="6"/>
      <c r="E742" s="6"/>
      <c r="F742" s="6"/>
      <c r="H742" s="14"/>
      <c r="I742" s="14"/>
    </row>
    <row r="743" spans="3:9" ht="14.25" customHeight="1">
      <c r="C743" s="6"/>
      <c r="D743" s="6"/>
      <c r="E743" s="6"/>
      <c r="F743" s="6"/>
      <c r="H743" s="14"/>
      <c r="I743" s="14"/>
    </row>
    <row r="744" spans="3:9" ht="14.25" customHeight="1">
      <c r="C744" s="6"/>
      <c r="D744" s="6"/>
      <c r="E744" s="6"/>
      <c r="F744" s="6"/>
      <c r="H744" s="14"/>
      <c r="I744" s="14"/>
    </row>
    <row r="745" spans="3:9" ht="14.25" customHeight="1">
      <c r="C745" s="6"/>
      <c r="D745" s="6"/>
      <c r="E745" s="6"/>
      <c r="F745" s="6"/>
      <c r="H745" s="14"/>
      <c r="I745" s="14"/>
    </row>
    <row r="746" spans="3:9" ht="14.25" customHeight="1">
      <c r="C746" s="6"/>
      <c r="D746" s="6"/>
      <c r="E746" s="6"/>
      <c r="F746" s="6"/>
      <c r="H746" s="14"/>
      <c r="I746" s="14"/>
    </row>
    <row r="747" spans="3:9" ht="14.25" customHeight="1">
      <c r="C747" s="6"/>
      <c r="D747" s="6"/>
      <c r="E747" s="6"/>
      <c r="F747" s="6"/>
      <c r="H747" s="14"/>
      <c r="I747" s="14"/>
    </row>
    <row r="748" spans="3:9" ht="14.25" customHeight="1">
      <c r="C748" s="6"/>
      <c r="D748" s="6"/>
      <c r="E748" s="6"/>
      <c r="F748" s="6"/>
      <c r="H748" s="14"/>
      <c r="I748" s="14"/>
    </row>
    <row r="749" spans="3:9" ht="14.25" customHeight="1">
      <c r="C749" s="6"/>
      <c r="D749" s="6"/>
      <c r="E749" s="6"/>
      <c r="F749" s="6"/>
      <c r="H749" s="14"/>
      <c r="I749" s="14"/>
    </row>
    <row r="750" spans="3:9" ht="14.25" customHeight="1">
      <c r="C750" s="6"/>
      <c r="D750" s="6"/>
      <c r="E750" s="6"/>
      <c r="F750" s="6"/>
      <c r="H750" s="14"/>
      <c r="I750" s="14"/>
    </row>
    <row r="751" spans="3:9" ht="14.25" customHeight="1">
      <c r="C751" s="6"/>
      <c r="D751" s="6"/>
      <c r="E751" s="6"/>
      <c r="F751" s="6"/>
      <c r="H751" s="14"/>
      <c r="I751" s="14"/>
    </row>
    <row r="752" spans="3:9" ht="14.25" customHeight="1">
      <c r="C752" s="6"/>
      <c r="D752" s="6"/>
      <c r="E752" s="6"/>
      <c r="F752" s="6"/>
      <c r="H752" s="14"/>
      <c r="I752" s="14"/>
    </row>
    <row r="753" spans="3:9" ht="14.25" customHeight="1">
      <c r="C753" s="6"/>
      <c r="D753" s="6"/>
      <c r="E753" s="6"/>
      <c r="F753" s="6"/>
      <c r="H753" s="14"/>
      <c r="I753" s="14"/>
    </row>
    <row r="754" spans="3:9" ht="14.25" customHeight="1">
      <c r="C754" s="6"/>
      <c r="D754" s="6"/>
      <c r="E754" s="6"/>
      <c r="F754" s="6"/>
      <c r="H754" s="14"/>
      <c r="I754" s="14"/>
    </row>
    <row r="755" spans="3:9" ht="14.25" customHeight="1">
      <c r="C755" s="6"/>
      <c r="D755" s="6"/>
      <c r="E755" s="6"/>
      <c r="F755" s="6"/>
      <c r="H755" s="14"/>
      <c r="I755" s="14"/>
    </row>
    <row r="756" spans="3:9" ht="14.25" customHeight="1">
      <c r="C756" s="6"/>
      <c r="D756" s="6"/>
      <c r="E756" s="6"/>
      <c r="F756" s="6"/>
      <c r="H756" s="14"/>
      <c r="I756" s="14"/>
    </row>
    <row r="757" spans="3:9" ht="14.25" customHeight="1">
      <c r="C757" s="6"/>
      <c r="D757" s="6"/>
      <c r="E757" s="6"/>
      <c r="F757" s="6"/>
      <c r="H757" s="14"/>
      <c r="I757" s="14"/>
    </row>
    <row r="758" spans="3:9" ht="14.25" customHeight="1">
      <c r="C758" s="6"/>
      <c r="D758" s="6"/>
      <c r="E758" s="6"/>
      <c r="F758" s="6"/>
      <c r="H758" s="14"/>
      <c r="I758" s="14"/>
    </row>
    <row r="759" spans="3:9" ht="14.25" customHeight="1">
      <c r="C759" s="6"/>
      <c r="D759" s="6"/>
      <c r="E759" s="6"/>
      <c r="F759" s="6"/>
      <c r="H759" s="14"/>
      <c r="I759" s="14"/>
    </row>
    <row r="760" spans="3:9" ht="14.25" customHeight="1">
      <c r="C760" s="6"/>
      <c r="D760" s="6"/>
      <c r="E760" s="6"/>
      <c r="F760" s="6"/>
      <c r="H760" s="14"/>
      <c r="I760" s="14"/>
    </row>
    <row r="761" spans="3:9" ht="14.25" customHeight="1">
      <c r="C761" s="6"/>
      <c r="D761" s="6"/>
      <c r="E761" s="6"/>
      <c r="F761" s="6"/>
      <c r="H761" s="14"/>
      <c r="I761" s="14"/>
    </row>
    <row r="762" spans="3:9" ht="14.25" customHeight="1">
      <c r="C762" s="6"/>
      <c r="D762" s="6"/>
      <c r="E762" s="6"/>
      <c r="F762" s="6"/>
      <c r="H762" s="14"/>
      <c r="I762" s="14"/>
    </row>
    <row r="763" spans="3:9" ht="14.25" customHeight="1">
      <c r="C763" s="6"/>
      <c r="D763" s="6"/>
      <c r="E763" s="6"/>
      <c r="F763" s="6"/>
      <c r="H763" s="14"/>
      <c r="I763" s="14"/>
    </row>
    <row r="764" spans="3:9" ht="14.25" customHeight="1">
      <c r="C764" s="6"/>
      <c r="D764" s="6"/>
      <c r="E764" s="6"/>
      <c r="F764" s="6"/>
      <c r="H764" s="14"/>
      <c r="I764" s="14"/>
    </row>
    <row r="765" spans="3:9" ht="14.25" customHeight="1">
      <c r="C765" s="6"/>
      <c r="D765" s="6"/>
      <c r="E765" s="6"/>
      <c r="F765" s="6"/>
      <c r="H765" s="14"/>
      <c r="I765" s="14"/>
    </row>
    <row r="766" spans="3:9" ht="14.25" customHeight="1">
      <c r="C766" s="6"/>
      <c r="D766" s="6"/>
      <c r="E766" s="6"/>
      <c r="F766" s="6"/>
      <c r="H766" s="14"/>
      <c r="I766" s="14"/>
    </row>
    <row r="767" spans="3:9" ht="14.25" customHeight="1">
      <c r="C767" s="6"/>
      <c r="D767" s="6"/>
      <c r="E767" s="6"/>
      <c r="F767" s="6"/>
      <c r="H767" s="14"/>
      <c r="I767" s="14"/>
    </row>
    <row r="768" spans="3:9" ht="14.25" customHeight="1">
      <c r="C768" s="6"/>
      <c r="D768" s="6"/>
      <c r="E768" s="6"/>
      <c r="F768" s="6"/>
      <c r="H768" s="14"/>
      <c r="I768" s="14"/>
    </row>
    <row r="769" spans="3:9" ht="14.25" customHeight="1">
      <c r="C769" s="6"/>
      <c r="D769" s="6"/>
      <c r="E769" s="6"/>
      <c r="F769" s="6"/>
      <c r="H769" s="14"/>
      <c r="I769" s="14"/>
    </row>
    <row r="770" spans="3:9" ht="14.25" customHeight="1">
      <c r="C770" s="6"/>
      <c r="D770" s="6"/>
      <c r="E770" s="6"/>
      <c r="F770" s="6"/>
      <c r="H770" s="14"/>
      <c r="I770" s="14"/>
    </row>
    <row r="771" spans="3:9" ht="14.25" customHeight="1">
      <c r="C771" s="6"/>
      <c r="D771" s="6"/>
      <c r="E771" s="6"/>
      <c r="F771" s="6"/>
      <c r="H771" s="14"/>
      <c r="I771" s="14"/>
    </row>
    <row r="772" spans="3:9" ht="14.25" customHeight="1">
      <c r="C772" s="6"/>
      <c r="D772" s="6"/>
      <c r="E772" s="6"/>
      <c r="F772" s="6"/>
      <c r="H772" s="14"/>
      <c r="I772" s="14"/>
    </row>
    <row r="773" spans="3:9" ht="14.25" customHeight="1">
      <c r="C773" s="6"/>
      <c r="D773" s="6"/>
      <c r="E773" s="6"/>
      <c r="F773" s="6"/>
      <c r="H773" s="14"/>
      <c r="I773" s="14"/>
    </row>
    <row r="774" spans="3:9" ht="14.25" customHeight="1">
      <c r="C774" s="6"/>
      <c r="D774" s="6"/>
      <c r="E774" s="6"/>
      <c r="F774" s="6"/>
      <c r="H774" s="14"/>
      <c r="I774" s="14"/>
    </row>
    <row r="775" spans="3:9" ht="14.25" customHeight="1">
      <c r="C775" s="6"/>
      <c r="D775" s="6"/>
      <c r="E775" s="6"/>
      <c r="F775" s="6"/>
      <c r="H775" s="14"/>
      <c r="I775" s="14"/>
    </row>
    <row r="776" spans="3:9" ht="14.25" customHeight="1">
      <c r="C776" s="6"/>
      <c r="D776" s="6"/>
      <c r="E776" s="6"/>
      <c r="F776" s="6"/>
      <c r="H776" s="14"/>
      <c r="I776" s="14"/>
    </row>
    <row r="777" spans="3:9" ht="14.25" customHeight="1">
      <c r="C777" s="6"/>
      <c r="D777" s="6"/>
      <c r="E777" s="6"/>
      <c r="F777" s="6"/>
      <c r="H777" s="14"/>
      <c r="I777" s="14"/>
    </row>
    <row r="778" spans="3:9" ht="14.25" customHeight="1">
      <c r="C778" s="6"/>
      <c r="D778" s="6"/>
      <c r="E778" s="6"/>
      <c r="F778" s="6"/>
      <c r="H778" s="14"/>
      <c r="I778" s="14"/>
    </row>
    <row r="779" spans="3:9" ht="14.25" customHeight="1">
      <c r="C779" s="6"/>
      <c r="D779" s="6"/>
      <c r="E779" s="6"/>
      <c r="F779" s="6"/>
      <c r="H779" s="14"/>
      <c r="I779" s="14"/>
    </row>
    <row r="780" spans="3:9" ht="14.25" customHeight="1">
      <c r="C780" s="6"/>
      <c r="D780" s="6"/>
      <c r="E780" s="6"/>
      <c r="F780" s="6"/>
      <c r="H780" s="14"/>
      <c r="I780" s="14"/>
    </row>
    <row r="781" spans="3:9" ht="14.25" customHeight="1">
      <c r="C781" s="6"/>
      <c r="D781" s="6"/>
      <c r="E781" s="6"/>
      <c r="F781" s="6"/>
      <c r="H781" s="14"/>
      <c r="I781" s="14"/>
    </row>
    <row r="782" spans="3:9" ht="14.25" customHeight="1">
      <c r="C782" s="6"/>
      <c r="D782" s="6"/>
      <c r="E782" s="6"/>
      <c r="F782" s="6"/>
      <c r="H782" s="14"/>
      <c r="I782" s="14"/>
    </row>
    <row r="783" spans="3:9" ht="14.25" customHeight="1">
      <c r="C783" s="6"/>
      <c r="D783" s="6"/>
      <c r="E783" s="6"/>
      <c r="F783" s="6"/>
      <c r="H783" s="14"/>
      <c r="I783" s="14"/>
    </row>
    <row r="784" spans="3:9" ht="14.25" customHeight="1">
      <c r="C784" s="6"/>
      <c r="D784" s="6"/>
      <c r="E784" s="6"/>
      <c r="F784" s="6"/>
      <c r="H784" s="14"/>
      <c r="I784" s="14"/>
    </row>
    <row r="785" spans="3:9" ht="14.25" customHeight="1">
      <c r="C785" s="6"/>
      <c r="D785" s="6"/>
      <c r="E785" s="6"/>
      <c r="F785" s="6"/>
      <c r="H785" s="14"/>
      <c r="I785" s="14"/>
    </row>
    <row r="786" spans="3:9" ht="14.25" customHeight="1">
      <c r="C786" s="6"/>
      <c r="D786" s="6"/>
      <c r="E786" s="6"/>
      <c r="F786" s="6"/>
      <c r="H786" s="14"/>
      <c r="I786" s="14"/>
    </row>
    <row r="787" spans="3:9" ht="14.25" customHeight="1">
      <c r="C787" s="6"/>
      <c r="D787" s="6"/>
      <c r="E787" s="6"/>
      <c r="F787" s="6"/>
      <c r="H787" s="14"/>
      <c r="I787" s="14"/>
    </row>
    <row r="788" spans="3:9" ht="14.25" customHeight="1">
      <c r="C788" s="6"/>
      <c r="D788" s="6"/>
      <c r="E788" s="6"/>
      <c r="F788" s="6"/>
      <c r="H788" s="14"/>
      <c r="I788" s="14"/>
    </row>
    <row r="789" spans="3:9" ht="14.25" customHeight="1">
      <c r="C789" s="6"/>
      <c r="D789" s="6"/>
      <c r="E789" s="6"/>
      <c r="F789" s="6"/>
      <c r="H789" s="14"/>
      <c r="I789" s="14"/>
    </row>
    <row r="790" spans="3:9" ht="14.25" customHeight="1">
      <c r="C790" s="6"/>
      <c r="D790" s="6"/>
      <c r="E790" s="6"/>
      <c r="F790" s="6"/>
      <c r="H790" s="14"/>
      <c r="I790" s="14"/>
    </row>
    <row r="791" spans="3:9" ht="14.25" customHeight="1">
      <c r="C791" s="6"/>
      <c r="D791" s="6"/>
      <c r="E791" s="6"/>
      <c r="F791" s="6"/>
      <c r="H791" s="14"/>
      <c r="I791" s="14"/>
    </row>
    <row r="792" spans="3:9" ht="14.25" customHeight="1">
      <c r="C792" s="6"/>
      <c r="D792" s="6"/>
      <c r="E792" s="6"/>
      <c r="F792" s="6"/>
      <c r="H792" s="14"/>
      <c r="I792" s="14"/>
    </row>
    <row r="793" spans="3:9" ht="14.25" customHeight="1">
      <c r="C793" s="6"/>
      <c r="D793" s="6"/>
      <c r="E793" s="6"/>
      <c r="F793" s="6"/>
      <c r="H793" s="14"/>
      <c r="I793" s="14"/>
    </row>
    <row r="794" spans="3:9" ht="14.25" customHeight="1">
      <c r="C794" s="6"/>
      <c r="D794" s="6"/>
      <c r="E794" s="6"/>
      <c r="F794" s="6"/>
      <c r="H794" s="14"/>
      <c r="I794" s="14"/>
    </row>
    <row r="795" spans="3:9" ht="14.25" customHeight="1">
      <c r="C795" s="6"/>
      <c r="D795" s="6"/>
      <c r="E795" s="6"/>
      <c r="F795" s="6"/>
      <c r="H795" s="14"/>
      <c r="I795" s="14"/>
    </row>
    <row r="796" spans="3:9" ht="14.25" customHeight="1">
      <c r="C796" s="6"/>
      <c r="D796" s="6"/>
      <c r="E796" s="6"/>
      <c r="F796" s="6"/>
      <c r="H796" s="14"/>
      <c r="I796" s="14"/>
    </row>
    <row r="797" spans="3:9" ht="14.25" customHeight="1">
      <c r="C797" s="6"/>
      <c r="D797" s="6"/>
      <c r="E797" s="6"/>
      <c r="F797" s="6"/>
      <c r="H797" s="14"/>
      <c r="I797" s="14"/>
    </row>
    <row r="798" spans="3:9" ht="14.25" customHeight="1">
      <c r="C798" s="6"/>
      <c r="D798" s="6"/>
      <c r="E798" s="6"/>
      <c r="F798" s="6"/>
      <c r="H798" s="14"/>
      <c r="I798" s="14"/>
    </row>
    <row r="799" spans="3:9" ht="14.25" customHeight="1">
      <c r="C799" s="6"/>
      <c r="D799" s="6"/>
      <c r="E799" s="6"/>
      <c r="F799" s="6"/>
      <c r="H799" s="14"/>
      <c r="I799" s="14"/>
    </row>
    <row r="800" spans="3:9" ht="14.25" customHeight="1">
      <c r="C800" s="6"/>
      <c r="D800" s="6"/>
      <c r="E800" s="6"/>
      <c r="F800" s="6"/>
      <c r="H800" s="14"/>
      <c r="I800" s="14"/>
    </row>
    <row r="801" spans="3:9" ht="14.25" customHeight="1">
      <c r="C801" s="6"/>
      <c r="D801" s="6"/>
      <c r="E801" s="6"/>
      <c r="F801" s="6"/>
      <c r="H801" s="14"/>
      <c r="I801" s="14"/>
    </row>
    <row r="802" spans="3:9" ht="14.25" customHeight="1">
      <c r="C802" s="6"/>
      <c r="D802" s="6"/>
      <c r="E802" s="6"/>
      <c r="F802" s="6"/>
      <c r="H802" s="14"/>
      <c r="I802" s="14"/>
    </row>
    <row r="803" spans="3:9" ht="14.25" customHeight="1">
      <c r="C803" s="6"/>
      <c r="D803" s="6"/>
      <c r="E803" s="6"/>
      <c r="F803" s="6"/>
      <c r="H803" s="14"/>
      <c r="I803" s="14"/>
    </row>
    <row r="804" spans="3:9" ht="14.25" customHeight="1">
      <c r="C804" s="6"/>
      <c r="D804" s="6"/>
      <c r="E804" s="6"/>
      <c r="F804" s="6"/>
      <c r="H804" s="14"/>
      <c r="I804" s="14"/>
    </row>
    <row r="805" spans="3:9" ht="14.25" customHeight="1">
      <c r="C805" s="6"/>
      <c r="D805" s="6"/>
      <c r="E805" s="6"/>
      <c r="F805" s="6"/>
      <c r="H805" s="14"/>
      <c r="I805" s="14"/>
    </row>
    <row r="806" spans="3:9" ht="14.25" customHeight="1">
      <c r="C806" s="6"/>
      <c r="D806" s="6"/>
      <c r="E806" s="6"/>
      <c r="F806" s="6"/>
      <c r="H806" s="14"/>
      <c r="I806" s="14"/>
    </row>
    <row r="807" spans="3:9" ht="14.25" customHeight="1">
      <c r="C807" s="6"/>
      <c r="D807" s="6"/>
      <c r="E807" s="6"/>
      <c r="F807" s="6"/>
      <c r="H807" s="14"/>
      <c r="I807" s="14"/>
    </row>
    <row r="808" spans="3:9" ht="14.25" customHeight="1">
      <c r="C808" s="6"/>
      <c r="D808" s="6"/>
      <c r="E808" s="6"/>
      <c r="F808" s="6"/>
      <c r="H808" s="14"/>
      <c r="I808" s="14"/>
    </row>
    <row r="809" spans="3:9" ht="14.25" customHeight="1">
      <c r="C809" s="6"/>
      <c r="D809" s="6"/>
      <c r="E809" s="6"/>
      <c r="F809" s="6"/>
      <c r="H809" s="14"/>
      <c r="I809" s="14"/>
    </row>
    <row r="810" spans="3:9" ht="14.25" customHeight="1">
      <c r="C810" s="6"/>
      <c r="D810" s="6"/>
      <c r="E810" s="6"/>
      <c r="F810" s="6"/>
      <c r="H810" s="14"/>
      <c r="I810" s="14"/>
    </row>
    <row r="811" spans="3:9" ht="14.25" customHeight="1">
      <c r="C811" s="6"/>
      <c r="D811" s="6"/>
      <c r="E811" s="6"/>
      <c r="F811" s="6"/>
      <c r="H811" s="14"/>
      <c r="I811" s="14"/>
    </row>
    <row r="812" spans="3:9" ht="14.25" customHeight="1">
      <c r="C812" s="6"/>
      <c r="D812" s="6"/>
      <c r="E812" s="6"/>
      <c r="F812" s="6"/>
      <c r="H812" s="14"/>
      <c r="I812" s="14"/>
    </row>
    <row r="813" spans="3:9" ht="14.25" customHeight="1">
      <c r="C813" s="6"/>
      <c r="D813" s="6"/>
      <c r="E813" s="6"/>
      <c r="F813" s="6"/>
      <c r="H813" s="14"/>
      <c r="I813" s="14"/>
    </row>
    <row r="814" spans="3:9" ht="14.25" customHeight="1">
      <c r="C814" s="6"/>
      <c r="D814" s="6"/>
      <c r="E814" s="6"/>
      <c r="F814" s="6"/>
      <c r="H814" s="14"/>
      <c r="I814" s="14"/>
    </row>
    <row r="815" spans="3:9" ht="14.25" customHeight="1">
      <c r="C815" s="6"/>
      <c r="D815" s="6"/>
      <c r="E815" s="6"/>
      <c r="F815" s="6"/>
      <c r="H815" s="14"/>
      <c r="I815" s="14"/>
    </row>
    <row r="816" spans="3:9" ht="14.25" customHeight="1">
      <c r="C816" s="6"/>
      <c r="D816" s="6"/>
      <c r="E816" s="6"/>
      <c r="F816" s="6"/>
      <c r="H816" s="14"/>
      <c r="I816" s="14"/>
    </row>
    <row r="817" spans="3:9" ht="14.25" customHeight="1">
      <c r="C817" s="6"/>
      <c r="D817" s="6"/>
      <c r="E817" s="6"/>
      <c r="F817" s="6"/>
      <c r="H817" s="14"/>
      <c r="I817" s="14"/>
    </row>
    <row r="818" spans="3:9" ht="14.25" customHeight="1">
      <c r="C818" s="6"/>
      <c r="D818" s="6"/>
      <c r="E818" s="6"/>
      <c r="F818" s="6"/>
      <c r="H818" s="14"/>
      <c r="I818" s="14"/>
    </row>
    <row r="819" spans="3:9" ht="14.25" customHeight="1">
      <c r="C819" s="6"/>
      <c r="D819" s="6"/>
      <c r="E819" s="6"/>
      <c r="F819" s="6"/>
      <c r="H819" s="14"/>
      <c r="I819" s="14"/>
    </row>
    <row r="820" spans="3:9" ht="14.25" customHeight="1">
      <c r="C820" s="6"/>
      <c r="D820" s="6"/>
      <c r="E820" s="6"/>
      <c r="F820" s="6"/>
      <c r="H820" s="14"/>
      <c r="I820" s="14"/>
    </row>
    <row r="821" spans="3:9" ht="14.25" customHeight="1">
      <c r="C821" s="6"/>
      <c r="D821" s="6"/>
      <c r="E821" s="6"/>
      <c r="F821" s="6"/>
      <c r="H821" s="14"/>
      <c r="I821" s="14"/>
    </row>
    <row r="822" spans="3:9" ht="14.25" customHeight="1">
      <c r="C822" s="6"/>
      <c r="D822" s="6"/>
      <c r="E822" s="6"/>
      <c r="F822" s="6"/>
      <c r="H822" s="14"/>
      <c r="I822" s="14"/>
    </row>
    <row r="823" spans="3:9" ht="14.25" customHeight="1">
      <c r="C823" s="6"/>
      <c r="D823" s="6"/>
      <c r="E823" s="6"/>
      <c r="F823" s="6"/>
      <c r="H823" s="14"/>
      <c r="I823" s="14"/>
    </row>
    <row r="824" spans="3:9" ht="14.25" customHeight="1">
      <c r="C824" s="6"/>
      <c r="D824" s="6"/>
      <c r="E824" s="6"/>
      <c r="F824" s="6"/>
      <c r="H824" s="14"/>
      <c r="I824" s="14"/>
    </row>
    <row r="825" spans="3:9" ht="14.25" customHeight="1">
      <c r="C825" s="6"/>
      <c r="D825" s="6"/>
      <c r="E825" s="6"/>
      <c r="F825" s="6"/>
      <c r="H825" s="14"/>
      <c r="I825" s="14"/>
    </row>
    <row r="826" spans="3:9" ht="14.25" customHeight="1">
      <c r="C826" s="6"/>
      <c r="D826" s="6"/>
      <c r="E826" s="6"/>
      <c r="F826" s="6"/>
      <c r="H826" s="14"/>
      <c r="I826" s="14"/>
    </row>
    <row r="827" spans="3:9" ht="14.25" customHeight="1">
      <c r="C827" s="6"/>
      <c r="D827" s="6"/>
      <c r="E827" s="6"/>
      <c r="F827" s="6"/>
      <c r="H827" s="14"/>
      <c r="I827" s="14"/>
    </row>
    <row r="828" spans="3:9" ht="14.25" customHeight="1">
      <c r="C828" s="6"/>
      <c r="D828" s="6"/>
      <c r="E828" s="6"/>
      <c r="F828" s="6"/>
      <c r="H828" s="14"/>
      <c r="I828" s="14"/>
    </row>
    <row r="829" spans="3:9" ht="14.25" customHeight="1">
      <c r="C829" s="6"/>
      <c r="D829" s="6"/>
      <c r="E829" s="6"/>
      <c r="F829" s="6"/>
      <c r="H829" s="14"/>
      <c r="I829" s="14"/>
    </row>
    <row r="830" spans="3:9" ht="14.25" customHeight="1">
      <c r="C830" s="6"/>
      <c r="D830" s="6"/>
      <c r="E830" s="6"/>
      <c r="F830" s="6"/>
      <c r="H830" s="14"/>
      <c r="I830" s="14"/>
    </row>
    <row r="831" spans="3:9" ht="14.25" customHeight="1">
      <c r="C831" s="6"/>
      <c r="D831" s="6"/>
      <c r="E831" s="6"/>
      <c r="F831" s="6"/>
      <c r="H831" s="14"/>
      <c r="I831" s="14"/>
    </row>
    <row r="832" spans="3:9" ht="14.25" customHeight="1">
      <c r="C832" s="6"/>
      <c r="D832" s="6"/>
      <c r="E832" s="6"/>
      <c r="F832" s="6"/>
      <c r="H832" s="14"/>
      <c r="I832" s="14"/>
    </row>
    <row r="833" spans="3:9" ht="14.25" customHeight="1">
      <c r="C833" s="6"/>
      <c r="D833" s="6"/>
      <c r="E833" s="6"/>
      <c r="F833" s="6"/>
      <c r="H833" s="14"/>
      <c r="I833" s="14"/>
    </row>
    <row r="834" spans="3:9" ht="14.25" customHeight="1">
      <c r="C834" s="6"/>
      <c r="D834" s="6"/>
      <c r="E834" s="6"/>
      <c r="F834" s="6"/>
      <c r="H834" s="14"/>
      <c r="I834" s="14"/>
    </row>
    <row r="835" spans="3:9" ht="14.25" customHeight="1">
      <c r="C835" s="6"/>
      <c r="D835" s="6"/>
      <c r="E835" s="6"/>
      <c r="F835" s="6"/>
      <c r="H835" s="14"/>
      <c r="I835" s="14"/>
    </row>
    <row r="836" spans="3:9" ht="14.25" customHeight="1">
      <c r="C836" s="6"/>
      <c r="D836" s="6"/>
      <c r="E836" s="6"/>
      <c r="F836" s="6"/>
      <c r="H836" s="14"/>
      <c r="I836" s="14"/>
    </row>
    <row r="837" spans="3:9" ht="14.25" customHeight="1">
      <c r="C837" s="6"/>
      <c r="D837" s="6"/>
      <c r="E837" s="6"/>
      <c r="F837" s="6"/>
      <c r="H837" s="14"/>
      <c r="I837" s="14"/>
    </row>
    <row r="838" spans="3:9" ht="14.25" customHeight="1">
      <c r="C838" s="6"/>
      <c r="D838" s="6"/>
      <c r="E838" s="6"/>
      <c r="F838" s="6"/>
      <c r="H838" s="14"/>
      <c r="I838" s="14"/>
    </row>
    <row r="839" spans="3:9" ht="14.25" customHeight="1">
      <c r="C839" s="6"/>
      <c r="D839" s="6"/>
      <c r="E839" s="6"/>
      <c r="F839" s="6"/>
      <c r="H839" s="14"/>
      <c r="I839" s="14"/>
    </row>
    <row r="840" spans="3:9" ht="14.25" customHeight="1">
      <c r="C840" s="6"/>
      <c r="D840" s="6"/>
      <c r="E840" s="6"/>
      <c r="F840" s="6"/>
      <c r="H840" s="14"/>
      <c r="I840" s="14"/>
    </row>
    <row r="841" spans="3:9" ht="14.25" customHeight="1">
      <c r="C841" s="6"/>
      <c r="D841" s="6"/>
      <c r="E841" s="6"/>
      <c r="F841" s="6"/>
      <c r="H841" s="14"/>
      <c r="I841" s="14"/>
    </row>
    <row r="842" spans="3:9" ht="14.25" customHeight="1">
      <c r="C842" s="6"/>
      <c r="D842" s="6"/>
      <c r="E842" s="6"/>
      <c r="F842" s="6"/>
      <c r="H842" s="14"/>
      <c r="I842" s="14"/>
    </row>
    <row r="843" spans="3:9" ht="14.25" customHeight="1">
      <c r="C843" s="6"/>
      <c r="D843" s="6"/>
      <c r="E843" s="6"/>
      <c r="F843" s="6"/>
      <c r="H843" s="14"/>
      <c r="I843" s="14"/>
    </row>
    <row r="844" spans="3:9" ht="14.25" customHeight="1">
      <c r="C844" s="6"/>
      <c r="D844" s="6"/>
      <c r="E844" s="6"/>
      <c r="F844" s="6"/>
      <c r="H844" s="14"/>
      <c r="I844" s="14"/>
    </row>
    <row r="845" spans="3:9" ht="14.25" customHeight="1">
      <c r="C845" s="6"/>
      <c r="D845" s="6"/>
      <c r="E845" s="6"/>
      <c r="F845" s="6"/>
      <c r="H845" s="14"/>
      <c r="I845" s="14"/>
    </row>
    <row r="846" spans="3:9" ht="14.25" customHeight="1">
      <c r="C846" s="6"/>
      <c r="D846" s="6"/>
      <c r="E846" s="6"/>
      <c r="F846" s="6"/>
      <c r="H846" s="14"/>
      <c r="I846" s="14"/>
    </row>
    <row r="847" spans="3:9" ht="14.25" customHeight="1">
      <c r="C847" s="6"/>
      <c r="D847" s="6"/>
      <c r="E847" s="6"/>
      <c r="F847" s="6"/>
      <c r="H847" s="14"/>
      <c r="I847" s="14"/>
    </row>
    <row r="848" spans="3:9" ht="14.25" customHeight="1">
      <c r="C848" s="6"/>
      <c r="D848" s="6"/>
      <c r="E848" s="6"/>
      <c r="F848" s="6"/>
      <c r="H848" s="14"/>
      <c r="I848" s="14"/>
    </row>
    <row r="849" spans="3:9" ht="14.25" customHeight="1">
      <c r="C849" s="6"/>
      <c r="D849" s="6"/>
      <c r="E849" s="6"/>
      <c r="F849" s="6"/>
      <c r="H849" s="14"/>
      <c r="I849" s="14"/>
    </row>
    <row r="850" spans="3:9" ht="14.25" customHeight="1">
      <c r="C850" s="6"/>
      <c r="D850" s="6"/>
      <c r="E850" s="6"/>
      <c r="F850" s="6"/>
      <c r="H850" s="14"/>
      <c r="I850" s="14"/>
    </row>
    <row r="851" spans="3:9" ht="14.25" customHeight="1">
      <c r="C851" s="6"/>
      <c r="D851" s="6"/>
      <c r="E851" s="6"/>
      <c r="F851" s="6"/>
      <c r="H851" s="14"/>
      <c r="I851" s="14"/>
    </row>
    <row r="852" spans="3:9" ht="14.25" customHeight="1">
      <c r="C852" s="6"/>
      <c r="D852" s="6"/>
      <c r="E852" s="6"/>
      <c r="F852" s="6"/>
      <c r="H852" s="14"/>
      <c r="I852" s="14"/>
    </row>
    <row r="853" spans="3:9" ht="14.25" customHeight="1">
      <c r="C853" s="6"/>
      <c r="D853" s="6"/>
      <c r="E853" s="6"/>
      <c r="F853" s="6"/>
      <c r="H853" s="14"/>
      <c r="I853" s="14"/>
    </row>
    <row r="854" spans="3:9" ht="14.25" customHeight="1">
      <c r="C854" s="6"/>
      <c r="D854" s="6"/>
      <c r="E854" s="6"/>
      <c r="F854" s="6"/>
      <c r="H854" s="14"/>
      <c r="I854" s="14"/>
    </row>
    <row r="855" spans="3:9" ht="14.25" customHeight="1">
      <c r="C855" s="6"/>
      <c r="D855" s="6"/>
      <c r="E855" s="6"/>
      <c r="F855" s="6"/>
      <c r="H855" s="14"/>
      <c r="I855" s="14"/>
    </row>
    <row r="856" spans="3:9" ht="14.25" customHeight="1">
      <c r="C856" s="6"/>
      <c r="D856" s="6"/>
      <c r="E856" s="6"/>
      <c r="F856" s="6"/>
      <c r="H856" s="14"/>
      <c r="I856" s="14"/>
    </row>
    <row r="857" spans="3:9" ht="14.25" customHeight="1">
      <c r="C857" s="6"/>
      <c r="D857" s="6"/>
      <c r="E857" s="6"/>
      <c r="F857" s="6"/>
      <c r="H857" s="14"/>
      <c r="I857" s="14"/>
    </row>
    <row r="858" spans="3:9" ht="14.25" customHeight="1">
      <c r="C858" s="6"/>
      <c r="D858" s="6"/>
      <c r="E858" s="6"/>
      <c r="F858" s="6"/>
      <c r="H858" s="14"/>
      <c r="I858" s="14"/>
    </row>
    <row r="859" spans="3:9" ht="14.25" customHeight="1">
      <c r="C859" s="6"/>
      <c r="D859" s="6"/>
      <c r="E859" s="6"/>
      <c r="F859" s="6"/>
      <c r="H859" s="14"/>
      <c r="I859" s="14"/>
    </row>
    <row r="860" spans="3:9" ht="14.25" customHeight="1">
      <c r="C860" s="6"/>
      <c r="D860" s="6"/>
      <c r="E860" s="6"/>
      <c r="F860" s="6"/>
      <c r="H860" s="14"/>
      <c r="I860" s="14"/>
    </row>
    <row r="861" spans="3:9" ht="14.25" customHeight="1">
      <c r="C861" s="6"/>
      <c r="D861" s="6"/>
      <c r="E861" s="6"/>
      <c r="F861" s="6"/>
      <c r="H861" s="14"/>
      <c r="I861" s="14"/>
    </row>
    <row r="862" spans="3:9" ht="14.25" customHeight="1">
      <c r="C862" s="6"/>
      <c r="D862" s="6"/>
      <c r="E862" s="6"/>
      <c r="F862" s="6"/>
      <c r="H862" s="14"/>
      <c r="I862" s="14"/>
    </row>
    <row r="863" spans="3:9" ht="14.25" customHeight="1">
      <c r="C863" s="6"/>
      <c r="D863" s="6"/>
      <c r="E863" s="6"/>
      <c r="F863" s="6"/>
      <c r="H863" s="14"/>
      <c r="I863" s="14"/>
    </row>
    <row r="864" spans="3:9" ht="14.25" customHeight="1">
      <c r="C864" s="6"/>
      <c r="D864" s="6"/>
      <c r="E864" s="6"/>
      <c r="F864" s="6"/>
      <c r="H864" s="14"/>
      <c r="I864" s="14"/>
    </row>
    <row r="865" spans="3:9" ht="14.25" customHeight="1">
      <c r="C865" s="6"/>
      <c r="D865" s="6"/>
      <c r="E865" s="6"/>
      <c r="F865" s="6"/>
      <c r="H865" s="14"/>
      <c r="I865" s="14"/>
    </row>
    <row r="866" spans="3:9" ht="14.25" customHeight="1">
      <c r="C866" s="6"/>
      <c r="D866" s="6"/>
      <c r="E866" s="6"/>
      <c r="F866" s="6"/>
      <c r="H866" s="14"/>
      <c r="I866" s="14"/>
    </row>
    <row r="867" spans="3:9" ht="14.25" customHeight="1">
      <c r="C867" s="6"/>
      <c r="D867" s="6"/>
      <c r="E867" s="6"/>
      <c r="F867" s="6"/>
      <c r="H867" s="14"/>
      <c r="I867" s="14"/>
    </row>
    <row r="868" spans="3:9" ht="14.25" customHeight="1">
      <c r="C868" s="6"/>
      <c r="D868" s="6"/>
      <c r="E868" s="6"/>
      <c r="F868" s="6"/>
      <c r="H868" s="14"/>
      <c r="I868" s="14"/>
    </row>
    <row r="869" spans="3:9" ht="14.25" customHeight="1">
      <c r="C869" s="6"/>
      <c r="D869" s="6"/>
      <c r="E869" s="6"/>
      <c r="F869" s="6"/>
      <c r="H869" s="14"/>
      <c r="I869" s="14"/>
    </row>
    <row r="870" spans="3:9" ht="14.25" customHeight="1">
      <c r="C870" s="6"/>
      <c r="D870" s="6"/>
      <c r="E870" s="6"/>
      <c r="F870" s="6"/>
      <c r="H870" s="14"/>
      <c r="I870" s="14"/>
    </row>
    <row r="871" spans="3:9" ht="14.25" customHeight="1">
      <c r="C871" s="6"/>
      <c r="D871" s="6"/>
      <c r="E871" s="6"/>
      <c r="F871" s="6"/>
      <c r="H871" s="14"/>
      <c r="I871" s="14"/>
    </row>
    <row r="872" spans="3:9" ht="14.25" customHeight="1">
      <c r="C872" s="6"/>
      <c r="D872" s="6"/>
      <c r="E872" s="6"/>
      <c r="F872" s="6"/>
      <c r="H872" s="14"/>
      <c r="I872" s="14"/>
    </row>
    <row r="873" spans="3:9" ht="14.25" customHeight="1">
      <c r="C873" s="6"/>
      <c r="D873" s="6"/>
      <c r="E873" s="6"/>
      <c r="F873" s="6"/>
      <c r="H873" s="14"/>
      <c r="I873" s="14"/>
    </row>
    <row r="874" spans="3:9" ht="14.25" customHeight="1">
      <c r="C874" s="6"/>
      <c r="D874" s="6"/>
      <c r="E874" s="6"/>
      <c r="F874" s="6"/>
      <c r="H874" s="14"/>
      <c r="I874" s="14"/>
    </row>
    <row r="875" spans="3:9" ht="14.25" customHeight="1">
      <c r="C875" s="6"/>
      <c r="D875" s="6"/>
      <c r="E875" s="6"/>
      <c r="F875" s="6"/>
      <c r="H875" s="14"/>
      <c r="I875" s="14"/>
    </row>
    <row r="876" spans="3:9" ht="14.25" customHeight="1">
      <c r="C876" s="6"/>
      <c r="D876" s="6"/>
      <c r="E876" s="6"/>
      <c r="F876" s="6"/>
      <c r="H876" s="14"/>
      <c r="I876" s="14"/>
    </row>
    <row r="877" spans="3:9" ht="14.25" customHeight="1">
      <c r="C877" s="6"/>
      <c r="D877" s="6"/>
      <c r="E877" s="6"/>
      <c r="F877" s="6"/>
      <c r="H877" s="14"/>
      <c r="I877" s="14"/>
    </row>
    <row r="878" spans="3:9" ht="14.25" customHeight="1">
      <c r="C878" s="6"/>
      <c r="D878" s="6"/>
      <c r="E878" s="6"/>
      <c r="F878" s="6"/>
      <c r="H878" s="14"/>
      <c r="I878" s="14"/>
    </row>
    <row r="879" spans="3:9" ht="14.25" customHeight="1">
      <c r="C879" s="6"/>
      <c r="D879" s="6"/>
      <c r="E879" s="6"/>
      <c r="F879" s="6"/>
      <c r="H879" s="14"/>
      <c r="I879" s="14"/>
    </row>
    <row r="880" spans="3:9" ht="14.25" customHeight="1">
      <c r="C880" s="6"/>
      <c r="D880" s="6"/>
      <c r="E880" s="6"/>
      <c r="F880" s="6"/>
      <c r="H880" s="14"/>
      <c r="I880" s="14"/>
    </row>
    <row r="881" spans="3:9" ht="14.25" customHeight="1">
      <c r="C881" s="6"/>
      <c r="D881" s="6"/>
      <c r="E881" s="6"/>
      <c r="F881" s="6"/>
      <c r="H881" s="14"/>
      <c r="I881" s="14"/>
    </row>
    <row r="882" spans="3:9" ht="14.25" customHeight="1">
      <c r="C882" s="6"/>
      <c r="D882" s="6"/>
      <c r="E882" s="6"/>
      <c r="F882" s="6"/>
      <c r="H882" s="14"/>
      <c r="I882" s="14"/>
    </row>
    <row r="883" spans="3:9" ht="14.25" customHeight="1">
      <c r="C883" s="6"/>
      <c r="D883" s="6"/>
      <c r="E883" s="6"/>
      <c r="F883" s="6"/>
      <c r="H883" s="14"/>
      <c r="I883" s="14"/>
    </row>
    <row r="884" spans="3:9" ht="14.25" customHeight="1">
      <c r="C884" s="6"/>
      <c r="D884" s="6"/>
      <c r="E884" s="6"/>
      <c r="F884" s="6"/>
      <c r="H884" s="14"/>
      <c r="I884" s="14"/>
    </row>
    <row r="885" spans="3:9" ht="14.25" customHeight="1">
      <c r="C885" s="6"/>
      <c r="D885" s="6"/>
      <c r="E885" s="6"/>
      <c r="F885" s="6"/>
      <c r="H885" s="14"/>
      <c r="I885" s="14"/>
    </row>
    <row r="886" spans="3:9" ht="14.25" customHeight="1">
      <c r="C886" s="6"/>
      <c r="D886" s="6"/>
      <c r="E886" s="6"/>
      <c r="F886" s="6"/>
      <c r="H886" s="14"/>
      <c r="I886" s="14"/>
    </row>
    <row r="887" spans="3:9" ht="14.25" customHeight="1">
      <c r="C887" s="6"/>
      <c r="D887" s="6"/>
      <c r="E887" s="6"/>
      <c r="F887" s="6"/>
      <c r="H887" s="14"/>
      <c r="I887" s="14"/>
    </row>
    <row r="888" spans="3:9" ht="14.25" customHeight="1">
      <c r="C888" s="6"/>
      <c r="D888" s="6"/>
      <c r="E888" s="6"/>
      <c r="F888" s="6"/>
      <c r="H888" s="14"/>
      <c r="I888" s="14"/>
    </row>
    <row r="889" spans="3:9" ht="14.25" customHeight="1">
      <c r="C889" s="6"/>
      <c r="D889" s="6"/>
      <c r="E889" s="6"/>
      <c r="F889" s="6"/>
      <c r="H889" s="14"/>
      <c r="I889" s="14"/>
    </row>
    <row r="890" spans="3:9" ht="14.25" customHeight="1">
      <c r="C890" s="6"/>
      <c r="D890" s="6"/>
      <c r="E890" s="6"/>
      <c r="F890" s="6"/>
      <c r="H890" s="14"/>
      <c r="I890" s="14"/>
    </row>
    <row r="891" spans="3:9" ht="14.25" customHeight="1">
      <c r="C891" s="6"/>
      <c r="D891" s="6"/>
      <c r="E891" s="6"/>
      <c r="F891" s="6"/>
      <c r="H891" s="14"/>
      <c r="I891" s="14"/>
    </row>
    <row r="892" spans="3:9" ht="14.25" customHeight="1">
      <c r="C892" s="6"/>
      <c r="D892" s="6"/>
      <c r="E892" s="6"/>
      <c r="F892" s="6"/>
      <c r="H892" s="14"/>
      <c r="I892" s="14"/>
    </row>
    <row r="893" spans="3:9" ht="14.25" customHeight="1">
      <c r="C893" s="6"/>
      <c r="D893" s="6"/>
      <c r="E893" s="6"/>
      <c r="F893" s="6"/>
      <c r="H893" s="14"/>
      <c r="I893" s="14"/>
    </row>
    <row r="894" spans="3:9" ht="14.25" customHeight="1">
      <c r="C894" s="6"/>
      <c r="D894" s="6"/>
      <c r="E894" s="6"/>
      <c r="F894" s="6"/>
      <c r="H894" s="14"/>
      <c r="I894" s="14"/>
    </row>
    <row r="895" spans="3:9" ht="14.25" customHeight="1">
      <c r="C895" s="6"/>
      <c r="D895" s="6"/>
      <c r="E895" s="6"/>
      <c r="F895" s="6"/>
      <c r="H895" s="14"/>
      <c r="I895" s="14"/>
    </row>
    <row r="896" spans="3:9" ht="14.25" customHeight="1">
      <c r="C896" s="6"/>
      <c r="D896" s="6"/>
      <c r="E896" s="6"/>
      <c r="F896" s="6"/>
      <c r="H896" s="14"/>
      <c r="I896" s="14"/>
    </row>
    <row r="897" spans="3:9" ht="14.25" customHeight="1">
      <c r="C897" s="6"/>
      <c r="D897" s="6"/>
      <c r="E897" s="6"/>
      <c r="F897" s="6"/>
      <c r="H897" s="14"/>
      <c r="I897" s="14"/>
    </row>
    <row r="898" spans="3:9" ht="14.25" customHeight="1">
      <c r="C898" s="6"/>
      <c r="D898" s="6"/>
      <c r="E898" s="6"/>
      <c r="F898" s="6"/>
      <c r="H898" s="14"/>
      <c r="I898" s="14"/>
    </row>
    <row r="899" spans="3:9" ht="14.25" customHeight="1">
      <c r="C899" s="6"/>
      <c r="D899" s="6"/>
      <c r="E899" s="6"/>
      <c r="F899" s="6"/>
      <c r="H899" s="14"/>
      <c r="I899" s="14"/>
    </row>
    <row r="900" spans="3:9" ht="14.25" customHeight="1">
      <c r="C900" s="6"/>
      <c r="D900" s="6"/>
      <c r="E900" s="6"/>
      <c r="F900" s="6"/>
      <c r="H900" s="14"/>
      <c r="I900" s="14"/>
    </row>
    <row r="901" spans="3:9" ht="14.25" customHeight="1">
      <c r="C901" s="6"/>
      <c r="D901" s="6"/>
      <c r="E901" s="6"/>
      <c r="F901" s="6"/>
      <c r="H901" s="14"/>
      <c r="I901" s="14"/>
    </row>
    <row r="902" spans="3:9" ht="14.25" customHeight="1">
      <c r="C902" s="6"/>
      <c r="D902" s="6"/>
      <c r="E902" s="6"/>
      <c r="F902" s="6"/>
      <c r="H902" s="14"/>
      <c r="I902" s="14"/>
    </row>
    <row r="903" spans="3:9" ht="14.25" customHeight="1">
      <c r="C903" s="6"/>
      <c r="D903" s="6"/>
      <c r="E903" s="6"/>
      <c r="F903" s="6"/>
      <c r="H903" s="14"/>
      <c r="I903" s="14"/>
    </row>
    <row r="904" spans="3:9" ht="14.25" customHeight="1">
      <c r="C904" s="6"/>
      <c r="D904" s="6"/>
      <c r="E904" s="6"/>
      <c r="F904" s="6"/>
      <c r="H904" s="14"/>
      <c r="I904" s="14"/>
    </row>
    <row r="905" spans="3:9" ht="14.25" customHeight="1">
      <c r="C905" s="6"/>
      <c r="D905" s="6"/>
      <c r="E905" s="6"/>
      <c r="F905" s="6"/>
      <c r="H905" s="14"/>
      <c r="I905" s="14"/>
    </row>
    <row r="906" spans="3:9" ht="14.25" customHeight="1">
      <c r="C906" s="6"/>
      <c r="D906" s="6"/>
      <c r="E906" s="6"/>
      <c r="F906" s="6"/>
      <c r="H906" s="14"/>
      <c r="I906" s="14"/>
    </row>
    <row r="907" spans="3:9" ht="14.25" customHeight="1">
      <c r="C907" s="6"/>
      <c r="D907" s="6"/>
      <c r="E907" s="6"/>
      <c r="F907" s="6"/>
      <c r="H907" s="14"/>
      <c r="I907" s="14"/>
    </row>
    <row r="908" spans="3:9" ht="14.25" customHeight="1">
      <c r="C908" s="6"/>
      <c r="D908" s="6"/>
      <c r="E908" s="6"/>
      <c r="F908" s="6"/>
      <c r="H908" s="14"/>
      <c r="I908" s="14"/>
    </row>
    <row r="909" spans="3:9" ht="14.25" customHeight="1">
      <c r="C909" s="6"/>
      <c r="D909" s="6"/>
      <c r="E909" s="6"/>
      <c r="F909" s="6"/>
      <c r="H909" s="14"/>
      <c r="I909" s="14"/>
    </row>
    <row r="910" spans="3:9" ht="14.25" customHeight="1">
      <c r="C910" s="6"/>
      <c r="D910" s="6"/>
      <c r="E910" s="6"/>
      <c r="F910" s="6"/>
      <c r="H910" s="14"/>
      <c r="I910" s="14"/>
    </row>
    <row r="911" spans="3:9" ht="14.25" customHeight="1">
      <c r="C911" s="6"/>
      <c r="D911" s="6"/>
      <c r="E911" s="6"/>
      <c r="F911" s="6"/>
      <c r="H911" s="14"/>
      <c r="I911" s="14"/>
    </row>
    <row r="912" spans="3:9" ht="14.25" customHeight="1">
      <c r="C912" s="6"/>
      <c r="D912" s="6"/>
      <c r="E912" s="6"/>
      <c r="F912" s="6"/>
      <c r="H912" s="14"/>
      <c r="I912" s="14"/>
    </row>
    <row r="913" spans="3:9" ht="14.25" customHeight="1">
      <c r="C913" s="6"/>
      <c r="D913" s="6"/>
      <c r="E913" s="6"/>
      <c r="F913" s="6"/>
      <c r="H913" s="14"/>
      <c r="I913" s="14"/>
    </row>
    <row r="914" spans="3:9" ht="14.25" customHeight="1">
      <c r="C914" s="6"/>
      <c r="D914" s="6"/>
      <c r="E914" s="6"/>
      <c r="F914" s="6"/>
      <c r="H914" s="14"/>
      <c r="I914" s="14"/>
    </row>
    <row r="915" spans="3:9" ht="14.25" customHeight="1">
      <c r="C915" s="6"/>
      <c r="D915" s="6"/>
      <c r="E915" s="6"/>
      <c r="F915" s="6"/>
      <c r="H915" s="14"/>
      <c r="I915" s="14"/>
    </row>
    <row r="916" spans="3:9" ht="14.25" customHeight="1">
      <c r="C916" s="6"/>
      <c r="D916" s="6"/>
      <c r="E916" s="6"/>
      <c r="F916" s="6"/>
      <c r="H916" s="14"/>
      <c r="I916" s="14"/>
    </row>
    <row r="917" spans="3:9" ht="14.25" customHeight="1">
      <c r="C917" s="6"/>
      <c r="D917" s="6"/>
      <c r="E917" s="6"/>
      <c r="F917" s="6"/>
      <c r="H917" s="14"/>
      <c r="I917" s="14"/>
    </row>
    <row r="918" spans="3:9" ht="14.25" customHeight="1">
      <c r="C918" s="6"/>
      <c r="D918" s="6"/>
      <c r="E918" s="6"/>
      <c r="F918" s="6"/>
      <c r="H918" s="14"/>
      <c r="I918" s="14"/>
    </row>
    <row r="919" spans="3:9" ht="14.25" customHeight="1">
      <c r="C919" s="6"/>
      <c r="D919" s="6"/>
      <c r="E919" s="6"/>
      <c r="F919" s="6"/>
      <c r="H919" s="14"/>
      <c r="I919" s="14"/>
    </row>
    <row r="920" spans="3:9" ht="14.25" customHeight="1">
      <c r="C920" s="6"/>
      <c r="D920" s="6"/>
      <c r="E920" s="6"/>
      <c r="F920" s="6"/>
      <c r="H920" s="14"/>
      <c r="I920" s="14"/>
    </row>
    <row r="921" spans="3:9" ht="14.25" customHeight="1">
      <c r="C921" s="6"/>
      <c r="D921" s="6"/>
      <c r="E921" s="6"/>
      <c r="F921" s="6"/>
      <c r="H921" s="14"/>
      <c r="I921" s="14"/>
    </row>
    <row r="922" spans="3:9" ht="14.25" customHeight="1">
      <c r="C922" s="6"/>
      <c r="D922" s="6"/>
      <c r="E922" s="6"/>
      <c r="F922" s="6"/>
      <c r="H922" s="14"/>
      <c r="I922" s="14"/>
    </row>
    <row r="923" spans="3:9" ht="14.25" customHeight="1">
      <c r="C923" s="6"/>
      <c r="D923" s="6"/>
      <c r="E923" s="6"/>
      <c r="F923" s="6"/>
      <c r="H923" s="14"/>
      <c r="I923" s="14"/>
    </row>
    <row r="924" spans="3:9" ht="14.25" customHeight="1">
      <c r="C924" s="6"/>
      <c r="D924" s="6"/>
      <c r="E924" s="6"/>
      <c r="F924" s="6"/>
      <c r="H924" s="14"/>
      <c r="I924" s="14"/>
    </row>
    <row r="925" spans="3:9" ht="14.25" customHeight="1">
      <c r="C925" s="6"/>
      <c r="D925" s="6"/>
      <c r="E925" s="6"/>
      <c r="F925" s="6"/>
      <c r="H925" s="14"/>
      <c r="I925" s="14"/>
    </row>
    <row r="926" spans="3:9" ht="14.25" customHeight="1">
      <c r="C926" s="6"/>
      <c r="D926" s="6"/>
      <c r="E926" s="6"/>
      <c r="F926" s="6"/>
      <c r="H926" s="14"/>
      <c r="I926" s="14"/>
    </row>
    <row r="927" spans="3:9" ht="14.25" customHeight="1">
      <c r="C927" s="6"/>
      <c r="D927" s="6"/>
      <c r="E927" s="6"/>
      <c r="F927" s="6"/>
      <c r="H927" s="14"/>
      <c r="I927" s="14"/>
    </row>
    <row r="928" spans="3:9" ht="14.25" customHeight="1">
      <c r="C928" s="6"/>
      <c r="D928" s="6"/>
      <c r="E928" s="6"/>
      <c r="F928" s="6"/>
      <c r="H928" s="14"/>
      <c r="I928" s="14"/>
    </row>
    <row r="929" spans="3:9" ht="14.25" customHeight="1">
      <c r="C929" s="6"/>
      <c r="D929" s="6"/>
      <c r="E929" s="6"/>
      <c r="F929" s="6"/>
      <c r="H929" s="14"/>
      <c r="I929" s="14"/>
    </row>
    <row r="930" spans="3:9" ht="14.25" customHeight="1">
      <c r="C930" s="6"/>
      <c r="D930" s="6"/>
      <c r="E930" s="6"/>
      <c r="F930" s="6"/>
      <c r="H930" s="14"/>
      <c r="I930" s="14"/>
    </row>
    <row r="931" spans="3:9" ht="14.25" customHeight="1">
      <c r="C931" s="6"/>
      <c r="D931" s="6"/>
      <c r="E931" s="6"/>
      <c r="F931" s="6"/>
      <c r="H931" s="14"/>
      <c r="I931" s="14"/>
    </row>
    <row r="932" spans="3:9" ht="14.25" customHeight="1">
      <c r="C932" s="6"/>
      <c r="D932" s="6"/>
      <c r="E932" s="6"/>
      <c r="F932" s="6"/>
      <c r="H932" s="14"/>
      <c r="I932" s="14"/>
    </row>
    <row r="933" spans="3:9" ht="14.25" customHeight="1">
      <c r="C933" s="6"/>
      <c r="D933" s="6"/>
      <c r="E933" s="6"/>
      <c r="F933" s="6"/>
      <c r="H933" s="14"/>
      <c r="I933" s="14"/>
    </row>
    <row r="934" spans="3:9" ht="14.25" customHeight="1">
      <c r="C934" s="6"/>
      <c r="D934" s="6"/>
      <c r="E934" s="6"/>
      <c r="F934" s="6"/>
      <c r="H934" s="14"/>
      <c r="I934" s="14"/>
    </row>
    <row r="935" spans="3:9" ht="14.25" customHeight="1">
      <c r="C935" s="6"/>
      <c r="D935" s="6"/>
      <c r="E935" s="6"/>
      <c r="F935" s="6"/>
      <c r="H935" s="14"/>
      <c r="I935" s="14"/>
    </row>
    <row r="936" spans="3:9" ht="14.25" customHeight="1">
      <c r="C936" s="6"/>
      <c r="D936" s="6"/>
      <c r="E936" s="6"/>
      <c r="F936" s="6"/>
      <c r="H936" s="14"/>
      <c r="I936" s="14"/>
    </row>
    <row r="937" spans="3:9" ht="14.25" customHeight="1">
      <c r="C937" s="6"/>
      <c r="D937" s="6"/>
      <c r="E937" s="6"/>
      <c r="F937" s="6"/>
      <c r="H937" s="14"/>
      <c r="I937" s="14"/>
    </row>
    <row r="938" spans="3:9" ht="14.25" customHeight="1">
      <c r="C938" s="6"/>
      <c r="D938" s="6"/>
      <c r="E938" s="6"/>
      <c r="F938" s="6"/>
      <c r="H938" s="14"/>
      <c r="I938" s="14"/>
    </row>
    <row r="939" spans="3:9" ht="14.25" customHeight="1">
      <c r="C939" s="6"/>
      <c r="D939" s="6"/>
      <c r="E939" s="6"/>
      <c r="F939" s="6"/>
      <c r="H939" s="14"/>
      <c r="I939" s="14"/>
    </row>
    <row r="940" spans="3:9" ht="14.25" customHeight="1">
      <c r="C940" s="6"/>
      <c r="D940" s="6"/>
      <c r="E940" s="6"/>
      <c r="F940" s="6"/>
      <c r="H940" s="14"/>
      <c r="I940" s="14"/>
    </row>
    <row r="941" spans="3:9" ht="14.25" customHeight="1">
      <c r="C941" s="6"/>
      <c r="D941" s="6"/>
      <c r="E941" s="6"/>
      <c r="F941" s="6"/>
      <c r="H941" s="14"/>
      <c r="I941" s="14"/>
    </row>
    <row r="942" spans="3:9" ht="14.25" customHeight="1">
      <c r="C942" s="6"/>
      <c r="D942" s="6"/>
      <c r="E942" s="6"/>
      <c r="F942" s="6"/>
      <c r="H942" s="14"/>
      <c r="I942" s="14"/>
    </row>
    <row r="943" spans="3:9" ht="14.25" customHeight="1">
      <c r="C943" s="6"/>
      <c r="D943" s="6"/>
      <c r="E943" s="6"/>
      <c r="F943" s="6"/>
      <c r="H943" s="14"/>
      <c r="I943" s="14"/>
    </row>
    <row r="944" spans="3:9" ht="14.25" customHeight="1">
      <c r="C944" s="6"/>
      <c r="D944" s="6"/>
      <c r="E944" s="6"/>
      <c r="F944" s="6"/>
      <c r="H944" s="14"/>
      <c r="I944" s="14"/>
    </row>
    <row r="945" spans="3:9" ht="14.25" customHeight="1">
      <c r="C945" s="6"/>
      <c r="D945" s="6"/>
      <c r="E945" s="6"/>
      <c r="F945" s="6"/>
      <c r="H945" s="14"/>
      <c r="I945" s="14"/>
    </row>
    <row r="946" spans="3:9" ht="14.25" customHeight="1">
      <c r="C946" s="6"/>
      <c r="D946" s="6"/>
      <c r="E946" s="6"/>
      <c r="F946" s="6"/>
      <c r="H946" s="14"/>
      <c r="I946" s="14"/>
    </row>
    <row r="947" spans="3:9" ht="14.25" customHeight="1">
      <c r="C947" s="6"/>
      <c r="D947" s="6"/>
      <c r="E947" s="6"/>
      <c r="F947" s="6"/>
      <c r="H947" s="14"/>
      <c r="I947" s="14"/>
    </row>
    <row r="948" spans="3:9" ht="14.25" customHeight="1">
      <c r="C948" s="6"/>
      <c r="D948" s="6"/>
      <c r="E948" s="6"/>
      <c r="F948" s="6"/>
      <c r="H948" s="14"/>
      <c r="I948" s="14"/>
    </row>
    <row r="949" spans="3:9" ht="14.25" customHeight="1">
      <c r="C949" s="6"/>
      <c r="D949" s="6"/>
      <c r="E949" s="6"/>
      <c r="F949" s="6"/>
      <c r="H949" s="14"/>
      <c r="I949" s="14"/>
    </row>
    <row r="950" spans="3:9" ht="14.25" customHeight="1">
      <c r="C950" s="6"/>
      <c r="D950" s="6"/>
      <c r="E950" s="6"/>
      <c r="F950" s="6"/>
      <c r="H950" s="14"/>
      <c r="I950" s="14"/>
    </row>
    <row r="951" spans="3:9" ht="14.25" customHeight="1">
      <c r="C951" s="6"/>
      <c r="D951" s="6"/>
      <c r="E951" s="6"/>
      <c r="F951" s="6"/>
      <c r="H951" s="14"/>
      <c r="I951" s="14"/>
    </row>
    <row r="952" spans="3:9" ht="14.25" customHeight="1">
      <c r="C952" s="6"/>
      <c r="D952" s="6"/>
      <c r="E952" s="6"/>
      <c r="F952" s="6"/>
      <c r="H952" s="14"/>
      <c r="I952" s="14"/>
    </row>
    <row r="953" spans="3:9" ht="14.25" customHeight="1">
      <c r="C953" s="6"/>
      <c r="D953" s="6"/>
      <c r="E953" s="6"/>
      <c r="F953" s="6"/>
      <c r="H953" s="14"/>
      <c r="I953" s="14"/>
    </row>
    <row r="954" spans="3:9" ht="14.25" customHeight="1">
      <c r="C954" s="6"/>
      <c r="D954" s="6"/>
      <c r="E954" s="6"/>
      <c r="F954" s="6"/>
      <c r="H954" s="14"/>
      <c r="I954" s="14"/>
    </row>
    <row r="955" spans="3:9" ht="14.25" customHeight="1">
      <c r="C955" s="6"/>
      <c r="D955" s="6"/>
      <c r="E955" s="6"/>
      <c r="F955" s="6"/>
      <c r="H955" s="14"/>
      <c r="I955" s="14"/>
    </row>
    <row r="956" spans="3:9" ht="14.25" customHeight="1">
      <c r="C956" s="6"/>
      <c r="D956" s="6"/>
      <c r="E956" s="6"/>
      <c r="F956" s="6"/>
      <c r="H956" s="14"/>
      <c r="I956" s="14"/>
    </row>
    <row r="957" spans="3:9" ht="14.25" customHeight="1">
      <c r="C957" s="6"/>
      <c r="D957" s="6"/>
      <c r="E957" s="6"/>
      <c r="F957" s="6"/>
      <c r="H957" s="14"/>
      <c r="I957" s="14"/>
    </row>
    <row r="958" spans="3:9" ht="14.25" customHeight="1">
      <c r="C958" s="6"/>
      <c r="D958" s="6"/>
      <c r="E958" s="6"/>
      <c r="F958" s="6"/>
      <c r="H958" s="14"/>
      <c r="I958" s="14"/>
    </row>
    <row r="959" spans="3:9" ht="14.25" customHeight="1">
      <c r="C959" s="6"/>
      <c r="D959" s="6"/>
      <c r="E959" s="6"/>
      <c r="F959" s="6"/>
      <c r="H959" s="14"/>
      <c r="I959" s="14"/>
    </row>
    <row r="960" spans="3:9" ht="14.25" customHeight="1">
      <c r="C960" s="6"/>
      <c r="D960" s="6"/>
      <c r="E960" s="6"/>
      <c r="F960" s="6"/>
      <c r="H960" s="14"/>
      <c r="I960" s="14"/>
    </row>
    <row r="961" spans="3:9" ht="14.25" customHeight="1">
      <c r="C961" s="6"/>
      <c r="D961" s="6"/>
      <c r="E961" s="6"/>
      <c r="F961" s="6"/>
      <c r="H961" s="14"/>
      <c r="I961" s="14"/>
    </row>
    <row r="962" spans="3:9" ht="14.25" customHeight="1">
      <c r="C962" s="6"/>
      <c r="D962" s="6"/>
      <c r="E962" s="6"/>
      <c r="F962" s="6"/>
      <c r="H962" s="14"/>
      <c r="I962" s="14"/>
    </row>
    <row r="963" spans="3:9" ht="14.25" customHeight="1">
      <c r="C963" s="6"/>
      <c r="D963" s="6"/>
      <c r="E963" s="6"/>
      <c r="F963" s="6"/>
      <c r="H963" s="14"/>
      <c r="I963" s="14"/>
    </row>
    <row r="964" spans="3:9" ht="14.25" customHeight="1">
      <c r="C964" s="6"/>
      <c r="D964" s="6"/>
      <c r="E964" s="6"/>
      <c r="F964" s="6"/>
      <c r="H964" s="14"/>
      <c r="I964" s="14"/>
    </row>
    <row r="965" spans="3:9" ht="14.25" customHeight="1">
      <c r="C965" s="6"/>
      <c r="D965" s="6"/>
      <c r="E965" s="6"/>
      <c r="F965" s="6"/>
      <c r="H965" s="14"/>
      <c r="I965" s="14"/>
    </row>
    <row r="966" spans="3:9" ht="14.25" customHeight="1">
      <c r="C966" s="6"/>
      <c r="D966" s="6"/>
      <c r="E966" s="6"/>
      <c r="F966" s="6"/>
      <c r="H966" s="14"/>
      <c r="I966" s="14"/>
    </row>
    <row r="967" spans="3:9" ht="14.25" customHeight="1">
      <c r="C967" s="6"/>
      <c r="D967" s="6"/>
      <c r="E967" s="6"/>
      <c r="F967" s="6"/>
      <c r="H967" s="14"/>
      <c r="I967" s="14"/>
    </row>
    <row r="968" spans="3:9" ht="14.25" customHeight="1">
      <c r="C968" s="6"/>
      <c r="D968" s="6"/>
      <c r="E968" s="6"/>
      <c r="F968" s="6"/>
      <c r="H968" s="14"/>
      <c r="I968" s="14"/>
    </row>
    <row r="969" spans="3:9" ht="14.25" customHeight="1">
      <c r="C969" s="6"/>
      <c r="D969" s="6"/>
      <c r="E969" s="6"/>
      <c r="F969" s="6"/>
      <c r="H969" s="14"/>
      <c r="I969" s="14"/>
    </row>
    <row r="970" spans="3:9" ht="14.25" customHeight="1">
      <c r="C970" s="6"/>
      <c r="D970" s="6"/>
      <c r="E970" s="6"/>
      <c r="F970" s="6"/>
      <c r="H970" s="14"/>
      <c r="I970" s="14"/>
    </row>
    <row r="971" spans="3:9" ht="14.25" customHeight="1">
      <c r="C971" s="6"/>
      <c r="D971" s="6"/>
      <c r="E971" s="6"/>
      <c r="F971" s="6"/>
      <c r="H971" s="14"/>
      <c r="I971" s="14"/>
    </row>
    <row r="972" spans="3:9" ht="14.25" customHeight="1">
      <c r="C972" s="6"/>
      <c r="D972" s="6"/>
      <c r="E972" s="6"/>
      <c r="F972" s="6"/>
      <c r="H972" s="14"/>
      <c r="I972" s="14"/>
    </row>
    <row r="973" spans="3:9" ht="14.25" customHeight="1">
      <c r="C973" s="6"/>
      <c r="D973" s="6"/>
      <c r="E973" s="6"/>
      <c r="F973" s="6"/>
      <c r="H973" s="14"/>
      <c r="I973" s="14"/>
    </row>
    <row r="974" spans="3:9" ht="14.25" customHeight="1">
      <c r="C974" s="6"/>
      <c r="D974" s="6"/>
      <c r="E974" s="6"/>
      <c r="F974" s="6"/>
      <c r="H974" s="14"/>
      <c r="I974" s="14"/>
    </row>
    <row r="975" spans="3:9" ht="14.25" customHeight="1">
      <c r="C975" s="6"/>
      <c r="D975" s="6"/>
      <c r="E975" s="6"/>
      <c r="F975" s="6"/>
      <c r="H975" s="14"/>
      <c r="I975" s="14"/>
    </row>
    <row r="976" spans="3:9" ht="14.25" customHeight="1">
      <c r="C976" s="6"/>
      <c r="D976" s="6"/>
      <c r="E976" s="6"/>
      <c r="F976" s="6"/>
      <c r="H976" s="14"/>
      <c r="I976" s="14"/>
    </row>
    <row r="977" spans="3:9" ht="14.25" customHeight="1">
      <c r="C977" s="6"/>
      <c r="D977" s="6"/>
      <c r="E977" s="6"/>
      <c r="F977" s="6"/>
      <c r="H977" s="14"/>
      <c r="I977" s="14"/>
    </row>
    <row r="978" spans="3:9" ht="14.25" customHeight="1">
      <c r="C978" s="6"/>
      <c r="D978" s="6"/>
      <c r="E978" s="6"/>
      <c r="F978" s="6"/>
      <c r="H978" s="14"/>
      <c r="I978" s="14"/>
    </row>
    <row r="979" spans="3:9" ht="14.25" customHeight="1">
      <c r="C979" s="6"/>
      <c r="D979" s="6"/>
      <c r="E979" s="6"/>
      <c r="F979" s="6"/>
      <c r="H979" s="14"/>
      <c r="I979" s="14"/>
    </row>
    <row r="980" spans="3:9" ht="14.25" customHeight="1">
      <c r="C980" s="6"/>
      <c r="D980" s="6"/>
      <c r="E980" s="6"/>
      <c r="F980" s="6"/>
      <c r="H980" s="14"/>
      <c r="I980" s="14"/>
    </row>
    <row r="981" spans="3:9" ht="14.25" customHeight="1">
      <c r="C981" s="6"/>
      <c r="D981" s="6"/>
      <c r="E981" s="6"/>
      <c r="F981" s="6"/>
      <c r="H981" s="14"/>
      <c r="I981" s="14"/>
    </row>
    <row r="982" spans="3:9" ht="14.25" customHeight="1">
      <c r="C982" s="6"/>
      <c r="D982" s="6"/>
      <c r="E982" s="6"/>
      <c r="F982" s="6"/>
      <c r="H982" s="14"/>
      <c r="I982" s="14"/>
    </row>
    <row r="983" spans="3:9" ht="14.25" customHeight="1">
      <c r="C983" s="6"/>
      <c r="D983" s="6"/>
      <c r="E983" s="6"/>
      <c r="F983" s="6"/>
      <c r="H983" s="14"/>
      <c r="I983" s="14"/>
    </row>
    <row r="984" spans="3:9" ht="14.25" customHeight="1">
      <c r="C984" s="6"/>
      <c r="D984" s="6"/>
      <c r="E984" s="6"/>
      <c r="F984" s="6"/>
      <c r="H984" s="14"/>
      <c r="I984" s="14"/>
    </row>
    <row r="985" spans="3:9" ht="14.25" customHeight="1">
      <c r="C985" s="6"/>
      <c r="D985" s="6"/>
      <c r="E985" s="6"/>
      <c r="F985" s="6"/>
      <c r="H985" s="14"/>
      <c r="I985" s="14"/>
    </row>
    <row r="986" spans="3:9" ht="14.25" customHeight="1">
      <c r="C986" s="6"/>
      <c r="D986" s="6"/>
      <c r="E986" s="6"/>
      <c r="F986" s="6"/>
      <c r="H986" s="14"/>
      <c r="I986" s="14"/>
    </row>
    <row r="987" spans="3:9" ht="14.25" customHeight="1">
      <c r="C987" s="6"/>
      <c r="D987" s="6"/>
      <c r="E987" s="6"/>
      <c r="F987" s="6"/>
      <c r="H987" s="14"/>
      <c r="I987" s="14"/>
    </row>
    <row r="988" spans="3:9" ht="14.25" customHeight="1">
      <c r="C988" s="6"/>
      <c r="D988" s="6"/>
      <c r="E988" s="6"/>
      <c r="F988" s="6"/>
      <c r="H988" s="14"/>
      <c r="I988" s="14"/>
    </row>
    <row r="989" spans="3:9" ht="14.25" customHeight="1">
      <c r="C989" s="6"/>
      <c r="D989" s="6"/>
      <c r="E989" s="6"/>
      <c r="F989" s="6"/>
      <c r="H989" s="14"/>
      <c r="I989" s="14"/>
    </row>
    <row r="990" spans="3:9" ht="14.25" customHeight="1">
      <c r="C990" s="6"/>
      <c r="D990" s="6"/>
      <c r="E990" s="6"/>
      <c r="F990" s="6"/>
      <c r="H990" s="14"/>
      <c r="I990" s="14"/>
    </row>
    <row r="991" spans="3:9" ht="14.25" customHeight="1">
      <c r="C991" s="6"/>
      <c r="D991" s="6"/>
      <c r="E991" s="6"/>
      <c r="F991" s="6"/>
      <c r="H991" s="14"/>
      <c r="I991" s="14"/>
    </row>
    <row r="992" spans="3:9" ht="14.25" customHeight="1">
      <c r="C992" s="6"/>
      <c r="D992" s="6"/>
      <c r="E992" s="6"/>
      <c r="F992" s="6"/>
      <c r="H992" s="14"/>
      <c r="I992" s="14"/>
    </row>
    <row r="993" spans="3:9" ht="14.25" customHeight="1">
      <c r="C993" s="6"/>
      <c r="D993" s="6"/>
      <c r="E993" s="6"/>
      <c r="F993" s="6"/>
      <c r="H993" s="14"/>
      <c r="I993" s="14"/>
    </row>
    <row r="994" spans="3:9" ht="14.25" customHeight="1">
      <c r="C994" s="6"/>
      <c r="D994" s="6"/>
      <c r="E994" s="6"/>
      <c r="F994" s="6"/>
      <c r="H994" s="14"/>
      <c r="I994" s="14"/>
    </row>
    <row r="995" spans="3:9" ht="14.25" customHeight="1">
      <c r="C995" s="6"/>
      <c r="D995" s="6"/>
      <c r="E995" s="6"/>
      <c r="F995" s="6"/>
      <c r="H995" s="14"/>
      <c r="I995" s="14"/>
    </row>
    <row r="996" spans="3:9" ht="14.25" customHeight="1">
      <c r="C996" s="6"/>
      <c r="D996" s="6"/>
      <c r="E996" s="6"/>
      <c r="F996" s="6"/>
      <c r="H996" s="14"/>
      <c r="I996" s="14"/>
    </row>
    <row r="997" spans="3:9" ht="14.25" customHeight="1">
      <c r="C997" s="6"/>
      <c r="D997" s="6"/>
      <c r="E997" s="6"/>
      <c r="F997" s="6"/>
      <c r="H997" s="14"/>
      <c r="I997" s="14"/>
    </row>
    <row r="998" spans="3:9" ht="14.25" customHeight="1">
      <c r="C998" s="6"/>
      <c r="D998" s="6"/>
      <c r="E998" s="6"/>
      <c r="F998" s="6"/>
      <c r="H998" s="14"/>
      <c r="I998" s="14"/>
    </row>
    <row r="999" spans="3:9" ht="14.25" customHeight="1">
      <c r="C999" s="6"/>
      <c r="D999" s="6"/>
      <c r="E999" s="6"/>
      <c r="F999" s="6"/>
      <c r="H999" s="14"/>
      <c r="I999" s="14"/>
    </row>
    <row r="1000" spans="3:9" ht="14.25" customHeight="1">
      <c r="C1000" s="6"/>
      <c r="D1000" s="6"/>
      <c r="E1000" s="6"/>
      <c r="F1000" s="6"/>
      <c r="H1000" s="14"/>
      <c r="I1000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Master_Data_Table_Village_Water</vt:lpstr>
      <vt:lpstr>Comparison_Validation</vt:lpstr>
      <vt:lpstr>Table_1_VW</vt:lpstr>
      <vt:lpstr>Table_2_WSFlowGPM</vt:lpstr>
      <vt:lpstr>Table_2_WSFlowCFS</vt:lpstr>
      <vt:lpstr>Table_3_WS_BsPrams</vt:lpstr>
      <vt:lpstr>MASTER_GIS_basins</vt:lpstr>
      <vt:lpstr>MASTER_v2_SurveyData</vt:lpstr>
      <vt:lpstr>Population</vt:lpstr>
      <vt:lpstr>ScrapData</vt:lpstr>
      <vt:lpstr>v1(Backup)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2023-03-26T08:28:32Z</dcterms:created>
  <dcterms:modified xsi:type="dcterms:W3CDTF">2024-07-18T21:53:20Z</dcterms:modified>
</cp:coreProperties>
</file>