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2"/>
  </bookViews>
  <sheets>
    <sheet name="CCV1" sheetId="3" r:id="rId1"/>
    <sheet name="Blank1" sheetId="4" r:id="rId2"/>
    <sheet name="Samples" sheetId="7" r:id="rId3"/>
    <sheet name="Tent" sheetId="10" r:id="rId4"/>
    <sheet name="CCV2" sheetId="8" r:id="rId5"/>
    <sheet name="Blank2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9" l="1"/>
  <c r="B88" i="9"/>
  <c r="C87" i="9"/>
  <c r="B87" i="9"/>
  <c r="D87" i="9" s="1"/>
  <c r="C86" i="9"/>
  <c r="B86" i="9"/>
  <c r="C85" i="9"/>
  <c r="B85" i="9"/>
  <c r="D85" i="9" s="1"/>
  <c r="C84" i="9"/>
  <c r="B84" i="9"/>
  <c r="C83" i="9"/>
  <c r="B83" i="9"/>
  <c r="D83" i="9" s="1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D76" i="9" s="1"/>
  <c r="C75" i="9"/>
  <c r="B75" i="9"/>
  <c r="D75" i="9" s="1"/>
  <c r="C74" i="9"/>
  <c r="B74" i="9"/>
  <c r="D74" i="9" s="1"/>
  <c r="C73" i="9"/>
  <c r="B73" i="9"/>
  <c r="C72" i="9"/>
  <c r="B72" i="9"/>
  <c r="D72" i="9" s="1"/>
  <c r="C71" i="9"/>
  <c r="B71" i="9"/>
  <c r="D71" i="9" s="1"/>
  <c r="C70" i="9"/>
  <c r="B70" i="9"/>
  <c r="C69" i="9"/>
  <c r="B69" i="9"/>
  <c r="C68" i="9"/>
  <c r="B68" i="9"/>
  <c r="D68" i="9" s="1"/>
  <c r="C67" i="9"/>
  <c r="B67" i="9"/>
  <c r="D67" i="9" s="1"/>
  <c r="C66" i="9"/>
  <c r="B66" i="9"/>
  <c r="C65" i="9"/>
  <c r="B65" i="9"/>
  <c r="D65" i="9" s="1"/>
  <c r="C64" i="9"/>
  <c r="B64" i="9"/>
  <c r="D64" i="9" s="1"/>
  <c r="C63" i="9"/>
  <c r="B63" i="9"/>
  <c r="D63" i="9" s="1"/>
  <c r="C62" i="9"/>
  <c r="B62" i="9"/>
  <c r="C61" i="9"/>
  <c r="B61" i="9"/>
  <c r="D61" i="9" s="1"/>
  <c r="C60" i="9"/>
  <c r="B60" i="9"/>
  <c r="D60" i="9" s="1"/>
  <c r="C59" i="9"/>
  <c r="B59" i="9"/>
  <c r="C58" i="9"/>
  <c r="B58" i="9"/>
  <c r="D58" i="9" s="1"/>
  <c r="C57" i="9"/>
  <c r="B57" i="9"/>
  <c r="C56" i="9"/>
  <c r="B56" i="9"/>
  <c r="D56" i="9" s="1"/>
  <c r="C55" i="9"/>
  <c r="B55" i="9"/>
  <c r="C54" i="9"/>
  <c r="B54" i="9"/>
  <c r="C53" i="9"/>
  <c r="B53" i="9"/>
  <c r="D53" i="9" s="1"/>
  <c r="C52" i="9"/>
  <c r="B52" i="9"/>
  <c r="D52" i="9" s="1"/>
  <c r="C51" i="9"/>
  <c r="B51" i="9"/>
  <c r="D51" i="9" s="1"/>
  <c r="C50" i="9"/>
  <c r="B50" i="9"/>
  <c r="C49" i="9"/>
  <c r="B49" i="9"/>
  <c r="C48" i="9"/>
  <c r="B48" i="9"/>
  <c r="D48" i="9" s="1"/>
  <c r="C47" i="9"/>
  <c r="B47" i="9"/>
  <c r="D47" i="9" s="1"/>
  <c r="C46" i="9"/>
  <c r="B46" i="9"/>
  <c r="C45" i="9"/>
  <c r="B45" i="9"/>
  <c r="D45" i="9" s="1"/>
  <c r="C44" i="9"/>
  <c r="B44" i="9"/>
  <c r="C43" i="9"/>
  <c r="B43" i="9"/>
  <c r="D43" i="9" s="1"/>
  <c r="C42" i="9"/>
  <c r="B42" i="9"/>
  <c r="C41" i="9"/>
  <c r="B41" i="9"/>
  <c r="C40" i="9"/>
  <c r="B40" i="9"/>
  <c r="D40" i="9" s="1"/>
  <c r="C39" i="9"/>
  <c r="B39" i="9"/>
  <c r="D39" i="9" s="1"/>
  <c r="C38" i="9"/>
  <c r="B38" i="9"/>
  <c r="C37" i="9"/>
  <c r="B37" i="9"/>
  <c r="C36" i="9"/>
  <c r="B36" i="9"/>
  <c r="D36" i="9" s="1"/>
  <c r="C35" i="9"/>
  <c r="B35" i="9"/>
  <c r="D35" i="9" s="1"/>
  <c r="C34" i="9"/>
  <c r="B34" i="9"/>
  <c r="C33" i="9"/>
  <c r="B33" i="9"/>
  <c r="C32" i="9"/>
  <c r="B32" i="9"/>
  <c r="D32" i="9" s="1"/>
  <c r="C31" i="9"/>
  <c r="B31" i="9"/>
  <c r="D31" i="9" s="1"/>
  <c r="C30" i="9"/>
  <c r="B30" i="9"/>
  <c r="C29" i="9"/>
  <c r="B29" i="9"/>
  <c r="D29" i="9" s="1"/>
  <c r="C28" i="9"/>
  <c r="B28" i="9"/>
  <c r="D28" i="9" s="1"/>
  <c r="C27" i="9"/>
  <c r="B27" i="9"/>
  <c r="C26" i="9"/>
  <c r="B26" i="9"/>
  <c r="C25" i="9"/>
  <c r="B25" i="9"/>
  <c r="C24" i="9"/>
  <c r="B24" i="9"/>
  <c r="D24" i="9" s="1"/>
  <c r="C23" i="9"/>
  <c r="B23" i="9"/>
  <c r="C22" i="9"/>
  <c r="B22" i="9"/>
  <c r="C21" i="9"/>
  <c r="B21" i="9"/>
  <c r="D21" i="9" s="1"/>
  <c r="C20" i="9"/>
  <c r="B20" i="9"/>
  <c r="D20" i="9" s="1"/>
  <c r="C19" i="9"/>
  <c r="B19" i="9"/>
  <c r="D19" i="9" s="1"/>
  <c r="C18" i="9"/>
  <c r="D18" i="9" s="1"/>
  <c r="B18" i="9"/>
  <c r="C17" i="9"/>
  <c r="B17" i="9"/>
  <c r="C16" i="9"/>
  <c r="B16" i="9"/>
  <c r="D16" i="9" s="1"/>
  <c r="C15" i="9"/>
  <c r="B15" i="9"/>
  <c r="D15" i="9" s="1"/>
  <c r="C14" i="9"/>
  <c r="B14" i="9"/>
  <c r="C13" i="9"/>
  <c r="B13" i="9"/>
  <c r="D13" i="9" s="1"/>
  <c r="C12" i="9"/>
  <c r="B12" i="9"/>
  <c r="C11" i="9"/>
  <c r="B11" i="9"/>
  <c r="C10" i="9"/>
  <c r="B10" i="9"/>
  <c r="C9" i="9"/>
  <c r="B9" i="9"/>
  <c r="C8" i="9"/>
  <c r="B8" i="9"/>
  <c r="D8" i="9" s="1"/>
  <c r="C7" i="9"/>
  <c r="B7" i="9"/>
  <c r="D7" i="9" s="1"/>
  <c r="C6" i="9"/>
  <c r="B6" i="9"/>
  <c r="C5" i="9"/>
  <c r="B5" i="9"/>
  <c r="C4" i="9"/>
  <c r="B4" i="9"/>
  <c r="D4" i="9" s="1"/>
  <c r="A3" i="8"/>
  <c r="C3" i="8"/>
  <c r="B3" i="8"/>
  <c r="D17" i="9" l="1"/>
  <c r="D59" i="9"/>
  <c r="D11" i="9"/>
  <c r="D30" i="9"/>
  <c r="D27" i="9"/>
  <c r="D62" i="9"/>
  <c r="D49" i="9"/>
  <c r="D38" i="9"/>
  <c r="D10" i="9"/>
  <c r="D78" i="9"/>
  <c r="D82" i="9"/>
  <c r="D14" i="9"/>
  <c r="D25" i="9"/>
  <c r="D46" i="9"/>
  <c r="D50" i="9"/>
  <c r="D57" i="9"/>
  <c r="D79" i="9"/>
  <c r="D86" i="9"/>
  <c r="D70" i="9"/>
  <c r="D22" i="9"/>
  <c r="D26" i="9"/>
  <c r="D33" i="9"/>
  <c r="D54" i="9"/>
  <c r="D80" i="9"/>
  <c r="D42" i="9"/>
  <c r="D5" i="9"/>
  <c r="D12" i="9"/>
  <c r="D23" i="9"/>
  <c r="D37" i="9"/>
  <c r="D44" i="9"/>
  <c r="D55" i="9"/>
  <c r="D69" i="9"/>
  <c r="D73" i="9"/>
  <c r="D84" i="9"/>
  <c r="D88" i="9"/>
  <c r="D6" i="9"/>
  <c r="D9" i="9"/>
  <c r="D34" i="9"/>
  <c r="D41" i="9"/>
  <c r="D66" i="9"/>
  <c r="D77" i="9"/>
  <c r="D81" i="9"/>
  <c r="A3" i="3" l="1"/>
  <c r="C3" i="3"/>
  <c r="B3" i="3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B11" i="8"/>
  <c r="J10" i="8"/>
  <c r="J9" i="8"/>
  <c r="B9" i="8"/>
  <c r="J8" i="8"/>
  <c r="J7" i="8"/>
  <c r="J6" i="8"/>
  <c r="C6" i="8"/>
  <c r="G6" i="8" s="1"/>
  <c r="B6" i="8"/>
  <c r="F6" i="8" s="1"/>
  <c r="A6" i="8"/>
  <c r="J5" i="8"/>
  <c r="C5" i="8"/>
  <c r="G5" i="8" s="1"/>
  <c r="B5" i="8"/>
  <c r="F5" i="8" s="1"/>
  <c r="A5" i="8"/>
  <c r="J4" i="8"/>
  <c r="C4" i="8"/>
  <c r="G4" i="8" s="1"/>
  <c r="B4" i="8"/>
  <c r="F4" i="8" s="1"/>
  <c r="A4" i="8"/>
  <c r="G3" i="8"/>
  <c r="F3" i="8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B10" i="3" l="1"/>
  <c r="B10" i="8"/>
  <c r="B12" i="8" s="1"/>
  <c r="G3" i="3"/>
  <c r="B4" i="4" l="1"/>
  <c r="B9" i="3"/>
  <c r="B11" i="3" s="1"/>
  <c r="F3" i="3"/>
  <c r="B6" i="3"/>
  <c r="F6" i="3" s="1"/>
  <c r="B5" i="3"/>
  <c r="F5" i="3" s="1"/>
  <c r="B4" i="3"/>
  <c r="F4" i="3" s="1"/>
  <c r="C6" i="3"/>
  <c r="G6" i="3" s="1"/>
  <c r="C5" i="3"/>
  <c r="G5" i="3" s="1"/>
  <c r="C4" i="3"/>
  <c r="G4" i="3" s="1"/>
  <c r="A6" i="3"/>
  <c r="A5" i="3"/>
  <c r="A4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4" i="4"/>
  <c r="B5" i="4"/>
  <c r="B6" i="4"/>
  <c r="B7" i="4"/>
  <c r="B8" i="4"/>
  <c r="B9" i="4"/>
  <c r="B10" i="4"/>
  <c r="B11" i="4"/>
  <c r="D11" i="4" s="1"/>
  <c r="B12" i="4"/>
  <c r="B13" i="4"/>
  <c r="B14" i="4"/>
  <c r="B15" i="4"/>
  <c r="B16" i="4"/>
  <c r="B17" i="4"/>
  <c r="B18" i="4"/>
  <c r="B19" i="4"/>
  <c r="D19" i="4" s="1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D34" i="4" s="1"/>
  <c r="B35" i="4"/>
  <c r="D35" i="4" s="1"/>
  <c r="B36" i="4"/>
  <c r="B37" i="4"/>
  <c r="B38" i="4"/>
  <c r="B39" i="4"/>
  <c r="B40" i="4"/>
  <c r="B41" i="4"/>
  <c r="B42" i="4"/>
  <c r="B43" i="4"/>
  <c r="D43" i="4" s="1"/>
  <c r="B44" i="4"/>
  <c r="B45" i="4"/>
  <c r="B46" i="4"/>
  <c r="B47" i="4"/>
  <c r="B48" i="4"/>
  <c r="B49" i="4"/>
  <c r="B50" i="4"/>
  <c r="B51" i="4"/>
  <c r="D51" i="4" s="1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D66" i="4" s="1"/>
  <c r="B67" i="4"/>
  <c r="D67" i="4" s="1"/>
  <c r="B68" i="4"/>
  <c r="B69" i="4"/>
  <c r="B70" i="4"/>
  <c r="B71" i="4"/>
  <c r="B72" i="4"/>
  <c r="B73" i="4"/>
  <c r="B74" i="4"/>
  <c r="B75" i="4"/>
  <c r="D75" i="4" s="1"/>
  <c r="B76" i="4"/>
  <c r="B77" i="4"/>
  <c r="B78" i="4"/>
  <c r="B79" i="4"/>
  <c r="B80" i="4"/>
  <c r="B81" i="4"/>
  <c r="B82" i="4"/>
  <c r="B83" i="4"/>
  <c r="D83" i="4" s="1"/>
  <c r="B84" i="4"/>
  <c r="B85" i="4"/>
  <c r="B86" i="4"/>
  <c r="B87" i="4"/>
  <c r="B88" i="4"/>
  <c r="D87" i="4" l="1"/>
  <c r="D63" i="4"/>
  <c r="D55" i="4"/>
  <c r="D47" i="4"/>
  <c r="D39" i="4"/>
  <c r="D31" i="4"/>
  <c r="D23" i="4"/>
  <c r="D15" i="4"/>
  <c r="D7" i="4"/>
  <c r="D71" i="4"/>
  <c r="D79" i="4"/>
  <c r="D59" i="4"/>
  <c r="D27" i="4"/>
  <c r="D85" i="4"/>
  <c r="D77" i="4"/>
  <c r="D69" i="4"/>
  <c r="D61" i="4"/>
  <c r="D53" i="4"/>
  <c r="D45" i="4"/>
  <c r="D37" i="4"/>
  <c r="D29" i="4"/>
  <c r="D21" i="4"/>
  <c r="D13" i="4"/>
  <c r="D5" i="4"/>
  <c r="D82" i="4"/>
  <c r="D74" i="4"/>
  <c r="D58" i="4"/>
  <c r="D50" i="4"/>
  <c r="D42" i="4"/>
  <c r="D26" i="4"/>
  <c r="D18" i="4"/>
  <c r="D10" i="4"/>
  <c r="D88" i="4"/>
  <c r="D80" i="4"/>
  <c r="D72" i="4"/>
  <c r="D64" i="4"/>
  <c r="D56" i="4"/>
  <c r="D48" i="4"/>
  <c r="D40" i="4"/>
  <c r="D32" i="4"/>
  <c r="D24" i="4"/>
  <c r="D16" i="4"/>
  <c r="D8" i="4"/>
  <c r="D84" i="4"/>
  <c r="D76" i="4"/>
  <c r="D68" i="4"/>
  <c r="D60" i="4"/>
  <c r="D52" i="4"/>
  <c r="D44" i="4"/>
  <c r="D36" i="4"/>
  <c r="D28" i="4"/>
  <c r="D20" i="4"/>
  <c r="D12" i="4"/>
  <c r="D81" i="4"/>
  <c r="D73" i="4"/>
  <c r="D65" i="4"/>
  <c r="D57" i="4"/>
  <c r="D49" i="4"/>
  <c r="D41" i="4"/>
  <c r="D33" i="4"/>
  <c r="D25" i="4"/>
  <c r="D17" i="4"/>
  <c r="D9" i="4"/>
  <c r="D86" i="4"/>
  <c r="D78" i="4"/>
  <c r="D70" i="4"/>
  <c r="D62" i="4"/>
  <c r="D54" i="4"/>
  <c r="D46" i="4"/>
  <c r="D38" i="4"/>
  <c r="D22" i="4"/>
  <c r="D14" i="4"/>
  <c r="D6" i="4"/>
  <c r="D30" i="4"/>
  <c r="D4" i="4"/>
  <c r="B12" i="3"/>
</calcChain>
</file>

<file path=xl/sharedStrings.xml><?xml version="1.0" encoding="utf-8"?>
<sst xmlns="http://schemas.openxmlformats.org/spreadsheetml/2006/main" count="3231" uniqueCount="154">
  <si>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</si>
  <si>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</si>
  <si>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</si>
  <si>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</si>
  <si>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</si>
  <si>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</si>
  <si>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</si>
  <si>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</si>
  <si>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</si>
  <si>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</si>
  <si>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</si>
  <si>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</si>
  <si>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Methylene chloride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</si>
  <si>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</si>
  <si>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</si>
  <si>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</si>
  <si>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</si>
  <si>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</si>
  <si>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</si>
  <si>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</si>
  <si>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</si>
  <si>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</si>
  <si>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</si>
  <si>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</si>
  <si>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</si>
  <si>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</si>
  <si>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</si>
  <si>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</si>
  <si>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</si>
  <si>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</si>
  <si>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</si>
  <si>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</si>
  <si>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</si>
  <si>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</si>
  <si>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</si>
  <si>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</si>
  <si>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</si>
  <si>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</si>
  <si>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</si>
  <si>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</si>
  <si>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</si>
  <si>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</si>
  <si>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</si>
  <si>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</si>
  <si>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</si>
  <si>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</si>
  <si>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</si>
  <si>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</si>
  <si>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</si>
  <si>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</si>
  <si>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</si>
  <si>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</si>
  <si>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</si>
  <si>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</si>
  <si>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</si>
  <si>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</si>
  <si>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</si>
  <si>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</si>
  <si>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</si>
  <si>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</si>
  <si>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</si>
  <si>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</si>
  <si>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</si>
  <si>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</si>
  <si>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</si>
  <si>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</si>
  <si>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</si>
  <si>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</si>
  <si>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</si>
  <si>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</si>
  <si>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</si>
  <si>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</si>
  <si>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</si>
  <si>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</si>
  <si>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</si>
  <si>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</si>
  <si>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</si>
  <si>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</si>
  <si>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</si>
  <si>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</si>
  <si>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</si>
  <si>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LLOQ</t>
  </si>
  <si>
    <t>Peak Name</t>
  </si>
  <si>
    <t>min</t>
  </si>
  <si>
    <t>%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</si>
  <si>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</si>
  <si>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</si>
  <si>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</si>
  <si>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</si>
  <si>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</si>
  <si>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</si>
  <si>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</si>
  <si>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</si>
  <si>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</si>
  <si>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</si>
  <si>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Not confirmed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</si>
  <si>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</si>
  <si>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</si>
  <si>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</si>
  <si>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</si>
  <si>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</si>
  <si>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</si>
  <si>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</si>
  <si>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</si>
  <si>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</si>
  <si>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</si>
  <si>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</si>
  <si>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</si>
  <si>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</si>
  <si>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</si>
  <si>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n.a./n.r.</t>
  </si>
  <si>
    <t>Quant. Ion</t>
  </si>
  <si>
    <t>Conf. Ion #1</t>
  </si>
  <si>
    <t>Ion Ratio #1</t>
  </si>
  <si>
    <t>Conf.Ion #2</t>
  </si>
  <si>
    <t>Ion Ratio #2</t>
  </si>
  <si>
    <t>m/z</t>
  </si>
  <si>
    <t>(Expected)</t>
  </si>
  <si>
    <t>(Observed)</t>
  </si>
  <si>
    <t>Within Window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</si>
  <si>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</si>
  <si>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</si>
  <si>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</si>
  <si>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</si>
  <si>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</si>
  <si>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</si>
  <si>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</si>
  <si>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</si>
  <si>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</si>
  <si>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</si>
  <si>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</si>
  <si>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mainlib</t>
  </si>
  <si>
    <t>1-Hexanol, 2-ethyl-</t>
  </si>
  <si>
    <t>2-Ethyl-1-hexanol</t>
  </si>
  <si>
    <t>2-Propyl-1-pentanol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</si>
  <si>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</si>
  <si>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</si>
  <si>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</si>
  <si>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</si>
  <si>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</si>
  <si>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</si>
  <si>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</si>
  <si>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DIH2O</t>
  </si>
  <si>
    <t>H-1</t>
  </si>
  <si>
    <t>S-1</t>
  </si>
  <si>
    <t>T-1</t>
  </si>
  <si>
    <t>U-1</t>
  </si>
  <si>
    <t>V-1</t>
  </si>
  <si>
    <t>Hexanal, 2-ethyl-</t>
  </si>
  <si>
    <t>2-Ethylhexanal</t>
  </si>
  <si>
    <t>1-Octen-3-ol</t>
  </si>
  <si>
    <t>Sample</t>
  </si>
  <si>
    <t>230829-Fridge</t>
  </si>
  <si>
    <r>
      <rPr>
        <sz val="11"/>
        <color rgb="FFFF0000"/>
        <rFont val="Calibri"/>
        <family val="2"/>
        <scheme val="minor"/>
      </rPr>
      <t>Red box:</t>
    </r>
    <r>
      <rPr>
        <sz val="11"/>
        <color rgb="FF0000FF"/>
        <rFont val="Calibri"/>
        <family val="2"/>
        <scheme val="minor"/>
      </rPr>
      <t xml:space="preserve"> these results in blue are due to carryover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</si>
</sst>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workbookViewId="0">
      <selection activeCell="O26" sqref="O26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10.5703125" style="2" bestFit="1" customWidth="1"/>
    <col min="10" max="10" width="6.140625" style="2" bestFit="1" customWidth="1"/>
    <col min="11" max="11" width="41.140625" bestFit="1" customWidth="1"/>
    <col min="16" max="16" width="15.85546875" bestFit="1" customWidth="1"/>
  </cols>
  <sheetData>
    <row r="1" spans="1:25" x14ac:dyDescent="0.25">
      <c r="K1" t="s">
        <v>82</v>
      </c>
      <c r="L1" t="s">
        <v>88</v>
      </c>
      <c r="M1" t="s">
        <v>89</v>
      </c>
      <c r="N1" t="s">
        <v>90</v>
      </c>
      <c r="O1" t="s">
        <v>87</v>
      </c>
      <c r="P1" t="s">
        <v>91</v>
      </c>
      <c r="Q1" t="s">
        <v>111</v>
      </c>
      <c r="R1" t="s">
        <v>112</v>
      </c>
      <c r="S1" t="s">
        <v>113</v>
      </c>
      <c r="T1" t="s">
        <v>113</v>
      </c>
      <c r="U1" t="s">
        <v>113</v>
      </c>
      <c r="V1" t="s">
        <v>114</v>
      </c>
      <c r="W1" t="s">
        <v>115</v>
      </c>
      <c r="X1" t="s">
        <v>115</v>
      </c>
      <c r="Y1" t="s">
        <v>115</v>
      </c>
    </row>
    <row r="2" spans="1:25" x14ac:dyDescent="0.25">
      <c r="B2" t="s">
        <v>105</v>
      </c>
      <c r="C2" t="s">
        <v>79</v>
      </c>
      <c r="D2" t="s">
        <v>101</v>
      </c>
      <c r="E2" t="s">
        <v>102</v>
      </c>
      <c r="F2" s="3" t="s">
        <v>103</v>
      </c>
      <c r="G2" s="3" t="s">
        <v>104</v>
      </c>
      <c r="L2" t="s">
        <v>83</v>
      </c>
      <c r="M2" t="s">
        <v>92</v>
      </c>
      <c r="N2" t="s">
        <v>84</v>
      </c>
      <c r="O2" t="s">
        <v>80</v>
      </c>
      <c r="P2" t="s">
        <v>93</v>
      </c>
      <c r="Q2" t="s">
        <v>116</v>
      </c>
      <c r="R2" t="s">
        <v>116</v>
      </c>
      <c r="S2" t="s">
        <v>117</v>
      </c>
      <c r="T2" t="s">
        <v>118</v>
      </c>
      <c r="U2" t="s">
        <v>119</v>
      </c>
      <c r="V2" t="s">
        <v>116</v>
      </c>
      <c r="W2" t="s">
        <v>117</v>
      </c>
      <c r="X2" t="s">
        <v>118</v>
      </c>
      <c r="Y2" t="s">
        <v>119</v>
      </c>
    </row>
    <row r="3" spans="1:25" x14ac:dyDescent="0.25">
      <c r="A3" t="str">
        <f>K29</f>
        <v>Pentafluorobenzene [IS1]</v>
      </c>
      <c r="B3">
        <f>L29</f>
        <v>5.41</v>
      </c>
      <c r="C3">
        <f>M29</f>
        <v>525829</v>
      </c>
      <c r="D3">
        <v>5.42</v>
      </c>
      <c r="E3">
        <v>381819</v>
      </c>
      <c r="F3" s="1" t="b">
        <f>ABS(D3-B3)&lt;=0.5</f>
        <v>1</v>
      </c>
      <c r="G3" s="1" t="b">
        <f>AND(C3&gt;E3*0.5,C3&lt;E3*1.5)</f>
        <v>1</v>
      </c>
      <c r="I3" s="2" t="s">
        <v>96</v>
      </c>
      <c r="J3" s="5" t="s">
        <v>0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</row>
    <row r="4" spans="1:25" x14ac:dyDescent="0.25">
      <c r="A4" t="str">
        <f>K35</f>
        <v>1,4-Difluorobenzene [IS2]</v>
      </c>
      <c r="B4">
        <f>L35</f>
        <v>6.16</v>
      </c>
      <c r="C4">
        <f>M35</f>
        <v>922741</v>
      </c>
      <c r="D4">
        <v>6.16</v>
      </c>
      <c r="E4">
        <v>705843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2">
        <v>10</v>
      </c>
      <c r="J4" s="2" t="b">
        <f t="shared" ref="J4:J35" si="2">AND(O4&gt;I4*0.8,O4&lt;I4*1.2)</f>
        <v>1</v>
      </c>
      <c r="K4" t="s">
        <v>1</v>
      </c>
      <c r="L4">
        <v>1.44</v>
      </c>
      <c r="M4">
        <v>198201</v>
      </c>
      <c r="N4">
        <v>0.34</v>
      </c>
      <c r="O4">
        <v>8.1460000000000008</v>
      </c>
      <c r="P4" t="s">
        <v>94</v>
      </c>
      <c r="Q4">
        <v>50</v>
      </c>
      <c r="R4">
        <v>52</v>
      </c>
      <c r="S4">
        <v>33.64</v>
      </c>
      <c r="T4">
        <v>33.08</v>
      </c>
      <c r="U4" t="s">
        <v>94</v>
      </c>
      <c r="V4">
        <v>49</v>
      </c>
      <c r="W4">
        <v>10.07</v>
      </c>
      <c r="X4">
        <v>10.75</v>
      </c>
      <c r="Y4" t="s">
        <v>94</v>
      </c>
    </row>
    <row r="5" spans="1:25" x14ac:dyDescent="0.25">
      <c r="A5" t="str">
        <f>K54</f>
        <v>Chlorobenzene-d5 [IS3]</v>
      </c>
      <c r="B5">
        <f>L54</f>
        <v>8.9</v>
      </c>
      <c r="C5">
        <f>M54</f>
        <v>857123</v>
      </c>
      <c r="D5">
        <v>8.91</v>
      </c>
      <c r="E5">
        <v>650256</v>
      </c>
      <c r="F5" s="1" t="b">
        <f t="shared" si="0"/>
        <v>1</v>
      </c>
      <c r="G5" s="1" t="b">
        <f t="shared" si="1"/>
        <v>1</v>
      </c>
      <c r="I5" s="2">
        <v>10</v>
      </c>
      <c r="J5" s="2" t="b">
        <f t="shared" si="2"/>
        <v>1</v>
      </c>
      <c r="K5" t="s">
        <v>2</v>
      </c>
      <c r="L5">
        <v>1.53</v>
      </c>
      <c r="M5">
        <v>268211</v>
      </c>
      <c r="N5">
        <v>0.47</v>
      </c>
      <c r="O5">
        <v>8.5229999999999997</v>
      </c>
      <c r="P5" t="s">
        <v>94</v>
      </c>
      <c r="Q5">
        <v>62</v>
      </c>
      <c r="R5">
        <v>64</v>
      </c>
      <c r="S5">
        <v>33</v>
      </c>
      <c r="T5">
        <v>32.369999999999997</v>
      </c>
      <c r="U5" t="s">
        <v>94</v>
      </c>
      <c r="V5">
        <v>61</v>
      </c>
      <c r="W5">
        <v>7.67</v>
      </c>
      <c r="X5">
        <v>7.89</v>
      </c>
      <c r="Y5" t="s">
        <v>94</v>
      </c>
    </row>
    <row r="6" spans="1:25" x14ac:dyDescent="0.25">
      <c r="A6" t="str">
        <f>K78</f>
        <v>1,4-Dichlorobenzene-d4 [IS4]</v>
      </c>
      <c r="B6">
        <f>L78</f>
        <v>10.65</v>
      </c>
      <c r="C6">
        <f>M78</f>
        <v>479395</v>
      </c>
      <c r="D6">
        <v>10.66</v>
      </c>
      <c r="E6">
        <v>353809</v>
      </c>
      <c r="F6" s="1" t="b">
        <f t="shared" si="0"/>
        <v>1</v>
      </c>
      <c r="G6" s="1" t="b">
        <f t="shared" si="1"/>
        <v>1</v>
      </c>
      <c r="I6" s="2">
        <v>10</v>
      </c>
      <c r="J6" s="2" t="b">
        <f t="shared" si="2"/>
        <v>0</v>
      </c>
      <c r="K6" t="s">
        <v>3</v>
      </c>
      <c r="L6">
        <v>1.82</v>
      </c>
      <c r="M6">
        <v>50810</v>
      </c>
      <c r="N6">
        <v>0.09</v>
      </c>
      <c r="O6">
        <v>3.8530000000000002</v>
      </c>
      <c r="P6" t="s">
        <v>94</v>
      </c>
      <c r="Q6">
        <v>94</v>
      </c>
      <c r="R6">
        <v>96</v>
      </c>
      <c r="S6">
        <v>93.97</v>
      </c>
      <c r="T6">
        <v>92.71</v>
      </c>
      <c r="U6" t="s">
        <v>94</v>
      </c>
      <c r="V6">
        <v>93</v>
      </c>
      <c r="W6">
        <v>20.7</v>
      </c>
      <c r="X6">
        <v>19.559999999999999</v>
      </c>
      <c r="Y6" t="s">
        <v>94</v>
      </c>
    </row>
    <row r="7" spans="1:25" x14ac:dyDescent="0.25">
      <c r="I7" s="2">
        <v>10</v>
      </c>
      <c r="J7" s="2" t="b">
        <f t="shared" si="2"/>
        <v>1</v>
      </c>
      <c r="K7" t="s">
        <v>4</v>
      </c>
      <c r="L7">
        <v>1.92</v>
      </c>
      <c r="M7">
        <v>148784</v>
      </c>
      <c r="N7">
        <v>0.26</v>
      </c>
      <c r="O7">
        <v>8.8149999999999995</v>
      </c>
      <c r="P7" t="s">
        <v>94</v>
      </c>
      <c r="Q7">
        <v>64</v>
      </c>
      <c r="R7">
        <v>66</v>
      </c>
      <c r="S7">
        <v>31.47</v>
      </c>
      <c r="T7">
        <v>31.84</v>
      </c>
      <c r="U7" t="s">
        <v>94</v>
      </c>
      <c r="V7">
        <v>49</v>
      </c>
      <c r="W7">
        <v>24.21</v>
      </c>
      <c r="X7">
        <v>23.76</v>
      </c>
      <c r="Y7" t="s">
        <v>94</v>
      </c>
    </row>
    <row r="8" spans="1:25" x14ac:dyDescent="0.25">
      <c r="I8" s="2">
        <v>10</v>
      </c>
      <c r="J8" s="2" t="b">
        <f t="shared" si="2"/>
        <v>1</v>
      </c>
      <c r="K8" t="s">
        <v>5</v>
      </c>
      <c r="L8">
        <v>2.16</v>
      </c>
      <c r="M8">
        <v>220835</v>
      </c>
      <c r="N8">
        <v>0.38</v>
      </c>
      <c r="O8">
        <v>8.702</v>
      </c>
      <c r="P8" t="s">
        <v>94</v>
      </c>
      <c r="Q8">
        <v>101</v>
      </c>
      <c r="R8">
        <v>103</v>
      </c>
      <c r="S8">
        <v>65.61</v>
      </c>
      <c r="T8">
        <v>62.84</v>
      </c>
      <c r="U8" t="s">
        <v>94</v>
      </c>
      <c r="V8">
        <v>105</v>
      </c>
      <c r="W8">
        <v>9.76</v>
      </c>
      <c r="X8">
        <v>10.41</v>
      </c>
      <c r="Y8" t="s">
        <v>94</v>
      </c>
    </row>
    <row r="9" spans="1:25" x14ac:dyDescent="0.25">
      <c r="A9" s="4" t="s">
        <v>97</v>
      </c>
      <c r="B9">
        <f>85-4</f>
        <v>81</v>
      </c>
      <c r="I9" s="2">
        <v>10</v>
      </c>
      <c r="J9" s="2" t="b">
        <f t="shared" si="2"/>
        <v>1</v>
      </c>
      <c r="K9" t="s">
        <v>6</v>
      </c>
      <c r="L9">
        <v>2.48</v>
      </c>
      <c r="M9">
        <v>207049</v>
      </c>
      <c r="N9">
        <v>0.36</v>
      </c>
      <c r="O9">
        <v>9.0259999999999998</v>
      </c>
      <c r="P9" t="s">
        <v>94</v>
      </c>
      <c r="Q9">
        <v>59</v>
      </c>
      <c r="R9">
        <v>74</v>
      </c>
      <c r="S9">
        <v>70.98</v>
      </c>
      <c r="T9">
        <v>70.11</v>
      </c>
      <c r="U9" t="s">
        <v>94</v>
      </c>
      <c r="V9">
        <v>45</v>
      </c>
      <c r="W9">
        <v>58.88</v>
      </c>
      <c r="X9">
        <v>55.57</v>
      </c>
      <c r="Y9" t="s">
        <v>94</v>
      </c>
    </row>
    <row r="10" spans="1:25" x14ac:dyDescent="0.25">
      <c r="A10" t="s">
        <v>98</v>
      </c>
      <c r="B10">
        <f>COUNTIF(J4:J88,"FALSE")</f>
        <v>8</v>
      </c>
      <c r="I10" s="2">
        <v>10</v>
      </c>
      <c r="J10" s="2" t="b">
        <f t="shared" si="2"/>
        <v>1</v>
      </c>
      <c r="K10" t="s">
        <v>7</v>
      </c>
      <c r="L10">
        <v>2.71</v>
      </c>
      <c r="M10">
        <v>325583</v>
      </c>
      <c r="N10">
        <v>0.56000000000000005</v>
      </c>
      <c r="O10">
        <v>8.4640000000000004</v>
      </c>
      <c r="P10" t="s">
        <v>94</v>
      </c>
      <c r="Q10">
        <v>61</v>
      </c>
      <c r="R10">
        <v>96</v>
      </c>
      <c r="S10">
        <v>41.66</v>
      </c>
      <c r="T10">
        <v>40.99</v>
      </c>
      <c r="U10" t="s">
        <v>94</v>
      </c>
      <c r="V10">
        <v>98</v>
      </c>
      <c r="W10">
        <v>26.5</v>
      </c>
      <c r="X10">
        <v>26.01</v>
      </c>
      <c r="Y10" t="s">
        <v>94</v>
      </c>
    </row>
    <row r="11" spans="1:25" x14ac:dyDescent="0.25">
      <c r="A11" t="s">
        <v>99</v>
      </c>
      <c r="B11">
        <f>0.2*B9</f>
        <v>16.2</v>
      </c>
      <c r="I11" s="2">
        <v>18</v>
      </c>
      <c r="J11" s="2" t="b">
        <f t="shared" si="2"/>
        <v>1</v>
      </c>
      <c r="K11" t="s">
        <v>8</v>
      </c>
      <c r="L11">
        <v>2.8</v>
      </c>
      <c r="M11">
        <v>118478</v>
      </c>
      <c r="N11">
        <v>0.21</v>
      </c>
      <c r="O11">
        <v>15.503</v>
      </c>
      <c r="P11" t="s">
        <v>94</v>
      </c>
      <c r="Q11">
        <v>43</v>
      </c>
      <c r="R11">
        <v>58</v>
      </c>
      <c r="S11">
        <v>42.08</v>
      </c>
      <c r="T11">
        <v>43.41</v>
      </c>
      <c r="U11" t="s">
        <v>94</v>
      </c>
      <c r="V11">
        <v>42</v>
      </c>
      <c r="W11">
        <v>6.63</v>
      </c>
      <c r="X11">
        <v>6.12</v>
      </c>
      <c r="Y11" t="s">
        <v>94</v>
      </c>
    </row>
    <row r="12" spans="1:25" x14ac:dyDescent="0.25">
      <c r="A12" s="7" t="s">
        <v>0</v>
      </c>
      <c r="B12" s="6" t="b">
        <f>B10&lt;B11</f>
        <v>1</v>
      </c>
      <c r="I12" s="2">
        <v>10</v>
      </c>
      <c r="J12" s="2" t="b">
        <f t="shared" si="2"/>
        <v>0</v>
      </c>
      <c r="K12" t="s">
        <v>9</v>
      </c>
      <c r="L12">
        <v>2.86</v>
      </c>
      <c r="M12">
        <v>173136</v>
      </c>
      <c r="N12">
        <v>0.3</v>
      </c>
      <c r="O12">
        <v>5.1870000000000003</v>
      </c>
      <c r="P12" t="s">
        <v>94</v>
      </c>
      <c r="Q12">
        <v>142</v>
      </c>
      <c r="R12">
        <v>127</v>
      </c>
      <c r="S12">
        <v>34.369999999999997</v>
      </c>
      <c r="T12">
        <v>33.630000000000003</v>
      </c>
      <c r="U12" t="s">
        <v>94</v>
      </c>
      <c r="V12">
        <v>141</v>
      </c>
      <c r="W12">
        <v>13.37</v>
      </c>
      <c r="X12">
        <v>13.01</v>
      </c>
      <c r="Y12" t="s">
        <v>94</v>
      </c>
    </row>
    <row r="13" spans="1:25" x14ac:dyDescent="0.25">
      <c r="I13" s="2">
        <v>10</v>
      </c>
      <c r="J13" s="2" t="b">
        <f t="shared" si="2"/>
        <v>1</v>
      </c>
      <c r="K13" t="s">
        <v>10</v>
      </c>
      <c r="L13">
        <v>2.93</v>
      </c>
      <c r="M13">
        <v>708514</v>
      </c>
      <c r="N13">
        <v>1.23</v>
      </c>
      <c r="O13">
        <v>8.9149999999999991</v>
      </c>
      <c r="P13" t="s">
        <v>94</v>
      </c>
      <c r="Q13">
        <v>76</v>
      </c>
      <c r="R13">
        <v>78</v>
      </c>
      <c r="S13">
        <v>8.56</v>
      </c>
      <c r="T13">
        <v>8.84</v>
      </c>
      <c r="U13" t="s">
        <v>94</v>
      </c>
      <c r="V13" t="s">
        <v>86</v>
      </c>
      <c r="W13" t="s">
        <v>86</v>
      </c>
      <c r="X13" t="s">
        <v>86</v>
      </c>
      <c r="Y13" t="s">
        <v>86</v>
      </c>
    </row>
    <row r="14" spans="1:25" x14ac:dyDescent="0.25">
      <c r="I14" s="2">
        <v>10</v>
      </c>
      <c r="J14" s="2" t="b">
        <f t="shared" si="2"/>
        <v>1</v>
      </c>
      <c r="K14" t="s">
        <v>11</v>
      </c>
      <c r="L14">
        <v>3.17</v>
      </c>
      <c r="M14">
        <v>244951</v>
      </c>
      <c r="N14">
        <v>0.43</v>
      </c>
      <c r="O14">
        <v>8.593</v>
      </c>
      <c r="P14" t="s">
        <v>94</v>
      </c>
      <c r="Q14">
        <v>41</v>
      </c>
      <c r="R14">
        <v>39</v>
      </c>
      <c r="S14">
        <v>62.3</v>
      </c>
      <c r="T14">
        <v>61.28</v>
      </c>
      <c r="U14" t="s">
        <v>94</v>
      </c>
      <c r="V14">
        <v>76</v>
      </c>
      <c r="W14">
        <v>50.52</v>
      </c>
      <c r="X14">
        <v>49.25</v>
      </c>
      <c r="Y14" t="s">
        <v>94</v>
      </c>
    </row>
    <row r="15" spans="1:25" x14ac:dyDescent="0.25">
      <c r="I15" s="2">
        <v>10</v>
      </c>
      <c r="J15" s="2" t="b">
        <f t="shared" si="2"/>
        <v>1</v>
      </c>
      <c r="K15" t="s">
        <v>12</v>
      </c>
      <c r="L15">
        <v>3.34</v>
      </c>
      <c r="M15">
        <v>291687</v>
      </c>
      <c r="N15">
        <v>0.51</v>
      </c>
      <c r="O15">
        <v>9.2569999999999997</v>
      </c>
      <c r="P15" t="s">
        <v>94</v>
      </c>
      <c r="Q15">
        <v>49</v>
      </c>
      <c r="R15">
        <v>84</v>
      </c>
      <c r="S15">
        <v>63.94</v>
      </c>
      <c r="T15">
        <v>62.28</v>
      </c>
      <c r="U15" t="s">
        <v>94</v>
      </c>
      <c r="V15">
        <v>86</v>
      </c>
      <c r="W15">
        <v>40.83</v>
      </c>
      <c r="X15">
        <v>40.46</v>
      </c>
      <c r="Y15" t="s">
        <v>94</v>
      </c>
    </row>
    <row r="16" spans="1:25" x14ac:dyDescent="0.25">
      <c r="I16" s="2">
        <v>10</v>
      </c>
      <c r="J16" s="2" t="b">
        <f t="shared" si="2"/>
        <v>1</v>
      </c>
      <c r="K16" t="s">
        <v>13</v>
      </c>
      <c r="L16">
        <v>3.66</v>
      </c>
      <c r="M16">
        <v>349801</v>
      </c>
      <c r="N16">
        <v>0.61</v>
      </c>
      <c r="O16">
        <v>8.2940000000000005</v>
      </c>
      <c r="P16" t="s">
        <v>94</v>
      </c>
      <c r="Q16">
        <v>61</v>
      </c>
      <c r="R16">
        <v>96</v>
      </c>
      <c r="S16">
        <v>43.3</v>
      </c>
      <c r="T16">
        <v>42.9</v>
      </c>
      <c r="U16" t="s">
        <v>94</v>
      </c>
      <c r="V16">
        <v>98</v>
      </c>
      <c r="W16">
        <v>27.59</v>
      </c>
      <c r="X16">
        <v>27.18</v>
      </c>
      <c r="Y16" t="s">
        <v>94</v>
      </c>
    </row>
    <row r="17" spans="9:25" x14ac:dyDescent="0.25">
      <c r="I17" s="2">
        <v>10</v>
      </c>
      <c r="J17" s="2" t="b">
        <f t="shared" si="2"/>
        <v>1</v>
      </c>
      <c r="K17" t="s">
        <v>14</v>
      </c>
      <c r="L17">
        <v>3.67</v>
      </c>
      <c r="M17">
        <v>613240</v>
      </c>
      <c r="N17">
        <v>1.06</v>
      </c>
      <c r="O17">
        <v>9.9369999999999994</v>
      </c>
      <c r="P17" t="s">
        <v>94</v>
      </c>
      <c r="Q17">
        <v>73</v>
      </c>
      <c r="R17">
        <v>41</v>
      </c>
      <c r="S17">
        <v>23.77</v>
      </c>
      <c r="T17">
        <v>23.09</v>
      </c>
      <c r="U17" t="s">
        <v>94</v>
      </c>
      <c r="V17">
        <v>57</v>
      </c>
      <c r="W17">
        <v>20.91</v>
      </c>
      <c r="X17">
        <v>20.92</v>
      </c>
      <c r="Y17" t="s">
        <v>94</v>
      </c>
    </row>
    <row r="18" spans="9:25" x14ac:dyDescent="0.25">
      <c r="I18" s="2">
        <v>10</v>
      </c>
      <c r="J18" s="2" t="b">
        <f t="shared" si="2"/>
        <v>1</v>
      </c>
      <c r="K18" t="s">
        <v>15</v>
      </c>
      <c r="L18">
        <v>4.17</v>
      </c>
      <c r="M18">
        <v>451212</v>
      </c>
      <c r="N18">
        <v>0.78</v>
      </c>
      <c r="O18">
        <v>8.7219999999999995</v>
      </c>
      <c r="P18" t="s">
        <v>94</v>
      </c>
      <c r="Q18">
        <v>63</v>
      </c>
      <c r="R18">
        <v>65</v>
      </c>
      <c r="S18">
        <v>32.1</v>
      </c>
      <c r="T18">
        <v>32.29</v>
      </c>
      <c r="U18" t="s">
        <v>94</v>
      </c>
      <c r="V18">
        <v>83</v>
      </c>
      <c r="W18">
        <v>8.4</v>
      </c>
      <c r="X18">
        <v>8.3000000000000007</v>
      </c>
      <c r="Y18" t="s">
        <v>94</v>
      </c>
    </row>
    <row r="19" spans="9:25" x14ac:dyDescent="0.25">
      <c r="I19" s="2">
        <v>10</v>
      </c>
      <c r="J19" s="2" t="b">
        <f t="shared" si="2"/>
        <v>1</v>
      </c>
      <c r="K19" t="s">
        <v>16</v>
      </c>
      <c r="L19">
        <v>4.8</v>
      </c>
      <c r="M19">
        <v>277108</v>
      </c>
      <c r="N19">
        <v>0.48</v>
      </c>
      <c r="O19">
        <v>8.3070000000000004</v>
      </c>
      <c r="P19" t="s">
        <v>94</v>
      </c>
      <c r="Q19">
        <v>77</v>
      </c>
      <c r="R19">
        <v>41</v>
      </c>
      <c r="S19">
        <v>61.04</v>
      </c>
      <c r="T19">
        <v>59.99</v>
      </c>
      <c r="U19" t="s">
        <v>94</v>
      </c>
      <c r="V19">
        <v>79</v>
      </c>
      <c r="W19">
        <v>21.97</v>
      </c>
      <c r="X19">
        <v>22.25</v>
      </c>
      <c r="Y19" t="s">
        <v>94</v>
      </c>
    </row>
    <row r="20" spans="9:25" x14ac:dyDescent="0.25">
      <c r="I20" s="2">
        <v>10</v>
      </c>
      <c r="J20" s="2" t="b">
        <f t="shared" si="2"/>
        <v>1</v>
      </c>
      <c r="K20" t="s">
        <v>17</v>
      </c>
      <c r="L20">
        <v>4.8099999999999996</v>
      </c>
      <c r="M20">
        <v>411984</v>
      </c>
      <c r="N20">
        <v>0.71</v>
      </c>
      <c r="O20">
        <v>8.7789999999999999</v>
      </c>
      <c r="P20" t="s">
        <v>94</v>
      </c>
      <c r="Q20">
        <v>61</v>
      </c>
      <c r="R20">
        <v>96</v>
      </c>
      <c r="S20">
        <v>45.11</v>
      </c>
      <c r="T20">
        <v>44.34</v>
      </c>
      <c r="U20" t="s">
        <v>94</v>
      </c>
      <c r="V20">
        <v>98</v>
      </c>
      <c r="W20">
        <v>28.47</v>
      </c>
      <c r="X20">
        <v>27.73</v>
      </c>
      <c r="Y20" t="s">
        <v>94</v>
      </c>
    </row>
    <row r="21" spans="9:25" x14ac:dyDescent="0.25">
      <c r="I21" s="2">
        <v>18</v>
      </c>
      <c r="J21" s="2" t="b">
        <f t="shared" si="2"/>
        <v>1</v>
      </c>
      <c r="K21" t="s">
        <v>18</v>
      </c>
      <c r="L21">
        <v>4.82</v>
      </c>
      <c r="M21">
        <v>189571</v>
      </c>
      <c r="N21">
        <v>0.33</v>
      </c>
      <c r="O21">
        <v>16.834</v>
      </c>
      <c r="P21" t="s">
        <v>94</v>
      </c>
      <c r="Q21">
        <v>43</v>
      </c>
      <c r="R21">
        <v>72</v>
      </c>
      <c r="S21">
        <v>36.64</v>
      </c>
      <c r="T21">
        <v>36.369999999999997</v>
      </c>
      <c r="U21" t="s">
        <v>94</v>
      </c>
      <c r="V21">
        <v>57</v>
      </c>
      <c r="W21">
        <v>10.15</v>
      </c>
      <c r="X21">
        <v>10.71</v>
      </c>
      <c r="Y21" t="s">
        <v>94</v>
      </c>
    </row>
    <row r="22" spans="9:25" x14ac:dyDescent="0.25">
      <c r="I22" s="2">
        <v>10</v>
      </c>
      <c r="J22" s="2" t="b">
        <f t="shared" si="2"/>
        <v>1</v>
      </c>
      <c r="K22" t="s">
        <v>19</v>
      </c>
      <c r="L22">
        <v>4.92</v>
      </c>
      <c r="M22">
        <v>214055</v>
      </c>
      <c r="N22">
        <v>0.37</v>
      </c>
      <c r="O22">
        <v>10.375999999999999</v>
      </c>
      <c r="P22" t="s">
        <v>94</v>
      </c>
      <c r="Q22">
        <v>55</v>
      </c>
      <c r="R22">
        <v>85</v>
      </c>
      <c r="S22">
        <v>12.27</v>
      </c>
      <c r="T22">
        <v>11.48</v>
      </c>
      <c r="U22" t="s">
        <v>94</v>
      </c>
      <c r="V22">
        <v>42</v>
      </c>
      <c r="W22">
        <v>7.13</v>
      </c>
      <c r="X22">
        <v>7.43</v>
      </c>
      <c r="Y22" t="s">
        <v>94</v>
      </c>
    </row>
    <row r="23" spans="9:25" x14ac:dyDescent="0.25">
      <c r="I23" s="2">
        <v>10</v>
      </c>
      <c r="J23" s="2" t="b">
        <f t="shared" si="2"/>
        <v>1</v>
      </c>
      <c r="K23" t="s">
        <v>21</v>
      </c>
      <c r="L23">
        <v>5.04</v>
      </c>
      <c r="M23">
        <v>135446</v>
      </c>
      <c r="N23">
        <v>0.24</v>
      </c>
      <c r="O23">
        <v>10.336</v>
      </c>
      <c r="P23" t="s">
        <v>94</v>
      </c>
      <c r="Q23">
        <v>67</v>
      </c>
      <c r="R23">
        <v>52</v>
      </c>
      <c r="S23">
        <v>30.29</v>
      </c>
      <c r="T23">
        <v>31.9</v>
      </c>
      <c r="U23" t="s">
        <v>94</v>
      </c>
      <c r="V23">
        <v>40</v>
      </c>
      <c r="W23">
        <v>26.21</v>
      </c>
      <c r="X23">
        <v>30.04</v>
      </c>
      <c r="Y23" t="s">
        <v>94</v>
      </c>
    </row>
    <row r="24" spans="9:25" x14ac:dyDescent="0.25">
      <c r="I24" s="2">
        <v>10</v>
      </c>
      <c r="J24" s="2" t="b">
        <f t="shared" si="2"/>
        <v>1</v>
      </c>
      <c r="K24" t="s">
        <v>20</v>
      </c>
      <c r="L24">
        <v>5.05</v>
      </c>
      <c r="M24">
        <v>204861</v>
      </c>
      <c r="N24">
        <v>0.36</v>
      </c>
      <c r="O24">
        <v>8.9979999999999993</v>
      </c>
      <c r="P24" t="s">
        <v>94</v>
      </c>
      <c r="Q24">
        <v>49</v>
      </c>
      <c r="R24">
        <v>130</v>
      </c>
      <c r="S24">
        <v>45.05</v>
      </c>
      <c r="T24">
        <v>44.73</v>
      </c>
      <c r="U24" t="s">
        <v>94</v>
      </c>
      <c r="V24">
        <v>128</v>
      </c>
      <c r="W24">
        <v>35.43</v>
      </c>
      <c r="X24">
        <v>35.15</v>
      </c>
      <c r="Y24" t="s">
        <v>94</v>
      </c>
    </row>
    <row r="25" spans="9:25" x14ac:dyDescent="0.25">
      <c r="I25" s="2">
        <v>10</v>
      </c>
      <c r="J25" s="2" t="b">
        <f t="shared" si="2"/>
        <v>1</v>
      </c>
      <c r="K25" t="s">
        <v>22</v>
      </c>
      <c r="L25">
        <v>5.07</v>
      </c>
      <c r="M25">
        <v>73589</v>
      </c>
      <c r="N25">
        <v>0.13</v>
      </c>
      <c r="O25">
        <v>11.198</v>
      </c>
      <c r="P25" t="s">
        <v>94</v>
      </c>
      <c r="Q25">
        <v>42</v>
      </c>
      <c r="R25">
        <v>72</v>
      </c>
      <c r="S25">
        <v>58.35</v>
      </c>
      <c r="T25">
        <v>55.78</v>
      </c>
      <c r="U25" t="s">
        <v>94</v>
      </c>
      <c r="V25">
        <v>71</v>
      </c>
      <c r="W25">
        <v>63.15</v>
      </c>
      <c r="X25">
        <v>60.19</v>
      </c>
      <c r="Y25" t="s">
        <v>94</v>
      </c>
    </row>
    <row r="26" spans="9:25" x14ac:dyDescent="0.25">
      <c r="I26" s="2">
        <v>10</v>
      </c>
      <c r="J26" s="2" t="b">
        <f t="shared" si="2"/>
        <v>1</v>
      </c>
      <c r="K26" t="s">
        <v>23</v>
      </c>
      <c r="L26">
        <v>5.18</v>
      </c>
      <c r="M26">
        <v>327197</v>
      </c>
      <c r="N26">
        <v>0.56999999999999995</v>
      </c>
      <c r="O26">
        <v>8.5030000000000001</v>
      </c>
      <c r="P26" t="s">
        <v>94</v>
      </c>
      <c r="Q26">
        <v>83</v>
      </c>
      <c r="R26">
        <v>85</v>
      </c>
      <c r="S26">
        <v>65.989999999999995</v>
      </c>
      <c r="T26">
        <v>63.98</v>
      </c>
      <c r="U26" t="s">
        <v>94</v>
      </c>
      <c r="V26">
        <v>47</v>
      </c>
      <c r="W26">
        <v>24.81</v>
      </c>
      <c r="X26">
        <v>25.02</v>
      </c>
      <c r="Y26" t="s">
        <v>94</v>
      </c>
    </row>
    <row r="27" spans="9:25" x14ac:dyDescent="0.25">
      <c r="I27" s="2">
        <v>10</v>
      </c>
      <c r="J27" s="2" t="b">
        <f t="shared" si="2"/>
        <v>1</v>
      </c>
      <c r="K27" t="s">
        <v>24</v>
      </c>
      <c r="L27">
        <v>5.32</v>
      </c>
      <c r="M27">
        <v>243752</v>
      </c>
      <c r="N27">
        <v>0.42</v>
      </c>
      <c r="O27">
        <v>8.77</v>
      </c>
      <c r="P27" t="s">
        <v>94</v>
      </c>
      <c r="Q27">
        <v>97</v>
      </c>
      <c r="R27">
        <v>99</v>
      </c>
      <c r="S27">
        <v>62.11</v>
      </c>
      <c r="T27">
        <v>63.62</v>
      </c>
      <c r="U27" t="s">
        <v>94</v>
      </c>
      <c r="V27">
        <v>61</v>
      </c>
      <c r="W27">
        <v>63.28</v>
      </c>
      <c r="X27">
        <v>66.98</v>
      </c>
      <c r="Y27" t="s">
        <v>94</v>
      </c>
    </row>
    <row r="28" spans="9:25" x14ac:dyDescent="0.25">
      <c r="I28" s="2">
        <v>20</v>
      </c>
      <c r="J28" s="2" t="b">
        <f t="shared" si="2"/>
        <v>1</v>
      </c>
      <c r="K28" t="s">
        <v>135</v>
      </c>
      <c r="L28">
        <v>5.35</v>
      </c>
      <c r="M28">
        <v>315143</v>
      </c>
      <c r="N28">
        <v>0.55000000000000004</v>
      </c>
      <c r="O28">
        <v>19.146000000000001</v>
      </c>
      <c r="P28" t="s">
        <v>94</v>
      </c>
      <c r="Q28">
        <v>113</v>
      </c>
      <c r="R28">
        <v>111</v>
      </c>
      <c r="S28">
        <v>103.24</v>
      </c>
      <c r="T28">
        <v>103.19</v>
      </c>
      <c r="U28" t="s">
        <v>94</v>
      </c>
      <c r="V28" t="s">
        <v>86</v>
      </c>
      <c r="W28" t="s">
        <v>86</v>
      </c>
      <c r="X28" t="s">
        <v>86</v>
      </c>
      <c r="Y28" t="s">
        <v>86</v>
      </c>
    </row>
    <row r="29" spans="9:25" x14ac:dyDescent="0.25">
      <c r="I29" s="2">
        <v>20</v>
      </c>
      <c r="J29" s="2" t="b">
        <f t="shared" si="2"/>
        <v>1</v>
      </c>
      <c r="K29" t="s">
        <v>136</v>
      </c>
      <c r="L29">
        <v>5.41</v>
      </c>
      <c r="M29">
        <v>525829</v>
      </c>
      <c r="N29">
        <v>0.91</v>
      </c>
      <c r="O29">
        <v>20</v>
      </c>
      <c r="P29" t="s">
        <v>94</v>
      </c>
      <c r="Q29">
        <v>168</v>
      </c>
      <c r="R29">
        <v>99</v>
      </c>
      <c r="S29">
        <v>73.95</v>
      </c>
      <c r="T29">
        <v>72.48</v>
      </c>
      <c r="U29" t="s">
        <v>94</v>
      </c>
      <c r="V29" t="s">
        <v>86</v>
      </c>
      <c r="W29" t="s">
        <v>86</v>
      </c>
      <c r="X29" t="s">
        <v>86</v>
      </c>
      <c r="Y29" t="s">
        <v>86</v>
      </c>
    </row>
    <row r="30" spans="9:25" x14ac:dyDescent="0.25">
      <c r="I30" s="2">
        <v>10</v>
      </c>
      <c r="J30" s="2" t="b">
        <f t="shared" si="2"/>
        <v>1</v>
      </c>
      <c r="K30" t="s">
        <v>26</v>
      </c>
      <c r="L30">
        <v>5.46</v>
      </c>
      <c r="M30">
        <v>448632</v>
      </c>
      <c r="N30">
        <v>0.78</v>
      </c>
      <c r="O30">
        <v>9.3970000000000002</v>
      </c>
      <c r="P30" t="s">
        <v>94</v>
      </c>
      <c r="Q30">
        <v>56</v>
      </c>
      <c r="R30">
        <v>41</v>
      </c>
      <c r="S30">
        <v>45.36</v>
      </c>
      <c r="T30">
        <v>46.12</v>
      </c>
      <c r="U30" t="s">
        <v>94</v>
      </c>
      <c r="V30">
        <v>43</v>
      </c>
      <c r="W30">
        <v>19.75</v>
      </c>
      <c r="X30">
        <v>19.760000000000002</v>
      </c>
      <c r="Y30" t="s">
        <v>94</v>
      </c>
    </row>
    <row r="31" spans="9:25" x14ac:dyDescent="0.25">
      <c r="I31" s="2">
        <v>10</v>
      </c>
      <c r="J31" s="2" t="b">
        <f t="shared" si="2"/>
        <v>1</v>
      </c>
      <c r="K31" t="s">
        <v>25</v>
      </c>
      <c r="L31">
        <v>5.48</v>
      </c>
      <c r="M31">
        <v>164458</v>
      </c>
      <c r="N31">
        <v>0.28999999999999998</v>
      </c>
      <c r="O31">
        <v>8.6020000000000003</v>
      </c>
      <c r="P31" t="s">
        <v>94</v>
      </c>
      <c r="Q31">
        <v>119</v>
      </c>
      <c r="R31">
        <v>121</v>
      </c>
      <c r="S31">
        <v>31.5</v>
      </c>
      <c r="T31">
        <v>31.39</v>
      </c>
      <c r="U31" t="s">
        <v>94</v>
      </c>
      <c r="V31" t="s">
        <v>86</v>
      </c>
      <c r="W31" t="s">
        <v>86</v>
      </c>
      <c r="X31" t="s">
        <v>86</v>
      </c>
      <c r="Y31" t="s">
        <v>86</v>
      </c>
    </row>
    <row r="32" spans="9:25" x14ac:dyDescent="0.25">
      <c r="I32" s="2">
        <v>10</v>
      </c>
      <c r="J32" s="2" t="b">
        <f t="shared" si="2"/>
        <v>1</v>
      </c>
      <c r="K32" t="s">
        <v>27</v>
      </c>
      <c r="L32">
        <v>5.49</v>
      </c>
      <c r="M32">
        <v>343322</v>
      </c>
      <c r="N32">
        <v>0.6</v>
      </c>
      <c r="O32">
        <v>8.9369999999999994</v>
      </c>
      <c r="P32" t="s">
        <v>94</v>
      </c>
      <c r="Q32">
        <v>75</v>
      </c>
      <c r="R32">
        <v>77</v>
      </c>
      <c r="S32">
        <v>31.3</v>
      </c>
      <c r="T32">
        <v>31.15</v>
      </c>
      <c r="U32" t="s">
        <v>94</v>
      </c>
      <c r="V32">
        <v>110</v>
      </c>
      <c r="W32">
        <v>23.07</v>
      </c>
      <c r="X32">
        <v>22.62</v>
      </c>
      <c r="Y32" t="s">
        <v>94</v>
      </c>
    </row>
    <row r="33" spans="9:25" x14ac:dyDescent="0.25">
      <c r="I33" s="2">
        <v>10</v>
      </c>
      <c r="J33" s="2" t="b">
        <f t="shared" si="2"/>
        <v>1</v>
      </c>
      <c r="K33" t="s">
        <v>28</v>
      </c>
      <c r="L33">
        <v>5.69</v>
      </c>
      <c r="M33">
        <v>1097305</v>
      </c>
      <c r="N33">
        <v>1.9</v>
      </c>
      <c r="O33">
        <v>8.9570000000000007</v>
      </c>
      <c r="P33" t="s">
        <v>94</v>
      </c>
      <c r="Q33">
        <v>78</v>
      </c>
      <c r="R33">
        <v>77</v>
      </c>
      <c r="S33">
        <v>24.39</v>
      </c>
      <c r="T33">
        <v>24.26</v>
      </c>
      <c r="U33" t="s">
        <v>94</v>
      </c>
      <c r="V33">
        <v>52</v>
      </c>
      <c r="W33">
        <v>14.67</v>
      </c>
      <c r="X33">
        <v>14.57</v>
      </c>
      <c r="Y33" t="s">
        <v>94</v>
      </c>
    </row>
    <row r="34" spans="9:25" x14ac:dyDescent="0.25">
      <c r="I34" s="2">
        <v>10</v>
      </c>
      <c r="J34" s="2" t="b">
        <f t="shared" si="2"/>
        <v>1</v>
      </c>
      <c r="K34" t="s">
        <v>29</v>
      </c>
      <c r="L34">
        <v>5.76</v>
      </c>
      <c r="M34">
        <v>396412</v>
      </c>
      <c r="N34">
        <v>0.69</v>
      </c>
      <c r="O34">
        <v>9.4960000000000004</v>
      </c>
      <c r="P34" t="s">
        <v>94</v>
      </c>
      <c r="Q34">
        <v>62</v>
      </c>
      <c r="R34">
        <v>64</v>
      </c>
      <c r="S34">
        <v>32.29</v>
      </c>
      <c r="T34">
        <v>32.479999999999997</v>
      </c>
      <c r="U34" t="s">
        <v>94</v>
      </c>
      <c r="V34">
        <v>49</v>
      </c>
      <c r="W34">
        <v>20.75</v>
      </c>
      <c r="X34">
        <v>20.89</v>
      </c>
      <c r="Y34" t="s">
        <v>94</v>
      </c>
    </row>
    <row r="35" spans="9:25" x14ac:dyDescent="0.25">
      <c r="I35" s="2">
        <v>20</v>
      </c>
      <c r="J35" s="2" t="b">
        <f t="shared" si="2"/>
        <v>1</v>
      </c>
      <c r="K35" t="s">
        <v>137</v>
      </c>
      <c r="L35">
        <v>6.16</v>
      </c>
      <c r="M35">
        <v>922741</v>
      </c>
      <c r="N35">
        <v>1.6</v>
      </c>
      <c r="O35">
        <v>20</v>
      </c>
      <c r="P35" t="s">
        <v>94</v>
      </c>
      <c r="Q35">
        <v>114</v>
      </c>
      <c r="R35">
        <v>88</v>
      </c>
      <c r="S35">
        <v>24.25</v>
      </c>
      <c r="T35">
        <v>23.94</v>
      </c>
      <c r="U35" t="s">
        <v>94</v>
      </c>
      <c r="V35">
        <v>63</v>
      </c>
      <c r="W35">
        <v>34.31</v>
      </c>
      <c r="X35">
        <v>34.58</v>
      </c>
      <c r="Y35" t="s">
        <v>94</v>
      </c>
    </row>
    <row r="36" spans="9:25" x14ac:dyDescent="0.25">
      <c r="I36" s="2">
        <v>10</v>
      </c>
      <c r="J36" s="2" t="b">
        <f t="shared" ref="J36:J67" si="3">AND(O36&gt;I36*0.8,O36&lt;I36*1.2)</f>
        <v>1</v>
      </c>
      <c r="K36" t="s">
        <v>30</v>
      </c>
      <c r="L36">
        <v>6.37</v>
      </c>
      <c r="M36">
        <v>150294</v>
      </c>
      <c r="N36">
        <v>0.26</v>
      </c>
      <c r="O36">
        <v>8.5530000000000008</v>
      </c>
      <c r="P36" t="s">
        <v>94</v>
      </c>
      <c r="Q36">
        <v>130</v>
      </c>
      <c r="R36">
        <v>132</v>
      </c>
      <c r="S36">
        <v>93.82</v>
      </c>
      <c r="T36">
        <v>95.59</v>
      </c>
      <c r="U36" t="s">
        <v>94</v>
      </c>
      <c r="V36">
        <v>95</v>
      </c>
      <c r="W36">
        <v>134.61000000000001</v>
      </c>
      <c r="X36">
        <v>132.13999999999999</v>
      </c>
      <c r="Y36" t="s">
        <v>94</v>
      </c>
    </row>
    <row r="37" spans="9:25" x14ac:dyDescent="0.25">
      <c r="I37" s="2">
        <v>10</v>
      </c>
      <c r="J37" s="2" t="b">
        <f t="shared" si="3"/>
        <v>1</v>
      </c>
      <c r="K37" t="s">
        <v>31</v>
      </c>
      <c r="L37">
        <v>6.63</v>
      </c>
      <c r="M37">
        <v>281083</v>
      </c>
      <c r="N37">
        <v>0.49</v>
      </c>
      <c r="O37">
        <v>9.2219999999999995</v>
      </c>
      <c r="P37" t="s">
        <v>94</v>
      </c>
      <c r="Q37">
        <v>63</v>
      </c>
      <c r="R37">
        <v>62</v>
      </c>
      <c r="S37">
        <v>68.73</v>
      </c>
      <c r="T37">
        <v>69.06</v>
      </c>
      <c r="U37" t="s">
        <v>94</v>
      </c>
      <c r="V37">
        <v>41</v>
      </c>
      <c r="W37">
        <v>37.03</v>
      </c>
      <c r="X37">
        <v>37.770000000000003</v>
      </c>
      <c r="Y37" t="s">
        <v>94</v>
      </c>
    </row>
    <row r="38" spans="9:25" x14ac:dyDescent="0.25">
      <c r="I38" s="2">
        <v>10</v>
      </c>
      <c r="J38" s="2" t="b">
        <f t="shared" si="3"/>
        <v>1</v>
      </c>
      <c r="K38" t="s">
        <v>32</v>
      </c>
      <c r="L38">
        <v>6.71</v>
      </c>
      <c r="M38">
        <v>101680</v>
      </c>
      <c r="N38">
        <v>0.18</v>
      </c>
      <c r="O38">
        <v>9.7870000000000008</v>
      </c>
      <c r="P38" t="s">
        <v>94</v>
      </c>
      <c r="Q38">
        <v>174</v>
      </c>
      <c r="R38">
        <v>93</v>
      </c>
      <c r="S38">
        <v>145.03</v>
      </c>
      <c r="T38">
        <v>132.78</v>
      </c>
      <c r="U38" t="s">
        <v>94</v>
      </c>
      <c r="V38">
        <v>95</v>
      </c>
      <c r="W38">
        <v>121.41</v>
      </c>
      <c r="X38">
        <v>111.26</v>
      </c>
      <c r="Y38" t="s">
        <v>94</v>
      </c>
    </row>
    <row r="39" spans="9:25" x14ac:dyDescent="0.25">
      <c r="I39" s="2">
        <v>10</v>
      </c>
      <c r="J39" s="2" t="b">
        <f t="shared" si="3"/>
        <v>1</v>
      </c>
      <c r="K39" t="s">
        <v>33</v>
      </c>
      <c r="L39">
        <v>6.73</v>
      </c>
      <c r="M39">
        <v>164742</v>
      </c>
      <c r="N39">
        <v>0.28999999999999998</v>
      </c>
      <c r="O39">
        <v>10.558</v>
      </c>
      <c r="P39" t="s">
        <v>94</v>
      </c>
      <c r="Q39">
        <v>41</v>
      </c>
      <c r="R39">
        <v>69</v>
      </c>
      <c r="S39">
        <v>120.76</v>
      </c>
      <c r="T39">
        <v>113.51</v>
      </c>
      <c r="U39" t="s">
        <v>94</v>
      </c>
      <c r="V39">
        <v>39</v>
      </c>
      <c r="W39">
        <v>47.66</v>
      </c>
      <c r="X39">
        <v>48.02</v>
      </c>
      <c r="Y39" t="s">
        <v>94</v>
      </c>
    </row>
    <row r="40" spans="9:25" x14ac:dyDescent="0.25">
      <c r="I40" s="2">
        <v>10</v>
      </c>
      <c r="J40" s="2" t="b">
        <f t="shared" si="3"/>
        <v>1</v>
      </c>
      <c r="K40" t="s">
        <v>34</v>
      </c>
      <c r="L40">
        <v>6.91</v>
      </c>
      <c r="M40">
        <v>247445</v>
      </c>
      <c r="N40">
        <v>0.43</v>
      </c>
      <c r="O40">
        <v>9.6180000000000003</v>
      </c>
      <c r="P40" t="s">
        <v>94</v>
      </c>
      <c r="Q40">
        <v>83</v>
      </c>
      <c r="R40">
        <v>85</v>
      </c>
      <c r="S40">
        <v>61.84</v>
      </c>
      <c r="T40">
        <v>63.54</v>
      </c>
      <c r="U40" t="s">
        <v>94</v>
      </c>
      <c r="V40">
        <v>47</v>
      </c>
      <c r="W40">
        <v>19.8</v>
      </c>
      <c r="X40">
        <v>20.56</v>
      </c>
      <c r="Y40" t="s">
        <v>94</v>
      </c>
    </row>
    <row r="41" spans="9:25" x14ac:dyDescent="0.25">
      <c r="I41" s="2">
        <v>10</v>
      </c>
      <c r="J41" s="2" t="b">
        <f t="shared" si="3"/>
        <v>0</v>
      </c>
      <c r="K41" t="s">
        <v>35</v>
      </c>
      <c r="L41">
        <v>7.14</v>
      </c>
      <c r="M41">
        <v>61502</v>
      </c>
      <c r="N41">
        <v>0.11</v>
      </c>
      <c r="O41">
        <v>15.461</v>
      </c>
      <c r="P41" t="s">
        <v>94</v>
      </c>
      <c r="Q41">
        <v>43</v>
      </c>
      <c r="R41">
        <v>41</v>
      </c>
      <c r="S41">
        <v>80.78</v>
      </c>
      <c r="T41">
        <v>77.45</v>
      </c>
      <c r="U41" t="s">
        <v>94</v>
      </c>
      <c r="V41">
        <v>39</v>
      </c>
      <c r="W41">
        <v>26.34</v>
      </c>
      <c r="X41">
        <v>25.56</v>
      </c>
      <c r="Y41" t="s">
        <v>94</v>
      </c>
    </row>
    <row r="42" spans="9:25" x14ac:dyDescent="0.25">
      <c r="I42" s="2">
        <v>10</v>
      </c>
      <c r="J42" s="2" t="b">
        <f t="shared" si="3"/>
        <v>1</v>
      </c>
      <c r="K42" t="s">
        <v>36</v>
      </c>
      <c r="L42">
        <v>7.35</v>
      </c>
      <c r="M42">
        <v>377474</v>
      </c>
      <c r="N42">
        <v>0.66</v>
      </c>
      <c r="O42">
        <v>9.1859999999999999</v>
      </c>
      <c r="P42" t="s">
        <v>94</v>
      </c>
      <c r="Q42">
        <v>75</v>
      </c>
      <c r="R42">
        <v>39</v>
      </c>
      <c r="S42">
        <v>33.93</v>
      </c>
      <c r="T42">
        <v>35.130000000000003</v>
      </c>
      <c r="U42" t="s">
        <v>94</v>
      </c>
      <c r="V42">
        <v>77</v>
      </c>
      <c r="W42">
        <v>31.76</v>
      </c>
      <c r="X42">
        <v>31.39</v>
      </c>
      <c r="Y42" t="s">
        <v>94</v>
      </c>
    </row>
    <row r="43" spans="9:25" x14ac:dyDescent="0.25">
      <c r="I43" s="2">
        <v>18</v>
      </c>
      <c r="J43" s="2" t="b">
        <f t="shared" si="3"/>
        <v>1</v>
      </c>
      <c r="K43" t="s">
        <v>37</v>
      </c>
      <c r="L43">
        <v>7.51</v>
      </c>
      <c r="M43">
        <v>382751</v>
      </c>
      <c r="N43">
        <v>0.66</v>
      </c>
      <c r="O43">
        <v>19.209</v>
      </c>
      <c r="P43" t="s">
        <v>94</v>
      </c>
      <c r="Q43">
        <v>43</v>
      </c>
      <c r="R43">
        <v>58</v>
      </c>
      <c r="S43">
        <v>49.46</v>
      </c>
      <c r="T43">
        <v>48.67</v>
      </c>
      <c r="U43" t="s">
        <v>94</v>
      </c>
      <c r="V43">
        <v>41</v>
      </c>
      <c r="W43">
        <v>25.68</v>
      </c>
      <c r="X43">
        <v>25.01</v>
      </c>
      <c r="Y43" t="s">
        <v>94</v>
      </c>
    </row>
    <row r="44" spans="9:25" x14ac:dyDescent="0.25">
      <c r="I44" s="2">
        <v>20</v>
      </c>
      <c r="J44" s="2" t="b">
        <f t="shared" si="3"/>
        <v>1</v>
      </c>
      <c r="K44" t="s">
        <v>138</v>
      </c>
      <c r="L44">
        <v>7.6</v>
      </c>
      <c r="M44">
        <v>1398305</v>
      </c>
      <c r="N44">
        <v>2.4300000000000002</v>
      </c>
      <c r="O44">
        <v>20.643999999999998</v>
      </c>
      <c r="P44" t="s">
        <v>94</v>
      </c>
      <c r="Q44">
        <v>98</v>
      </c>
      <c r="R44">
        <v>100</v>
      </c>
      <c r="S44">
        <v>61.17</v>
      </c>
      <c r="T44">
        <v>61</v>
      </c>
      <c r="U44" t="s">
        <v>94</v>
      </c>
      <c r="V44">
        <v>70</v>
      </c>
      <c r="W44">
        <v>21.72</v>
      </c>
      <c r="X44">
        <v>20.5</v>
      </c>
      <c r="Y44" t="s">
        <v>94</v>
      </c>
    </row>
    <row r="45" spans="9:25" x14ac:dyDescent="0.25">
      <c r="I45" s="2">
        <v>10</v>
      </c>
      <c r="J45" s="2" t="b">
        <f t="shared" si="3"/>
        <v>1</v>
      </c>
      <c r="K45" t="s">
        <v>38</v>
      </c>
      <c r="L45">
        <v>7.66</v>
      </c>
      <c r="M45">
        <v>840436</v>
      </c>
      <c r="N45">
        <v>1.46</v>
      </c>
      <c r="O45">
        <v>9.2100000000000009</v>
      </c>
      <c r="P45" t="s">
        <v>94</v>
      </c>
      <c r="Q45">
        <v>91</v>
      </c>
      <c r="R45">
        <v>92</v>
      </c>
      <c r="S45">
        <v>54.45</v>
      </c>
      <c r="T45">
        <v>55.69</v>
      </c>
      <c r="U45" t="s">
        <v>94</v>
      </c>
      <c r="V45">
        <v>65</v>
      </c>
      <c r="W45">
        <v>21.01</v>
      </c>
      <c r="X45">
        <v>21.29</v>
      </c>
      <c r="Y45" t="s">
        <v>94</v>
      </c>
    </row>
    <row r="46" spans="9:25" x14ac:dyDescent="0.25">
      <c r="I46" s="2">
        <v>10</v>
      </c>
      <c r="J46" s="2" t="b">
        <f t="shared" si="3"/>
        <v>1</v>
      </c>
      <c r="K46" t="s">
        <v>39</v>
      </c>
      <c r="L46">
        <v>7.91</v>
      </c>
      <c r="M46">
        <v>305866</v>
      </c>
      <c r="N46">
        <v>0.53</v>
      </c>
      <c r="O46">
        <v>9.5210000000000008</v>
      </c>
      <c r="P46" t="s">
        <v>94</v>
      </c>
      <c r="Q46">
        <v>75</v>
      </c>
      <c r="R46">
        <v>39</v>
      </c>
      <c r="S46">
        <v>33.369999999999997</v>
      </c>
      <c r="T46">
        <v>33.549999999999997</v>
      </c>
      <c r="U46" t="s">
        <v>94</v>
      </c>
      <c r="V46">
        <v>77</v>
      </c>
      <c r="W46">
        <v>30.88</v>
      </c>
      <c r="X46">
        <v>31.64</v>
      </c>
      <c r="Y46" t="s">
        <v>94</v>
      </c>
    </row>
    <row r="47" spans="9:25" x14ac:dyDescent="0.25">
      <c r="I47" s="2">
        <v>10</v>
      </c>
      <c r="J47" s="2" t="b">
        <f t="shared" si="3"/>
        <v>1</v>
      </c>
      <c r="K47" t="s">
        <v>40</v>
      </c>
      <c r="L47">
        <v>7.98</v>
      </c>
      <c r="M47">
        <v>310976</v>
      </c>
      <c r="N47">
        <v>0.54</v>
      </c>
      <c r="O47">
        <v>10.271000000000001</v>
      </c>
      <c r="P47" t="s">
        <v>94</v>
      </c>
      <c r="Q47">
        <v>69</v>
      </c>
      <c r="R47">
        <v>41</v>
      </c>
      <c r="S47">
        <v>45.6</v>
      </c>
      <c r="T47">
        <v>46.9</v>
      </c>
      <c r="U47" t="s">
        <v>94</v>
      </c>
      <c r="V47">
        <v>99</v>
      </c>
      <c r="W47">
        <v>17.43</v>
      </c>
      <c r="X47">
        <v>16.940000000000001</v>
      </c>
      <c r="Y47" t="s">
        <v>94</v>
      </c>
    </row>
    <row r="48" spans="9:25" x14ac:dyDescent="0.25">
      <c r="I48" s="2">
        <v>10</v>
      </c>
      <c r="J48" s="2" t="b">
        <f t="shared" si="3"/>
        <v>1</v>
      </c>
      <c r="K48" t="s">
        <v>41</v>
      </c>
      <c r="L48">
        <v>8.09</v>
      </c>
      <c r="M48">
        <v>169001</v>
      </c>
      <c r="N48">
        <v>0.28999999999999998</v>
      </c>
      <c r="O48">
        <v>9.4039999999999999</v>
      </c>
      <c r="P48" t="s">
        <v>94</v>
      </c>
      <c r="Q48">
        <v>97</v>
      </c>
      <c r="R48">
        <v>83</v>
      </c>
      <c r="S48">
        <v>97.06</v>
      </c>
      <c r="T48">
        <v>92.69</v>
      </c>
      <c r="U48" t="s">
        <v>94</v>
      </c>
      <c r="V48">
        <v>99</v>
      </c>
      <c r="W48">
        <v>61.16</v>
      </c>
      <c r="X48">
        <v>61.58</v>
      </c>
      <c r="Y48" t="s">
        <v>94</v>
      </c>
    </row>
    <row r="49" spans="9:25" x14ac:dyDescent="0.25">
      <c r="I49" s="2">
        <v>10</v>
      </c>
      <c r="J49" s="2" t="b">
        <f t="shared" si="3"/>
        <v>0</v>
      </c>
      <c r="K49" t="s">
        <v>42</v>
      </c>
      <c r="L49">
        <v>8.14</v>
      </c>
      <c r="M49">
        <v>202715</v>
      </c>
      <c r="N49">
        <v>0.35</v>
      </c>
      <c r="O49">
        <v>7.8129999999999997</v>
      </c>
      <c r="P49" t="s">
        <v>94</v>
      </c>
      <c r="Q49">
        <v>166</v>
      </c>
      <c r="R49">
        <v>164</v>
      </c>
      <c r="S49">
        <v>77.88</v>
      </c>
      <c r="T49">
        <v>78.33</v>
      </c>
      <c r="U49" t="s">
        <v>94</v>
      </c>
      <c r="V49">
        <v>129</v>
      </c>
      <c r="W49">
        <v>73.459999999999994</v>
      </c>
      <c r="X49">
        <v>74.44</v>
      </c>
      <c r="Y49" t="s">
        <v>94</v>
      </c>
    </row>
    <row r="50" spans="9:25" x14ac:dyDescent="0.25">
      <c r="I50" s="2">
        <v>10</v>
      </c>
      <c r="J50" s="2" t="b">
        <f t="shared" si="3"/>
        <v>1</v>
      </c>
      <c r="K50" t="s">
        <v>43</v>
      </c>
      <c r="L50">
        <v>8.23</v>
      </c>
      <c r="M50">
        <v>428434</v>
      </c>
      <c r="N50">
        <v>0.74</v>
      </c>
      <c r="O50">
        <v>9.4719999999999995</v>
      </c>
      <c r="P50" t="s">
        <v>94</v>
      </c>
      <c r="Q50">
        <v>76</v>
      </c>
      <c r="R50">
        <v>41</v>
      </c>
      <c r="S50">
        <v>49.21</v>
      </c>
      <c r="T50">
        <v>50.69</v>
      </c>
      <c r="U50" t="s">
        <v>94</v>
      </c>
      <c r="V50">
        <v>78</v>
      </c>
      <c r="W50">
        <v>32.22</v>
      </c>
      <c r="X50">
        <v>31.55</v>
      </c>
      <c r="Y50" t="s">
        <v>94</v>
      </c>
    </row>
    <row r="51" spans="9:25" x14ac:dyDescent="0.25">
      <c r="I51" s="2">
        <v>18</v>
      </c>
      <c r="J51" s="2" t="b">
        <f t="shared" si="3"/>
        <v>1</v>
      </c>
      <c r="K51" t="s">
        <v>44</v>
      </c>
      <c r="L51">
        <v>8.3000000000000007</v>
      </c>
      <c r="M51">
        <v>286064</v>
      </c>
      <c r="N51">
        <v>0.5</v>
      </c>
      <c r="O51">
        <v>21.219000000000001</v>
      </c>
      <c r="P51" t="s">
        <v>94</v>
      </c>
      <c r="Q51">
        <v>43</v>
      </c>
      <c r="R51">
        <v>58</v>
      </c>
      <c r="S51">
        <v>67.790000000000006</v>
      </c>
      <c r="T51">
        <v>65.33</v>
      </c>
      <c r="U51" t="s">
        <v>94</v>
      </c>
      <c r="V51">
        <v>57</v>
      </c>
      <c r="W51">
        <v>25.22</v>
      </c>
      <c r="X51">
        <v>24.65</v>
      </c>
      <c r="Y51" t="s">
        <v>94</v>
      </c>
    </row>
    <row r="52" spans="9:25" x14ac:dyDescent="0.25">
      <c r="I52" s="2">
        <v>10</v>
      </c>
      <c r="J52" s="2" t="b">
        <f t="shared" si="3"/>
        <v>1</v>
      </c>
      <c r="K52" t="s">
        <v>45</v>
      </c>
      <c r="L52">
        <v>8.42</v>
      </c>
      <c r="M52">
        <v>134673</v>
      </c>
      <c r="N52">
        <v>0.23</v>
      </c>
      <c r="O52">
        <v>10.253</v>
      </c>
      <c r="P52" t="s">
        <v>94</v>
      </c>
      <c r="Q52">
        <v>129</v>
      </c>
      <c r="R52">
        <v>127</v>
      </c>
      <c r="S52">
        <v>75.94</v>
      </c>
      <c r="T52">
        <v>78.37</v>
      </c>
      <c r="U52" t="s">
        <v>94</v>
      </c>
      <c r="V52">
        <v>131</v>
      </c>
      <c r="W52">
        <v>22.8</v>
      </c>
      <c r="X52">
        <v>23.43</v>
      </c>
      <c r="Y52" t="s">
        <v>94</v>
      </c>
    </row>
    <row r="53" spans="9:25" x14ac:dyDescent="0.25">
      <c r="I53" s="2">
        <v>10</v>
      </c>
      <c r="J53" s="2" t="b">
        <f t="shared" si="3"/>
        <v>1</v>
      </c>
      <c r="K53" t="s">
        <v>46</v>
      </c>
      <c r="L53">
        <v>8.51</v>
      </c>
      <c r="M53">
        <v>160447</v>
      </c>
      <c r="N53">
        <v>0.28000000000000003</v>
      </c>
      <c r="O53">
        <v>9.65</v>
      </c>
      <c r="P53" t="s">
        <v>94</v>
      </c>
      <c r="Q53">
        <v>107</v>
      </c>
      <c r="R53">
        <v>109</v>
      </c>
      <c r="S53">
        <v>91.88</v>
      </c>
      <c r="T53">
        <v>93.77</v>
      </c>
      <c r="U53" t="s">
        <v>94</v>
      </c>
      <c r="V53">
        <v>93</v>
      </c>
      <c r="W53">
        <v>4.8499999999999996</v>
      </c>
      <c r="X53">
        <v>5.66</v>
      </c>
      <c r="Y53" t="s">
        <v>94</v>
      </c>
    </row>
    <row r="54" spans="9:25" x14ac:dyDescent="0.25">
      <c r="I54" s="2">
        <v>20</v>
      </c>
      <c r="J54" s="2" t="b">
        <f t="shared" si="3"/>
        <v>1</v>
      </c>
      <c r="K54" t="s">
        <v>139</v>
      </c>
      <c r="L54">
        <v>8.9</v>
      </c>
      <c r="M54">
        <v>857123</v>
      </c>
      <c r="N54">
        <v>1.49</v>
      </c>
      <c r="O54">
        <v>20</v>
      </c>
      <c r="P54" t="s">
        <v>94</v>
      </c>
      <c r="Q54">
        <v>117</v>
      </c>
      <c r="R54">
        <v>82</v>
      </c>
      <c r="S54">
        <v>80.86</v>
      </c>
      <c r="T54">
        <v>79.41</v>
      </c>
      <c r="U54" t="s">
        <v>94</v>
      </c>
      <c r="V54">
        <v>52</v>
      </c>
      <c r="W54">
        <v>27.45</v>
      </c>
      <c r="X54">
        <v>28.01</v>
      </c>
      <c r="Y54" t="s">
        <v>94</v>
      </c>
    </row>
    <row r="55" spans="9:25" x14ac:dyDescent="0.25">
      <c r="I55" s="2">
        <v>10</v>
      </c>
      <c r="J55" s="2" t="b">
        <f t="shared" si="3"/>
        <v>1</v>
      </c>
      <c r="K55" t="s">
        <v>47</v>
      </c>
      <c r="L55">
        <v>8.92</v>
      </c>
      <c r="M55">
        <v>453471</v>
      </c>
      <c r="N55">
        <v>0.79</v>
      </c>
      <c r="O55">
        <v>9.0869999999999997</v>
      </c>
      <c r="P55" t="s">
        <v>94</v>
      </c>
      <c r="Q55">
        <v>112</v>
      </c>
      <c r="R55">
        <v>77</v>
      </c>
      <c r="S55">
        <v>118.29</v>
      </c>
      <c r="T55">
        <v>118.77</v>
      </c>
      <c r="U55" t="s">
        <v>94</v>
      </c>
      <c r="V55">
        <v>114</v>
      </c>
      <c r="W55">
        <v>30.95</v>
      </c>
      <c r="X55">
        <v>31.57</v>
      </c>
      <c r="Y55" t="s">
        <v>94</v>
      </c>
    </row>
    <row r="56" spans="9:25" x14ac:dyDescent="0.25">
      <c r="I56" s="2">
        <v>10</v>
      </c>
      <c r="J56" s="2" t="b">
        <f t="shared" si="3"/>
        <v>1</v>
      </c>
      <c r="K56" t="s">
        <v>48</v>
      </c>
      <c r="L56">
        <v>9.01</v>
      </c>
      <c r="M56">
        <v>118947</v>
      </c>
      <c r="N56">
        <v>0.21</v>
      </c>
      <c r="O56">
        <v>9.2170000000000005</v>
      </c>
      <c r="P56" t="s">
        <v>94</v>
      </c>
      <c r="Q56">
        <v>131</v>
      </c>
      <c r="R56">
        <v>133</v>
      </c>
      <c r="S56">
        <v>134.27000000000001</v>
      </c>
      <c r="T56">
        <v>134.58000000000001</v>
      </c>
      <c r="U56" t="s">
        <v>94</v>
      </c>
      <c r="V56">
        <v>117</v>
      </c>
      <c r="W56">
        <v>82.02</v>
      </c>
      <c r="X56">
        <v>80.709999999999994</v>
      </c>
      <c r="Y56" t="s">
        <v>94</v>
      </c>
    </row>
    <row r="57" spans="9:25" x14ac:dyDescent="0.25">
      <c r="I57" s="2">
        <v>10</v>
      </c>
      <c r="J57" s="2" t="b">
        <f t="shared" si="3"/>
        <v>1</v>
      </c>
      <c r="K57" t="s">
        <v>49</v>
      </c>
      <c r="L57">
        <v>9.01</v>
      </c>
      <c r="M57">
        <v>847851</v>
      </c>
      <c r="N57">
        <v>1.47</v>
      </c>
      <c r="O57">
        <v>9.1029999999999998</v>
      </c>
      <c r="P57" t="s">
        <v>94</v>
      </c>
      <c r="Q57">
        <v>91</v>
      </c>
      <c r="R57">
        <v>106</v>
      </c>
      <c r="S57">
        <v>32.15</v>
      </c>
      <c r="T57">
        <v>31.95</v>
      </c>
      <c r="U57" t="s">
        <v>94</v>
      </c>
      <c r="V57">
        <v>51</v>
      </c>
      <c r="W57">
        <v>12.56</v>
      </c>
      <c r="X57">
        <v>12.74</v>
      </c>
      <c r="Y57" t="s">
        <v>94</v>
      </c>
    </row>
    <row r="58" spans="9:25" x14ac:dyDescent="0.25">
      <c r="I58" s="2">
        <v>10</v>
      </c>
      <c r="J58" s="2" t="b">
        <f t="shared" si="3"/>
        <v>1</v>
      </c>
      <c r="K58" t="s">
        <v>50</v>
      </c>
      <c r="L58">
        <v>9.1199999999999992</v>
      </c>
      <c r="M58">
        <v>1492695</v>
      </c>
      <c r="N58">
        <v>2.59</v>
      </c>
      <c r="O58">
        <v>8.7240000000000002</v>
      </c>
      <c r="P58" t="s">
        <v>94</v>
      </c>
      <c r="Q58">
        <v>91</v>
      </c>
      <c r="R58">
        <v>106</v>
      </c>
      <c r="S58">
        <v>44.48</v>
      </c>
      <c r="T58">
        <v>46.16</v>
      </c>
      <c r="U58" t="s">
        <v>94</v>
      </c>
      <c r="V58">
        <v>105</v>
      </c>
      <c r="W58">
        <v>18.57</v>
      </c>
      <c r="X58">
        <v>18.440000000000001</v>
      </c>
      <c r="Y58" t="s">
        <v>94</v>
      </c>
    </row>
    <row r="59" spans="9:25" x14ac:dyDescent="0.25">
      <c r="I59" s="2">
        <v>10</v>
      </c>
      <c r="J59" s="2" t="b">
        <f t="shared" si="3"/>
        <v>1</v>
      </c>
      <c r="K59" t="s">
        <v>51</v>
      </c>
      <c r="L59">
        <v>9.42</v>
      </c>
      <c r="M59">
        <v>755476</v>
      </c>
      <c r="N59">
        <v>1.31</v>
      </c>
      <c r="O59">
        <v>9</v>
      </c>
      <c r="P59" t="s">
        <v>94</v>
      </c>
      <c r="Q59">
        <v>91</v>
      </c>
      <c r="R59">
        <v>106</v>
      </c>
      <c r="S59">
        <v>43.26</v>
      </c>
      <c r="T59">
        <v>44.36</v>
      </c>
      <c r="U59" t="s">
        <v>94</v>
      </c>
      <c r="V59">
        <v>105</v>
      </c>
      <c r="W59">
        <v>21.07</v>
      </c>
      <c r="X59">
        <v>21.44</v>
      </c>
      <c r="Y59" t="s">
        <v>94</v>
      </c>
    </row>
    <row r="60" spans="9:25" x14ac:dyDescent="0.25">
      <c r="I60" s="2">
        <v>10</v>
      </c>
      <c r="J60" s="2" t="b">
        <f t="shared" si="3"/>
        <v>1</v>
      </c>
      <c r="K60" t="s">
        <v>52</v>
      </c>
      <c r="L60">
        <v>9.44</v>
      </c>
      <c r="M60">
        <v>546390</v>
      </c>
      <c r="N60">
        <v>0.95</v>
      </c>
      <c r="O60">
        <v>9.3520000000000003</v>
      </c>
      <c r="P60" t="s">
        <v>94</v>
      </c>
      <c r="Q60">
        <v>104</v>
      </c>
      <c r="R60">
        <v>78</v>
      </c>
      <c r="S60">
        <v>107.66</v>
      </c>
      <c r="T60">
        <v>107.25</v>
      </c>
      <c r="U60" t="s">
        <v>94</v>
      </c>
      <c r="V60">
        <v>103</v>
      </c>
      <c r="W60">
        <v>57.46</v>
      </c>
      <c r="X60">
        <v>56.71</v>
      </c>
      <c r="Y60" t="s">
        <v>94</v>
      </c>
    </row>
    <row r="61" spans="9:25" x14ac:dyDescent="0.25">
      <c r="I61" s="2">
        <v>10</v>
      </c>
      <c r="J61" s="2" t="b">
        <f t="shared" si="3"/>
        <v>1</v>
      </c>
      <c r="K61" t="s">
        <v>53</v>
      </c>
      <c r="L61">
        <v>9.57</v>
      </c>
      <c r="M61">
        <v>89547</v>
      </c>
      <c r="N61">
        <v>0.16</v>
      </c>
      <c r="O61">
        <v>10.47</v>
      </c>
      <c r="P61" t="s">
        <v>94</v>
      </c>
      <c r="Q61">
        <v>173</v>
      </c>
      <c r="R61">
        <v>171</v>
      </c>
      <c r="S61">
        <v>50.29</v>
      </c>
      <c r="T61">
        <v>51.03</v>
      </c>
      <c r="U61" t="s">
        <v>94</v>
      </c>
      <c r="V61">
        <v>175</v>
      </c>
      <c r="W61">
        <v>46.95</v>
      </c>
      <c r="X61">
        <v>48.5</v>
      </c>
      <c r="Y61" t="s">
        <v>94</v>
      </c>
    </row>
    <row r="62" spans="9:25" x14ac:dyDescent="0.25">
      <c r="I62" s="2">
        <v>10</v>
      </c>
      <c r="J62" s="2" t="b">
        <f t="shared" si="3"/>
        <v>1</v>
      </c>
      <c r="K62" t="s">
        <v>54</v>
      </c>
      <c r="L62">
        <v>9.6999999999999993</v>
      </c>
      <c r="M62">
        <v>701202</v>
      </c>
      <c r="N62">
        <v>1.22</v>
      </c>
      <c r="O62">
        <v>8.1609999999999996</v>
      </c>
      <c r="P62" t="s">
        <v>94</v>
      </c>
      <c r="Q62">
        <v>105</v>
      </c>
      <c r="R62">
        <v>120</v>
      </c>
      <c r="S62">
        <v>26.33</v>
      </c>
      <c r="T62">
        <v>26.53</v>
      </c>
      <c r="U62" t="s">
        <v>94</v>
      </c>
      <c r="V62">
        <v>79</v>
      </c>
      <c r="W62">
        <v>22.45</v>
      </c>
      <c r="X62">
        <v>21.94</v>
      </c>
      <c r="Y62" t="s">
        <v>94</v>
      </c>
    </row>
    <row r="63" spans="9:25" x14ac:dyDescent="0.25">
      <c r="I63" s="2">
        <v>20</v>
      </c>
      <c r="J63" s="2" t="b">
        <f t="shared" si="3"/>
        <v>1</v>
      </c>
      <c r="K63" t="s">
        <v>140</v>
      </c>
      <c r="L63">
        <v>9.83</v>
      </c>
      <c r="M63">
        <v>565761</v>
      </c>
      <c r="N63">
        <v>0.98</v>
      </c>
      <c r="O63">
        <v>19.443000000000001</v>
      </c>
      <c r="P63" t="s">
        <v>94</v>
      </c>
      <c r="Q63">
        <v>95</v>
      </c>
      <c r="R63">
        <v>174</v>
      </c>
      <c r="S63">
        <v>53.87</v>
      </c>
      <c r="T63">
        <v>56.75</v>
      </c>
      <c r="U63" t="s">
        <v>94</v>
      </c>
      <c r="V63">
        <v>176</v>
      </c>
      <c r="W63">
        <v>50.8</v>
      </c>
      <c r="X63">
        <v>54.67</v>
      </c>
      <c r="Y63" t="s">
        <v>94</v>
      </c>
    </row>
    <row r="64" spans="9:25" x14ac:dyDescent="0.25">
      <c r="I64" s="2">
        <v>10</v>
      </c>
      <c r="J64" s="2" t="b">
        <f t="shared" si="3"/>
        <v>1</v>
      </c>
      <c r="K64" t="s">
        <v>55</v>
      </c>
      <c r="L64">
        <v>9.93</v>
      </c>
      <c r="M64">
        <v>582253</v>
      </c>
      <c r="N64">
        <v>1.01</v>
      </c>
      <c r="O64">
        <v>9.1140000000000008</v>
      </c>
      <c r="P64" t="s">
        <v>94</v>
      </c>
      <c r="Q64">
        <v>77</v>
      </c>
      <c r="R64">
        <v>156</v>
      </c>
      <c r="S64">
        <v>33.51</v>
      </c>
      <c r="T64">
        <v>35.65</v>
      </c>
      <c r="U64" t="s">
        <v>94</v>
      </c>
      <c r="V64">
        <v>158</v>
      </c>
      <c r="W64">
        <v>32.54</v>
      </c>
      <c r="X64">
        <v>33.28</v>
      </c>
      <c r="Y64" t="s">
        <v>94</v>
      </c>
    </row>
    <row r="65" spans="9:25" x14ac:dyDescent="0.25">
      <c r="I65" s="2">
        <v>10</v>
      </c>
      <c r="J65" s="2" t="b">
        <f t="shared" si="3"/>
        <v>1</v>
      </c>
      <c r="K65" t="s">
        <v>56</v>
      </c>
      <c r="L65">
        <v>9.94</v>
      </c>
      <c r="M65">
        <v>218958</v>
      </c>
      <c r="N65">
        <v>0.38</v>
      </c>
      <c r="O65">
        <v>10.081</v>
      </c>
      <c r="P65" t="s">
        <v>94</v>
      </c>
      <c r="Q65">
        <v>83</v>
      </c>
      <c r="R65">
        <v>85</v>
      </c>
      <c r="S65">
        <v>64.25</v>
      </c>
      <c r="T65">
        <v>63.13</v>
      </c>
      <c r="U65" t="s">
        <v>94</v>
      </c>
      <c r="V65">
        <v>95</v>
      </c>
      <c r="W65">
        <v>15.9</v>
      </c>
      <c r="X65">
        <v>13.95</v>
      </c>
      <c r="Y65" t="s">
        <v>94</v>
      </c>
    </row>
    <row r="66" spans="9:25" x14ac:dyDescent="0.25">
      <c r="I66" s="2">
        <v>10</v>
      </c>
      <c r="J66" s="2" t="b">
        <f t="shared" si="3"/>
        <v>1</v>
      </c>
      <c r="K66" t="s">
        <v>57</v>
      </c>
      <c r="L66">
        <v>9.9700000000000006</v>
      </c>
      <c r="M66">
        <v>124956</v>
      </c>
      <c r="N66">
        <v>0.22</v>
      </c>
      <c r="O66">
        <v>9.3919999999999995</v>
      </c>
      <c r="P66" t="s">
        <v>94</v>
      </c>
      <c r="Q66">
        <v>77</v>
      </c>
      <c r="R66">
        <v>110</v>
      </c>
      <c r="S66">
        <v>44.88</v>
      </c>
      <c r="T66">
        <v>44.47</v>
      </c>
      <c r="U66" t="s">
        <v>94</v>
      </c>
      <c r="V66">
        <v>61</v>
      </c>
      <c r="W66">
        <v>58.7</v>
      </c>
      <c r="X66">
        <v>57.06</v>
      </c>
      <c r="Y66" t="s">
        <v>94</v>
      </c>
    </row>
    <row r="67" spans="9:25" x14ac:dyDescent="0.25">
      <c r="I67" s="2">
        <v>10</v>
      </c>
      <c r="J67" s="2" t="b">
        <f t="shared" si="3"/>
        <v>1</v>
      </c>
      <c r="K67" t="s">
        <v>58</v>
      </c>
      <c r="L67">
        <v>9.9700000000000006</v>
      </c>
      <c r="M67">
        <v>354637</v>
      </c>
      <c r="N67">
        <v>0.62</v>
      </c>
      <c r="O67">
        <v>9.4179999999999993</v>
      </c>
      <c r="P67" t="s">
        <v>94</v>
      </c>
      <c r="Q67">
        <v>75</v>
      </c>
      <c r="R67">
        <v>53</v>
      </c>
      <c r="S67">
        <v>20.02</v>
      </c>
      <c r="T67">
        <v>20.97</v>
      </c>
      <c r="U67" t="s">
        <v>94</v>
      </c>
      <c r="V67">
        <v>89</v>
      </c>
      <c r="W67">
        <v>6.44</v>
      </c>
      <c r="X67">
        <v>7.79</v>
      </c>
      <c r="Y67" t="s">
        <v>94</v>
      </c>
    </row>
    <row r="68" spans="9:25" x14ac:dyDescent="0.25">
      <c r="I68" s="2">
        <v>10</v>
      </c>
      <c r="J68" s="2" t="b">
        <f t="shared" ref="J68:J88" si="4">AND(O68&gt;I68*0.8,O68&lt;I68*1.2)</f>
        <v>0</v>
      </c>
      <c r="K68" t="s">
        <v>59</v>
      </c>
      <c r="L68">
        <v>10.01</v>
      </c>
      <c r="M68">
        <v>870567</v>
      </c>
      <c r="N68">
        <v>1.51</v>
      </c>
      <c r="O68">
        <v>7.9930000000000003</v>
      </c>
      <c r="P68" t="s">
        <v>94</v>
      </c>
      <c r="Q68">
        <v>91</v>
      </c>
      <c r="R68">
        <v>120</v>
      </c>
      <c r="S68">
        <v>21.47</v>
      </c>
      <c r="T68">
        <v>22.01</v>
      </c>
      <c r="U68" t="s">
        <v>94</v>
      </c>
      <c r="V68">
        <v>65</v>
      </c>
      <c r="W68">
        <v>19.54</v>
      </c>
      <c r="X68">
        <v>20.04</v>
      </c>
      <c r="Y68" t="s">
        <v>94</v>
      </c>
    </row>
    <row r="69" spans="9:25" x14ac:dyDescent="0.25">
      <c r="I69" s="2">
        <v>10</v>
      </c>
      <c r="J69" s="2" t="b">
        <f t="shared" si="4"/>
        <v>1</v>
      </c>
      <c r="K69" t="s">
        <v>60</v>
      </c>
      <c r="L69">
        <v>10.07</v>
      </c>
      <c r="M69">
        <v>589293</v>
      </c>
      <c r="N69">
        <v>1.02</v>
      </c>
      <c r="O69">
        <v>8.5530000000000008</v>
      </c>
      <c r="P69" t="s">
        <v>94</v>
      </c>
      <c r="Q69">
        <v>91</v>
      </c>
      <c r="R69">
        <v>126</v>
      </c>
      <c r="S69">
        <v>27.8</v>
      </c>
      <c r="T69">
        <v>27.67</v>
      </c>
      <c r="U69" t="s">
        <v>94</v>
      </c>
      <c r="V69">
        <v>89</v>
      </c>
      <c r="W69">
        <v>20.76</v>
      </c>
      <c r="X69">
        <v>20.45</v>
      </c>
      <c r="Y69" t="s">
        <v>94</v>
      </c>
    </row>
    <row r="70" spans="9:25" x14ac:dyDescent="0.25">
      <c r="I70" s="2">
        <v>10</v>
      </c>
      <c r="J70" s="2" t="b">
        <f t="shared" si="4"/>
        <v>1</v>
      </c>
      <c r="K70" t="s">
        <v>62</v>
      </c>
      <c r="L70">
        <v>10.14</v>
      </c>
      <c r="M70">
        <v>657732</v>
      </c>
      <c r="N70">
        <v>1.1399999999999999</v>
      </c>
      <c r="O70">
        <v>8.3510000000000009</v>
      </c>
      <c r="P70" t="s">
        <v>94</v>
      </c>
      <c r="Q70">
        <v>105</v>
      </c>
      <c r="R70">
        <v>120</v>
      </c>
      <c r="S70">
        <v>41.58</v>
      </c>
      <c r="T70">
        <v>41.51</v>
      </c>
      <c r="U70" t="s">
        <v>94</v>
      </c>
      <c r="V70">
        <v>119</v>
      </c>
      <c r="W70">
        <v>9.42</v>
      </c>
      <c r="X70">
        <v>9.0399999999999991</v>
      </c>
      <c r="Y70" t="s">
        <v>94</v>
      </c>
    </row>
    <row r="71" spans="9:25" x14ac:dyDescent="0.25">
      <c r="I71" s="2">
        <v>10</v>
      </c>
      <c r="J71" s="2" t="b">
        <f t="shared" si="4"/>
        <v>1</v>
      </c>
      <c r="K71" t="s">
        <v>61</v>
      </c>
      <c r="L71">
        <v>10.16</v>
      </c>
      <c r="M71">
        <v>710813</v>
      </c>
      <c r="N71">
        <v>1.23</v>
      </c>
      <c r="O71">
        <v>8.4239999999999995</v>
      </c>
      <c r="P71" t="s">
        <v>94</v>
      </c>
      <c r="Q71">
        <v>91</v>
      </c>
      <c r="R71">
        <v>126</v>
      </c>
      <c r="S71">
        <v>23.32</v>
      </c>
      <c r="T71">
        <v>24.47</v>
      </c>
      <c r="U71" t="s">
        <v>94</v>
      </c>
      <c r="V71">
        <v>89</v>
      </c>
      <c r="W71">
        <v>13.68</v>
      </c>
      <c r="X71">
        <v>13.72</v>
      </c>
      <c r="Y71" t="s">
        <v>94</v>
      </c>
    </row>
    <row r="72" spans="9:25" x14ac:dyDescent="0.25">
      <c r="I72" s="2">
        <v>10</v>
      </c>
      <c r="J72" s="2" t="b">
        <f t="shared" si="4"/>
        <v>1</v>
      </c>
      <c r="K72" t="s">
        <v>63</v>
      </c>
      <c r="L72">
        <v>10.36</v>
      </c>
      <c r="M72">
        <v>479117</v>
      </c>
      <c r="N72">
        <v>0.83</v>
      </c>
      <c r="O72">
        <v>8.31</v>
      </c>
      <c r="P72" t="s">
        <v>94</v>
      </c>
      <c r="Q72">
        <v>119</v>
      </c>
      <c r="R72">
        <v>91</v>
      </c>
      <c r="S72">
        <v>93.27</v>
      </c>
      <c r="T72">
        <v>87.3</v>
      </c>
      <c r="U72" t="s">
        <v>94</v>
      </c>
      <c r="V72">
        <v>134</v>
      </c>
      <c r="W72">
        <v>28.94</v>
      </c>
      <c r="X72">
        <v>28.33</v>
      </c>
      <c r="Y72" t="s">
        <v>94</v>
      </c>
    </row>
    <row r="73" spans="9:25" x14ac:dyDescent="0.25">
      <c r="I73" s="2">
        <v>10</v>
      </c>
      <c r="J73" s="2" t="b">
        <f t="shared" si="4"/>
        <v>0</v>
      </c>
      <c r="K73" t="s">
        <v>64</v>
      </c>
      <c r="L73">
        <v>10.38</v>
      </c>
      <c r="M73">
        <v>53136</v>
      </c>
      <c r="N73">
        <v>0.09</v>
      </c>
      <c r="O73">
        <v>12.747</v>
      </c>
      <c r="P73" t="s">
        <v>94</v>
      </c>
      <c r="Q73">
        <v>167</v>
      </c>
      <c r="R73">
        <v>130</v>
      </c>
      <c r="S73">
        <v>69.45</v>
      </c>
      <c r="T73">
        <v>53.51</v>
      </c>
      <c r="U73" t="s">
        <v>94</v>
      </c>
      <c r="V73">
        <v>132</v>
      </c>
      <c r="W73">
        <v>62.22</v>
      </c>
      <c r="X73">
        <v>51.23</v>
      </c>
      <c r="Y73" t="s">
        <v>94</v>
      </c>
    </row>
    <row r="74" spans="9:25" x14ac:dyDescent="0.25">
      <c r="I74" s="2">
        <v>10</v>
      </c>
      <c r="J74" s="2" t="b">
        <f t="shared" si="4"/>
        <v>1</v>
      </c>
      <c r="K74" t="s">
        <v>65</v>
      </c>
      <c r="L74">
        <v>10.4</v>
      </c>
      <c r="M74">
        <v>626263</v>
      </c>
      <c r="N74">
        <v>1.0900000000000001</v>
      </c>
      <c r="O74">
        <v>8.4410000000000007</v>
      </c>
      <c r="P74" t="s">
        <v>94</v>
      </c>
      <c r="Q74">
        <v>105</v>
      </c>
      <c r="R74">
        <v>120</v>
      </c>
      <c r="S74">
        <v>41.61</v>
      </c>
      <c r="T74">
        <v>41.08</v>
      </c>
      <c r="U74" t="s">
        <v>94</v>
      </c>
      <c r="V74">
        <v>77</v>
      </c>
      <c r="W74">
        <v>22.61</v>
      </c>
      <c r="X74">
        <v>21.78</v>
      </c>
      <c r="Y74" t="s">
        <v>94</v>
      </c>
    </row>
    <row r="75" spans="9:25" x14ac:dyDescent="0.25">
      <c r="I75" s="2">
        <v>10</v>
      </c>
      <c r="J75" s="2" t="b">
        <f t="shared" si="4"/>
        <v>0</v>
      </c>
      <c r="K75" t="s">
        <v>66</v>
      </c>
      <c r="L75">
        <v>10.52</v>
      </c>
      <c r="M75">
        <v>633022</v>
      </c>
      <c r="N75">
        <v>1.1000000000000001</v>
      </c>
      <c r="O75">
        <v>7.98</v>
      </c>
      <c r="P75" t="s">
        <v>94</v>
      </c>
      <c r="Q75">
        <v>105</v>
      </c>
      <c r="R75">
        <v>134</v>
      </c>
      <c r="S75">
        <v>24.19</v>
      </c>
      <c r="T75">
        <v>24.52</v>
      </c>
      <c r="U75" t="s">
        <v>94</v>
      </c>
      <c r="V75">
        <v>91</v>
      </c>
      <c r="W75">
        <v>18.329999999999998</v>
      </c>
      <c r="X75">
        <v>17.809999999999999</v>
      </c>
      <c r="Y75" t="s">
        <v>94</v>
      </c>
    </row>
    <row r="76" spans="9:25" x14ac:dyDescent="0.25">
      <c r="I76" s="2">
        <v>10</v>
      </c>
      <c r="J76" s="2" t="b">
        <f t="shared" si="4"/>
        <v>1</v>
      </c>
      <c r="K76" t="s">
        <v>67</v>
      </c>
      <c r="L76">
        <v>10.6</v>
      </c>
      <c r="M76">
        <v>359172</v>
      </c>
      <c r="N76">
        <v>0.62</v>
      </c>
      <c r="O76">
        <v>8.6959999999999997</v>
      </c>
      <c r="P76" t="s">
        <v>94</v>
      </c>
      <c r="Q76">
        <v>146</v>
      </c>
      <c r="R76">
        <v>148</v>
      </c>
      <c r="S76">
        <v>62.17</v>
      </c>
      <c r="T76">
        <v>63.17</v>
      </c>
      <c r="U76" t="s">
        <v>94</v>
      </c>
      <c r="V76">
        <v>111</v>
      </c>
      <c r="W76">
        <v>47.11</v>
      </c>
      <c r="X76">
        <v>45.82</v>
      </c>
      <c r="Y76" t="s">
        <v>94</v>
      </c>
    </row>
    <row r="77" spans="9:25" x14ac:dyDescent="0.25">
      <c r="I77" s="2">
        <v>10</v>
      </c>
      <c r="J77" s="2" t="b">
        <f t="shared" si="4"/>
        <v>1</v>
      </c>
      <c r="K77" t="s">
        <v>68</v>
      </c>
      <c r="L77">
        <v>10.62</v>
      </c>
      <c r="M77">
        <v>460532</v>
      </c>
      <c r="N77">
        <v>0.8</v>
      </c>
      <c r="O77">
        <v>8.0790000000000006</v>
      </c>
      <c r="P77" t="s">
        <v>94</v>
      </c>
      <c r="Q77">
        <v>119</v>
      </c>
      <c r="R77">
        <v>91</v>
      </c>
      <c r="S77">
        <v>43.21</v>
      </c>
      <c r="T77">
        <v>42.19</v>
      </c>
      <c r="U77" t="s">
        <v>94</v>
      </c>
      <c r="V77">
        <v>134</v>
      </c>
      <c r="W77">
        <v>38.270000000000003</v>
      </c>
      <c r="X77">
        <v>38.43</v>
      </c>
      <c r="Y77" t="s">
        <v>94</v>
      </c>
    </row>
    <row r="78" spans="9:25" x14ac:dyDescent="0.25">
      <c r="I78" s="2">
        <v>20</v>
      </c>
      <c r="J78" s="2" t="b">
        <f t="shared" si="4"/>
        <v>1</v>
      </c>
      <c r="K78" t="s">
        <v>141</v>
      </c>
      <c r="L78">
        <v>10.65</v>
      </c>
      <c r="M78">
        <v>479395</v>
      </c>
      <c r="N78">
        <v>0.83</v>
      </c>
      <c r="O78">
        <v>20</v>
      </c>
      <c r="P78" t="s">
        <v>94</v>
      </c>
      <c r="Q78">
        <v>152</v>
      </c>
      <c r="R78">
        <v>150</v>
      </c>
      <c r="S78">
        <v>170.23</v>
      </c>
      <c r="T78">
        <v>165.5</v>
      </c>
      <c r="U78" t="s">
        <v>94</v>
      </c>
      <c r="V78" t="s">
        <v>86</v>
      </c>
      <c r="W78" t="s">
        <v>86</v>
      </c>
      <c r="X78" t="s">
        <v>86</v>
      </c>
      <c r="Y78" t="s">
        <v>86</v>
      </c>
    </row>
    <row r="79" spans="9:25" x14ac:dyDescent="0.25">
      <c r="I79" s="2">
        <v>10</v>
      </c>
      <c r="J79" s="2" t="b">
        <f t="shared" si="4"/>
        <v>1</v>
      </c>
      <c r="K79" t="s">
        <v>69</v>
      </c>
      <c r="L79">
        <v>10.67</v>
      </c>
      <c r="M79">
        <v>371537</v>
      </c>
      <c r="N79">
        <v>0.64</v>
      </c>
      <c r="O79">
        <v>8.8550000000000004</v>
      </c>
      <c r="P79" t="s">
        <v>94</v>
      </c>
      <c r="Q79">
        <v>146</v>
      </c>
      <c r="R79">
        <v>148</v>
      </c>
      <c r="S79">
        <v>62.3</v>
      </c>
      <c r="T79">
        <v>61.8</v>
      </c>
      <c r="U79" t="s">
        <v>94</v>
      </c>
      <c r="V79">
        <v>111</v>
      </c>
      <c r="W79">
        <v>46.26</v>
      </c>
      <c r="X79">
        <v>45.99</v>
      </c>
      <c r="Y79" t="s">
        <v>94</v>
      </c>
    </row>
    <row r="80" spans="9:25" x14ac:dyDescent="0.25">
      <c r="I80" s="2">
        <v>10</v>
      </c>
      <c r="J80" s="2" t="b">
        <f t="shared" si="4"/>
        <v>1</v>
      </c>
      <c r="K80" t="s">
        <v>71</v>
      </c>
      <c r="L80">
        <v>10.9</v>
      </c>
      <c r="M80">
        <v>474612</v>
      </c>
      <c r="N80">
        <v>0.82</v>
      </c>
      <c r="O80">
        <v>8.7379999999999995</v>
      </c>
      <c r="P80" t="s">
        <v>94</v>
      </c>
      <c r="Q80">
        <v>91</v>
      </c>
      <c r="R80">
        <v>92</v>
      </c>
      <c r="S80">
        <v>51.34</v>
      </c>
      <c r="T80">
        <v>51.35</v>
      </c>
      <c r="U80" t="s">
        <v>94</v>
      </c>
      <c r="V80">
        <v>134</v>
      </c>
      <c r="W80">
        <v>29.22</v>
      </c>
      <c r="X80">
        <v>29.86</v>
      </c>
      <c r="Y80" t="s">
        <v>94</v>
      </c>
    </row>
    <row r="81" spans="9:25" x14ac:dyDescent="0.25">
      <c r="I81" s="2">
        <v>10</v>
      </c>
      <c r="J81" s="2" t="b">
        <f t="shared" si="4"/>
        <v>1</v>
      </c>
      <c r="K81" t="s">
        <v>70</v>
      </c>
      <c r="L81">
        <v>10.91</v>
      </c>
      <c r="M81">
        <v>331800</v>
      </c>
      <c r="N81">
        <v>0.57999999999999996</v>
      </c>
      <c r="O81">
        <v>8.827</v>
      </c>
      <c r="P81" t="s">
        <v>94</v>
      </c>
      <c r="Q81">
        <v>146</v>
      </c>
      <c r="R81">
        <v>148</v>
      </c>
      <c r="S81">
        <v>62.99</v>
      </c>
      <c r="T81">
        <v>62.37</v>
      </c>
      <c r="U81" t="s">
        <v>94</v>
      </c>
      <c r="V81">
        <v>111</v>
      </c>
      <c r="W81">
        <v>46.71</v>
      </c>
      <c r="X81">
        <v>43.66</v>
      </c>
      <c r="Y81" t="s">
        <v>94</v>
      </c>
    </row>
    <row r="82" spans="9:25" x14ac:dyDescent="0.25">
      <c r="I82" s="2">
        <v>10</v>
      </c>
      <c r="J82" s="2" t="b">
        <f t="shared" si="4"/>
        <v>1</v>
      </c>
      <c r="K82" t="s">
        <v>72</v>
      </c>
      <c r="L82">
        <v>11.09</v>
      </c>
      <c r="M82">
        <v>50413</v>
      </c>
      <c r="N82">
        <v>0.09</v>
      </c>
      <c r="O82">
        <v>9.5370000000000008</v>
      </c>
      <c r="P82" t="s">
        <v>94</v>
      </c>
      <c r="Q82">
        <v>117</v>
      </c>
      <c r="R82">
        <v>119</v>
      </c>
      <c r="S82">
        <v>88.93</v>
      </c>
      <c r="T82">
        <v>96.89</v>
      </c>
      <c r="U82" t="s">
        <v>94</v>
      </c>
      <c r="V82">
        <v>201</v>
      </c>
      <c r="W82">
        <v>59.3</v>
      </c>
      <c r="X82">
        <v>64.05</v>
      </c>
      <c r="Y82" t="s">
        <v>94</v>
      </c>
    </row>
    <row r="83" spans="9:25" x14ac:dyDescent="0.25">
      <c r="I83" s="2">
        <v>10</v>
      </c>
      <c r="J83" s="2" t="b">
        <f t="shared" si="4"/>
        <v>1</v>
      </c>
      <c r="K83" t="s">
        <v>73</v>
      </c>
      <c r="L83">
        <v>11.44</v>
      </c>
      <c r="M83">
        <v>27897</v>
      </c>
      <c r="N83">
        <v>0.05</v>
      </c>
      <c r="O83">
        <v>11.561</v>
      </c>
      <c r="P83" t="s">
        <v>94</v>
      </c>
      <c r="Q83">
        <v>157</v>
      </c>
      <c r="R83">
        <v>155</v>
      </c>
      <c r="S83">
        <v>77.86</v>
      </c>
      <c r="T83">
        <v>79.959999999999994</v>
      </c>
      <c r="U83" t="s">
        <v>94</v>
      </c>
      <c r="V83">
        <v>75</v>
      </c>
      <c r="W83">
        <v>206.79</v>
      </c>
      <c r="X83">
        <v>200.73</v>
      </c>
      <c r="Y83" t="s">
        <v>94</v>
      </c>
    </row>
    <row r="84" spans="9:25" x14ac:dyDescent="0.25">
      <c r="I84" s="2">
        <v>10</v>
      </c>
      <c r="J84" s="2" t="b">
        <f t="shared" si="4"/>
        <v>0</v>
      </c>
      <c r="K84" t="s">
        <v>74</v>
      </c>
      <c r="L84">
        <v>11.57</v>
      </c>
      <c r="M84">
        <v>13371</v>
      </c>
      <c r="N84">
        <v>0.02</v>
      </c>
      <c r="O84">
        <v>17.298999999999999</v>
      </c>
      <c r="P84" t="s">
        <v>94</v>
      </c>
      <c r="Q84">
        <v>77</v>
      </c>
      <c r="R84">
        <v>51</v>
      </c>
      <c r="S84">
        <v>50.8</v>
      </c>
      <c r="T84">
        <v>45.8</v>
      </c>
      <c r="U84" t="s">
        <v>94</v>
      </c>
      <c r="V84">
        <v>123</v>
      </c>
      <c r="W84">
        <v>20.05</v>
      </c>
      <c r="X84">
        <v>20.73</v>
      </c>
      <c r="Y84" t="s">
        <v>94</v>
      </c>
    </row>
    <row r="85" spans="9:25" x14ac:dyDescent="0.25">
      <c r="I85" s="2">
        <v>10</v>
      </c>
      <c r="J85" s="2" t="b">
        <f t="shared" si="4"/>
        <v>1</v>
      </c>
      <c r="K85" t="s">
        <v>75</v>
      </c>
      <c r="L85">
        <v>11.96</v>
      </c>
      <c r="M85">
        <v>70117</v>
      </c>
      <c r="N85">
        <v>0.12</v>
      </c>
      <c r="O85">
        <v>11.324999999999999</v>
      </c>
      <c r="P85" t="s">
        <v>94</v>
      </c>
      <c r="Q85">
        <v>180</v>
      </c>
      <c r="R85">
        <v>182</v>
      </c>
      <c r="S85">
        <v>91.69</v>
      </c>
      <c r="T85">
        <v>93.08</v>
      </c>
      <c r="U85" t="s">
        <v>94</v>
      </c>
      <c r="V85">
        <v>145</v>
      </c>
      <c r="W85">
        <v>53.11</v>
      </c>
      <c r="X85">
        <v>52.63</v>
      </c>
      <c r="Y85" t="s">
        <v>94</v>
      </c>
    </row>
    <row r="86" spans="9:25" x14ac:dyDescent="0.25">
      <c r="I86" s="2">
        <v>10</v>
      </c>
      <c r="J86" s="2" t="b">
        <f t="shared" si="4"/>
        <v>1</v>
      </c>
      <c r="K86" t="s">
        <v>76</v>
      </c>
      <c r="L86">
        <v>12.05</v>
      </c>
      <c r="M86">
        <v>16027</v>
      </c>
      <c r="N86">
        <v>0.03</v>
      </c>
      <c r="O86">
        <v>11.145</v>
      </c>
      <c r="P86" t="s">
        <v>94</v>
      </c>
      <c r="Q86">
        <v>225</v>
      </c>
      <c r="R86">
        <v>227</v>
      </c>
      <c r="S86">
        <v>64.77</v>
      </c>
      <c r="T86">
        <v>63.7</v>
      </c>
      <c r="U86" t="s">
        <v>94</v>
      </c>
      <c r="V86">
        <v>223</v>
      </c>
      <c r="W86">
        <v>64.17</v>
      </c>
      <c r="X86">
        <v>66.67</v>
      </c>
      <c r="Y86" t="s">
        <v>94</v>
      </c>
    </row>
    <row r="87" spans="9:25" x14ac:dyDescent="0.25">
      <c r="I87" s="2">
        <v>10</v>
      </c>
      <c r="J87" s="2" t="b">
        <f t="shared" si="4"/>
        <v>1</v>
      </c>
      <c r="K87" t="s">
        <v>77</v>
      </c>
      <c r="L87">
        <v>12.14</v>
      </c>
      <c r="M87">
        <v>195359</v>
      </c>
      <c r="N87">
        <v>0.34</v>
      </c>
      <c r="O87">
        <v>11.712</v>
      </c>
      <c r="P87" t="s">
        <v>94</v>
      </c>
      <c r="Q87">
        <v>128</v>
      </c>
      <c r="R87">
        <v>127</v>
      </c>
      <c r="S87">
        <v>14.22</v>
      </c>
      <c r="T87">
        <v>14.12</v>
      </c>
      <c r="U87" t="s">
        <v>94</v>
      </c>
      <c r="V87">
        <v>129</v>
      </c>
      <c r="W87">
        <v>10.220000000000001</v>
      </c>
      <c r="X87">
        <v>10.42</v>
      </c>
      <c r="Y87" t="s">
        <v>94</v>
      </c>
    </row>
    <row r="88" spans="9:25" x14ac:dyDescent="0.25">
      <c r="I88" s="2">
        <v>10</v>
      </c>
      <c r="J88" s="2" t="b">
        <f t="shared" si="4"/>
        <v>1</v>
      </c>
      <c r="K88" t="s">
        <v>78</v>
      </c>
      <c r="L88">
        <v>12.28</v>
      </c>
      <c r="M88">
        <v>49237</v>
      </c>
      <c r="N88">
        <v>0.09</v>
      </c>
      <c r="O88">
        <v>11.064</v>
      </c>
      <c r="P88" t="s">
        <v>94</v>
      </c>
      <c r="Q88">
        <v>180</v>
      </c>
      <c r="R88">
        <v>182</v>
      </c>
      <c r="S88">
        <v>93.91</v>
      </c>
      <c r="T88">
        <v>93.22</v>
      </c>
      <c r="U88" t="s">
        <v>94</v>
      </c>
      <c r="V88">
        <v>145</v>
      </c>
      <c r="W88">
        <v>57.32</v>
      </c>
      <c r="X88">
        <v>54.1</v>
      </c>
      <c r="Y88" t="s">
        <v>94</v>
      </c>
    </row>
  </sheetData>
  <conditionalFormatting sqref="J1:J1048576">
    <cfRule type="cellIs" dxfId="12" priority="2" operator="equal">
      <formula>FALSE</formula>
    </cfRule>
  </conditionalFormatting>
  <conditionalFormatting sqref="B1:B1048576 F1:G1048576">
    <cfRule type="cellIs" dxfId="11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55" workbookViewId="0">
      <selection activeCell="F9" sqref="F9"/>
    </sheetView>
  </sheetViews>
  <sheetFormatPr defaultRowHeight="15" x14ac:dyDescent="0.25"/>
  <cols>
    <col min="3" max="3" width="10.7109375" bestFit="1" customWidth="1"/>
    <col min="4" max="4" width="6.140625" bestFit="1" customWidth="1"/>
    <col min="6" max="6" width="41.140625" bestFit="1" customWidth="1"/>
    <col min="11" max="11" width="15.85546875" bestFit="1" customWidth="1"/>
  </cols>
  <sheetData>
    <row r="1" spans="1:20" x14ac:dyDescent="0.25">
      <c r="F1" t="s">
        <v>82</v>
      </c>
      <c r="G1" t="s">
        <v>88</v>
      </c>
      <c r="H1" t="s">
        <v>89</v>
      </c>
      <c r="I1" t="s">
        <v>90</v>
      </c>
      <c r="J1" t="s">
        <v>87</v>
      </c>
      <c r="K1" t="s">
        <v>91</v>
      </c>
      <c r="L1" t="s">
        <v>111</v>
      </c>
      <c r="M1" t="s">
        <v>112</v>
      </c>
      <c r="N1" t="s">
        <v>113</v>
      </c>
      <c r="O1" t="s">
        <v>113</v>
      </c>
      <c r="P1" t="s">
        <v>113</v>
      </c>
      <c r="Q1" t="s">
        <v>114</v>
      </c>
      <c r="R1" t="s">
        <v>115</v>
      </c>
      <c r="S1" t="s">
        <v>115</v>
      </c>
      <c r="T1" t="s">
        <v>115</v>
      </c>
    </row>
    <row r="2" spans="1:20" x14ac:dyDescent="0.25">
      <c r="G2" t="s">
        <v>83</v>
      </c>
      <c r="H2" t="s">
        <v>92</v>
      </c>
      <c r="I2" t="s">
        <v>84</v>
      </c>
      <c r="J2" t="s">
        <v>80</v>
      </c>
      <c r="K2" t="s">
        <v>93</v>
      </c>
      <c r="L2" t="s">
        <v>116</v>
      </c>
      <c r="M2" t="s">
        <v>116</v>
      </c>
      <c r="N2" t="s">
        <v>117</v>
      </c>
      <c r="O2" t="s">
        <v>118</v>
      </c>
      <c r="P2" t="s">
        <v>119</v>
      </c>
      <c r="Q2" t="s">
        <v>116</v>
      </c>
      <c r="R2" t="s">
        <v>117</v>
      </c>
      <c r="S2" t="s">
        <v>118</v>
      </c>
      <c r="T2" t="s">
        <v>119</v>
      </c>
    </row>
    <row r="3" spans="1:20" x14ac:dyDescent="0.25">
      <c r="A3" t="s">
        <v>81</v>
      </c>
      <c r="B3" t="s">
        <v>100</v>
      </c>
      <c r="C3" t="s">
        <v>107</v>
      </c>
      <c r="D3" t="s">
        <v>106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</row>
    <row r="4" spans="1:20" x14ac:dyDescent="0.25">
      <c r="A4">
        <v>2</v>
      </c>
      <c r="B4" t="b">
        <f t="shared" ref="B4:B35" si="0">OR(J4&lt;0.5*A4,J4="n.a.",J4&gt;9)</f>
        <v>1</v>
      </c>
      <c r="C4" t="b">
        <f t="shared" ref="C4:C35" si="1">K4="Not confirmed"</f>
        <v>1</v>
      </c>
      <c r="D4" t="b">
        <f>AND(B4=FALSE,C4=FALSE)</f>
        <v>0</v>
      </c>
      <c r="F4" t="s">
        <v>1</v>
      </c>
      <c r="G4">
        <v>1.44</v>
      </c>
      <c r="H4">
        <v>942</v>
      </c>
      <c r="I4">
        <v>0.02</v>
      </c>
      <c r="J4">
        <v>4.2000000000000003E-2</v>
      </c>
      <c r="K4" t="s">
        <v>95</v>
      </c>
      <c r="L4">
        <v>50</v>
      </c>
      <c r="M4">
        <v>52</v>
      </c>
      <c r="N4">
        <v>33.64</v>
      </c>
      <c r="O4" t="s">
        <v>86</v>
      </c>
      <c r="P4" t="s">
        <v>95</v>
      </c>
      <c r="Q4">
        <v>49</v>
      </c>
      <c r="R4">
        <v>10.07</v>
      </c>
      <c r="S4" t="s">
        <v>86</v>
      </c>
      <c r="T4" t="s">
        <v>95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t="s">
        <v>2</v>
      </c>
      <c r="G5">
        <v>1.53</v>
      </c>
      <c r="H5">
        <v>227</v>
      </c>
      <c r="I5">
        <v>0</v>
      </c>
      <c r="J5">
        <v>8.0000000000000002E-3</v>
      </c>
      <c r="K5" t="s">
        <v>95</v>
      </c>
      <c r="L5">
        <v>62</v>
      </c>
      <c r="M5">
        <v>64</v>
      </c>
      <c r="N5">
        <v>33</v>
      </c>
      <c r="O5" t="s">
        <v>86</v>
      </c>
      <c r="P5" t="s">
        <v>95</v>
      </c>
      <c r="Q5">
        <v>61</v>
      </c>
      <c r="R5">
        <v>7.67</v>
      </c>
      <c r="S5" t="s">
        <v>86</v>
      </c>
      <c r="T5" t="s">
        <v>95</v>
      </c>
    </row>
    <row r="6" spans="1:20" x14ac:dyDescent="0.25">
      <c r="A6">
        <v>2</v>
      </c>
      <c r="B6" t="b">
        <f t="shared" si="0"/>
        <v>1</v>
      </c>
      <c r="C6" t="b">
        <f t="shared" si="1"/>
        <v>1</v>
      </c>
      <c r="D6" t="b">
        <f t="shared" si="2"/>
        <v>0</v>
      </c>
      <c r="F6" t="s">
        <v>3</v>
      </c>
      <c r="G6">
        <v>1.82</v>
      </c>
      <c r="H6">
        <v>1156</v>
      </c>
      <c r="I6">
        <v>0.02</v>
      </c>
      <c r="J6">
        <v>9.5000000000000001E-2</v>
      </c>
      <c r="K6" t="s">
        <v>95</v>
      </c>
      <c r="L6">
        <v>94</v>
      </c>
      <c r="M6">
        <v>96</v>
      </c>
      <c r="N6">
        <v>93.97</v>
      </c>
      <c r="O6">
        <v>103.9</v>
      </c>
      <c r="P6" t="s">
        <v>94</v>
      </c>
      <c r="Q6">
        <v>93</v>
      </c>
      <c r="R6">
        <v>20.7</v>
      </c>
      <c r="S6" t="s">
        <v>86</v>
      </c>
      <c r="T6" t="s">
        <v>95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t="s">
        <v>4</v>
      </c>
      <c r="G7" t="s">
        <v>86</v>
      </c>
      <c r="H7" t="s">
        <v>86</v>
      </c>
      <c r="I7" t="s">
        <v>86</v>
      </c>
      <c r="J7" t="s">
        <v>86</v>
      </c>
      <c r="K7" t="s">
        <v>95</v>
      </c>
      <c r="L7">
        <v>64</v>
      </c>
      <c r="M7">
        <v>66</v>
      </c>
      <c r="N7">
        <v>31.47</v>
      </c>
      <c r="O7" t="s">
        <v>86</v>
      </c>
      <c r="P7" t="s">
        <v>95</v>
      </c>
      <c r="Q7">
        <v>49</v>
      </c>
      <c r="R7">
        <v>24.21</v>
      </c>
      <c r="S7" t="s">
        <v>86</v>
      </c>
      <c r="T7" t="s">
        <v>95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t="s">
        <v>5</v>
      </c>
      <c r="G8" t="s">
        <v>86</v>
      </c>
      <c r="H8" t="s">
        <v>86</v>
      </c>
      <c r="I8" t="s">
        <v>86</v>
      </c>
      <c r="J8" t="s">
        <v>86</v>
      </c>
      <c r="K8" t="s">
        <v>95</v>
      </c>
      <c r="L8">
        <v>101</v>
      </c>
      <c r="M8">
        <v>103</v>
      </c>
      <c r="N8">
        <v>65.61</v>
      </c>
      <c r="O8" t="s">
        <v>86</v>
      </c>
      <c r="P8" t="s">
        <v>95</v>
      </c>
      <c r="Q8">
        <v>105</v>
      </c>
      <c r="R8">
        <v>9.76</v>
      </c>
      <c r="S8" t="s">
        <v>86</v>
      </c>
      <c r="T8" t="s">
        <v>95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t="s">
        <v>6</v>
      </c>
      <c r="G9" t="s">
        <v>86</v>
      </c>
      <c r="H9" t="s">
        <v>86</v>
      </c>
      <c r="I9" t="s">
        <v>86</v>
      </c>
      <c r="J9" t="s">
        <v>86</v>
      </c>
      <c r="K9" t="s">
        <v>95</v>
      </c>
      <c r="L9">
        <v>59</v>
      </c>
      <c r="M9">
        <v>74</v>
      </c>
      <c r="N9">
        <v>70.98</v>
      </c>
      <c r="O9" t="s">
        <v>86</v>
      </c>
      <c r="P9" t="s">
        <v>95</v>
      </c>
      <c r="Q9">
        <v>45</v>
      </c>
      <c r="R9">
        <v>58.88</v>
      </c>
      <c r="S9" t="s">
        <v>86</v>
      </c>
      <c r="T9" t="s">
        <v>95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t="s">
        <v>7</v>
      </c>
      <c r="G10">
        <v>2.72</v>
      </c>
      <c r="H10">
        <v>230</v>
      </c>
      <c r="I10">
        <v>0</v>
      </c>
      <c r="J10">
        <v>6.0000000000000001E-3</v>
      </c>
      <c r="K10" t="s">
        <v>95</v>
      </c>
      <c r="L10">
        <v>61</v>
      </c>
      <c r="M10">
        <v>96</v>
      </c>
      <c r="N10">
        <v>41.66</v>
      </c>
      <c r="O10" t="s">
        <v>86</v>
      </c>
      <c r="P10" t="s">
        <v>95</v>
      </c>
      <c r="Q10">
        <v>98</v>
      </c>
      <c r="R10">
        <v>26.5</v>
      </c>
      <c r="S10" t="s">
        <v>86</v>
      </c>
      <c r="T10" t="s">
        <v>95</v>
      </c>
    </row>
    <row r="11" spans="1:20" x14ac:dyDescent="0.25">
      <c r="A11">
        <v>3.6</v>
      </c>
      <c r="B11" t="b">
        <f t="shared" si="0"/>
        <v>1</v>
      </c>
      <c r="C11" t="b">
        <f t="shared" si="1"/>
        <v>1</v>
      </c>
      <c r="D11" t="b">
        <f t="shared" si="2"/>
        <v>0</v>
      </c>
      <c r="F11" t="s">
        <v>8</v>
      </c>
      <c r="G11" t="s">
        <v>86</v>
      </c>
      <c r="H11" t="s">
        <v>86</v>
      </c>
      <c r="I11" t="s">
        <v>86</v>
      </c>
      <c r="J11" t="s">
        <v>86</v>
      </c>
      <c r="K11" t="s">
        <v>95</v>
      </c>
      <c r="L11">
        <v>43</v>
      </c>
      <c r="M11">
        <v>58</v>
      </c>
      <c r="N11">
        <v>42.08</v>
      </c>
      <c r="O11" t="s">
        <v>86</v>
      </c>
      <c r="P11" t="s">
        <v>95</v>
      </c>
      <c r="Q11">
        <v>42</v>
      </c>
      <c r="R11">
        <v>6.63</v>
      </c>
      <c r="S11" t="s">
        <v>86</v>
      </c>
      <c r="T11" t="s">
        <v>95</v>
      </c>
    </row>
    <row r="12" spans="1:20" x14ac:dyDescent="0.25">
      <c r="A12">
        <v>2</v>
      </c>
      <c r="B12" t="b">
        <f t="shared" si="0"/>
        <v>1</v>
      </c>
      <c r="C12" t="b">
        <f t="shared" si="1"/>
        <v>0</v>
      </c>
      <c r="D12" t="b">
        <f t="shared" si="2"/>
        <v>0</v>
      </c>
      <c r="F12" t="s">
        <v>9</v>
      </c>
      <c r="G12">
        <v>2.86</v>
      </c>
      <c r="H12">
        <v>1837</v>
      </c>
      <c r="I12">
        <v>0.03</v>
      </c>
      <c r="J12">
        <v>6.0999999999999999E-2</v>
      </c>
      <c r="K12" t="s">
        <v>94</v>
      </c>
      <c r="L12">
        <v>142</v>
      </c>
      <c r="M12">
        <v>127</v>
      </c>
      <c r="N12">
        <v>34.369999999999997</v>
      </c>
      <c r="O12">
        <v>28.95</v>
      </c>
      <c r="P12" t="s">
        <v>94</v>
      </c>
      <c r="Q12">
        <v>141</v>
      </c>
      <c r="R12">
        <v>13.37</v>
      </c>
      <c r="S12">
        <v>11.01</v>
      </c>
      <c r="T12" t="s">
        <v>94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t="s">
        <v>10</v>
      </c>
      <c r="G13">
        <v>2.93</v>
      </c>
      <c r="H13">
        <v>2608</v>
      </c>
      <c r="I13">
        <v>0.04</v>
      </c>
      <c r="J13">
        <v>3.5999999999999997E-2</v>
      </c>
      <c r="K13" t="s">
        <v>95</v>
      </c>
      <c r="L13">
        <v>76</v>
      </c>
      <c r="M13">
        <v>78</v>
      </c>
      <c r="N13">
        <v>8.56</v>
      </c>
      <c r="O13" t="s">
        <v>86</v>
      </c>
      <c r="P13" t="s">
        <v>95</v>
      </c>
      <c r="Q13" t="s">
        <v>86</v>
      </c>
      <c r="R13" t="s">
        <v>86</v>
      </c>
      <c r="S13" t="s">
        <v>86</v>
      </c>
      <c r="T13" t="s">
        <v>86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t="s">
        <v>11</v>
      </c>
      <c r="G14" t="s">
        <v>86</v>
      </c>
      <c r="H14" t="s">
        <v>86</v>
      </c>
      <c r="I14" t="s">
        <v>86</v>
      </c>
      <c r="J14" t="s">
        <v>86</v>
      </c>
      <c r="K14" t="s">
        <v>95</v>
      </c>
      <c r="L14">
        <v>41</v>
      </c>
      <c r="M14">
        <v>39</v>
      </c>
      <c r="N14">
        <v>62.3</v>
      </c>
      <c r="O14" t="s">
        <v>86</v>
      </c>
      <c r="P14" t="s">
        <v>95</v>
      </c>
      <c r="Q14">
        <v>76</v>
      </c>
      <c r="R14">
        <v>50.52</v>
      </c>
      <c r="S14" t="s">
        <v>86</v>
      </c>
      <c r="T14" t="s">
        <v>95</v>
      </c>
    </row>
    <row r="15" spans="1:20" x14ac:dyDescent="0.25">
      <c r="A15">
        <v>2</v>
      </c>
      <c r="B15" t="b">
        <f t="shared" si="0"/>
        <v>1</v>
      </c>
      <c r="C15" t="b">
        <f t="shared" si="1"/>
        <v>0</v>
      </c>
      <c r="D15" t="b">
        <f t="shared" si="2"/>
        <v>0</v>
      </c>
      <c r="F15" t="s">
        <v>12</v>
      </c>
      <c r="G15">
        <v>3.34</v>
      </c>
      <c r="H15">
        <v>1036</v>
      </c>
      <c r="I15">
        <v>0.02</v>
      </c>
      <c r="J15">
        <v>3.5999999999999997E-2</v>
      </c>
      <c r="K15" t="s">
        <v>94</v>
      </c>
      <c r="L15">
        <v>49</v>
      </c>
      <c r="M15">
        <v>84</v>
      </c>
      <c r="N15">
        <v>63.94</v>
      </c>
      <c r="O15">
        <v>40.71</v>
      </c>
      <c r="P15" t="s">
        <v>94</v>
      </c>
      <c r="Q15">
        <v>86</v>
      </c>
      <c r="R15">
        <v>40.83</v>
      </c>
      <c r="S15">
        <v>50.74</v>
      </c>
      <c r="T15" t="s">
        <v>94</v>
      </c>
    </row>
    <row r="16" spans="1:20" x14ac:dyDescent="0.25">
      <c r="A16">
        <v>2</v>
      </c>
      <c r="B16" t="b">
        <f t="shared" si="0"/>
        <v>1</v>
      </c>
      <c r="C16" t="b">
        <f t="shared" si="1"/>
        <v>1</v>
      </c>
      <c r="D16" t="b">
        <f t="shared" si="2"/>
        <v>0</v>
      </c>
      <c r="F16" t="s">
        <v>13</v>
      </c>
      <c r="G16">
        <v>3.65</v>
      </c>
      <c r="H16">
        <v>621</v>
      </c>
      <c r="I16">
        <v>0.01</v>
      </c>
      <c r="J16">
        <v>1.6E-2</v>
      </c>
      <c r="K16" t="s">
        <v>95</v>
      </c>
      <c r="L16">
        <v>61</v>
      </c>
      <c r="M16">
        <v>96</v>
      </c>
      <c r="N16">
        <v>43.3</v>
      </c>
      <c r="O16">
        <v>36.68</v>
      </c>
      <c r="P16" t="s">
        <v>94</v>
      </c>
      <c r="Q16">
        <v>98</v>
      </c>
      <c r="R16">
        <v>27.59</v>
      </c>
      <c r="S16" t="s">
        <v>86</v>
      </c>
      <c r="T16" t="s">
        <v>95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t="s">
        <v>14</v>
      </c>
      <c r="G17" t="s">
        <v>86</v>
      </c>
      <c r="H17" t="s">
        <v>86</v>
      </c>
      <c r="I17" t="s">
        <v>86</v>
      </c>
      <c r="J17" t="s">
        <v>86</v>
      </c>
      <c r="K17" t="s">
        <v>95</v>
      </c>
      <c r="L17">
        <v>73</v>
      </c>
      <c r="M17">
        <v>41</v>
      </c>
      <c r="N17">
        <v>23.77</v>
      </c>
      <c r="O17" t="s">
        <v>86</v>
      </c>
      <c r="P17" t="s">
        <v>95</v>
      </c>
      <c r="Q17">
        <v>57</v>
      </c>
      <c r="R17">
        <v>20.91</v>
      </c>
      <c r="S17" t="s">
        <v>86</v>
      </c>
      <c r="T17" t="s">
        <v>95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t="s">
        <v>15</v>
      </c>
      <c r="G18" t="s">
        <v>86</v>
      </c>
      <c r="H18" t="s">
        <v>86</v>
      </c>
      <c r="I18" t="s">
        <v>86</v>
      </c>
      <c r="J18" t="s">
        <v>86</v>
      </c>
      <c r="K18" t="s">
        <v>95</v>
      </c>
      <c r="L18">
        <v>63</v>
      </c>
      <c r="M18">
        <v>65</v>
      </c>
      <c r="N18">
        <v>32.1</v>
      </c>
      <c r="O18" t="s">
        <v>86</v>
      </c>
      <c r="P18" t="s">
        <v>95</v>
      </c>
      <c r="Q18">
        <v>83</v>
      </c>
      <c r="R18">
        <v>8.4</v>
      </c>
      <c r="S18" t="s">
        <v>86</v>
      </c>
      <c r="T18" t="s">
        <v>95</v>
      </c>
    </row>
    <row r="19" spans="1:20" x14ac:dyDescent="0.25">
      <c r="A19">
        <v>2</v>
      </c>
      <c r="B19" t="b">
        <f t="shared" si="0"/>
        <v>1</v>
      </c>
      <c r="C19" t="b">
        <f t="shared" si="1"/>
        <v>1</v>
      </c>
      <c r="D19" t="b">
        <f t="shared" si="2"/>
        <v>0</v>
      </c>
      <c r="F19" t="s">
        <v>17</v>
      </c>
      <c r="G19" t="s">
        <v>86</v>
      </c>
      <c r="H19" t="s">
        <v>86</v>
      </c>
      <c r="I19" t="s">
        <v>86</v>
      </c>
      <c r="J19" t="s">
        <v>86</v>
      </c>
      <c r="K19" t="s">
        <v>95</v>
      </c>
      <c r="L19">
        <v>61</v>
      </c>
      <c r="M19">
        <v>96</v>
      </c>
      <c r="N19">
        <v>45.11</v>
      </c>
      <c r="O19" t="s">
        <v>86</v>
      </c>
      <c r="P19" t="s">
        <v>95</v>
      </c>
      <c r="Q19">
        <v>98</v>
      </c>
      <c r="R19">
        <v>28.47</v>
      </c>
      <c r="S19" t="s">
        <v>86</v>
      </c>
      <c r="T19" t="s">
        <v>95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t="s">
        <v>16</v>
      </c>
      <c r="G20" t="s">
        <v>86</v>
      </c>
      <c r="H20" t="s">
        <v>86</v>
      </c>
      <c r="I20" t="s">
        <v>86</v>
      </c>
      <c r="J20" t="s">
        <v>86</v>
      </c>
      <c r="K20" t="s">
        <v>95</v>
      </c>
      <c r="L20">
        <v>77</v>
      </c>
      <c r="M20">
        <v>41</v>
      </c>
      <c r="N20">
        <v>61.04</v>
      </c>
      <c r="O20" t="s">
        <v>86</v>
      </c>
      <c r="P20" t="s">
        <v>95</v>
      </c>
      <c r="Q20">
        <v>79</v>
      </c>
      <c r="R20">
        <v>21.97</v>
      </c>
      <c r="S20" t="s">
        <v>86</v>
      </c>
      <c r="T20" t="s">
        <v>95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t="s">
        <v>18</v>
      </c>
      <c r="G21" t="s">
        <v>86</v>
      </c>
      <c r="H21" t="s">
        <v>86</v>
      </c>
      <c r="I21" t="s">
        <v>86</v>
      </c>
      <c r="J21" t="s">
        <v>86</v>
      </c>
      <c r="K21" t="s">
        <v>95</v>
      </c>
      <c r="L21">
        <v>43</v>
      </c>
      <c r="M21">
        <v>72</v>
      </c>
      <c r="N21">
        <v>36.64</v>
      </c>
      <c r="O21" t="s">
        <v>86</v>
      </c>
      <c r="P21" t="s">
        <v>95</v>
      </c>
      <c r="Q21">
        <v>57</v>
      </c>
      <c r="R21">
        <v>10.15</v>
      </c>
      <c r="S21" t="s">
        <v>86</v>
      </c>
      <c r="T21" t="s">
        <v>95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t="s">
        <v>19</v>
      </c>
      <c r="G22" t="s">
        <v>86</v>
      </c>
      <c r="H22" t="s">
        <v>86</v>
      </c>
      <c r="I22" t="s">
        <v>86</v>
      </c>
      <c r="J22" t="s">
        <v>86</v>
      </c>
      <c r="K22" t="s">
        <v>95</v>
      </c>
      <c r="L22">
        <v>55</v>
      </c>
      <c r="M22">
        <v>85</v>
      </c>
      <c r="N22">
        <v>12.27</v>
      </c>
      <c r="O22" t="s">
        <v>86</v>
      </c>
      <c r="P22" t="s">
        <v>95</v>
      </c>
      <c r="Q22">
        <v>42</v>
      </c>
      <c r="R22">
        <v>7.13</v>
      </c>
      <c r="S22" t="s">
        <v>86</v>
      </c>
      <c r="T22" t="s">
        <v>95</v>
      </c>
    </row>
    <row r="23" spans="1:20" x14ac:dyDescent="0.25">
      <c r="A23">
        <v>2</v>
      </c>
      <c r="B23" t="b">
        <f t="shared" si="0"/>
        <v>1</v>
      </c>
      <c r="C23" t="b">
        <f t="shared" si="1"/>
        <v>1</v>
      </c>
      <c r="D23" t="b">
        <f t="shared" si="2"/>
        <v>0</v>
      </c>
      <c r="F23" t="s">
        <v>20</v>
      </c>
      <c r="G23">
        <v>5.0599999999999996</v>
      </c>
      <c r="H23">
        <v>213</v>
      </c>
      <c r="I23">
        <v>0</v>
      </c>
      <c r="J23">
        <v>0.01</v>
      </c>
      <c r="K23" t="s">
        <v>95</v>
      </c>
      <c r="L23">
        <v>49</v>
      </c>
      <c r="M23">
        <v>130</v>
      </c>
      <c r="N23">
        <v>45.05</v>
      </c>
      <c r="O23" t="s">
        <v>86</v>
      </c>
      <c r="P23" t="s">
        <v>95</v>
      </c>
      <c r="Q23">
        <v>128</v>
      </c>
      <c r="R23">
        <v>35.43</v>
      </c>
      <c r="S23" t="s">
        <v>86</v>
      </c>
      <c r="T23" t="s">
        <v>95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t="s">
        <v>21</v>
      </c>
      <c r="G24" t="s">
        <v>86</v>
      </c>
      <c r="H24" t="s">
        <v>86</v>
      </c>
      <c r="I24" t="s">
        <v>86</v>
      </c>
      <c r="J24" t="s">
        <v>86</v>
      </c>
      <c r="K24" t="s">
        <v>95</v>
      </c>
      <c r="L24">
        <v>67</v>
      </c>
      <c r="M24">
        <v>52</v>
      </c>
      <c r="N24">
        <v>30.29</v>
      </c>
      <c r="O24" t="s">
        <v>86</v>
      </c>
      <c r="P24" t="s">
        <v>95</v>
      </c>
      <c r="Q24">
        <v>40</v>
      </c>
      <c r="R24">
        <v>26.21</v>
      </c>
      <c r="S24" t="s">
        <v>86</v>
      </c>
      <c r="T24" t="s">
        <v>95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t="s">
        <v>22</v>
      </c>
      <c r="G25" t="s">
        <v>86</v>
      </c>
      <c r="H25" t="s">
        <v>86</v>
      </c>
      <c r="I25" t="s">
        <v>86</v>
      </c>
      <c r="J25" t="s">
        <v>86</v>
      </c>
      <c r="K25" t="s">
        <v>95</v>
      </c>
      <c r="L25">
        <v>42</v>
      </c>
      <c r="M25">
        <v>72</v>
      </c>
      <c r="N25">
        <v>58.35</v>
      </c>
      <c r="O25" t="s">
        <v>86</v>
      </c>
      <c r="P25" t="s">
        <v>95</v>
      </c>
      <c r="Q25">
        <v>71</v>
      </c>
      <c r="R25">
        <v>63.15</v>
      </c>
      <c r="S25" t="s">
        <v>86</v>
      </c>
      <c r="T25" t="s">
        <v>95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t="s">
        <v>23</v>
      </c>
      <c r="G26" t="s">
        <v>86</v>
      </c>
      <c r="H26" t="s">
        <v>86</v>
      </c>
      <c r="I26" t="s">
        <v>86</v>
      </c>
      <c r="J26" t="s">
        <v>86</v>
      </c>
      <c r="K26" t="s">
        <v>95</v>
      </c>
      <c r="L26">
        <v>83</v>
      </c>
      <c r="M26">
        <v>85</v>
      </c>
      <c r="N26">
        <v>65.989999999999995</v>
      </c>
      <c r="O26" t="s">
        <v>86</v>
      </c>
      <c r="P26" t="s">
        <v>95</v>
      </c>
      <c r="Q26">
        <v>47</v>
      </c>
      <c r="R26">
        <v>24.81</v>
      </c>
      <c r="S26" t="s">
        <v>86</v>
      </c>
      <c r="T26" t="s">
        <v>95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t="s">
        <v>24</v>
      </c>
      <c r="G27" t="s">
        <v>86</v>
      </c>
      <c r="H27" t="s">
        <v>86</v>
      </c>
      <c r="I27" t="s">
        <v>86</v>
      </c>
      <c r="J27" t="s">
        <v>86</v>
      </c>
      <c r="K27" t="s">
        <v>95</v>
      </c>
      <c r="L27">
        <v>97</v>
      </c>
      <c r="M27">
        <v>99</v>
      </c>
      <c r="N27">
        <v>62.11</v>
      </c>
      <c r="O27" t="s">
        <v>86</v>
      </c>
      <c r="P27" t="s">
        <v>95</v>
      </c>
      <c r="Q27">
        <v>61</v>
      </c>
      <c r="R27">
        <v>63.28</v>
      </c>
      <c r="S27" t="s">
        <v>86</v>
      </c>
      <c r="T27" t="s">
        <v>95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t="s">
        <v>135</v>
      </c>
      <c r="G28">
        <v>5.34</v>
      </c>
      <c r="H28">
        <v>294587</v>
      </c>
      <c r="I28">
        <v>4.9400000000000004</v>
      </c>
      <c r="J28">
        <v>19.616</v>
      </c>
      <c r="K28" t="s">
        <v>94</v>
      </c>
      <c r="L28">
        <v>113</v>
      </c>
      <c r="M28">
        <v>111</v>
      </c>
      <c r="N28">
        <v>103.24</v>
      </c>
      <c r="O28">
        <v>103.89</v>
      </c>
      <c r="P28" t="s">
        <v>94</v>
      </c>
      <c r="Q28" t="s">
        <v>86</v>
      </c>
      <c r="R28" t="s">
        <v>86</v>
      </c>
      <c r="S28" t="s">
        <v>86</v>
      </c>
      <c r="T28" t="s">
        <v>86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t="s">
        <v>136</v>
      </c>
      <c r="G29">
        <v>5.41</v>
      </c>
      <c r="H29">
        <v>479770</v>
      </c>
      <c r="I29">
        <v>8.0399999999999991</v>
      </c>
      <c r="J29">
        <v>20</v>
      </c>
      <c r="K29" t="s">
        <v>94</v>
      </c>
      <c r="L29">
        <v>168</v>
      </c>
      <c r="M29">
        <v>99</v>
      </c>
      <c r="N29">
        <v>73.95</v>
      </c>
      <c r="O29">
        <v>71.11</v>
      </c>
      <c r="P29" t="s">
        <v>94</v>
      </c>
      <c r="Q29" t="s">
        <v>86</v>
      </c>
      <c r="R29" t="s">
        <v>86</v>
      </c>
      <c r="S29" t="s">
        <v>86</v>
      </c>
      <c r="T29" t="s">
        <v>86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t="s">
        <v>26</v>
      </c>
      <c r="G30" t="s">
        <v>86</v>
      </c>
      <c r="H30" t="s">
        <v>86</v>
      </c>
      <c r="I30" t="s">
        <v>86</v>
      </c>
      <c r="J30" t="s">
        <v>86</v>
      </c>
      <c r="K30" t="s">
        <v>95</v>
      </c>
      <c r="L30">
        <v>56</v>
      </c>
      <c r="M30">
        <v>41</v>
      </c>
      <c r="N30">
        <v>45.36</v>
      </c>
      <c r="O30" t="s">
        <v>86</v>
      </c>
      <c r="P30" t="s">
        <v>95</v>
      </c>
      <c r="Q30">
        <v>43</v>
      </c>
      <c r="R30">
        <v>19.75</v>
      </c>
      <c r="S30" t="s">
        <v>86</v>
      </c>
      <c r="T30" t="s">
        <v>95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t="s">
        <v>25</v>
      </c>
      <c r="G31" t="s">
        <v>86</v>
      </c>
      <c r="H31" t="s">
        <v>86</v>
      </c>
      <c r="I31" t="s">
        <v>86</v>
      </c>
      <c r="J31" t="s">
        <v>86</v>
      </c>
      <c r="K31" t="s">
        <v>95</v>
      </c>
      <c r="L31">
        <v>119</v>
      </c>
      <c r="M31">
        <v>121</v>
      </c>
      <c r="N31">
        <v>31.5</v>
      </c>
      <c r="O31" t="s">
        <v>86</v>
      </c>
      <c r="P31" t="s">
        <v>95</v>
      </c>
      <c r="Q31" t="s">
        <v>86</v>
      </c>
      <c r="R31" t="s">
        <v>86</v>
      </c>
      <c r="S31" t="s">
        <v>86</v>
      </c>
      <c r="T31" t="s">
        <v>86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t="s">
        <v>27</v>
      </c>
      <c r="G32" t="s">
        <v>86</v>
      </c>
      <c r="H32" t="s">
        <v>86</v>
      </c>
      <c r="I32" t="s">
        <v>86</v>
      </c>
      <c r="J32" t="s">
        <v>86</v>
      </c>
      <c r="K32" t="s">
        <v>95</v>
      </c>
      <c r="L32">
        <v>75</v>
      </c>
      <c r="M32">
        <v>77</v>
      </c>
      <c r="N32">
        <v>31.3</v>
      </c>
      <c r="O32" t="s">
        <v>86</v>
      </c>
      <c r="P32" t="s">
        <v>95</v>
      </c>
      <c r="Q32">
        <v>110</v>
      </c>
      <c r="R32">
        <v>23.07</v>
      </c>
      <c r="S32" t="s">
        <v>86</v>
      </c>
      <c r="T32" t="s">
        <v>95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t="s">
        <v>28</v>
      </c>
      <c r="G33">
        <v>5.69</v>
      </c>
      <c r="H33">
        <v>2281</v>
      </c>
      <c r="I33">
        <v>0.04</v>
      </c>
      <c r="J33">
        <v>0.02</v>
      </c>
      <c r="K33" t="s">
        <v>95</v>
      </c>
      <c r="L33">
        <v>78</v>
      </c>
      <c r="M33">
        <v>77</v>
      </c>
      <c r="N33">
        <v>24.39</v>
      </c>
      <c r="O33" t="s">
        <v>86</v>
      </c>
      <c r="P33" t="s">
        <v>95</v>
      </c>
      <c r="Q33">
        <v>52</v>
      </c>
      <c r="R33">
        <v>14.67</v>
      </c>
      <c r="S33">
        <v>118.58</v>
      </c>
      <c r="T33" t="s">
        <v>95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t="s">
        <v>29</v>
      </c>
      <c r="G34" t="s">
        <v>86</v>
      </c>
      <c r="H34" t="s">
        <v>86</v>
      </c>
      <c r="I34" t="s">
        <v>86</v>
      </c>
      <c r="J34" t="s">
        <v>86</v>
      </c>
      <c r="K34" t="s">
        <v>95</v>
      </c>
      <c r="L34">
        <v>62</v>
      </c>
      <c r="M34">
        <v>64</v>
      </c>
      <c r="N34">
        <v>32.29</v>
      </c>
      <c r="O34" t="s">
        <v>86</v>
      </c>
      <c r="P34" t="s">
        <v>95</v>
      </c>
      <c r="Q34">
        <v>49</v>
      </c>
      <c r="R34">
        <v>20.75</v>
      </c>
      <c r="S34" t="s">
        <v>86</v>
      </c>
      <c r="T34" t="s">
        <v>95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t="s">
        <v>137</v>
      </c>
      <c r="G35">
        <v>6.16</v>
      </c>
      <c r="H35">
        <v>855742</v>
      </c>
      <c r="I35">
        <v>14.34</v>
      </c>
      <c r="J35">
        <v>20</v>
      </c>
      <c r="K35" t="s">
        <v>94</v>
      </c>
      <c r="L35">
        <v>114</v>
      </c>
      <c r="M35">
        <v>88</v>
      </c>
      <c r="N35">
        <v>24.25</v>
      </c>
      <c r="O35">
        <v>23.67</v>
      </c>
      <c r="P35" t="s">
        <v>94</v>
      </c>
      <c r="Q35">
        <v>63</v>
      </c>
      <c r="R35">
        <v>34.31</v>
      </c>
      <c r="S35">
        <v>33.82</v>
      </c>
      <c r="T35" t="s">
        <v>94</v>
      </c>
    </row>
    <row r="36" spans="1:20" x14ac:dyDescent="0.25">
      <c r="A36">
        <v>2</v>
      </c>
      <c r="B36" t="b">
        <f t="shared" ref="B36:B67" si="3">OR(J36&lt;0.5*A36,J36="n.a.",J36&gt;9)</f>
        <v>1</v>
      </c>
      <c r="C36" t="b">
        <f t="shared" ref="C36:C67" si="4">K36="Not confirmed"</f>
        <v>0</v>
      </c>
      <c r="D36" t="b">
        <f t="shared" si="2"/>
        <v>0</v>
      </c>
      <c r="F36" t="s">
        <v>30</v>
      </c>
      <c r="G36">
        <v>6.37</v>
      </c>
      <c r="H36">
        <v>315</v>
      </c>
      <c r="I36">
        <v>0.01</v>
      </c>
      <c r="J36">
        <v>1.9E-2</v>
      </c>
      <c r="K36" t="s">
        <v>94</v>
      </c>
      <c r="L36">
        <v>130</v>
      </c>
      <c r="M36">
        <v>132</v>
      </c>
      <c r="N36">
        <v>93.82</v>
      </c>
      <c r="O36">
        <v>71.98</v>
      </c>
      <c r="P36" t="s">
        <v>94</v>
      </c>
      <c r="Q36">
        <v>95</v>
      </c>
      <c r="R36">
        <v>134.61000000000001</v>
      </c>
      <c r="S36">
        <v>115.91</v>
      </c>
      <c r="T36" t="s">
        <v>94</v>
      </c>
    </row>
    <row r="37" spans="1:20" x14ac:dyDescent="0.25">
      <c r="A37">
        <v>2</v>
      </c>
      <c r="B37" t="b">
        <f t="shared" si="3"/>
        <v>1</v>
      </c>
      <c r="C37" t="b">
        <f t="shared" si="4"/>
        <v>1</v>
      </c>
      <c r="D37" t="b">
        <f t="shared" si="2"/>
        <v>0</v>
      </c>
      <c r="F37" t="s">
        <v>31</v>
      </c>
      <c r="G37" t="s">
        <v>86</v>
      </c>
      <c r="H37" t="s">
        <v>86</v>
      </c>
      <c r="I37" t="s">
        <v>86</v>
      </c>
      <c r="J37" t="s">
        <v>86</v>
      </c>
      <c r="K37" t="s">
        <v>95</v>
      </c>
      <c r="L37">
        <v>63</v>
      </c>
      <c r="M37">
        <v>62</v>
      </c>
      <c r="N37">
        <v>68.73</v>
      </c>
      <c r="O37" t="s">
        <v>86</v>
      </c>
      <c r="P37" t="s">
        <v>95</v>
      </c>
      <c r="Q37">
        <v>41</v>
      </c>
      <c r="R37">
        <v>37.03</v>
      </c>
      <c r="S37" t="s">
        <v>86</v>
      </c>
      <c r="T37" t="s">
        <v>95</v>
      </c>
    </row>
    <row r="38" spans="1:20" x14ac:dyDescent="0.25">
      <c r="A38">
        <v>2</v>
      </c>
      <c r="B38" t="b">
        <f t="shared" si="3"/>
        <v>1</v>
      </c>
      <c r="C38" t="b">
        <f t="shared" si="4"/>
        <v>1</v>
      </c>
      <c r="D38" t="b">
        <f t="shared" si="2"/>
        <v>0</v>
      </c>
      <c r="F38" t="s">
        <v>33</v>
      </c>
      <c r="G38">
        <v>6.7</v>
      </c>
      <c r="H38">
        <v>1226</v>
      </c>
      <c r="I38">
        <v>0.02</v>
      </c>
      <c r="J38">
        <v>8.5000000000000006E-2</v>
      </c>
      <c r="K38" t="s">
        <v>95</v>
      </c>
      <c r="L38">
        <v>41</v>
      </c>
      <c r="M38">
        <v>69</v>
      </c>
      <c r="N38">
        <v>120.76</v>
      </c>
      <c r="O38" t="s">
        <v>86</v>
      </c>
      <c r="P38" t="s">
        <v>95</v>
      </c>
      <c r="Q38">
        <v>39</v>
      </c>
      <c r="R38">
        <v>47.66</v>
      </c>
      <c r="S38" t="s">
        <v>86</v>
      </c>
      <c r="T38" t="s">
        <v>95</v>
      </c>
    </row>
    <row r="39" spans="1:20" x14ac:dyDescent="0.25">
      <c r="A39">
        <v>2</v>
      </c>
      <c r="B39" t="b">
        <f t="shared" si="3"/>
        <v>1</v>
      </c>
      <c r="C39" t="b">
        <f t="shared" si="4"/>
        <v>1</v>
      </c>
      <c r="D39" t="b">
        <f t="shared" si="2"/>
        <v>0</v>
      </c>
      <c r="F39" t="s">
        <v>32</v>
      </c>
      <c r="G39">
        <v>6.71</v>
      </c>
      <c r="H39">
        <v>102</v>
      </c>
      <c r="I39">
        <v>0</v>
      </c>
      <c r="J39">
        <v>1.0999999999999999E-2</v>
      </c>
      <c r="K39" t="s">
        <v>95</v>
      </c>
      <c r="L39">
        <v>174</v>
      </c>
      <c r="M39">
        <v>93</v>
      </c>
      <c r="N39">
        <v>145.03</v>
      </c>
      <c r="O39" t="s">
        <v>86</v>
      </c>
      <c r="P39" t="s">
        <v>95</v>
      </c>
      <c r="Q39">
        <v>95</v>
      </c>
      <c r="R39">
        <v>121.41</v>
      </c>
      <c r="S39" t="s">
        <v>86</v>
      </c>
      <c r="T39" t="s">
        <v>95</v>
      </c>
    </row>
    <row r="40" spans="1:20" x14ac:dyDescent="0.25">
      <c r="A40">
        <v>2</v>
      </c>
      <c r="B40" t="b">
        <f t="shared" si="3"/>
        <v>1</v>
      </c>
      <c r="C40" t="b">
        <f t="shared" si="4"/>
        <v>1</v>
      </c>
      <c r="D40" t="b">
        <f t="shared" si="2"/>
        <v>0</v>
      </c>
      <c r="F40" t="s">
        <v>34</v>
      </c>
      <c r="G40" t="s">
        <v>86</v>
      </c>
      <c r="H40" t="s">
        <v>86</v>
      </c>
      <c r="I40" t="s">
        <v>86</v>
      </c>
      <c r="J40" t="s">
        <v>86</v>
      </c>
      <c r="K40" t="s">
        <v>95</v>
      </c>
      <c r="L40">
        <v>83</v>
      </c>
      <c r="M40">
        <v>85</v>
      </c>
      <c r="N40">
        <v>61.84</v>
      </c>
      <c r="O40" t="s">
        <v>86</v>
      </c>
      <c r="P40" t="s">
        <v>95</v>
      </c>
      <c r="Q40">
        <v>47</v>
      </c>
      <c r="R40">
        <v>19.8</v>
      </c>
      <c r="S40" t="s">
        <v>86</v>
      </c>
      <c r="T40" t="s">
        <v>95</v>
      </c>
    </row>
    <row r="41" spans="1:20" x14ac:dyDescent="0.25">
      <c r="A41">
        <v>2</v>
      </c>
      <c r="B41" t="b">
        <f t="shared" si="3"/>
        <v>1</v>
      </c>
      <c r="C41" t="b">
        <f t="shared" si="4"/>
        <v>1</v>
      </c>
      <c r="D41" t="b">
        <f t="shared" si="2"/>
        <v>0</v>
      </c>
      <c r="F41" t="s">
        <v>35</v>
      </c>
      <c r="G41">
        <v>7.15</v>
      </c>
      <c r="H41">
        <v>3148</v>
      </c>
      <c r="I41">
        <v>0.05</v>
      </c>
      <c r="J41">
        <v>0.93600000000000005</v>
      </c>
      <c r="K41" t="s">
        <v>95</v>
      </c>
      <c r="L41">
        <v>43</v>
      </c>
      <c r="M41">
        <v>41</v>
      </c>
      <c r="N41">
        <v>80.78</v>
      </c>
      <c r="O41" t="s">
        <v>86</v>
      </c>
      <c r="P41" t="s">
        <v>95</v>
      </c>
      <c r="Q41">
        <v>39</v>
      </c>
      <c r="R41">
        <v>26.34</v>
      </c>
      <c r="S41" t="s">
        <v>86</v>
      </c>
      <c r="T41" t="s">
        <v>95</v>
      </c>
    </row>
    <row r="42" spans="1:20" x14ac:dyDescent="0.25">
      <c r="A42">
        <v>2</v>
      </c>
      <c r="B42" t="b">
        <f t="shared" si="3"/>
        <v>1</v>
      </c>
      <c r="C42" t="b">
        <f t="shared" si="4"/>
        <v>1</v>
      </c>
      <c r="D42" t="b">
        <f t="shared" si="2"/>
        <v>0</v>
      </c>
      <c r="F42" t="s">
        <v>36</v>
      </c>
      <c r="G42">
        <v>7.35</v>
      </c>
      <c r="H42">
        <v>565</v>
      </c>
      <c r="I42">
        <v>0.01</v>
      </c>
      <c r="J42">
        <v>1.4999999999999999E-2</v>
      </c>
      <c r="K42" t="s">
        <v>95</v>
      </c>
      <c r="L42">
        <v>75</v>
      </c>
      <c r="M42">
        <v>39</v>
      </c>
      <c r="N42">
        <v>33.93</v>
      </c>
      <c r="O42" t="s">
        <v>86</v>
      </c>
      <c r="P42" t="s">
        <v>95</v>
      </c>
      <c r="Q42">
        <v>77</v>
      </c>
      <c r="R42">
        <v>31.76</v>
      </c>
      <c r="S42" t="s">
        <v>86</v>
      </c>
      <c r="T42" t="s">
        <v>95</v>
      </c>
    </row>
    <row r="43" spans="1:20" x14ac:dyDescent="0.25">
      <c r="A43">
        <v>3.6</v>
      </c>
      <c r="B43" t="b">
        <f t="shared" si="3"/>
        <v>1</v>
      </c>
      <c r="C43" t="b">
        <f t="shared" si="4"/>
        <v>1</v>
      </c>
      <c r="D43" t="b">
        <f t="shared" si="2"/>
        <v>0</v>
      </c>
      <c r="F43" t="s">
        <v>37</v>
      </c>
      <c r="G43" t="s">
        <v>86</v>
      </c>
      <c r="H43" t="s">
        <v>86</v>
      </c>
      <c r="I43" t="s">
        <v>86</v>
      </c>
      <c r="J43" t="s">
        <v>86</v>
      </c>
      <c r="K43" t="s">
        <v>95</v>
      </c>
      <c r="L43">
        <v>43</v>
      </c>
      <c r="M43">
        <v>58</v>
      </c>
      <c r="N43">
        <v>49.46</v>
      </c>
      <c r="O43" t="s">
        <v>86</v>
      </c>
      <c r="P43" t="s">
        <v>95</v>
      </c>
      <c r="Q43">
        <v>41</v>
      </c>
      <c r="R43">
        <v>25.68</v>
      </c>
      <c r="S43" t="s">
        <v>86</v>
      </c>
      <c r="T43" t="s">
        <v>95</v>
      </c>
    </row>
    <row r="44" spans="1:20" x14ac:dyDescent="0.25">
      <c r="A44">
        <v>20</v>
      </c>
      <c r="B44" t="b">
        <f t="shared" si="3"/>
        <v>1</v>
      </c>
      <c r="C44" t="b">
        <f t="shared" si="4"/>
        <v>0</v>
      </c>
      <c r="D44" t="b">
        <f t="shared" si="2"/>
        <v>0</v>
      </c>
      <c r="F44" t="s">
        <v>138</v>
      </c>
      <c r="G44">
        <v>7.6</v>
      </c>
      <c r="H44">
        <v>1260233</v>
      </c>
      <c r="I44">
        <v>21.12</v>
      </c>
      <c r="J44">
        <v>19.745999999999999</v>
      </c>
      <c r="K44" t="s">
        <v>94</v>
      </c>
      <c r="L44">
        <v>98</v>
      </c>
      <c r="M44">
        <v>100</v>
      </c>
      <c r="N44">
        <v>61.17</v>
      </c>
      <c r="O44">
        <v>60.32</v>
      </c>
      <c r="P44" t="s">
        <v>94</v>
      </c>
      <c r="Q44">
        <v>70</v>
      </c>
      <c r="R44">
        <v>21.72</v>
      </c>
      <c r="S44">
        <v>21.32</v>
      </c>
      <c r="T44" t="s">
        <v>94</v>
      </c>
    </row>
    <row r="45" spans="1:20" x14ac:dyDescent="0.25">
      <c r="A45">
        <v>2</v>
      </c>
      <c r="B45" t="b">
        <f t="shared" si="3"/>
        <v>1</v>
      </c>
      <c r="C45" t="b">
        <f t="shared" si="4"/>
        <v>0</v>
      </c>
      <c r="D45" t="b">
        <f t="shared" si="2"/>
        <v>0</v>
      </c>
      <c r="F45" t="s">
        <v>38</v>
      </c>
      <c r="G45">
        <v>7.66</v>
      </c>
      <c r="H45">
        <v>37939</v>
      </c>
      <c r="I45">
        <v>0.64</v>
      </c>
      <c r="J45">
        <v>0.443</v>
      </c>
      <c r="K45" t="s">
        <v>94</v>
      </c>
      <c r="L45">
        <v>91</v>
      </c>
      <c r="M45">
        <v>92</v>
      </c>
      <c r="N45">
        <v>54.45</v>
      </c>
      <c r="O45">
        <v>53.66</v>
      </c>
      <c r="P45" t="s">
        <v>94</v>
      </c>
      <c r="Q45">
        <v>65</v>
      </c>
      <c r="R45">
        <v>21.01</v>
      </c>
      <c r="S45">
        <v>24.95</v>
      </c>
      <c r="T45" t="s">
        <v>94</v>
      </c>
    </row>
    <row r="46" spans="1:20" x14ac:dyDescent="0.25">
      <c r="A46">
        <v>2</v>
      </c>
      <c r="B46" t="b">
        <f t="shared" si="3"/>
        <v>1</v>
      </c>
      <c r="C46" t="b">
        <f t="shared" si="4"/>
        <v>1</v>
      </c>
      <c r="D46" t="b">
        <f t="shared" si="2"/>
        <v>0</v>
      </c>
      <c r="F46" t="s">
        <v>39</v>
      </c>
      <c r="G46">
        <v>7.92</v>
      </c>
      <c r="H46">
        <v>811</v>
      </c>
      <c r="I46">
        <v>0.01</v>
      </c>
      <c r="J46">
        <v>2.8000000000000001E-2</v>
      </c>
      <c r="K46" t="s">
        <v>95</v>
      </c>
      <c r="L46">
        <v>75</v>
      </c>
      <c r="M46">
        <v>39</v>
      </c>
      <c r="N46">
        <v>33.369999999999997</v>
      </c>
      <c r="O46" t="s">
        <v>86</v>
      </c>
      <c r="P46" t="s">
        <v>95</v>
      </c>
      <c r="Q46">
        <v>77</v>
      </c>
      <c r="R46">
        <v>30.88</v>
      </c>
      <c r="S46" t="s">
        <v>86</v>
      </c>
      <c r="T46" t="s">
        <v>95</v>
      </c>
    </row>
    <row r="47" spans="1:20" x14ac:dyDescent="0.25">
      <c r="A47">
        <v>2</v>
      </c>
      <c r="B47" t="b">
        <f t="shared" si="3"/>
        <v>1</v>
      </c>
      <c r="C47" t="b">
        <f t="shared" si="4"/>
        <v>1</v>
      </c>
      <c r="D47" t="b">
        <f t="shared" si="2"/>
        <v>0</v>
      </c>
      <c r="F47" t="s">
        <v>40</v>
      </c>
      <c r="G47" t="s">
        <v>86</v>
      </c>
      <c r="H47" t="s">
        <v>86</v>
      </c>
      <c r="I47" t="s">
        <v>86</v>
      </c>
      <c r="J47" t="s">
        <v>86</v>
      </c>
      <c r="K47" t="s">
        <v>95</v>
      </c>
      <c r="L47">
        <v>69</v>
      </c>
      <c r="M47">
        <v>41</v>
      </c>
      <c r="N47">
        <v>45.6</v>
      </c>
      <c r="O47" t="s">
        <v>86</v>
      </c>
      <c r="P47" t="s">
        <v>95</v>
      </c>
      <c r="Q47">
        <v>99</v>
      </c>
      <c r="R47">
        <v>17.43</v>
      </c>
      <c r="S47" t="s">
        <v>86</v>
      </c>
      <c r="T47" t="s">
        <v>95</v>
      </c>
    </row>
    <row r="48" spans="1:20" x14ac:dyDescent="0.25">
      <c r="A48">
        <v>2</v>
      </c>
      <c r="B48" t="b">
        <f t="shared" si="3"/>
        <v>1</v>
      </c>
      <c r="C48" t="b">
        <f t="shared" si="4"/>
        <v>0</v>
      </c>
      <c r="D48" t="b">
        <f t="shared" si="2"/>
        <v>0</v>
      </c>
      <c r="F48" t="s">
        <v>41</v>
      </c>
      <c r="G48">
        <v>8.09</v>
      </c>
      <c r="H48">
        <v>675</v>
      </c>
      <c r="I48">
        <v>0.01</v>
      </c>
      <c r="J48">
        <v>0.04</v>
      </c>
      <c r="K48" t="s">
        <v>94</v>
      </c>
      <c r="L48">
        <v>97</v>
      </c>
      <c r="M48">
        <v>83</v>
      </c>
      <c r="N48">
        <v>97.06</v>
      </c>
      <c r="O48">
        <v>78.36</v>
      </c>
      <c r="P48" t="s">
        <v>94</v>
      </c>
      <c r="Q48">
        <v>99</v>
      </c>
      <c r="R48">
        <v>61.16</v>
      </c>
      <c r="S48">
        <v>36.75</v>
      </c>
      <c r="T48" t="s">
        <v>94</v>
      </c>
    </row>
    <row r="49" spans="1:20" x14ac:dyDescent="0.25">
      <c r="A49">
        <v>2</v>
      </c>
      <c r="B49" t="b">
        <f t="shared" si="3"/>
        <v>1</v>
      </c>
      <c r="C49" t="b">
        <f t="shared" si="4"/>
        <v>0</v>
      </c>
      <c r="D49" t="b">
        <f t="shared" si="2"/>
        <v>0</v>
      </c>
      <c r="F49" t="s">
        <v>42</v>
      </c>
      <c r="G49">
        <v>8.14</v>
      </c>
      <c r="H49">
        <v>691</v>
      </c>
      <c r="I49">
        <v>0.01</v>
      </c>
      <c r="J49">
        <v>2.8000000000000001E-2</v>
      </c>
      <c r="K49" t="s">
        <v>94</v>
      </c>
      <c r="L49">
        <v>166</v>
      </c>
      <c r="M49">
        <v>164</v>
      </c>
      <c r="N49">
        <v>77.88</v>
      </c>
      <c r="O49">
        <v>82.54</v>
      </c>
      <c r="P49" t="s">
        <v>94</v>
      </c>
      <c r="Q49">
        <v>129</v>
      </c>
      <c r="R49">
        <v>73.459999999999994</v>
      </c>
      <c r="S49">
        <v>77.23</v>
      </c>
      <c r="T49" t="s">
        <v>94</v>
      </c>
    </row>
    <row r="50" spans="1:20" x14ac:dyDescent="0.25">
      <c r="A50">
        <v>2</v>
      </c>
      <c r="B50" t="b">
        <f t="shared" si="3"/>
        <v>1</v>
      </c>
      <c r="C50" t="b">
        <f t="shared" si="4"/>
        <v>1</v>
      </c>
      <c r="D50" t="b">
        <f t="shared" si="2"/>
        <v>0</v>
      </c>
      <c r="F50" t="s">
        <v>43</v>
      </c>
      <c r="G50">
        <v>8.23</v>
      </c>
      <c r="H50">
        <v>505</v>
      </c>
      <c r="I50">
        <v>0.01</v>
      </c>
      <c r="J50">
        <v>1.2E-2</v>
      </c>
      <c r="K50" t="s">
        <v>95</v>
      </c>
      <c r="L50">
        <v>76</v>
      </c>
      <c r="M50">
        <v>41</v>
      </c>
      <c r="N50">
        <v>49.21</v>
      </c>
      <c r="O50" t="s">
        <v>86</v>
      </c>
      <c r="P50" t="s">
        <v>95</v>
      </c>
      <c r="Q50">
        <v>78</v>
      </c>
      <c r="R50">
        <v>32.22</v>
      </c>
      <c r="S50" t="s">
        <v>86</v>
      </c>
      <c r="T50" t="s">
        <v>95</v>
      </c>
    </row>
    <row r="51" spans="1:20" x14ac:dyDescent="0.25">
      <c r="A51">
        <v>3.6</v>
      </c>
      <c r="B51" t="b">
        <f t="shared" si="3"/>
        <v>1</v>
      </c>
      <c r="C51" t="b">
        <f t="shared" si="4"/>
        <v>1</v>
      </c>
      <c r="D51" t="b">
        <f t="shared" si="2"/>
        <v>0</v>
      </c>
      <c r="F51" t="s">
        <v>44</v>
      </c>
      <c r="G51" t="s">
        <v>86</v>
      </c>
      <c r="H51" t="s">
        <v>86</v>
      </c>
      <c r="I51" t="s">
        <v>86</v>
      </c>
      <c r="J51" t="s">
        <v>86</v>
      </c>
      <c r="K51" t="s">
        <v>95</v>
      </c>
      <c r="L51">
        <v>43</v>
      </c>
      <c r="M51">
        <v>58</v>
      </c>
      <c r="N51">
        <v>67.790000000000006</v>
      </c>
      <c r="O51" t="s">
        <v>86</v>
      </c>
      <c r="P51" t="s">
        <v>95</v>
      </c>
      <c r="Q51">
        <v>57</v>
      </c>
      <c r="R51">
        <v>25.22</v>
      </c>
      <c r="S51" t="s">
        <v>86</v>
      </c>
      <c r="T51" t="s">
        <v>95</v>
      </c>
    </row>
    <row r="52" spans="1:20" x14ac:dyDescent="0.25">
      <c r="A52">
        <v>2</v>
      </c>
      <c r="B52" t="b">
        <f t="shared" si="3"/>
        <v>1</v>
      </c>
      <c r="C52" t="b">
        <f t="shared" si="4"/>
        <v>1</v>
      </c>
      <c r="D52" t="b">
        <f t="shared" si="2"/>
        <v>0</v>
      </c>
      <c r="F52" t="s">
        <v>45</v>
      </c>
      <c r="G52" t="s">
        <v>86</v>
      </c>
      <c r="H52" t="s">
        <v>86</v>
      </c>
      <c r="I52" t="s">
        <v>86</v>
      </c>
      <c r="J52" t="s">
        <v>86</v>
      </c>
      <c r="K52" t="s">
        <v>95</v>
      </c>
      <c r="L52">
        <v>129</v>
      </c>
      <c r="M52">
        <v>127</v>
      </c>
      <c r="N52">
        <v>75.94</v>
      </c>
      <c r="O52" t="s">
        <v>86</v>
      </c>
      <c r="P52" t="s">
        <v>95</v>
      </c>
      <c r="Q52">
        <v>131</v>
      </c>
      <c r="R52">
        <v>22.8</v>
      </c>
      <c r="S52" t="s">
        <v>86</v>
      </c>
      <c r="T52" t="s">
        <v>95</v>
      </c>
    </row>
    <row r="53" spans="1:20" x14ac:dyDescent="0.25">
      <c r="A53">
        <v>2</v>
      </c>
      <c r="B53" t="b">
        <f t="shared" si="3"/>
        <v>1</v>
      </c>
      <c r="C53" t="b">
        <f t="shared" si="4"/>
        <v>1</v>
      </c>
      <c r="D53" t="b">
        <f t="shared" si="2"/>
        <v>0</v>
      </c>
      <c r="F53" t="s">
        <v>46</v>
      </c>
      <c r="G53" t="s">
        <v>86</v>
      </c>
      <c r="H53" t="s">
        <v>86</v>
      </c>
      <c r="I53" t="s">
        <v>86</v>
      </c>
      <c r="J53" t="s">
        <v>86</v>
      </c>
      <c r="K53" t="s">
        <v>95</v>
      </c>
      <c r="L53">
        <v>107</v>
      </c>
      <c r="M53">
        <v>109</v>
      </c>
      <c r="N53">
        <v>91.88</v>
      </c>
      <c r="O53" t="s">
        <v>86</v>
      </c>
      <c r="P53" t="s">
        <v>95</v>
      </c>
      <c r="Q53">
        <v>93</v>
      </c>
      <c r="R53">
        <v>4.8499999999999996</v>
      </c>
      <c r="S53" t="s">
        <v>86</v>
      </c>
      <c r="T53" t="s">
        <v>95</v>
      </c>
    </row>
    <row r="54" spans="1:20" x14ac:dyDescent="0.25">
      <c r="A54">
        <v>20</v>
      </c>
      <c r="B54" t="b">
        <f t="shared" si="3"/>
        <v>1</v>
      </c>
      <c r="C54" t="b">
        <f t="shared" si="4"/>
        <v>0</v>
      </c>
      <c r="D54" t="b">
        <f t="shared" si="2"/>
        <v>0</v>
      </c>
      <c r="F54" t="s">
        <v>139</v>
      </c>
      <c r="G54">
        <v>8.9</v>
      </c>
      <c r="H54">
        <v>807639</v>
      </c>
      <c r="I54">
        <v>13.54</v>
      </c>
      <c r="J54">
        <v>20</v>
      </c>
      <c r="K54" t="s">
        <v>94</v>
      </c>
      <c r="L54">
        <v>117</v>
      </c>
      <c r="M54">
        <v>82</v>
      </c>
      <c r="N54">
        <v>80.86</v>
      </c>
      <c r="O54">
        <v>78.58</v>
      </c>
      <c r="P54" t="s">
        <v>94</v>
      </c>
      <c r="Q54">
        <v>52</v>
      </c>
      <c r="R54">
        <v>27.45</v>
      </c>
      <c r="S54">
        <v>26.88</v>
      </c>
      <c r="T54" t="s">
        <v>94</v>
      </c>
    </row>
    <row r="55" spans="1:20" x14ac:dyDescent="0.25">
      <c r="A55">
        <v>2</v>
      </c>
      <c r="B55" t="b">
        <f t="shared" si="3"/>
        <v>1</v>
      </c>
      <c r="C55" t="b">
        <f t="shared" si="4"/>
        <v>1</v>
      </c>
      <c r="D55" t="b">
        <f t="shared" si="2"/>
        <v>0</v>
      </c>
      <c r="F55" t="s">
        <v>47</v>
      </c>
      <c r="G55">
        <v>8.92</v>
      </c>
      <c r="H55">
        <v>2087</v>
      </c>
      <c r="I55">
        <v>0.03</v>
      </c>
      <c r="J55">
        <v>4.4999999999999998E-2</v>
      </c>
      <c r="K55" t="s">
        <v>95</v>
      </c>
      <c r="L55">
        <v>112</v>
      </c>
      <c r="M55">
        <v>77</v>
      </c>
      <c r="N55">
        <v>118.29</v>
      </c>
      <c r="O55">
        <v>565.79</v>
      </c>
      <c r="P55" t="s">
        <v>95</v>
      </c>
      <c r="Q55">
        <v>114</v>
      </c>
      <c r="R55">
        <v>30.95</v>
      </c>
      <c r="S55">
        <v>32.200000000000003</v>
      </c>
      <c r="T55" t="s">
        <v>94</v>
      </c>
    </row>
    <row r="56" spans="1:20" x14ac:dyDescent="0.25">
      <c r="A56">
        <v>2</v>
      </c>
      <c r="B56" t="b">
        <f t="shared" si="3"/>
        <v>1</v>
      </c>
      <c r="C56" t="b">
        <f t="shared" si="4"/>
        <v>1</v>
      </c>
      <c r="D56" t="b">
        <f t="shared" si="2"/>
        <v>0</v>
      </c>
      <c r="F56" t="s">
        <v>48</v>
      </c>
      <c r="G56" t="s">
        <v>86</v>
      </c>
      <c r="H56" t="s">
        <v>86</v>
      </c>
      <c r="I56" t="s">
        <v>86</v>
      </c>
      <c r="J56" t="s">
        <v>86</v>
      </c>
      <c r="K56" t="s">
        <v>95</v>
      </c>
      <c r="L56">
        <v>131</v>
      </c>
      <c r="M56">
        <v>133</v>
      </c>
      <c r="N56">
        <v>134.27000000000001</v>
      </c>
      <c r="O56" t="s">
        <v>86</v>
      </c>
      <c r="P56" t="s">
        <v>95</v>
      </c>
      <c r="Q56">
        <v>117</v>
      </c>
      <c r="R56">
        <v>82.02</v>
      </c>
      <c r="S56" t="s">
        <v>86</v>
      </c>
      <c r="T56" t="s">
        <v>95</v>
      </c>
    </row>
    <row r="57" spans="1:20" x14ac:dyDescent="0.25">
      <c r="A57">
        <v>2</v>
      </c>
      <c r="B57" t="b">
        <f t="shared" si="3"/>
        <v>1</v>
      </c>
      <c r="C57" t="b">
        <f t="shared" si="4"/>
        <v>0</v>
      </c>
      <c r="D57" t="b">
        <f t="shared" si="2"/>
        <v>0</v>
      </c>
      <c r="F57" t="s">
        <v>49</v>
      </c>
      <c r="G57">
        <v>9.01</v>
      </c>
      <c r="H57">
        <v>9590</v>
      </c>
      <c r="I57">
        <v>0.16</v>
      </c>
      <c r="J57">
        <v>0.109</v>
      </c>
      <c r="K57" t="s">
        <v>94</v>
      </c>
      <c r="L57">
        <v>91</v>
      </c>
      <c r="M57">
        <v>106</v>
      </c>
      <c r="N57">
        <v>32.15</v>
      </c>
      <c r="O57">
        <v>30.94</v>
      </c>
      <c r="P57" t="s">
        <v>94</v>
      </c>
      <c r="Q57">
        <v>51</v>
      </c>
      <c r="R57">
        <v>12.56</v>
      </c>
      <c r="S57">
        <v>17.510000000000002</v>
      </c>
      <c r="T57" t="s">
        <v>94</v>
      </c>
    </row>
    <row r="58" spans="1:20" x14ac:dyDescent="0.25">
      <c r="A58">
        <v>2</v>
      </c>
      <c r="B58" t="b">
        <f t="shared" si="3"/>
        <v>1</v>
      </c>
      <c r="C58" t="b">
        <f t="shared" si="4"/>
        <v>0</v>
      </c>
      <c r="D58" t="b">
        <f t="shared" si="2"/>
        <v>0</v>
      </c>
      <c r="F58" t="s">
        <v>50</v>
      </c>
      <c r="G58">
        <v>9.1199999999999992</v>
      </c>
      <c r="H58">
        <v>21468</v>
      </c>
      <c r="I58">
        <v>0.36</v>
      </c>
      <c r="J58">
        <v>0.13100000000000001</v>
      </c>
      <c r="K58" t="s">
        <v>94</v>
      </c>
      <c r="L58">
        <v>91</v>
      </c>
      <c r="M58">
        <v>106</v>
      </c>
      <c r="N58">
        <v>44.48</v>
      </c>
      <c r="O58">
        <v>41.99</v>
      </c>
      <c r="P58" t="s">
        <v>94</v>
      </c>
      <c r="Q58">
        <v>105</v>
      </c>
      <c r="R58">
        <v>18.57</v>
      </c>
      <c r="S58">
        <v>18.53</v>
      </c>
      <c r="T58" t="s">
        <v>94</v>
      </c>
    </row>
    <row r="59" spans="1:20" x14ac:dyDescent="0.25">
      <c r="A59">
        <v>2</v>
      </c>
      <c r="B59" t="b">
        <f t="shared" si="3"/>
        <v>1</v>
      </c>
      <c r="C59" t="b">
        <f t="shared" si="4"/>
        <v>0</v>
      </c>
      <c r="D59" t="b">
        <f t="shared" si="2"/>
        <v>0</v>
      </c>
      <c r="F59" t="s">
        <v>51</v>
      </c>
      <c r="G59">
        <v>9.42</v>
      </c>
      <c r="H59">
        <v>9215</v>
      </c>
      <c r="I59">
        <v>0.15</v>
      </c>
      <c r="J59">
        <v>0.11600000000000001</v>
      </c>
      <c r="K59" t="s">
        <v>94</v>
      </c>
      <c r="L59">
        <v>91</v>
      </c>
      <c r="M59">
        <v>106</v>
      </c>
      <c r="N59">
        <v>43.26</v>
      </c>
      <c r="O59">
        <v>39.06</v>
      </c>
      <c r="P59" t="s">
        <v>94</v>
      </c>
      <c r="Q59">
        <v>105</v>
      </c>
      <c r="R59">
        <v>21.07</v>
      </c>
      <c r="S59">
        <v>20.6</v>
      </c>
      <c r="T59" t="s">
        <v>94</v>
      </c>
    </row>
    <row r="60" spans="1:20" x14ac:dyDescent="0.25">
      <c r="A60">
        <v>2</v>
      </c>
      <c r="B60" t="b">
        <f t="shared" si="3"/>
        <v>1</v>
      </c>
      <c r="C60" t="b">
        <f t="shared" si="4"/>
        <v>0</v>
      </c>
      <c r="D60" t="b">
        <f t="shared" si="2"/>
        <v>0</v>
      </c>
      <c r="F60" t="s">
        <v>52</v>
      </c>
      <c r="G60">
        <v>9.44</v>
      </c>
      <c r="H60">
        <v>6253</v>
      </c>
      <c r="I60">
        <v>0.1</v>
      </c>
      <c r="J60">
        <v>0.113</v>
      </c>
      <c r="K60" t="s">
        <v>94</v>
      </c>
      <c r="L60">
        <v>104</v>
      </c>
      <c r="M60">
        <v>78</v>
      </c>
      <c r="N60">
        <v>107.66</v>
      </c>
      <c r="O60">
        <v>125.43</v>
      </c>
      <c r="P60" t="s">
        <v>94</v>
      </c>
      <c r="Q60">
        <v>103</v>
      </c>
      <c r="R60">
        <v>57.46</v>
      </c>
      <c r="S60">
        <v>61.68</v>
      </c>
      <c r="T60" t="s">
        <v>94</v>
      </c>
    </row>
    <row r="61" spans="1:20" x14ac:dyDescent="0.25">
      <c r="A61">
        <v>2</v>
      </c>
      <c r="B61" t="b">
        <f t="shared" si="3"/>
        <v>1</v>
      </c>
      <c r="C61" t="b">
        <f t="shared" si="4"/>
        <v>1</v>
      </c>
      <c r="D61" t="b">
        <f t="shared" si="2"/>
        <v>0</v>
      </c>
      <c r="F61" t="s">
        <v>53</v>
      </c>
      <c r="G61">
        <v>9.57</v>
      </c>
      <c r="H61">
        <v>102</v>
      </c>
      <c r="I61">
        <v>0</v>
      </c>
      <c r="J61">
        <v>1.4E-2</v>
      </c>
      <c r="K61" t="s">
        <v>95</v>
      </c>
      <c r="L61">
        <v>173</v>
      </c>
      <c r="M61">
        <v>171</v>
      </c>
      <c r="N61">
        <v>50.29</v>
      </c>
      <c r="O61">
        <v>68.099999999999994</v>
      </c>
      <c r="P61" t="s">
        <v>94</v>
      </c>
      <c r="Q61">
        <v>175</v>
      </c>
      <c r="R61">
        <v>46.95</v>
      </c>
      <c r="S61" t="s">
        <v>86</v>
      </c>
      <c r="T61" t="s">
        <v>95</v>
      </c>
    </row>
    <row r="62" spans="1:20" x14ac:dyDescent="0.25">
      <c r="A62">
        <v>2</v>
      </c>
      <c r="B62" t="b">
        <f t="shared" si="3"/>
        <v>1</v>
      </c>
      <c r="C62" t="b">
        <f t="shared" si="4"/>
        <v>0</v>
      </c>
      <c r="D62" t="b">
        <f t="shared" si="2"/>
        <v>0</v>
      </c>
      <c r="F62" t="s">
        <v>54</v>
      </c>
      <c r="G62">
        <v>9.6999999999999993</v>
      </c>
      <c r="H62">
        <v>3451</v>
      </c>
      <c r="I62">
        <v>0.06</v>
      </c>
      <c r="J62">
        <v>4.4999999999999998E-2</v>
      </c>
      <c r="K62" t="s">
        <v>94</v>
      </c>
      <c r="L62">
        <v>105</v>
      </c>
      <c r="M62">
        <v>120</v>
      </c>
      <c r="N62">
        <v>26.33</v>
      </c>
      <c r="O62">
        <v>25.01</v>
      </c>
      <c r="P62" t="s">
        <v>94</v>
      </c>
      <c r="Q62">
        <v>79</v>
      </c>
      <c r="R62">
        <v>22.45</v>
      </c>
      <c r="S62">
        <v>30.05</v>
      </c>
      <c r="T62" t="s">
        <v>94</v>
      </c>
    </row>
    <row r="63" spans="1:20" x14ac:dyDescent="0.25">
      <c r="A63">
        <v>20</v>
      </c>
      <c r="B63" t="b">
        <f t="shared" si="3"/>
        <v>1</v>
      </c>
      <c r="C63" t="b">
        <f t="shared" si="4"/>
        <v>0</v>
      </c>
      <c r="D63" t="b">
        <f t="shared" si="2"/>
        <v>0</v>
      </c>
      <c r="F63" t="s">
        <v>140</v>
      </c>
      <c r="G63">
        <v>9.83</v>
      </c>
      <c r="H63">
        <v>538685</v>
      </c>
      <c r="I63">
        <v>9.0299999999999994</v>
      </c>
      <c r="J63">
        <v>20.850999999999999</v>
      </c>
      <c r="K63" t="s">
        <v>94</v>
      </c>
      <c r="L63">
        <v>95</v>
      </c>
      <c r="M63">
        <v>174</v>
      </c>
      <c r="N63">
        <v>53.87</v>
      </c>
      <c r="O63">
        <v>56.78</v>
      </c>
      <c r="P63" t="s">
        <v>94</v>
      </c>
      <c r="Q63">
        <v>176</v>
      </c>
      <c r="R63">
        <v>50.8</v>
      </c>
      <c r="S63">
        <v>53.6</v>
      </c>
      <c r="T63" t="s">
        <v>94</v>
      </c>
    </row>
    <row r="64" spans="1:20" x14ac:dyDescent="0.25">
      <c r="A64">
        <v>2</v>
      </c>
      <c r="B64" t="b">
        <f t="shared" si="3"/>
        <v>1</v>
      </c>
      <c r="C64" t="b">
        <f t="shared" si="4"/>
        <v>0</v>
      </c>
      <c r="D64" t="b">
        <f t="shared" si="2"/>
        <v>0</v>
      </c>
      <c r="F64" t="s">
        <v>55</v>
      </c>
      <c r="G64">
        <v>9.93</v>
      </c>
      <c r="H64">
        <v>4190</v>
      </c>
      <c r="I64">
        <v>7.0000000000000007E-2</v>
      </c>
      <c r="J64">
        <v>7.3999999999999996E-2</v>
      </c>
      <c r="K64" t="s">
        <v>94</v>
      </c>
      <c r="L64">
        <v>77</v>
      </c>
      <c r="M64">
        <v>156</v>
      </c>
      <c r="N64">
        <v>33.51</v>
      </c>
      <c r="O64">
        <v>33.11</v>
      </c>
      <c r="P64" t="s">
        <v>94</v>
      </c>
      <c r="Q64">
        <v>158</v>
      </c>
      <c r="R64">
        <v>32.54</v>
      </c>
      <c r="S64">
        <v>28.82</v>
      </c>
      <c r="T64" t="s">
        <v>94</v>
      </c>
    </row>
    <row r="65" spans="1:20" x14ac:dyDescent="0.25">
      <c r="A65">
        <v>2</v>
      </c>
      <c r="B65" t="b">
        <f t="shared" si="3"/>
        <v>1</v>
      </c>
      <c r="C65" t="b">
        <f t="shared" si="4"/>
        <v>1</v>
      </c>
      <c r="D65" t="b">
        <f t="shared" si="2"/>
        <v>0</v>
      </c>
      <c r="F65" t="s">
        <v>56</v>
      </c>
      <c r="G65">
        <v>9.94</v>
      </c>
      <c r="H65">
        <v>655</v>
      </c>
      <c r="I65">
        <v>0.01</v>
      </c>
      <c r="J65">
        <v>3.4000000000000002E-2</v>
      </c>
      <c r="K65" t="s">
        <v>95</v>
      </c>
      <c r="L65">
        <v>83</v>
      </c>
      <c r="M65">
        <v>85</v>
      </c>
      <c r="N65">
        <v>64.25</v>
      </c>
      <c r="O65">
        <v>73.78</v>
      </c>
      <c r="P65" t="s">
        <v>94</v>
      </c>
      <c r="Q65">
        <v>95</v>
      </c>
      <c r="R65">
        <v>15.9</v>
      </c>
      <c r="S65">
        <v>127.82</v>
      </c>
      <c r="T65" t="s">
        <v>95</v>
      </c>
    </row>
    <row r="66" spans="1:20" x14ac:dyDescent="0.25">
      <c r="A66">
        <v>2</v>
      </c>
      <c r="B66" t="b">
        <f t="shared" si="3"/>
        <v>1</v>
      </c>
      <c r="C66" t="b">
        <f t="shared" si="4"/>
        <v>1</v>
      </c>
      <c r="D66" t="b">
        <f t="shared" si="2"/>
        <v>0</v>
      </c>
      <c r="F66" t="s">
        <v>58</v>
      </c>
      <c r="G66">
        <v>9.9700000000000006</v>
      </c>
      <c r="H66">
        <v>1344</v>
      </c>
      <c r="I66">
        <v>0.02</v>
      </c>
      <c r="J66">
        <v>4.1000000000000002E-2</v>
      </c>
      <c r="K66" t="s">
        <v>95</v>
      </c>
      <c r="L66">
        <v>75</v>
      </c>
      <c r="M66">
        <v>53</v>
      </c>
      <c r="N66">
        <v>20.02</v>
      </c>
      <c r="O66" t="s">
        <v>86</v>
      </c>
      <c r="P66" t="s">
        <v>95</v>
      </c>
      <c r="Q66">
        <v>89</v>
      </c>
      <c r="R66">
        <v>6.44</v>
      </c>
      <c r="S66" t="s">
        <v>86</v>
      </c>
      <c r="T66" t="s">
        <v>95</v>
      </c>
    </row>
    <row r="67" spans="1:20" x14ac:dyDescent="0.25">
      <c r="A67">
        <v>2</v>
      </c>
      <c r="B67" t="b">
        <f t="shared" si="3"/>
        <v>1</v>
      </c>
      <c r="C67" t="b">
        <f t="shared" si="4"/>
        <v>1</v>
      </c>
      <c r="D67" t="b">
        <f t="shared" si="2"/>
        <v>0</v>
      </c>
      <c r="F67" t="s">
        <v>57</v>
      </c>
      <c r="G67" t="s">
        <v>86</v>
      </c>
      <c r="H67" t="s">
        <v>86</v>
      </c>
      <c r="I67" t="s">
        <v>86</v>
      </c>
      <c r="J67" t="s">
        <v>86</v>
      </c>
      <c r="K67" t="s">
        <v>95</v>
      </c>
      <c r="L67">
        <v>77</v>
      </c>
      <c r="M67">
        <v>110</v>
      </c>
      <c r="N67">
        <v>44.88</v>
      </c>
      <c r="O67" t="s">
        <v>86</v>
      </c>
      <c r="P67" t="s">
        <v>95</v>
      </c>
      <c r="Q67">
        <v>61</v>
      </c>
      <c r="R67">
        <v>58.7</v>
      </c>
      <c r="S67" t="s">
        <v>86</v>
      </c>
      <c r="T67" t="s">
        <v>95</v>
      </c>
    </row>
    <row r="68" spans="1:20" x14ac:dyDescent="0.25">
      <c r="A68">
        <v>2</v>
      </c>
      <c r="B68" t="b">
        <f t="shared" ref="B68:B88" si="5">OR(J68&lt;0.5*A68,J68="n.a.",J68&gt;9)</f>
        <v>1</v>
      </c>
      <c r="C68" t="b">
        <f t="shared" ref="C68:C88" si="6">K68="Not confirmed"</f>
        <v>0</v>
      </c>
      <c r="D68" t="b">
        <f t="shared" si="2"/>
        <v>0</v>
      </c>
      <c r="F68" t="s">
        <v>59</v>
      </c>
      <c r="G68">
        <v>10.01</v>
      </c>
      <c r="H68">
        <v>7400</v>
      </c>
      <c r="I68">
        <v>0.12</v>
      </c>
      <c r="J68">
        <v>7.6999999999999999E-2</v>
      </c>
      <c r="K68" t="s">
        <v>94</v>
      </c>
      <c r="L68">
        <v>91</v>
      </c>
      <c r="M68">
        <v>120</v>
      </c>
      <c r="N68">
        <v>21.47</v>
      </c>
      <c r="O68">
        <v>20.74</v>
      </c>
      <c r="P68" t="s">
        <v>94</v>
      </c>
      <c r="Q68">
        <v>65</v>
      </c>
      <c r="R68">
        <v>19.54</v>
      </c>
      <c r="S68">
        <v>29.74</v>
      </c>
      <c r="T68" t="s">
        <v>94</v>
      </c>
    </row>
    <row r="69" spans="1:20" x14ac:dyDescent="0.25">
      <c r="A69">
        <v>2</v>
      </c>
      <c r="B69" t="b">
        <f t="shared" si="5"/>
        <v>1</v>
      </c>
      <c r="C69" t="b">
        <f t="shared" si="6"/>
        <v>0</v>
      </c>
      <c r="D69" t="b">
        <f t="shared" ref="D69:D88" si="7">AND(B69=FALSE,C69=FALSE)</f>
        <v>0</v>
      </c>
      <c r="F69" t="s">
        <v>60</v>
      </c>
      <c r="G69">
        <v>10.07</v>
      </c>
      <c r="H69">
        <v>3805</v>
      </c>
      <c r="I69">
        <v>0.06</v>
      </c>
      <c r="J69">
        <v>6.2E-2</v>
      </c>
      <c r="K69" t="s">
        <v>94</v>
      </c>
      <c r="L69">
        <v>91</v>
      </c>
      <c r="M69">
        <v>126</v>
      </c>
      <c r="N69">
        <v>27.8</v>
      </c>
      <c r="O69">
        <v>25.46</v>
      </c>
      <c r="P69" t="s">
        <v>94</v>
      </c>
      <c r="Q69">
        <v>89</v>
      </c>
      <c r="R69">
        <v>20.76</v>
      </c>
      <c r="S69">
        <v>21.06</v>
      </c>
      <c r="T69" t="s">
        <v>94</v>
      </c>
    </row>
    <row r="70" spans="1:20" x14ac:dyDescent="0.25">
      <c r="A70">
        <v>2</v>
      </c>
      <c r="B70" t="b">
        <f t="shared" si="5"/>
        <v>1</v>
      </c>
      <c r="C70" t="b">
        <f t="shared" si="6"/>
        <v>0</v>
      </c>
      <c r="D70" t="b">
        <f t="shared" si="7"/>
        <v>0</v>
      </c>
      <c r="F70" t="s">
        <v>62</v>
      </c>
      <c r="G70">
        <v>10.14</v>
      </c>
      <c r="H70">
        <v>4413</v>
      </c>
      <c r="I70">
        <v>7.0000000000000007E-2</v>
      </c>
      <c r="J70">
        <v>6.3E-2</v>
      </c>
      <c r="K70" t="s">
        <v>94</v>
      </c>
      <c r="L70">
        <v>105</v>
      </c>
      <c r="M70">
        <v>120</v>
      </c>
      <c r="N70">
        <v>41.58</v>
      </c>
      <c r="O70">
        <v>40.159999999999997</v>
      </c>
      <c r="P70" t="s">
        <v>94</v>
      </c>
      <c r="Q70">
        <v>119</v>
      </c>
      <c r="R70">
        <v>9.42</v>
      </c>
      <c r="S70">
        <v>12.76</v>
      </c>
      <c r="T70" t="s">
        <v>94</v>
      </c>
    </row>
    <row r="71" spans="1:20" x14ac:dyDescent="0.25">
      <c r="A71">
        <v>2</v>
      </c>
      <c r="B71" t="b">
        <f t="shared" si="5"/>
        <v>1</v>
      </c>
      <c r="C71" t="b">
        <f t="shared" si="6"/>
        <v>0</v>
      </c>
      <c r="D71" t="b">
        <f t="shared" si="7"/>
        <v>0</v>
      </c>
      <c r="F71" t="s">
        <v>61</v>
      </c>
      <c r="G71">
        <v>10.16</v>
      </c>
      <c r="H71">
        <v>6657</v>
      </c>
      <c r="I71">
        <v>0.11</v>
      </c>
      <c r="J71">
        <v>8.7999999999999995E-2</v>
      </c>
      <c r="K71" t="s">
        <v>94</v>
      </c>
      <c r="L71">
        <v>91</v>
      </c>
      <c r="M71">
        <v>126</v>
      </c>
      <c r="N71">
        <v>23.32</v>
      </c>
      <c r="O71">
        <v>23.26</v>
      </c>
      <c r="P71" t="s">
        <v>94</v>
      </c>
      <c r="Q71">
        <v>89</v>
      </c>
      <c r="R71">
        <v>13.68</v>
      </c>
      <c r="S71">
        <v>15.32</v>
      </c>
      <c r="T71" t="s">
        <v>94</v>
      </c>
    </row>
    <row r="72" spans="1:20" x14ac:dyDescent="0.25">
      <c r="A72">
        <v>2</v>
      </c>
      <c r="B72" t="b">
        <f t="shared" si="5"/>
        <v>1</v>
      </c>
      <c r="C72" t="b">
        <f t="shared" si="6"/>
        <v>0</v>
      </c>
      <c r="D72" t="b">
        <f t="shared" si="7"/>
        <v>0</v>
      </c>
      <c r="F72" t="s">
        <v>63</v>
      </c>
      <c r="G72">
        <v>10.36</v>
      </c>
      <c r="H72">
        <v>2607</v>
      </c>
      <c r="I72">
        <v>0.04</v>
      </c>
      <c r="J72">
        <v>5.0999999999999997E-2</v>
      </c>
      <c r="K72" t="s">
        <v>94</v>
      </c>
      <c r="L72">
        <v>119</v>
      </c>
      <c r="M72">
        <v>91</v>
      </c>
      <c r="N72">
        <v>93.27</v>
      </c>
      <c r="O72">
        <v>108.82</v>
      </c>
      <c r="P72" t="s">
        <v>94</v>
      </c>
      <c r="Q72">
        <v>134</v>
      </c>
      <c r="R72">
        <v>28.94</v>
      </c>
      <c r="S72">
        <v>22.15</v>
      </c>
      <c r="T72" t="s">
        <v>94</v>
      </c>
    </row>
    <row r="73" spans="1:20" x14ac:dyDescent="0.25">
      <c r="A73">
        <v>2</v>
      </c>
      <c r="B73" t="b">
        <f t="shared" si="5"/>
        <v>1</v>
      </c>
      <c r="C73" t="b">
        <f t="shared" si="6"/>
        <v>1</v>
      </c>
      <c r="D73" t="b">
        <f t="shared" si="7"/>
        <v>0</v>
      </c>
      <c r="F73" t="s">
        <v>64</v>
      </c>
      <c r="G73">
        <v>10.38</v>
      </c>
      <c r="H73">
        <v>101</v>
      </c>
      <c r="I73">
        <v>0</v>
      </c>
      <c r="J73">
        <v>0.03</v>
      </c>
      <c r="K73" t="s">
        <v>95</v>
      </c>
      <c r="L73">
        <v>167</v>
      </c>
      <c r="M73">
        <v>130</v>
      </c>
      <c r="N73">
        <v>69.45</v>
      </c>
      <c r="O73">
        <v>99.88</v>
      </c>
      <c r="P73" t="s">
        <v>95</v>
      </c>
      <c r="Q73">
        <v>132</v>
      </c>
      <c r="R73">
        <v>62.22</v>
      </c>
      <c r="S73" t="s">
        <v>86</v>
      </c>
      <c r="T73" t="s">
        <v>95</v>
      </c>
    </row>
    <row r="74" spans="1:20" x14ac:dyDescent="0.25">
      <c r="A74">
        <v>2</v>
      </c>
      <c r="B74" t="b">
        <f t="shared" si="5"/>
        <v>1</v>
      </c>
      <c r="C74" t="b">
        <f t="shared" si="6"/>
        <v>0</v>
      </c>
      <c r="D74" t="b">
        <f t="shared" si="7"/>
        <v>0</v>
      </c>
      <c r="F74" t="s">
        <v>65</v>
      </c>
      <c r="G74">
        <v>10.4</v>
      </c>
      <c r="H74">
        <v>6843</v>
      </c>
      <c r="I74">
        <v>0.11</v>
      </c>
      <c r="J74">
        <v>0.104</v>
      </c>
      <c r="K74" t="s">
        <v>94</v>
      </c>
      <c r="L74">
        <v>105</v>
      </c>
      <c r="M74">
        <v>120</v>
      </c>
      <c r="N74">
        <v>41.61</v>
      </c>
      <c r="O74">
        <v>36.22</v>
      </c>
      <c r="P74" t="s">
        <v>94</v>
      </c>
      <c r="Q74">
        <v>77</v>
      </c>
      <c r="R74">
        <v>22.61</v>
      </c>
      <c r="S74">
        <v>40.74</v>
      </c>
      <c r="T74" t="s">
        <v>94</v>
      </c>
    </row>
    <row r="75" spans="1:20" x14ac:dyDescent="0.25">
      <c r="A75">
        <v>2</v>
      </c>
      <c r="B75" t="b">
        <f t="shared" si="5"/>
        <v>1</v>
      </c>
      <c r="C75" t="b">
        <f t="shared" si="6"/>
        <v>1</v>
      </c>
      <c r="D75" t="b">
        <f t="shared" si="7"/>
        <v>0</v>
      </c>
      <c r="F75" t="s">
        <v>66</v>
      </c>
      <c r="G75">
        <v>10.52</v>
      </c>
      <c r="H75">
        <v>5818</v>
      </c>
      <c r="I75">
        <v>0.1</v>
      </c>
      <c r="J75">
        <v>8.3000000000000004E-2</v>
      </c>
      <c r="K75" t="s">
        <v>95</v>
      </c>
      <c r="L75">
        <v>105</v>
      </c>
      <c r="M75">
        <v>134</v>
      </c>
      <c r="N75">
        <v>24.19</v>
      </c>
      <c r="O75">
        <v>22.03</v>
      </c>
      <c r="P75" t="s">
        <v>94</v>
      </c>
      <c r="Q75">
        <v>91</v>
      </c>
      <c r="R75">
        <v>18.329999999999998</v>
      </c>
      <c r="S75" t="s">
        <v>86</v>
      </c>
      <c r="T75" t="s">
        <v>95</v>
      </c>
    </row>
    <row r="76" spans="1:20" x14ac:dyDescent="0.25">
      <c r="A76">
        <v>2</v>
      </c>
      <c r="B76" t="b">
        <f t="shared" si="5"/>
        <v>1</v>
      </c>
      <c r="C76" t="b">
        <f t="shared" si="6"/>
        <v>0</v>
      </c>
      <c r="D76" t="b">
        <f t="shared" si="7"/>
        <v>0</v>
      </c>
      <c r="F76" t="s">
        <v>67</v>
      </c>
      <c r="G76">
        <v>10.6</v>
      </c>
      <c r="H76">
        <v>3908</v>
      </c>
      <c r="I76">
        <v>7.0000000000000007E-2</v>
      </c>
      <c r="J76">
        <v>0.107</v>
      </c>
      <c r="K76" t="s">
        <v>94</v>
      </c>
      <c r="L76">
        <v>146</v>
      </c>
      <c r="M76">
        <v>148</v>
      </c>
      <c r="N76">
        <v>62.17</v>
      </c>
      <c r="O76">
        <v>62.08</v>
      </c>
      <c r="P76" t="s">
        <v>94</v>
      </c>
      <c r="Q76">
        <v>111</v>
      </c>
      <c r="R76">
        <v>47.11</v>
      </c>
      <c r="S76">
        <v>57.35</v>
      </c>
      <c r="T76" t="s">
        <v>94</v>
      </c>
    </row>
    <row r="77" spans="1:20" x14ac:dyDescent="0.25">
      <c r="A77">
        <v>2</v>
      </c>
      <c r="B77" t="b">
        <f t="shared" si="5"/>
        <v>1</v>
      </c>
      <c r="C77" t="b">
        <f t="shared" si="6"/>
        <v>0</v>
      </c>
      <c r="D77" t="b">
        <f t="shared" si="7"/>
        <v>0</v>
      </c>
      <c r="F77" t="s">
        <v>68</v>
      </c>
      <c r="G77">
        <v>10.62</v>
      </c>
      <c r="H77">
        <v>4698</v>
      </c>
      <c r="I77">
        <v>0.08</v>
      </c>
      <c r="J77">
        <v>9.2999999999999999E-2</v>
      </c>
      <c r="K77" t="s">
        <v>94</v>
      </c>
      <c r="L77">
        <v>119</v>
      </c>
      <c r="M77">
        <v>91</v>
      </c>
      <c r="N77">
        <v>43.21</v>
      </c>
      <c r="O77">
        <v>51.94</v>
      </c>
      <c r="P77" t="s">
        <v>94</v>
      </c>
      <c r="Q77">
        <v>134</v>
      </c>
      <c r="R77">
        <v>38.270000000000003</v>
      </c>
      <c r="S77">
        <v>32.44</v>
      </c>
      <c r="T77" t="s">
        <v>94</v>
      </c>
    </row>
    <row r="78" spans="1:20" x14ac:dyDescent="0.25">
      <c r="A78">
        <v>20</v>
      </c>
      <c r="B78" t="b">
        <f t="shared" si="5"/>
        <v>1</v>
      </c>
      <c r="C78" t="b">
        <f t="shared" si="6"/>
        <v>0</v>
      </c>
      <c r="D78" t="b">
        <f t="shared" si="7"/>
        <v>0</v>
      </c>
      <c r="F78" t="s">
        <v>141</v>
      </c>
      <c r="G78">
        <v>10.65</v>
      </c>
      <c r="H78">
        <v>425636</v>
      </c>
      <c r="I78">
        <v>7.13</v>
      </c>
      <c r="J78">
        <v>20</v>
      </c>
      <c r="K78" t="s">
        <v>94</v>
      </c>
      <c r="L78">
        <v>152</v>
      </c>
      <c r="M78">
        <v>150</v>
      </c>
      <c r="N78">
        <v>170.23</v>
      </c>
      <c r="O78">
        <v>160.31</v>
      </c>
      <c r="P78" t="s">
        <v>94</v>
      </c>
      <c r="Q78" t="s">
        <v>86</v>
      </c>
      <c r="R78" t="s">
        <v>86</v>
      </c>
      <c r="S78" t="s">
        <v>86</v>
      </c>
      <c r="T78" t="s">
        <v>86</v>
      </c>
    </row>
    <row r="79" spans="1:20" x14ac:dyDescent="0.25">
      <c r="A79">
        <v>2</v>
      </c>
      <c r="B79" t="b">
        <f t="shared" si="5"/>
        <v>1</v>
      </c>
      <c r="C79" t="b">
        <f t="shared" si="6"/>
        <v>1</v>
      </c>
      <c r="D79" t="b">
        <f t="shared" si="7"/>
        <v>0</v>
      </c>
      <c r="F79" t="s">
        <v>69</v>
      </c>
      <c r="G79">
        <v>10.67</v>
      </c>
      <c r="H79">
        <v>5049</v>
      </c>
      <c r="I79">
        <v>0.08</v>
      </c>
      <c r="J79">
        <v>0.13600000000000001</v>
      </c>
      <c r="K79" t="s">
        <v>95</v>
      </c>
      <c r="L79">
        <v>146</v>
      </c>
      <c r="M79">
        <v>148</v>
      </c>
      <c r="N79">
        <v>62.3</v>
      </c>
      <c r="O79">
        <v>73.89</v>
      </c>
      <c r="P79" t="s">
        <v>94</v>
      </c>
      <c r="Q79">
        <v>111</v>
      </c>
      <c r="R79">
        <v>46.26</v>
      </c>
      <c r="S79">
        <v>136.86000000000001</v>
      </c>
      <c r="T79" t="s">
        <v>95</v>
      </c>
    </row>
    <row r="80" spans="1:20" x14ac:dyDescent="0.25">
      <c r="A80">
        <v>2</v>
      </c>
      <c r="B80" t="b">
        <f t="shared" si="5"/>
        <v>1</v>
      </c>
      <c r="C80" t="b">
        <f t="shared" si="6"/>
        <v>0</v>
      </c>
      <c r="D80" t="b">
        <f t="shared" si="7"/>
        <v>0</v>
      </c>
      <c r="F80" t="s">
        <v>71</v>
      </c>
      <c r="G80">
        <v>10.9</v>
      </c>
      <c r="H80">
        <v>8535</v>
      </c>
      <c r="I80">
        <v>0.14000000000000001</v>
      </c>
      <c r="J80">
        <v>0.17799999999999999</v>
      </c>
      <c r="K80" t="s">
        <v>94</v>
      </c>
      <c r="L80">
        <v>91</v>
      </c>
      <c r="M80">
        <v>92</v>
      </c>
      <c r="N80">
        <v>51.34</v>
      </c>
      <c r="O80">
        <v>48.55</v>
      </c>
      <c r="P80" t="s">
        <v>94</v>
      </c>
      <c r="Q80">
        <v>134</v>
      </c>
      <c r="R80">
        <v>29.22</v>
      </c>
      <c r="S80">
        <v>25.1</v>
      </c>
      <c r="T80" t="s">
        <v>94</v>
      </c>
    </row>
    <row r="81" spans="1:20" x14ac:dyDescent="0.25">
      <c r="A81">
        <v>2</v>
      </c>
      <c r="B81" t="b">
        <f t="shared" si="5"/>
        <v>1</v>
      </c>
      <c r="C81" t="b">
        <f t="shared" si="6"/>
        <v>0</v>
      </c>
      <c r="D81" t="b">
        <f t="shared" si="7"/>
        <v>0</v>
      </c>
      <c r="F81" t="s">
        <v>70</v>
      </c>
      <c r="G81">
        <v>10.91</v>
      </c>
      <c r="H81">
        <v>3530</v>
      </c>
      <c r="I81">
        <v>0.06</v>
      </c>
      <c r="J81">
        <v>0.106</v>
      </c>
      <c r="K81" t="s">
        <v>94</v>
      </c>
      <c r="L81">
        <v>146</v>
      </c>
      <c r="M81">
        <v>148</v>
      </c>
      <c r="N81">
        <v>62.99</v>
      </c>
      <c r="O81">
        <v>67.930000000000007</v>
      </c>
      <c r="P81" t="s">
        <v>94</v>
      </c>
      <c r="Q81">
        <v>111</v>
      </c>
      <c r="R81">
        <v>46.71</v>
      </c>
      <c r="S81">
        <v>55.4</v>
      </c>
      <c r="T81" t="s">
        <v>94</v>
      </c>
    </row>
    <row r="82" spans="1:20" x14ac:dyDescent="0.25">
      <c r="A82">
        <v>2</v>
      </c>
      <c r="B82" t="b">
        <f t="shared" si="5"/>
        <v>1</v>
      </c>
      <c r="C82" t="b">
        <f t="shared" si="6"/>
        <v>1</v>
      </c>
      <c r="D82" t="b">
        <f t="shared" si="7"/>
        <v>0</v>
      </c>
      <c r="F82" t="s">
        <v>72</v>
      </c>
      <c r="G82" t="s">
        <v>86</v>
      </c>
      <c r="H82" t="s">
        <v>86</v>
      </c>
      <c r="I82" t="s">
        <v>86</v>
      </c>
      <c r="J82" t="s">
        <v>86</v>
      </c>
      <c r="K82" t="s">
        <v>95</v>
      </c>
      <c r="L82">
        <v>117</v>
      </c>
      <c r="M82">
        <v>119</v>
      </c>
      <c r="N82">
        <v>88.93</v>
      </c>
      <c r="O82" t="s">
        <v>86</v>
      </c>
      <c r="P82" t="s">
        <v>95</v>
      </c>
      <c r="Q82">
        <v>201</v>
      </c>
      <c r="R82">
        <v>59.3</v>
      </c>
      <c r="S82" t="s">
        <v>86</v>
      </c>
      <c r="T82" t="s">
        <v>95</v>
      </c>
    </row>
    <row r="83" spans="1:20" x14ac:dyDescent="0.25">
      <c r="A83">
        <v>2</v>
      </c>
      <c r="B83" t="b">
        <f t="shared" si="5"/>
        <v>1</v>
      </c>
      <c r="C83" t="b">
        <f t="shared" si="6"/>
        <v>1</v>
      </c>
      <c r="D83" t="b">
        <f t="shared" si="7"/>
        <v>0</v>
      </c>
      <c r="F83" t="s">
        <v>73</v>
      </c>
      <c r="G83" t="s">
        <v>86</v>
      </c>
      <c r="H83" t="s">
        <v>86</v>
      </c>
      <c r="I83" t="s">
        <v>86</v>
      </c>
      <c r="J83" t="s">
        <v>86</v>
      </c>
      <c r="K83" t="s">
        <v>95</v>
      </c>
      <c r="L83">
        <v>157</v>
      </c>
      <c r="M83">
        <v>155</v>
      </c>
      <c r="N83">
        <v>77.86</v>
      </c>
      <c r="O83" t="s">
        <v>86</v>
      </c>
      <c r="P83" t="s">
        <v>95</v>
      </c>
      <c r="Q83">
        <v>75</v>
      </c>
      <c r="R83">
        <v>206.79</v>
      </c>
      <c r="S83" t="s">
        <v>86</v>
      </c>
      <c r="T83" t="s">
        <v>95</v>
      </c>
    </row>
    <row r="84" spans="1:20" x14ac:dyDescent="0.25">
      <c r="A84">
        <v>2</v>
      </c>
      <c r="B84" t="b">
        <f t="shared" si="5"/>
        <v>1</v>
      </c>
      <c r="C84" t="b">
        <f t="shared" si="6"/>
        <v>1</v>
      </c>
      <c r="D84" t="b">
        <f t="shared" si="7"/>
        <v>0</v>
      </c>
      <c r="F84" t="s">
        <v>74</v>
      </c>
      <c r="G84" t="s">
        <v>86</v>
      </c>
      <c r="H84" t="s">
        <v>86</v>
      </c>
      <c r="I84" t="s">
        <v>86</v>
      </c>
      <c r="J84" t="s">
        <v>86</v>
      </c>
      <c r="K84" t="s">
        <v>95</v>
      </c>
      <c r="L84">
        <v>77</v>
      </c>
      <c r="M84">
        <v>51</v>
      </c>
      <c r="N84">
        <v>50.8</v>
      </c>
      <c r="O84" t="s">
        <v>86</v>
      </c>
      <c r="P84" t="s">
        <v>95</v>
      </c>
      <c r="Q84">
        <v>123</v>
      </c>
      <c r="R84">
        <v>20.05</v>
      </c>
      <c r="S84" t="s">
        <v>86</v>
      </c>
      <c r="T84" t="s">
        <v>95</v>
      </c>
    </row>
    <row r="85" spans="1:20" x14ac:dyDescent="0.25">
      <c r="A85">
        <v>2</v>
      </c>
      <c r="B85" t="b">
        <f t="shared" si="5"/>
        <v>1</v>
      </c>
      <c r="C85" t="b">
        <f t="shared" si="6"/>
        <v>0</v>
      </c>
      <c r="D85" t="b">
        <f t="shared" si="7"/>
        <v>0</v>
      </c>
      <c r="F85" t="s">
        <v>75</v>
      </c>
      <c r="G85">
        <v>11.96</v>
      </c>
      <c r="H85">
        <v>3543</v>
      </c>
      <c r="I85">
        <v>0.06</v>
      </c>
      <c r="J85">
        <v>0.66600000000000004</v>
      </c>
      <c r="K85" t="s">
        <v>94</v>
      </c>
      <c r="L85">
        <v>180</v>
      </c>
      <c r="M85">
        <v>182</v>
      </c>
      <c r="N85">
        <v>91.69</v>
      </c>
      <c r="O85">
        <v>93.56</v>
      </c>
      <c r="P85" t="s">
        <v>94</v>
      </c>
      <c r="Q85">
        <v>145</v>
      </c>
      <c r="R85">
        <v>53.11</v>
      </c>
      <c r="S85">
        <v>57.64</v>
      </c>
      <c r="T85" t="s">
        <v>94</v>
      </c>
    </row>
    <row r="86" spans="1:20" x14ac:dyDescent="0.25">
      <c r="A86">
        <v>2</v>
      </c>
      <c r="B86" t="b">
        <f t="shared" si="5"/>
        <v>1</v>
      </c>
      <c r="C86" t="b">
        <f t="shared" si="6"/>
        <v>0</v>
      </c>
      <c r="D86" t="b">
        <f t="shared" si="7"/>
        <v>0</v>
      </c>
      <c r="F86" t="s">
        <v>76</v>
      </c>
      <c r="G86">
        <v>12.05</v>
      </c>
      <c r="H86">
        <v>843</v>
      </c>
      <c r="I86">
        <v>0.01</v>
      </c>
      <c r="J86">
        <v>0.69399999999999995</v>
      </c>
      <c r="K86" t="s">
        <v>94</v>
      </c>
      <c r="L86">
        <v>225</v>
      </c>
      <c r="M86">
        <v>227</v>
      </c>
      <c r="N86">
        <v>64.77</v>
      </c>
      <c r="O86">
        <v>72.44</v>
      </c>
      <c r="P86" t="s">
        <v>94</v>
      </c>
      <c r="Q86">
        <v>223</v>
      </c>
      <c r="R86">
        <v>64.17</v>
      </c>
      <c r="S86">
        <v>65.239999999999995</v>
      </c>
      <c r="T86" t="s">
        <v>94</v>
      </c>
    </row>
    <row r="87" spans="1:20" x14ac:dyDescent="0.25">
      <c r="A87">
        <v>2</v>
      </c>
      <c r="B87" t="b">
        <f t="shared" si="5"/>
        <v>1</v>
      </c>
      <c r="C87" t="b">
        <f t="shared" si="6"/>
        <v>0</v>
      </c>
      <c r="D87" t="b">
        <f t="shared" si="7"/>
        <v>0</v>
      </c>
      <c r="F87" t="s">
        <v>77</v>
      </c>
      <c r="G87">
        <v>12.13</v>
      </c>
      <c r="H87">
        <v>10293</v>
      </c>
      <c r="I87">
        <v>0.17</v>
      </c>
      <c r="J87">
        <v>0.72899999999999998</v>
      </c>
      <c r="K87" t="s">
        <v>94</v>
      </c>
      <c r="L87">
        <v>128</v>
      </c>
      <c r="M87">
        <v>127</v>
      </c>
      <c r="N87">
        <v>14.22</v>
      </c>
      <c r="O87">
        <v>15.88</v>
      </c>
      <c r="P87" t="s">
        <v>94</v>
      </c>
      <c r="Q87">
        <v>129</v>
      </c>
      <c r="R87">
        <v>10.220000000000001</v>
      </c>
      <c r="S87">
        <v>10.86</v>
      </c>
      <c r="T87" t="s">
        <v>94</v>
      </c>
    </row>
    <row r="88" spans="1:20" x14ac:dyDescent="0.25">
      <c r="A88">
        <v>2</v>
      </c>
      <c r="B88" t="b">
        <f t="shared" si="5"/>
        <v>1</v>
      </c>
      <c r="C88" t="b">
        <f t="shared" si="6"/>
        <v>0</v>
      </c>
      <c r="D88" t="b">
        <f t="shared" si="7"/>
        <v>0</v>
      </c>
      <c r="F88" t="s">
        <v>78</v>
      </c>
      <c r="G88">
        <v>12.27</v>
      </c>
      <c r="H88">
        <v>3406</v>
      </c>
      <c r="I88">
        <v>0.06</v>
      </c>
      <c r="J88">
        <v>0.89200000000000002</v>
      </c>
      <c r="K88" t="s">
        <v>94</v>
      </c>
      <c r="L88">
        <v>180</v>
      </c>
      <c r="M88">
        <v>182</v>
      </c>
      <c r="N88">
        <v>93.91</v>
      </c>
      <c r="O88">
        <v>89.61</v>
      </c>
      <c r="P88" t="s">
        <v>94</v>
      </c>
      <c r="Q88">
        <v>145</v>
      </c>
      <c r="R88">
        <v>57.32</v>
      </c>
      <c r="S88">
        <v>58.15</v>
      </c>
      <c r="T88" t="s">
        <v>94</v>
      </c>
    </row>
  </sheetData>
  <conditionalFormatting sqref="B1:C1048576 D3">
    <cfRule type="cellIs" dxfId="10" priority="2" operator="equal">
      <formula>FALSE</formula>
    </cfRule>
  </conditionalFormatting>
  <conditionalFormatting sqref="D1:D1048576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topLeftCell="A46" workbookViewId="0">
      <selection activeCell="H59" sqref="H59"/>
    </sheetView>
  </sheetViews>
  <sheetFormatPr defaultRowHeight="15" x14ac:dyDescent="0.25"/>
  <cols>
    <col min="1" max="1" width="41.140625" style="9" bestFit="1" customWidth="1"/>
    <col min="2" max="2" width="12.5703125" style="10" customWidth="1"/>
    <col min="3" max="18" width="11.7109375" style="10" customWidth="1"/>
    <col min="19" max="20" width="9.140625" style="10"/>
    <col min="21" max="16384" width="9.140625" style="9"/>
  </cols>
  <sheetData>
    <row r="1" spans="1:18" x14ac:dyDescent="0.25">
      <c r="A1" s="9" t="s">
        <v>108</v>
      </c>
    </row>
    <row r="2" spans="1:18" x14ac:dyDescent="0.25">
      <c r="A2" s="11">
        <v>230925</v>
      </c>
    </row>
    <row r="4" spans="1:18" x14ac:dyDescent="0.25">
      <c r="A4" s="9" t="s">
        <v>82</v>
      </c>
      <c r="B4" s="10" t="s">
        <v>87</v>
      </c>
    </row>
    <row r="5" spans="1:18" x14ac:dyDescent="0.25">
      <c r="B5" s="10" t="s">
        <v>80</v>
      </c>
    </row>
    <row r="6" spans="1:18" x14ac:dyDescent="0.25">
      <c r="A6" s="9" t="s">
        <v>109</v>
      </c>
      <c r="B6" s="10" t="s">
        <v>152</v>
      </c>
      <c r="C6" s="10">
        <v>41</v>
      </c>
      <c r="D6" s="10">
        <v>43</v>
      </c>
      <c r="E6" s="10">
        <v>44</v>
      </c>
      <c r="F6" s="10">
        <v>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142</v>
      </c>
      <c r="M6" s="10">
        <v>51</v>
      </c>
      <c r="N6" s="10">
        <v>52</v>
      </c>
      <c r="O6" s="10">
        <v>53</v>
      </c>
      <c r="P6" s="10">
        <v>54</v>
      </c>
      <c r="Q6" s="10">
        <v>55</v>
      </c>
      <c r="R6" s="10">
        <v>56</v>
      </c>
    </row>
    <row r="7" spans="1:18" x14ac:dyDescent="0.25">
      <c r="A7" s="9" t="s">
        <v>85</v>
      </c>
      <c r="B7" s="10" t="s">
        <v>85</v>
      </c>
      <c r="C7" s="10" t="s">
        <v>85</v>
      </c>
      <c r="D7" s="10" t="s">
        <v>85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N7" s="10" t="s">
        <v>85</v>
      </c>
      <c r="O7" s="10" t="s">
        <v>85</v>
      </c>
      <c r="P7" s="10" t="s">
        <v>85</v>
      </c>
      <c r="Q7" s="10" t="s">
        <v>85</v>
      </c>
      <c r="R7" s="10" t="s">
        <v>85</v>
      </c>
    </row>
    <row r="8" spans="1:18" x14ac:dyDescent="0.25">
      <c r="A8" s="9" t="s">
        <v>1</v>
      </c>
      <c r="B8" s="10" t="s">
        <v>110</v>
      </c>
      <c r="C8" s="10" t="s">
        <v>110</v>
      </c>
      <c r="D8" s="10">
        <v>0.2</v>
      </c>
      <c r="E8" s="10" t="s">
        <v>110</v>
      </c>
      <c r="F8" s="10" t="s">
        <v>110</v>
      </c>
      <c r="G8" s="10" t="s">
        <v>110</v>
      </c>
      <c r="H8" s="10" t="s">
        <v>110</v>
      </c>
      <c r="I8" s="10" t="s">
        <v>110</v>
      </c>
      <c r="J8" s="10" t="s">
        <v>110</v>
      </c>
      <c r="K8" s="10" t="s">
        <v>110</v>
      </c>
      <c r="L8" s="10" t="s">
        <v>110</v>
      </c>
      <c r="M8" s="10" t="s">
        <v>110</v>
      </c>
      <c r="N8" s="10" t="s">
        <v>110</v>
      </c>
      <c r="O8" s="10" t="s">
        <v>110</v>
      </c>
      <c r="P8" s="10" t="s">
        <v>110</v>
      </c>
      <c r="Q8" s="10" t="s">
        <v>110</v>
      </c>
      <c r="R8" s="10" t="s">
        <v>110</v>
      </c>
    </row>
    <row r="9" spans="1:18" x14ac:dyDescent="0.25">
      <c r="A9" s="9" t="s">
        <v>2</v>
      </c>
      <c r="B9" s="10" t="s">
        <v>110</v>
      </c>
      <c r="C9" s="10" t="s">
        <v>110</v>
      </c>
      <c r="D9" s="10" t="s">
        <v>110</v>
      </c>
      <c r="E9" s="10" t="s">
        <v>110</v>
      </c>
      <c r="F9" s="10" t="s">
        <v>110</v>
      </c>
      <c r="G9" s="10" t="s">
        <v>110</v>
      </c>
      <c r="H9" s="10" t="s">
        <v>110</v>
      </c>
      <c r="I9" s="10" t="s">
        <v>110</v>
      </c>
      <c r="J9" s="10" t="s">
        <v>110</v>
      </c>
      <c r="K9" s="10" t="s">
        <v>110</v>
      </c>
      <c r="L9" s="10" t="s">
        <v>110</v>
      </c>
      <c r="M9" s="10" t="s">
        <v>110</v>
      </c>
      <c r="N9" s="10" t="s">
        <v>110</v>
      </c>
      <c r="O9" s="10" t="s">
        <v>110</v>
      </c>
      <c r="P9" s="10" t="s">
        <v>110</v>
      </c>
      <c r="Q9" s="10" t="s">
        <v>110</v>
      </c>
      <c r="R9" s="10" t="s">
        <v>110</v>
      </c>
    </row>
    <row r="10" spans="1:18" x14ac:dyDescent="0.25">
      <c r="A10" s="9" t="s">
        <v>3</v>
      </c>
      <c r="B10" s="10">
        <v>9.0999999999999998E-2</v>
      </c>
      <c r="C10" s="10" t="s">
        <v>110</v>
      </c>
      <c r="D10" s="10">
        <v>0.1173</v>
      </c>
      <c r="E10" s="10">
        <v>9.1499999999999998E-2</v>
      </c>
      <c r="F10" s="10" t="s">
        <v>110</v>
      </c>
      <c r="G10" s="10" t="s">
        <v>110</v>
      </c>
      <c r="H10" s="10">
        <v>8.3000000000000004E-2</v>
      </c>
      <c r="I10" s="10">
        <v>8.1799999999999998E-2</v>
      </c>
      <c r="J10" s="10">
        <v>7.8E-2</v>
      </c>
      <c r="K10" s="10" t="s">
        <v>110</v>
      </c>
      <c r="L10" s="10" t="s">
        <v>110</v>
      </c>
      <c r="M10" s="10">
        <v>0.1128</v>
      </c>
      <c r="N10" s="10">
        <v>8.1600000000000006E-2</v>
      </c>
      <c r="O10" s="10" t="s">
        <v>110</v>
      </c>
      <c r="P10" s="10">
        <v>8.5699999999999998E-2</v>
      </c>
      <c r="Q10" s="10" t="s">
        <v>110</v>
      </c>
      <c r="R10" s="10">
        <v>5.8400000000000001E-2</v>
      </c>
    </row>
    <row r="11" spans="1:18" x14ac:dyDescent="0.25">
      <c r="A11" s="9" t="s">
        <v>4</v>
      </c>
      <c r="B11" s="10" t="s">
        <v>110</v>
      </c>
      <c r="C11" s="10" t="s">
        <v>110</v>
      </c>
      <c r="D11" s="10" t="s">
        <v>110</v>
      </c>
      <c r="E11" s="10" t="s">
        <v>110</v>
      </c>
      <c r="F11" s="10" t="s">
        <v>110</v>
      </c>
      <c r="G11" s="10" t="s">
        <v>110</v>
      </c>
      <c r="H11" s="10" t="s">
        <v>110</v>
      </c>
      <c r="I11" s="10" t="s">
        <v>110</v>
      </c>
      <c r="J11" s="10" t="s">
        <v>110</v>
      </c>
      <c r="K11" s="10" t="s">
        <v>110</v>
      </c>
      <c r="L11" s="10" t="s">
        <v>110</v>
      </c>
      <c r="M11" s="10" t="s">
        <v>110</v>
      </c>
      <c r="N11" s="10" t="s">
        <v>110</v>
      </c>
      <c r="O11" s="10" t="s">
        <v>110</v>
      </c>
      <c r="P11" s="10" t="s">
        <v>110</v>
      </c>
      <c r="Q11" s="10" t="s">
        <v>110</v>
      </c>
      <c r="R11" s="10" t="s">
        <v>110</v>
      </c>
    </row>
    <row r="12" spans="1:18" x14ac:dyDescent="0.25">
      <c r="A12" s="9" t="s">
        <v>5</v>
      </c>
      <c r="B12" s="10" t="s">
        <v>110</v>
      </c>
      <c r="C12" s="10" t="s">
        <v>110</v>
      </c>
      <c r="D12" s="10" t="s">
        <v>110</v>
      </c>
      <c r="E12" s="10" t="s">
        <v>110</v>
      </c>
      <c r="F12" s="10" t="s">
        <v>110</v>
      </c>
      <c r="G12" s="10" t="s">
        <v>110</v>
      </c>
      <c r="H12" s="10" t="s">
        <v>110</v>
      </c>
      <c r="I12" s="10" t="s">
        <v>110</v>
      </c>
      <c r="J12" s="10" t="s">
        <v>110</v>
      </c>
      <c r="K12" s="10" t="s">
        <v>110</v>
      </c>
      <c r="L12" s="10" t="s">
        <v>110</v>
      </c>
      <c r="M12" s="10" t="s">
        <v>110</v>
      </c>
      <c r="N12" s="10" t="s">
        <v>110</v>
      </c>
      <c r="O12" s="10" t="s">
        <v>110</v>
      </c>
      <c r="P12" s="10" t="s">
        <v>110</v>
      </c>
      <c r="Q12" s="10" t="s">
        <v>110</v>
      </c>
      <c r="R12" s="10" t="s">
        <v>110</v>
      </c>
    </row>
    <row r="13" spans="1:18" x14ac:dyDescent="0.25">
      <c r="A13" s="9" t="s">
        <v>6</v>
      </c>
      <c r="B13" s="10" t="s">
        <v>110</v>
      </c>
      <c r="C13" s="10" t="s">
        <v>110</v>
      </c>
      <c r="D13" s="10" t="s">
        <v>110</v>
      </c>
      <c r="E13" s="10" t="s">
        <v>110</v>
      </c>
      <c r="F13" s="10" t="s">
        <v>110</v>
      </c>
      <c r="G13" s="10" t="s">
        <v>110</v>
      </c>
      <c r="H13" s="10" t="s">
        <v>110</v>
      </c>
      <c r="I13" s="10" t="s">
        <v>110</v>
      </c>
      <c r="J13" s="10" t="s">
        <v>110</v>
      </c>
      <c r="K13" s="10" t="s">
        <v>110</v>
      </c>
      <c r="L13" s="10" t="s">
        <v>110</v>
      </c>
      <c r="M13" s="10" t="s">
        <v>110</v>
      </c>
      <c r="N13" s="10" t="s">
        <v>110</v>
      </c>
      <c r="O13" s="10" t="s">
        <v>110</v>
      </c>
      <c r="P13" s="10" t="s">
        <v>110</v>
      </c>
      <c r="Q13" s="10" t="s">
        <v>110</v>
      </c>
      <c r="R13" s="10" t="s">
        <v>110</v>
      </c>
    </row>
    <row r="14" spans="1:18" x14ac:dyDescent="0.25">
      <c r="A14" s="9" t="s">
        <v>7</v>
      </c>
      <c r="B14" s="10" t="s">
        <v>110</v>
      </c>
      <c r="C14" s="10" t="s">
        <v>110</v>
      </c>
      <c r="D14" s="10" t="s">
        <v>110</v>
      </c>
      <c r="E14" s="10" t="s">
        <v>110</v>
      </c>
      <c r="F14" s="10" t="s">
        <v>110</v>
      </c>
      <c r="G14" s="10" t="s">
        <v>110</v>
      </c>
      <c r="H14" s="10" t="s">
        <v>110</v>
      </c>
      <c r="I14" s="10" t="s">
        <v>110</v>
      </c>
      <c r="J14" s="10" t="s">
        <v>110</v>
      </c>
      <c r="K14" s="10" t="s">
        <v>110</v>
      </c>
      <c r="L14" s="10" t="s">
        <v>110</v>
      </c>
      <c r="M14" s="10" t="s">
        <v>110</v>
      </c>
      <c r="N14" s="10" t="s">
        <v>110</v>
      </c>
      <c r="O14" s="10" t="s">
        <v>110</v>
      </c>
      <c r="P14" s="10" t="s">
        <v>110</v>
      </c>
      <c r="Q14" s="10" t="s">
        <v>110</v>
      </c>
      <c r="R14" s="10" t="s">
        <v>110</v>
      </c>
    </row>
    <row r="15" spans="1:18" x14ac:dyDescent="0.25">
      <c r="A15" s="9" t="s">
        <v>8</v>
      </c>
      <c r="B15" s="10" t="s">
        <v>110</v>
      </c>
      <c r="C15" s="10">
        <v>41.913899999999998</v>
      </c>
      <c r="D15" s="10" t="s">
        <v>110</v>
      </c>
      <c r="E15" s="10" t="s">
        <v>110</v>
      </c>
      <c r="F15" s="10">
        <v>47.408099999999997</v>
      </c>
      <c r="G15" s="10">
        <v>37.854599999999998</v>
      </c>
      <c r="H15" s="10">
        <v>178.80439999999999</v>
      </c>
      <c r="I15" s="10">
        <v>161.45419999999999</v>
      </c>
      <c r="J15" s="10">
        <v>166.6164</v>
      </c>
      <c r="K15" s="10">
        <v>164.8219</v>
      </c>
      <c r="L15" s="10" t="s">
        <v>110</v>
      </c>
      <c r="M15" s="10">
        <v>4.6580000000000004</v>
      </c>
      <c r="N15" s="10">
        <v>33.5458</v>
      </c>
      <c r="O15" s="10">
        <v>6.8464</v>
      </c>
      <c r="P15" s="10">
        <v>7.4621000000000004</v>
      </c>
      <c r="Q15" s="10">
        <v>21.622599999999998</v>
      </c>
      <c r="R15" s="10" t="s">
        <v>110</v>
      </c>
    </row>
    <row r="16" spans="1:18" x14ac:dyDescent="0.25">
      <c r="A16" s="9" t="s">
        <v>9</v>
      </c>
      <c r="B16" s="10" t="s">
        <v>110</v>
      </c>
      <c r="C16" s="10">
        <v>5.8099999999999999E-2</v>
      </c>
      <c r="D16" s="10">
        <v>5.8400000000000001E-2</v>
      </c>
      <c r="E16" s="10">
        <v>0.04</v>
      </c>
      <c r="F16" s="10" t="s">
        <v>110</v>
      </c>
      <c r="G16" s="10" t="s">
        <v>110</v>
      </c>
      <c r="H16" s="10" t="s">
        <v>110</v>
      </c>
      <c r="I16" s="10" t="s">
        <v>110</v>
      </c>
      <c r="J16" s="10" t="s">
        <v>110</v>
      </c>
      <c r="K16" s="10">
        <v>4.41E-2</v>
      </c>
      <c r="L16" s="10" t="s">
        <v>110</v>
      </c>
      <c r="M16" s="10" t="s">
        <v>110</v>
      </c>
      <c r="N16" s="10" t="s">
        <v>110</v>
      </c>
      <c r="O16" s="10" t="s">
        <v>110</v>
      </c>
      <c r="P16" s="10" t="s">
        <v>110</v>
      </c>
      <c r="Q16" s="10" t="s">
        <v>110</v>
      </c>
      <c r="R16" s="10" t="s">
        <v>110</v>
      </c>
    </row>
    <row r="17" spans="1:18" x14ac:dyDescent="0.25">
      <c r="A17" s="9" t="s">
        <v>10</v>
      </c>
      <c r="B17" s="10" t="s">
        <v>110</v>
      </c>
      <c r="C17" s="10" t="s">
        <v>110</v>
      </c>
      <c r="D17" s="10" t="s">
        <v>110</v>
      </c>
      <c r="E17" s="10" t="s">
        <v>110</v>
      </c>
      <c r="F17" s="10" t="s">
        <v>110</v>
      </c>
      <c r="G17" s="10" t="s">
        <v>110</v>
      </c>
      <c r="H17" s="10" t="s">
        <v>110</v>
      </c>
      <c r="I17" s="10" t="s">
        <v>110</v>
      </c>
      <c r="J17" s="10" t="s">
        <v>110</v>
      </c>
      <c r="K17" s="10" t="s">
        <v>110</v>
      </c>
      <c r="L17" s="10" t="s">
        <v>110</v>
      </c>
      <c r="M17" s="10" t="s">
        <v>110</v>
      </c>
      <c r="N17" s="10" t="s">
        <v>110</v>
      </c>
      <c r="O17" s="10" t="s">
        <v>110</v>
      </c>
      <c r="P17" s="10" t="s">
        <v>110</v>
      </c>
      <c r="Q17" s="10" t="s">
        <v>110</v>
      </c>
      <c r="R17" s="10" t="s">
        <v>110</v>
      </c>
    </row>
    <row r="18" spans="1:18" x14ac:dyDescent="0.25">
      <c r="A18" s="9" t="s">
        <v>11</v>
      </c>
      <c r="B18" s="10" t="s">
        <v>110</v>
      </c>
      <c r="C18" s="10" t="s">
        <v>110</v>
      </c>
      <c r="D18" s="10" t="s">
        <v>110</v>
      </c>
      <c r="E18" s="10" t="s">
        <v>110</v>
      </c>
      <c r="F18" s="10" t="s">
        <v>110</v>
      </c>
      <c r="G18" s="10" t="s">
        <v>110</v>
      </c>
      <c r="H18" s="10" t="s">
        <v>110</v>
      </c>
      <c r="I18" s="10" t="s">
        <v>110</v>
      </c>
      <c r="J18" s="10" t="s">
        <v>110</v>
      </c>
      <c r="K18" s="10" t="s">
        <v>110</v>
      </c>
      <c r="L18" s="10" t="s">
        <v>110</v>
      </c>
      <c r="M18" s="10" t="s">
        <v>110</v>
      </c>
      <c r="N18" s="10" t="s">
        <v>110</v>
      </c>
      <c r="O18" s="10" t="s">
        <v>110</v>
      </c>
      <c r="P18" s="10" t="s">
        <v>110</v>
      </c>
      <c r="Q18" s="10" t="s">
        <v>110</v>
      </c>
      <c r="R18" s="10" t="s">
        <v>110</v>
      </c>
    </row>
    <row r="19" spans="1:18" x14ac:dyDescent="0.25">
      <c r="A19" s="9" t="s">
        <v>12</v>
      </c>
      <c r="B19" s="10">
        <v>4.58E-2</v>
      </c>
      <c r="C19" s="10">
        <v>7.7299999999999994E-2</v>
      </c>
      <c r="D19" s="10">
        <v>5.1200000000000002E-2</v>
      </c>
      <c r="E19" s="10">
        <v>3.3500000000000002E-2</v>
      </c>
      <c r="F19" s="10">
        <v>4.24E-2</v>
      </c>
      <c r="G19" s="10">
        <v>3.3599999999999998E-2</v>
      </c>
      <c r="H19" s="10">
        <v>0.1862</v>
      </c>
      <c r="I19" s="10">
        <v>0.04</v>
      </c>
      <c r="J19" s="10">
        <v>0.3846</v>
      </c>
      <c r="K19" s="10">
        <v>4.7199999999999999E-2</v>
      </c>
      <c r="L19" s="10">
        <v>3.1199999999999999E-2</v>
      </c>
      <c r="M19" s="10" t="s">
        <v>110</v>
      </c>
      <c r="N19" s="10">
        <v>9.8299999999999998E-2</v>
      </c>
      <c r="O19" s="10">
        <v>5.1499999999999997E-2</v>
      </c>
      <c r="P19" s="10">
        <v>3.95E-2</v>
      </c>
      <c r="Q19" s="10">
        <v>4.1599999999999998E-2</v>
      </c>
      <c r="R19" s="10">
        <v>3.2000000000000001E-2</v>
      </c>
    </row>
    <row r="20" spans="1:18" x14ac:dyDescent="0.25">
      <c r="A20" s="9" t="s">
        <v>13</v>
      </c>
      <c r="B20" s="10" t="s">
        <v>110</v>
      </c>
      <c r="C20" s="10" t="s">
        <v>110</v>
      </c>
      <c r="D20" s="10" t="s">
        <v>110</v>
      </c>
      <c r="E20" s="10" t="s">
        <v>110</v>
      </c>
      <c r="F20" s="10" t="s">
        <v>110</v>
      </c>
      <c r="G20" s="10" t="s">
        <v>110</v>
      </c>
      <c r="H20" s="10" t="s">
        <v>110</v>
      </c>
      <c r="I20" s="10" t="s">
        <v>110</v>
      </c>
      <c r="J20" s="10" t="s">
        <v>110</v>
      </c>
      <c r="K20" s="10" t="s">
        <v>110</v>
      </c>
      <c r="L20" s="10" t="s">
        <v>110</v>
      </c>
      <c r="M20" s="10" t="s">
        <v>110</v>
      </c>
      <c r="N20" s="10" t="s">
        <v>110</v>
      </c>
      <c r="O20" s="10" t="s">
        <v>110</v>
      </c>
      <c r="P20" s="10" t="s">
        <v>110</v>
      </c>
      <c r="Q20" s="10" t="s">
        <v>110</v>
      </c>
      <c r="R20" s="10" t="s">
        <v>110</v>
      </c>
    </row>
    <row r="21" spans="1:18" x14ac:dyDescent="0.25">
      <c r="A21" s="9" t="s">
        <v>14</v>
      </c>
      <c r="B21" s="10" t="s">
        <v>110</v>
      </c>
      <c r="C21" s="10" t="s">
        <v>110</v>
      </c>
      <c r="D21" s="10" t="s">
        <v>110</v>
      </c>
      <c r="E21" s="10" t="s">
        <v>110</v>
      </c>
      <c r="F21" s="10" t="s">
        <v>110</v>
      </c>
      <c r="G21" s="10" t="s">
        <v>110</v>
      </c>
      <c r="H21" s="10" t="s">
        <v>110</v>
      </c>
      <c r="I21" s="10" t="s">
        <v>110</v>
      </c>
      <c r="J21" s="10" t="s">
        <v>110</v>
      </c>
      <c r="K21" s="10" t="s">
        <v>110</v>
      </c>
      <c r="L21" s="10" t="s">
        <v>110</v>
      </c>
      <c r="M21" s="10" t="s">
        <v>110</v>
      </c>
      <c r="N21" s="10" t="s">
        <v>110</v>
      </c>
      <c r="O21" s="10" t="s">
        <v>110</v>
      </c>
      <c r="P21" s="10" t="s">
        <v>110</v>
      </c>
      <c r="Q21" s="10" t="s">
        <v>110</v>
      </c>
      <c r="R21" s="10" t="s">
        <v>110</v>
      </c>
    </row>
    <row r="22" spans="1:18" x14ac:dyDescent="0.25">
      <c r="A22" s="9" t="s">
        <v>15</v>
      </c>
      <c r="B22" s="10" t="s">
        <v>110</v>
      </c>
      <c r="C22" s="10" t="s">
        <v>110</v>
      </c>
      <c r="D22" s="10" t="s">
        <v>110</v>
      </c>
      <c r="E22" s="10" t="s">
        <v>110</v>
      </c>
      <c r="F22" s="10" t="s">
        <v>110</v>
      </c>
      <c r="G22" s="10" t="s">
        <v>110</v>
      </c>
      <c r="H22" s="10" t="s">
        <v>110</v>
      </c>
      <c r="I22" s="10" t="s">
        <v>110</v>
      </c>
      <c r="J22" s="10" t="s">
        <v>110</v>
      </c>
      <c r="K22" s="10" t="s">
        <v>110</v>
      </c>
      <c r="L22" s="10" t="s">
        <v>110</v>
      </c>
      <c r="M22" s="10" t="s">
        <v>110</v>
      </c>
      <c r="N22" s="10" t="s">
        <v>110</v>
      </c>
      <c r="O22" s="10" t="s">
        <v>110</v>
      </c>
      <c r="P22" s="10" t="s">
        <v>110</v>
      </c>
      <c r="Q22" s="10" t="s">
        <v>110</v>
      </c>
      <c r="R22" s="10" t="s">
        <v>110</v>
      </c>
    </row>
    <row r="23" spans="1:18" x14ac:dyDescent="0.25">
      <c r="A23" s="9" t="s">
        <v>16</v>
      </c>
      <c r="B23" s="10" t="s">
        <v>110</v>
      </c>
      <c r="C23" s="10" t="s">
        <v>110</v>
      </c>
      <c r="D23" s="10" t="s">
        <v>110</v>
      </c>
      <c r="E23" s="10" t="s">
        <v>110</v>
      </c>
      <c r="F23" s="10" t="s">
        <v>110</v>
      </c>
      <c r="G23" s="10" t="s">
        <v>110</v>
      </c>
      <c r="H23" s="10" t="s">
        <v>110</v>
      </c>
      <c r="I23" s="10" t="s">
        <v>110</v>
      </c>
      <c r="J23" s="10" t="s">
        <v>110</v>
      </c>
      <c r="K23" s="10" t="s">
        <v>110</v>
      </c>
      <c r="L23" s="10" t="s">
        <v>110</v>
      </c>
      <c r="M23" s="10" t="s">
        <v>110</v>
      </c>
      <c r="N23" s="10" t="s">
        <v>110</v>
      </c>
      <c r="O23" s="10" t="s">
        <v>110</v>
      </c>
      <c r="P23" s="10" t="s">
        <v>110</v>
      </c>
      <c r="Q23" s="10" t="s">
        <v>110</v>
      </c>
      <c r="R23" s="10" t="s">
        <v>110</v>
      </c>
    </row>
    <row r="24" spans="1:18" x14ac:dyDescent="0.25">
      <c r="A24" s="9" t="s">
        <v>18</v>
      </c>
      <c r="B24" s="10" t="s">
        <v>110</v>
      </c>
      <c r="C24" s="10" t="s">
        <v>110</v>
      </c>
      <c r="D24" s="10" t="s">
        <v>110</v>
      </c>
      <c r="E24" s="10" t="s">
        <v>110</v>
      </c>
      <c r="F24" s="10" t="s">
        <v>110</v>
      </c>
      <c r="G24" s="10">
        <v>0.5655</v>
      </c>
      <c r="H24" s="10" t="s">
        <v>110</v>
      </c>
      <c r="I24" s="10" t="s">
        <v>110</v>
      </c>
      <c r="J24" s="10" t="s">
        <v>110</v>
      </c>
      <c r="K24" s="10" t="s">
        <v>110</v>
      </c>
      <c r="L24" s="10" t="s">
        <v>110</v>
      </c>
      <c r="M24" s="10" t="s">
        <v>110</v>
      </c>
      <c r="N24" s="10" t="s">
        <v>110</v>
      </c>
      <c r="O24" s="10" t="s">
        <v>110</v>
      </c>
      <c r="P24" s="10" t="s">
        <v>110</v>
      </c>
      <c r="Q24" s="10" t="s">
        <v>110</v>
      </c>
      <c r="R24" s="10">
        <v>1.1064000000000001</v>
      </c>
    </row>
    <row r="25" spans="1:18" x14ac:dyDescent="0.25">
      <c r="A25" s="9" t="s">
        <v>17</v>
      </c>
      <c r="B25" s="10" t="s">
        <v>110</v>
      </c>
      <c r="C25" s="10" t="s">
        <v>110</v>
      </c>
      <c r="D25" s="10" t="s">
        <v>110</v>
      </c>
      <c r="E25" s="10" t="s">
        <v>110</v>
      </c>
      <c r="F25" s="10" t="s">
        <v>110</v>
      </c>
      <c r="G25" s="10" t="s">
        <v>110</v>
      </c>
      <c r="H25" s="10" t="s">
        <v>110</v>
      </c>
      <c r="I25" s="10" t="s">
        <v>110</v>
      </c>
      <c r="J25" s="10" t="s">
        <v>110</v>
      </c>
      <c r="K25" s="10" t="s">
        <v>110</v>
      </c>
      <c r="L25" s="10" t="s">
        <v>110</v>
      </c>
      <c r="M25" s="10" t="s">
        <v>110</v>
      </c>
      <c r="N25" s="10" t="s">
        <v>110</v>
      </c>
      <c r="O25" s="10" t="s">
        <v>110</v>
      </c>
      <c r="P25" s="10" t="s">
        <v>110</v>
      </c>
      <c r="Q25" s="10" t="s">
        <v>110</v>
      </c>
      <c r="R25" s="10" t="s">
        <v>110</v>
      </c>
    </row>
    <row r="26" spans="1:18" x14ac:dyDescent="0.25">
      <c r="A26" s="9" t="s">
        <v>19</v>
      </c>
      <c r="B26" s="10" t="s">
        <v>110</v>
      </c>
      <c r="C26" s="10" t="s">
        <v>110</v>
      </c>
      <c r="D26" s="10" t="s">
        <v>110</v>
      </c>
      <c r="E26" s="10" t="s">
        <v>110</v>
      </c>
      <c r="F26" s="10" t="s">
        <v>110</v>
      </c>
      <c r="G26" s="10" t="s">
        <v>110</v>
      </c>
      <c r="H26" s="10" t="s">
        <v>110</v>
      </c>
      <c r="I26" s="10" t="s">
        <v>110</v>
      </c>
      <c r="J26" s="10" t="s">
        <v>110</v>
      </c>
      <c r="K26" s="10" t="s">
        <v>110</v>
      </c>
      <c r="L26" s="10" t="s">
        <v>110</v>
      </c>
      <c r="M26" s="10" t="s">
        <v>110</v>
      </c>
      <c r="N26" s="10" t="s">
        <v>110</v>
      </c>
      <c r="O26" s="10" t="s">
        <v>110</v>
      </c>
      <c r="P26" s="10" t="s">
        <v>110</v>
      </c>
      <c r="Q26" s="10" t="s">
        <v>110</v>
      </c>
      <c r="R26" s="10" t="s">
        <v>110</v>
      </c>
    </row>
    <row r="27" spans="1:18" x14ac:dyDescent="0.25">
      <c r="A27" s="9" t="s">
        <v>20</v>
      </c>
      <c r="B27" s="10" t="s">
        <v>110</v>
      </c>
      <c r="C27" s="10">
        <v>4.9599999999999998E-2</v>
      </c>
      <c r="D27" s="10" t="s">
        <v>110</v>
      </c>
      <c r="E27" s="10" t="s">
        <v>110</v>
      </c>
      <c r="F27" s="10" t="s">
        <v>110</v>
      </c>
      <c r="G27" s="10" t="s">
        <v>110</v>
      </c>
      <c r="H27" s="10">
        <v>0.30459999999999998</v>
      </c>
      <c r="I27" s="10" t="s">
        <v>110</v>
      </c>
      <c r="J27" s="10">
        <v>0.33779999999999999</v>
      </c>
      <c r="K27" s="10" t="s">
        <v>110</v>
      </c>
      <c r="L27" s="10" t="s">
        <v>110</v>
      </c>
      <c r="M27" s="10" t="s">
        <v>110</v>
      </c>
      <c r="N27" s="10">
        <v>5.7599999999999998E-2</v>
      </c>
      <c r="O27" s="10" t="s">
        <v>110</v>
      </c>
      <c r="P27" s="10" t="s">
        <v>110</v>
      </c>
      <c r="Q27" s="10" t="s">
        <v>110</v>
      </c>
      <c r="R27" s="10" t="s">
        <v>110</v>
      </c>
    </row>
    <row r="28" spans="1:18" x14ac:dyDescent="0.25">
      <c r="A28" s="9" t="s">
        <v>22</v>
      </c>
      <c r="B28" s="10" t="s">
        <v>110</v>
      </c>
      <c r="C28" s="10" t="s">
        <v>110</v>
      </c>
      <c r="D28" s="10" t="s">
        <v>110</v>
      </c>
      <c r="E28" s="10">
        <v>0.39610000000000001</v>
      </c>
      <c r="F28" s="10" t="s">
        <v>110</v>
      </c>
      <c r="G28" s="10" t="s">
        <v>110</v>
      </c>
      <c r="H28" s="10" t="s">
        <v>110</v>
      </c>
      <c r="I28" s="10" t="s">
        <v>110</v>
      </c>
      <c r="J28" s="10" t="s">
        <v>110</v>
      </c>
      <c r="K28" s="10" t="s">
        <v>110</v>
      </c>
      <c r="L28" s="10" t="s">
        <v>110</v>
      </c>
      <c r="M28" s="10" t="s">
        <v>110</v>
      </c>
      <c r="N28" s="10" t="s">
        <v>110</v>
      </c>
      <c r="O28" s="10" t="s">
        <v>110</v>
      </c>
      <c r="P28" s="10" t="s">
        <v>110</v>
      </c>
      <c r="Q28" s="10">
        <v>0.4965</v>
      </c>
      <c r="R28" s="10" t="s">
        <v>110</v>
      </c>
    </row>
    <row r="29" spans="1:18" x14ac:dyDescent="0.25">
      <c r="A29" s="9" t="s">
        <v>21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110</v>
      </c>
      <c r="H29" s="10" t="s">
        <v>110</v>
      </c>
      <c r="I29" s="10" t="s">
        <v>110</v>
      </c>
      <c r="J29" s="10" t="s">
        <v>110</v>
      </c>
      <c r="K29" s="10" t="s">
        <v>110</v>
      </c>
      <c r="L29" s="10" t="s">
        <v>110</v>
      </c>
      <c r="M29" s="10" t="s">
        <v>110</v>
      </c>
      <c r="N29" s="10" t="s">
        <v>110</v>
      </c>
      <c r="O29" s="10" t="s">
        <v>110</v>
      </c>
      <c r="P29" s="10" t="s">
        <v>110</v>
      </c>
      <c r="Q29" s="10" t="s">
        <v>110</v>
      </c>
      <c r="R29" s="10" t="s">
        <v>110</v>
      </c>
    </row>
    <row r="30" spans="1:18" x14ac:dyDescent="0.25">
      <c r="A30" s="9" t="s">
        <v>23</v>
      </c>
      <c r="B30" s="10" t="s">
        <v>110</v>
      </c>
      <c r="C30" s="10">
        <v>50.320399999999999</v>
      </c>
      <c r="D30" s="10">
        <v>41.807600000000001</v>
      </c>
      <c r="E30" s="10">
        <v>2.1126999999999998</v>
      </c>
      <c r="F30" s="10">
        <v>41.108600000000003</v>
      </c>
      <c r="G30" s="10">
        <v>1.0943000000000001</v>
      </c>
      <c r="H30" s="10">
        <v>7.891</v>
      </c>
      <c r="I30" s="10">
        <v>22.018000000000001</v>
      </c>
      <c r="J30" s="10">
        <v>24.236000000000001</v>
      </c>
      <c r="K30" s="10">
        <v>28.524799999999999</v>
      </c>
      <c r="L30" s="10">
        <v>4.1799999999999997E-2</v>
      </c>
      <c r="M30" s="10">
        <v>29.655899999999999</v>
      </c>
      <c r="N30" s="10">
        <v>47.884300000000003</v>
      </c>
      <c r="O30" s="10">
        <v>24.179600000000001</v>
      </c>
      <c r="P30" s="10">
        <v>26.572299999999998</v>
      </c>
      <c r="Q30" s="10">
        <v>31.839500000000001</v>
      </c>
      <c r="R30" s="10">
        <v>5.0900000000000001E-2</v>
      </c>
    </row>
    <row r="31" spans="1:18" x14ac:dyDescent="0.25">
      <c r="A31" s="9" t="s">
        <v>24</v>
      </c>
      <c r="B31" s="10" t="s">
        <v>110</v>
      </c>
      <c r="C31" s="10" t="s">
        <v>110</v>
      </c>
      <c r="D31" s="10" t="s">
        <v>110</v>
      </c>
      <c r="E31" s="10" t="s">
        <v>110</v>
      </c>
      <c r="F31" s="10" t="s">
        <v>110</v>
      </c>
      <c r="G31" s="10" t="s">
        <v>110</v>
      </c>
      <c r="H31" s="10" t="s">
        <v>110</v>
      </c>
      <c r="I31" s="10" t="s">
        <v>110</v>
      </c>
      <c r="J31" s="10" t="s">
        <v>110</v>
      </c>
      <c r="K31" s="10" t="s">
        <v>110</v>
      </c>
      <c r="L31" s="10" t="s">
        <v>110</v>
      </c>
      <c r="M31" s="10" t="s">
        <v>110</v>
      </c>
      <c r="N31" s="10" t="s">
        <v>110</v>
      </c>
      <c r="O31" s="10" t="s">
        <v>110</v>
      </c>
      <c r="P31" s="10" t="s">
        <v>110</v>
      </c>
      <c r="Q31" s="10" t="s">
        <v>110</v>
      </c>
      <c r="R31" s="10" t="s">
        <v>110</v>
      </c>
    </row>
    <row r="32" spans="1:18" x14ac:dyDescent="0.25">
      <c r="A32" s="9" t="s">
        <v>135</v>
      </c>
      <c r="B32" s="10">
        <v>19.492599999999999</v>
      </c>
      <c r="C32" s="10">
        <v>19.0151</v>
      </c>
      <c r="D32" s="10">
        <v>19.261199999999999</v>
      </c>
      <c r="E32" s="10">
        <v>19.398700000000002</v>
      </c>
      <c r="F32" s="10">
        <v>19.823599999999999</v>
      </c>
      <c r="G32" s="10">
        <v>17.964300000000001</v>
      </c>
      <c r="H32" s="10">
        <v>18.414100000000001</v>
      </c>
      <c r="I32" s="10">
        <v>18.2774</v>
      </c>
      <c r="J32" s="10">
        <v>18.177199999999999</v>
      </c>
      <c r="K32" s="10">
        <v>18.6935</v>
      </c>
      <c r="L32" s="10">
        <v>18.5822</v>
      </c>
      <c r="M32" s="10">
        <v>18.758099999999999</v>
      </c>
      <c r="N32" s="10">
        <v>18.395499999999998</v>
      </c>
      <c r="O32" s="10">
        <v>18.631799999999998</v>
      </c>
      <c r="P32" s="10">
        <v>18.828099999999999</v>
      </c>
      <c r="Q32" s="10">
        <v>18.440000000000001</v>
      </c>
      <c r="R32" s="10">
        <v>18.707599999999999</v>
      </c>
    </row>
    <row r="33" spans="1:18" x14ac:dyDescent="0.25">
      <c r="A33" s="9" t="s">
        <v>136</v>
      </c>
      <c r="B33" s="10">
        <v>20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N33" s="10">
        <v>20</v>
      </c>
      <c r="O33" s="10">
        <v>20</v>
      </c>
      <c r="P33" s="10">
        <v>20</v>
      </c>
      <c r="Q33" s="10">
        <v>20</v>
      </c>
      <c r="R33" s="10">
        <v>20</v>
      </c>
    </row>
    <row r="34" spans="1:18" x14ac:dyDescent="0.25">
      <c r="A34" s="9" t="s">
        <v>26</v>
      </c>
      <c r="B34" s="10" t="s">
        <v>110</v>
      </c>
      <c r="C34" s="10" t="s">
        <v>110</v>
      </c>
      <c r="D34" s="10" t="s">
        <v>110</v>
      </c>
      <c r="E34" s="10" t="s">
        <v>110</v>
      </c>
      <c r="F34" s="10" t="s">
        <v>110</v>
      </c>
      <c r="G34" s="10" t="s">
        <v>110</v>
      </c>
      <c r="H34" s="10" t="s">
        <v>110</v>
      </c>
      <c r="I34" s="10" t="s">
        <v>110</v>
      </c>
      <c r="J34" s="10" t="s">
        <v>110</v>
      </c>
      <c r="K34" s="10" t="s">
        <v>110</v>
      </c>
      <c r="L34" s="10" t="s">
        <v>110</v>
      </c>
      <c r="M34" s="10" t="s">
        <v>110</v>
      </c>
      <c r="N34" s="10" t="s">
        <v>110</v>
      </c>
      <c r="O34" s="10" t="s">
        <v>110</v>
      </c>
      <c r="P34" s="10" t="s">
        <v>110</v>
      </c>
      <c r="Q34" s="10" t="s">
        <v>110</v>
      </c>
      <c r="R34" s="10" t="s">
        <v>110</v>
      </c>
    </row>
    <row r="35" spans="1:18" x14ac:dyDescent="0.25">
      <c r="A35" s="9" t="s">
        <v>25</v>
      </c>
      <c r="B35" s="10" t="s">
        <v>110</v>
      </c>
      <c r="C35" s="10" t="s">
        <v>110</v>
      </c>
      <c r="D35" s="10" t="s">
        <v>110</v>
      </c>
      <c r="E35" s="10" t="s">
        <v>110</v>
      </c>
      <c r="F35" s="10" t="s">
        <v>110</v>
      </c>
      <c r="G35" s="10" t="s">
        <v>110</v>
      </c>
      <c r="H35" s="10" t="s">
        <v>110</v>
      </c>
      <c r="I35" s="10" t="s">
        <v>110</v>
      </c>
      <c r="J35" s="10" t="s">
        <v>110</v>
      </c>
      <c r="K35" s="10" t="s">
        <v>110</v>
      </c>
      <c r="L35" s="10" t="s">
        <v>110</v>
      </c>
      <c r="M35" s="10" t="s">
        <v>110</v>
      </c>
      <c r="N35" s="10" t="s">
        <v>110</v>
      </c>
      <c r="O35" s="10" t="s">
        <v>110</v>
      </c>
      <c r="P35" s="10" t="s">
        <v>110</v>
      </c>
      <c r="Q35" s="10" t="s">
        <v>110</v>
      </c>
      <c r="R35" s="10" t="s">
        <v>110</v>
      </c>
    </row>
    <row r="36" spans="1:18" x14ac:dyDescent="0.25">
      <c r="A36" s="9" t="s">
        <v>27</v>
      </c>
      <c r="B36" s="10" t="s">
        <v>110</v>
      </c>
      <c r="C36" s="10" t="s">
        <v>110</v>
      </c>
      <c r="D36" s="10" t="s">
        <v>110</v>
      </c>
      <c r="E36" s="10" t="s">
        <v>110</v>
      </c>
      <c r="F36" s="10" t="s">
        <v>110</v>
      </c>
      <c r="G36" s="10" t="s">
        <v>110</v>
      </c>
      <c r="H36" s="10" t="s">
        <v>110</v>
      </c>
      <c r="I36" s="10" t="s">
        <v>110</v>
      </c>
      <c r="J36" s="10" t="s">
        <v>110</v>
      </c>
      <c r="K36" s="10" t="s">
        <v>110</v>
      </c>
      <c r="L36" s="10" t="s">
        <v>110</v>
      </c>
      <c r="M36" s="10" t="s">
        <v>110</v>
      </c>
      <c r="N36" s="10" t="s">
        <v>110</v>
      </c>
      <c r="O36" s="10" t="s">
        <v>110</v>
      </c>
      <c r="P36" s="10" t="s">
        <v>110</v>
      </c>
      <c r="Q36" s="10" t="s">
        <v>110</v>
      </c>
      <c r="R36" s="10" t="s">
        <v>110</v>
      </c>
    </row>
    <row r="37" spans="1:18" x14ac:dyDescent="0.25">
      <c r="A37" s="9" t="s">
        <v>28</v>
      </c>
      <c r="B37" s="10" t="s">
        <v>110</v>
      </c>
      <c r="C37" s="10" t="s">
        <v>110</v>
      </c>
      <c r="D37" s="10" t="s">
        <v>110</v>
      </c>
      <c r="E37" s="10" t="s">
        <v>110</v>
      </c>
      <c r="F37" s="10" t="s">
        <v>110</v>
      </c>
      <c r="G37" s="10" t="s">
        <v>110</v>
      </c>
      <c r="H37" s="10" t="s">
        <v>110</v>
      </c>
      <c r="I37" s="10" t="s">
        <v>110</v>
      </c>
      <c r="J37" s="10" t="s">
        <v>110</v>
      </c>
      <c r="K37" s="10" t="s">
        <v>110</v>
      </c>
      <c r="L37" s="10" t="s">
        <v>110</v>
      </c>
      <c r="M37" s="10" t="s">
        <v>110</v>
      </c>
      <c r="N37" s="10" t="s">
        <v>110</v>
      </c>
      <c r="O37" s="10" t="s">
        <v>110</v>
      </c>
      <c r="P37" s="10" t="s">
        <v>110</v>
      </c>
      <c r="Q37" s="10" t="s">
        <v>110</v>
      </c>
      <c r="R37" s="10" t="s">
        <v>110</v>
      </c>
    </row>
    <row r="38" spans="1:18" x14ac:dyDescent="0.25">
      <c r="A38" s="9" t="s">
        <v>29</v>
      </c>
      <c r="B38" s="10" t="s">
        <v>110</v>
      </c>
      <c r="C38" s="10" t="s">
        <v>110</v>
      </c>
      <c r="D38" s="10" t="s">
        <v>110</v>
      </c>
      <c r="E38" s="10" t="s">
        <v>110</v>
      </c>
      <c r="F38" s="10" t="s">
        <v>110</v>
      </c>
      <c r="G38" s="10" t="s">
        <v>110</v>
      </c>
      <c r="H38" s="10" t="s">
        <v>110</v>
      </c>
      <c r="I38" s="10" t="s">
        <v>110</v>
      </c>
      <c r="J38" s="10" t="s">
        <v>110</v>
      </c>
      <c r="K38" s="10" t="s">
        <v>110</v>
      </c>
      <c r="L38" s="10" t="s">
        <v>110</v>
      </c>
      <c r="M38" s="10" t="s">
        <v>110</v>
      </c>
      <c r="N38" s="10" t="s">
        <v>110</v>
      </c>
      <c r="O38" s="10" t="s">
        <v>110</v>
      </c>
      <c r="P38" s="10" t="s">
        <v>110</v>
      </c>
      <c r="Q38" s="10" t="s">
        <v>110</v>
      </c>
      <c r="R38" s="10" t="s">
        <v>110</v>
      </c>
    </row>
    <row r="39" spans="1:18" x14ac:dyDescent="0.25">
      <c r="A39" s="9" t="s">
        <v>137</v>
      </c>
      <c r="B39" s="10">
        <v>20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</row>
    <row r="40" spans="1:18" x14ac:dyDescent="0.25">
      <c r="A40" s="9" t="s">
        <v>30</v>
      </c>
      <c r="B40" s="10" t="s">
        <v>110</v>
      </c>
      <c r="C40" s="10" t="s">
        <v>110</v>
      </c>
      <c r="D40" s="10" t="s">
        <v>110</v>
      </c>
      <c r="E40" s="10" t="s">
        <v>110</v>
      </c>
      <c r="F40" s="10" t="s">
        <v>110</v>
      </c>
      <c r="G40" s="10" t="s">
        <v>110</v>
      </c>
      <c r="H40" s="10" t="s">
        <v>110</v>
      </c>
      <c r="I40" s="10" t="s">
        <v>110</v>
      </c>
      <c r="J40" s="10" t="s">
        <v>110</v>
      </c>
      <c r="K40" s="10" t="s">
        <v>110</v>
      </c>
      <c r="L40" s="10" t="s">
        <v>110</v>
      </c>
      <c r="M40" s="10" t="s">
        <v>110</v>
      </c>
      <c r="N40" s="10" t="s">
        <v>110</v>
      </c>
      <c r="O40" s="10" t="s">
        <v>110</v>
      </c>
      <c r="P40" s="10" t="s">
        <v>110</v>
      </c>
      <c r="Q40" s="10" t="s">
        <v>110</v>
      </c>
      <c r="R40" s="10" t="s">
        <v>110</v>
      </c>
    </row>
    <row r="41" spans="1:18" x14ac:dyDescent="0.25">
      <c r="A41" s="9" t="s">
        <v>31</v>
      </c>
      <c r="B41" s="10" t="s">
        <v>110</v>
      </c>
      <c r="C41" s="10" t="s">
        <v>110</v>
      </c>
      <c r="D41" s="10" t="s">
        <v>110</v>
      </c>
      <c r="E41" s="10" t="s">
        <v>110</v>
      </c>
      <c r="F41" s="10" t="s">
        <v>110</v>
      </c>
      <c r="G41" s="10" t="s">
        <v>110</v>
      </c>
      <c r="H41" s="10" t="s">
        <v>110</v>
      </c>
      <c r="I41" s="10" t="s">
        <v>110</v>
      </c>
      <c r="J41" s="10" t="s">
        <v>110</v>
      </c>
      <c r="K41" s="10" t="s">
        <v>110</v>
      </c>
      <c r="L41" s="10" t="s">
        <v>110</v>
      </c>
      <c r="M41" s="10" t="s">
        <v>110</v>
      </c>
      <c r="N41" s="10" t="s">
        <v>110</v>
      </c>
      <c r="O41" s="10" t="s">
        <v>110</v>
      </c>
      <c r="P41" s="10" t="s">
        <v>110</v>
      </c>
      <c r="Q41" s="10" t="s">
        <v>110</v>
      </c>
      <c r="R41" s="10" t="s">
        <v>110</v>
      </c>
    </row>
    <row r="42" spans="1:18" x14ac:dyDescent="0.25">
      <c r="A42" s="9" t="s">
        <v>33</v>
      </c>
      <c r="B42" s="10" t="s">
        <v>110</v>
      </c>
      <c r="C42" s="10" t="s">
        <v>110</v>
      </c>
      <c r="D42" s="10" t="s">
        <v>110</v>
      </c>
      <c r="E42" s="10" t="s">
        <v>110</v>
      </c>
      <c r="F42" s="10" t="s">
        <v>110</v>
      </c>
      <c r="G42" s="10" t="s">
        <v>110</v>
      </c>
      <c r="H42" s="10" t="s">
        <v>110</v>
      </c>
      <c r="I42" s="10" t="s">
        <v>110</v>
      </c>
      <c r="J42" s="10" t="s">
        <v>110</v>
      </c>
      <c r="K42" s="10" t="s">
        <v>110</v>
      </c>
      <c r="L42" s="10" t="s">
        <v>110</v>
      </c>
      <c r="M42" s="10" t="s">
        <v>110</v>
      </c>
      <c r="N42" s="10" t="s">
        <v>110</v>
      </c>
      <c r="O42" s="10" t="s">
        <v>110</v>
      </c>
      <c r="P42" s="10" t="s">
        <v>110</v>
      </c>
      <c r="Q42" s="10" t="s">
        <v>110</v>
      </c>
      <c r="R42" s="10" t="s">
        <v>110</v>
      </c>
    </row>
    <row r="43" spans="1:18" x14ac:dyDescent="0.25">
      <c r="A43" s="9" t="s">
        <v>32</v>
      </c>
      <c r="B43" s="10" t="s">
        <v>110</v>
      </c>
      <c r="C43" s="10">
        <v>2.06E-2</v>
      </c>
      <c r="D43" s="10" t="s">
        <v>110</v>
      </c>
      <c r="E43" s="10" t="s">
        <v>110</v>
      </c>
      <c r="F43" s="10" t="s">
        <v>110</v>
      </c>
      <c r="G43" s="10" t="s">
        <v>110</v>
      </c>
      <c r="H43" s="10">
        <v>9.06E-2</v>
      </c>
      <c r="I43" s="10" t="s">
        <v>110</v>
      </c>
      <c r="J43" s="10">
        <v>5.3600000000000002E-2</v>
      </c>
      <c r="K43" s="10" t="s">
        <v>110</v>
      </c>
      <c r="L43" s="10" t="s">
        <v>110</v>
      </c>
      <c r="M43" s="10" t="s">
        <v>110</v>
      </c>
      <c r="N43" s="10" t="s">
        <v>110</v>
      </c>
      <c r="O43" s="10" t="s">
        <v>110</v>
      </c>
      <c r="P43" s="10" t="s">
        <v>110</v>
      </c>
      <c r="Q43" s="10" t="s">
        <v>110</v>
      </c>
      <c r="R43" s="10" t="s">
        <v>110</v>
      </c>
    </row>
    <row r="44" spans="1:18" x14ac:dyDescent="0.25">
      <c r="A44" s="9" t="s">
        <v>34</v>
      </c>
      <c r="B44" s="10" t="s">
        <v>110</v>
      </c>
      <c r="C44" s="10">
        <v>7.7173999999999996</v>
      </c>
      <c r="D44" s="10">
        <v>8.6972000000000005</v>
      </c>
      <c r="E44" s="10">
        <v>5.8700000000000002E-2</v>
      </c>
      <c r="F44" s="10">
        <v>7.8613999999999997</v>
      </c>
      <c r="G44" s="10">
        <v>3.2399999999999998E-2</v>
      </c>
      <c r="H44" s="10">
        <v>5.1919000000000004</v>
      </c>
      <c r="I44" s="10">
        <v>6.7952000000000004</v>
      </c>
      <c r="J44" s="10">
        <v>10.864800000000001</v>
      </c>
      <c r="K44" s="10">
        <v>13.4991</v>
      </c>
      <c r="L44" s="10" t="s">
        <v>110</v>
      </c>
      <c r="M44" s="10">
        <v>6.8627000000000002</v>
      </c>
      <c r="N44" s="10">
        <v>6.6847000000000003</v>
      </c>
      <c r="O44" s="10">
        <v>4.4572000000000003</v>
      </c>
      <c r="P44" s="10">
        <v>6.84</v>
      </c>
      <c r="Q44" s="10">
        <v>7.3367000000000004</v>
      </c>
      <c r="R44" s="10" t="s">
        <v>110</v>
      </c>
    </row>
    <row r="45" spans="1:18" x14ac:dyDescent="0.25">
      <c r="A45" s="9" t="s">
        <v>35</v>
      </c>
      <c r="B45" s="10" t="s">
        <v>110</v>
      </c>
      <c r="C45" s="10" t="s">
        <v>110</v>
      </c>
      <c r="D45" s="10" t="s">
        <v>110</v>
      </c>
      <c r="E45" s="10" t="s">
        <v>110</v>
      </c>
      <c r="F45" s="10" t="s">
        <v>110</v>
      </c>
      <c r="G45" s="10" t="s">
        <v>110</v>
      </c>
      <c r="H45" s="10" t="s">
        <v>110</v>
      </c>
      <c r="I45" s="10" t="s">
        <v>110</v>
      </c>
      <c r="J45" s="10" t="s">
        <v>110</v>
      </c>
      <c r="K45" s="10" t="s">
        <v>110</v>
      </c>
      <c r="L45" s="10" t="s">
        <v>110</v>
      </c>
      <c r="M45" s="10" t="s">
        <v>110</v>
      </c>
      <c r="N45" s="10" t="s">
        <v>110</v>
      </c>
      <c r="O45" s="10" t="s">
        <v>110</v>
      </c>
      <c r="P45" s="10" t="s">
        <v>110</v>
      </c>
      <c r="Q45" s="10" t="s">
        <v>110</v>
      </c>
      <c r="R45" s="10" t="s">
        <v>110</v>
      </c>
    </row>
    <row r="46" spans="1:18" x14ac:dyDescent="0.25">
      <c r="A46" s="9" t="s">
        <v>36</v>
      </c>
      <c r="B46" s="10" t="s">
        <v>110</v>
      </c>
      <c r="C46" s="10" t="s">
        <v>110</v>
      </c>
      <c r="D46" s="10" t="s">
        <v>110</v>
      </c>
      <c r="E46" s="10" t="s">
        <v>110</v>
      </c>
      <c r="F46" s="10" t="s">
        <v>110</v>
      </c>
      <c r="G46" s="10" t="s">
        <v>110</v>
      </c>
      <c r="H46" s="10" t="s">
        <v>110</v>
      </c>
      <c r="I46" s="10" t="s">
        <v>110</v>
      </c>
      <c r="J46" s="10" t="s">
        <v>110</v>
      </c>
      <c r="K46" s="10" t="s">
        <v>110</v>
      </c>
      <c r="L46" s="10" t="s">
        <v>110</v>
      </c>
      <c r="M46" s="10" t="s">
        <v>110</v>
      </c>
      <c r="N46" s="10" t="s">
        <v>110</v>
      </c>
      <c r="O46" s="10" t="s">
        <v>110</v>
      </c>
      <c r="P46" s="10" t="s">
        <v>110</v>
      </c>
      <c r="Q46" s="10" t="s">
        <v>110</v>
      </c>
      <c r="R46" s="10" t="s">
        <v>110</v>
      </c>
    </row>
    <row r="47" spans="1:18" x14ac:dyDescent="0.25">
      <c r="A47" s="9" t="s">
        <v>37</v>
      </c>
      <c r="B47" s="10" t="s">
        <v>110</v>
      </c>
      <c r="C47" s="10" t="s">
        <v>110</v>
      </c>
      <c r="D47" s="10" t="s">
        <v>110</v>
      </c>
      <c r="E47" s="10" t="s">
        <v>110</v>
      </c>
      <c r="F47" s="10" t="s">
        <v>110</v>
      </c>
      <c r="G47" s="10" t="s">
        <v>110</v>
      </c>
      <c r="H47" s="10" t="s">
        <v>110</v>
      </c>
      <c r="I47" s="10" t="s">
        <v>110</v>
      </c>
      <c r="J47" s="10" t="s">
        <v>110</v>
      </c>
      <c r="K47" s="10" t="s">
        <v>110</v>
      </c>
      <c r="L47" s="10" t="s">
        <v>110</v>
      </c>
      <c r="M47" s="10" t="s">
        <v>110</v>
      </c>
      <c r="N47" s="10" t="s">
        <v>110</v>
      </c>
      <c r="O47" s="10" t="s">
        <v>110</v>
      </c>
      <c r="P47" s="10" t="s">
        <v>110</v>
      </c>
      <c r="Q47" s="10" t="s">
        <v>110</v>
      </c>
      <c r="R47" s="10" t="s">
        <v>110</v>
      </c>
    </row>
    <row r="48" spans="1:18" x14ac:dyDescent="0.25">
      <c r="A48" s="9" t="s">
        <v>138</v>
      </c>
      <c r="B48" s="10">
        <v>19.909199999999998</v>
      </c>
      <c r="C48" s="10">
        <v>19.6569</v>
      </c>
      <c r="D48" s="10">
        <v>19.982099999999999</v>
      </c>
      <c r="E48" s="10">
        <v>20.3416</v>
      </c>
      <c r="F48" s="10">
        <v>20.2576</v>
      </c>
      <c r="G48" s="10">
        <v>20.445900000000002</v>
      </c>
      <c r="H48" s="10">
        <v>19.780899999999999</v>
      </c>
      <c r="I48" s="10">
        <v>20.194299999999998</v>
      </c>
      <c r="J48" s="10">
        <v>19.916599999999999</v>
      </c>
      <c r="K48" s="10">
        <v>19.8413</v>
      </c>
      <c r="L48" s="10">
        <v>19.833200000000001</v>
      </c>
      <c r="M48" s="10">
        <v>20.133600000000001</v>
      </c>
      <c r="N48" s="10">
        <v>20.3019</v>
      </c>
      <c r="O48" s="10">
        <v>19.960999999999999</v>
      </c>
      <c r="P48" s="10">
        <v>20.574100000000001</v>
      </c>
      <c r="Q48" s="10">
        <v>20.1373</v>
      </c>
      <c r="R48" s="10">
        <v>19.835999999999999</v>
      </c>
    </row>
    <row r="49" spans="1:18" x14ac:dyDescent="0.25">
      <c r="A49" s="9" t="s">
        <v>38</v>
      </c>
      <c r="B49" s="10" t="s">
        <v>110</v>
      </c>
      <c r="C49" s="10" t="s">
        <v>110</v>
      </c>
      <c r="D49" s="10" t="s">
        <v>110</v>
      </c>
      <c r="E49" s="10" t="s">
        <v>110</v>
      </c>
      <c r="F49" s="10" t="s">
        <v>110</v>
      </c>
      <c r="G49" s="10">
        <v>0.26569999999999999</v>
      </c>
      <c r="H49" s="10">
        <v>3.5400000000000001E-2</v>
      </c>
      <c r="I49" s="10">
        <v>2.4799999999999999E-2</v>
      </c>
      <c r="J49" s="10" t="s">
        <v>110</v>
      </c>
      <c r="K49" s="10">
        <v>0.31459999999999999</v>
      </c>
      <c r="L49" s="10">
        <v>0.43030000000000002</v>
      </c>
      <c r="M49" s="10">
        <v>3.8100000000000002E-2</v>
      </c>
      <c r="N49" s="10">
        <v>4.1200000000000001E-2</v>
      </c>
      <c r="O49" s="10">
        <v>3.4500000000000003E-2</v>
      </c>
      <c r="P49" s="10">
        <v>3.44E-2</v>
      </c>
      <c r="Q49" s="10" t="s">
        <v>110</v>
      </c>
      <c r="R49" s="10" t="s">
        <v>110</v>
      </c>
    </row>
    <row r="50" spans="1:18" x14ac:dyDescent="0.25">
      <c r="A50" s="9" t="s">
        <v>39</v>
      </c>
      <c r="B50" s="10" t="s">
        <v>110</v>
      </c>
      <c r="C50" s="10" t="s">
        <v>110</v>
      </c>
      <c r="D50" s="10" t="s">
        <v>110</v>
      </c>
      <c r="E50" s="10" t="s">
        <v>110</v>
      </c>
      <c r="F50" s="10" t="s">
        <v>110</v>
      </c>
      <c r="G50" s="10" t="s">
        <v>110</v>
      </c>
      <c r="H50" s="10" t="s">
        <v>110</v>
      </c>
      <c r="I50" s="10" t="s">
        <v>110</v>
      </c>
      <c r="J50" s="10" t="s">
        <v>110</v>
      </c>
      <c r="K50" s="10" t="s">
        <v>110</v>
      </c>
      <c r="L50" s="10" t="s">
        <v>110</v>
      </c>
      <c r="M50" s="10" t="s">
        <v>110</v>
      </c>
      <c r="N50" s="10" t="s">
        <v>110</v>
      </c>
      <c r="O50" s="10" t="s">
        <v>110</v>
      </c>
      <c r="P50" s="10" t="s">
        <v>110</v>
      </c>
      <c r="Q50" s="10" t="s">
        <v>110</v>
      </c>
      <c r="R50" s="10" t="s">
        <v>110</v>
      </c>
    </row>
    <row r="51" spans="1:18" x14ac:dyDescent="0.25">
      <c r="A51" s="9" t="s">
        <v>40</v>
      </c>
      <c r="B51" s="10" t="s">
        <v>110</v>
      </c>
      <c r="C51" s="10" t="s">
        <v>110</v>
      </c>
      <c r="D51" s="10" t="s">
        <v>110</v>
      </c>
      <c r="E51" s="10" t="s">
        <v>110</v>
      </c>
      <c r="F51" s="10" t="s">
        <v>110</v>
      </c>
      <c r="G51" s="10" t="s">
        <v>110</v>
      </c>
      <c r="H51" s="10" t="s">
        <v>110</v>
      </c>
      <c r="I51" s="10" t="s">
        <v>110</v>
      </c>
      <c r="J51" s="10" t="s">
        <v>110</v>
      </c>
      <c r="K51" s="10" t="s">
        <v>110</v>
      </c>
      <c r="L51" s="10" t="s">
        <v>110</v>
      </c>
      <c r="M51" s="10" t="s">
        <v>110</v>
      </c>
      <c r="N51" s="10" t="s">
        <v>110</v>
      </c>
      <c r="O51" s="10" t="s">
        <v>110</v>
      </c>
      <c r="P51" s="10" t="s">
        <v>110</v>
      </c>
      <c r="Q51" s="10" t="s">
        <v>110</v>
      </c>
      <c r="R51" s="10" t="s">
        <v>110</v>
      </c>
    </row>
    <row r="52" spans="1:18" x14ac:dyDescent="0.25">
      <c r="A52" s="9" t="s">
        <v>41</v>
      </c>
      <c r="B52" s="10" t="s">
        <v>110</v>
      </c>
      <c r="C52" s="10" t="s">
        <v>110</v>
      </c>
      <c r="D52" s="16" t="s">
        <v>110</v>
      </c>
      <c r="E52" s="16" t="s">
        <v>110</v>
      </c>
      <c r="F52" s="16" t="s">
        <v>110</v>
      </c>
      <c r="G52" s="10" t="s">
        <v>110</v>
      </c>
      <c r="H52" s="10" t="s">
        <v>110</v>
      </c>
      <c r="I52" s="10" t="s">
        <v>110</v>
      </c>
      <c r="J52" s="10" t="s">
        <v>110</v>
      </c>
      <c r="K52" s="10" t="s">
        <v>110</v>
      </c>
      <c r="L52" s="10" t="s">
        <v>110</v>
      </c>
      <c r="M52" s="10" t="s">
        <v>110</v>
      </c>
      <c r="N52" s="10" t="s">
        <v>110</v>
      </c>
      <c r="O52" s="10" t="s">
        <v>110</v>
      </c>
      <c r="P52" s="10" t="s">
        <v>110</v>
      </c>
      <c r="Q52" s="10" t="s">
        <v>110</v>
      </c>
      <c r="R52" s="10" t="s">
        <v>110</v>
      </c>
    </row>
    <row r="53" spans="1:18" x14ac:dyDescent="0.25">
      <c r="A53" s="9" t="s">
        <v>42</v>
      </c>
      <c r="B53" s="12">
        <v>1.67E-2</v>
      </c>
      <c r="C53" s="14" t="s">
        <v>110</v>
      </c>
      <c r="D53" s="16" t="s">
        <v>110</v>
      </c>
      <c r="E53" s="16" t="s">
        <v>110</v>
      </c>
      <c r="F53" s="16" t="s">
        <v>110</v>
      </c>
      <c r="G53" s="10" t="s">
        <v>110</v>
      </c>
      <c r="H53" s="10" t="s">
        <v>110</v>
      </c>
      <c r="I53" s="10">
        <v>6.6E-3</v>
      </c>
      <c r="J53" s="10" t="s">
        <v>110</v>
      </c>
      <c r="K53" s="10" t="s">
        <v>110</v>
      </c>
      <c r="L53" s="10" t="s">
        <v>110</v>
      </c>
      <c r="M53" s="10" t="s">
        <v>110</v>
      </c>
      <c r="N53" s="10" t="s">
        <v>110</v>
      </c>
      <c r="O53" s="10" t="s">
        <v>110</v>
      </c>
      <c r="P53" s="10" t="s">
        <v>110</v>
      </c>
      <c r="Q53" s="10" t="s">
        <v>110</v>
      </c>
      <c r="R53" s="10" t="s">
        <v>110</v>
      </c>
    </row>
    <row r="54" spans="1:18" x14ac:dyDescent="0.25">
      <c r="A54" s="9" t="s">
        <v>43</v>
      </c>
      <c r="B54" s="15" t="s">
        <v>110</v>
      </c>
      <c r="C54" s="17" t="s">
        <v>110</v>
      </c>
      <c r="D54" s="16" t="s">
        <v>110</v>
      </c>
      <c r="E54" s="16" t="s">
        <v>110</v>
      </c>
      <c r="F54" s="16" t="s">
        <v>110</v>
      </c>
      <c r="G54" s="10" t="s">
        <v>110</v>
      </c>
      <c r="H54" s="10" t="s">
        <v>110</v>
      </c>
      <c r="I54" s="10" t="s">
        <v>110</v>
      </c>
      <c r="J54" s="10" t="s">
        <v>110</v>
      </c>
      <c r="K54" s="10" t="s">
        <v>110</v>
      </c>
      <c r="L54" s="10" t="s">
        <v>110</v>
      </c>
      <c r="M54" s="10" t="s">
        <v>110</v>
      </c>
      <c r="N54" s="10" t="s">
        <v>110</v>
      </c>
      <c r="O54" s="10" t="s">
        <v>110</v>
      </c>
      <c r="P54" s="10" t="s">
        <v>110</v>
      </c>
      <c r="Q54" s="10" t="s">
        <v>110</v>
      </c>
      <c r="R54" s="10" t="s">
        <v>110</v>
      </c>
    </row>
    <row r="55" spans="1:18" x14ac:dyDescent="0.25">
      <c r="A55" s="9" t="s">
        <v>44</v>
      </c>
      <c r="B55" s="15" t="s">
        <v>110</v>
      </c>
      <c r="C55" s="17" t="s">
        <v>110</v>
      </c>
      <c r="D55" s="16" t="s">
        <v>110</v>
      </c>
      <c r="E55" s="16" t="s">
        <v>110</v>
      </c>
      <c r="F55" s="16" t="s">
        <v>110</v>
      </c>
      <c r="G55" s="10" t="s">
        <v>110</v>
      </c>
      <c r="H55" s="10" t="s">
        <v>110</v>
      </c>
      <c r="I55" s="10" t="s">
        <v>110</v>
      </c>
      <c r="J55" s="10" t="s">
        <v>110</v>
      </c>
      <c r="K55" s="10" t="s">
        <v>110</v>
      </c>
      <c r="L55" s="10" t="s">
        <v>110</v>
      </c>
      <c r="M55" s="10" t="s">
        <v>110</v>
      </c>
      <c r="N55" s="10" t="s">
        <v>110</v>
      </c>
      <c r="O55" s="10" t="s">
        <v>110</v>
      </c>
      <c r="P55" s="10" t="s">
        <v>110</v>
      </c>
      <c r="Q55" s="10" t="s">
        <v>110</v>
      </c>
      <c r="R55" s="10" t="s">
        <v>110</v>
      </c>
    </row>
    <row r="56" spans="1:18" x14ac:dyDescent="0.25">
      <c r="A56" s="9" t="s">
        <v>45</v>
      </c>
      <c r="B56" s="15" t="s">
        <v>110</v>
      </c>
      <c r="C56" s="17">
        <v>2.0564</v>
      </c>
      <c r="D56" s="16">
        <v>2.8637999999999999</v>
      </c>
      <c r="E56" s="16" t="s">
        <v>110</v>
      </c>
      <c r="F56" s="16">
        <v>2.3397999999999999</v>
      </c>
      <c r="G56" s="10" t="s">
        <v>110</v>
      </c>
      <c r="H56" s="10">
        <v>2.7787999999999999</v>
      </c>
      <c r="I56" s="10">
        <v>2.6206999999999998</v>
      </c>
      <c r="J56" s="10">
        <v>3.5468999999999999</v>
      </c>
      <c r="K56" s="10">
        <v>5.3034999999999997</v>
      </c>
      <c r="L56" s="10" t="s">
        <v>110</v>
      </c>
      <c r="M56" s="10">
        <v>2.2812999999999999</v>
      </c>
      <c r="N56" s="10">
        <v>1.9080999999999999</v>
      </c>
      <c r="O56" s="10">
        <v>1.4258999999999999</v>
      </c>
      <c r="P56" s="10">
        <v>2.3281000000000001</v>
      </c>
      <c r="Q56" s="10">
        <v>2.4234</v>
      </c>
      <c r="R56" s="10" t="s">
        <v>110</v>
      </c>
    </row>
    <row r="57" spans="1:18" x14ac:dyDescent="0.25">
      <c r="A57" s="9" t="s">
        <v>46</v>
      </c>
      <c r="B57" s="15" t="s">
        <v>110</v>
      </c>
      <c r="C57" s="17" t="s">
        <v>110</v>
      </c>
      <c r="D57" s="16" t="s">
        <v>110</v>
      </c>
      <c r="E57" s="16" t="s">
        <v>110</v>
      </c>
      <c r="F57" s="16" t="s">
        <v>110</v>
      </c>
      <c r="G57" s="10" t="s">
        <v>110</v>
      </c>
      <c r="H57" s="10" t="s">
        <v>110</v>
      </c>
      <c r="I57" s="10" t="s">
        <v>110</v>
      </c>
      <c r="J57" s="10" t="s">
        <v>110</v>
      </c>
      <c r="K57" s="10" t="s">
        <v>110</v>
      </c>
      <c r="L57" s="10" t="s">
        <v>110</v>
      </c>
      <c r="M57" s="10" t="s">
        <v>110</v>
      </c>
      <c r="N57" s="10" t="s">
        <v>110</v>
      </c>
      <c r="O57" s="10" t="s">
        <v>110</v>
      </c>
      <c r="P57" s="10" t="s">
        <v>110</v>
      </c>
      <c r="Q57" s="10" t="s">
        <v>110</v>
      </c>
      <c r="R57" s="10" t="s">
        <v>110</v>
      </c>
    </row>
    <row r="58" spans="1:18" x14ac:dyDescent="0.25">
      <c r="A58" s="9" t="s">
        <v>139</v>
      </c>
      <c r="B58" s="15">
        <v>20</v>
      </c>
      <c r="C58" s="17">
        <v>20</v>
      </c>
      <c r="D58" s="16">
        <v>20</v>
      </c>
      <c r="E58" s="16">
        <v>20</v>
      </c>
      <c r="F58" s="16">
        <v>20</v>
      </c>
      <c r="G58" s="10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N58" s="10">
        <v>20</v>
      </c>
      <c r="O58" s="10">
        <v>20</v>
      </c>
      <c r="P58" s="10">
        <v>20</v>
      </c>
      <c r="Q58" s="10">
        <v>20</v>
      </c>
      <c r="R58" s="10">
        <v>20</v>
      </c>
    </row>
    <row r="59" spans="1:18" x14ac:dyDescent="0.25">
      <c r="A59" s="9" t="s">
        <v>47</v>
      </c>
      <c r="B59" s="15" t="s">
        <v>110</v>
      </c>
      <c r="C59" s="17" t="s">
        <v>110</v>
      </c>
      <c r="D59" s="16" t="s">
        <v>110</v>
      </c>
      <c r="E59" s="16" t="s">
        <v>110</v>
      </c>
      <c r="F59" s="16" t="s">
        <v>110</v>
      </c>
      <c r="G59" s="10" t="s">
        <v>110</v>
      </c>
      <c r="H59" s="10" t="s">
        <v>110</v>
      </c>
      <c r="I59" s="10" t="s">
        <v>110</v>
      </c>
      <c r="J59" s="10" t="s">
        <v>110</v>
      </c>
      <c r="K59" s="10" t="s">
        <v>110</v>
      </c>
      <c r="L59" s="10" t="s">
        <v>110</v>
      </c>
      <c r="M59" s="10" t="s">
        <v>110</v>
      </c>
      <c r="N59" s="10" t="s">
        <v>110</v>
      </c>
      <c r="O59" s="10" t="s">
        <v>110</v>
      </c>
      <c r="P59" s="10" t="s">
        <v>110</v>
      </c>
      <c r="Q59" s="10" t="s">
        <v>110</v>
      </c>
      <c r="R59" s="10" t="s">
        <v>110</v>
      </c>
    </row>
    <row r="60" spans="1:18" x14ac:dyDescent="0.25">
      <c r="A60" s="9" t="s">
        <v>48</v>
      </c>
      <c r="B60" s="15" t="s">
        <v>110</v>
      </c>
      <c r="C60" s="17" t="s">
        <v>110</v>
      </c>
      <c r="D60" s="16" t="s">
        <v>110</v>
      </c>
      <c r="E60" s="16" t="s">
        <v>110</v>
      </c>
      <c r="F60" s="16" t="s">
        <v>110</v>
      </c>
      <c r="G60" s="10" t="s">
        <v>110</v>
      </c>
      <c r="H60" s="10" t="s">
        <v>110</v>
      </c>
      <c r="I60" s="10" t="s">
        <v>110</v>
      </c>
      <c r="J60" s="10" t="s">
        <v>110</v>
      </c>
      <c r="K60" s="10" t="s">
        <v>110</v>
      </c>
      <c r="L60" s="10" t="s">
        <v>110</v>
      </c>
      <c r="M60" s="10" t="s">
        <v>110</v>
      </c>
      <c r="N60" s="10" t="s">
        <v>110</v>
      </c>
      <c r="O60" s="10" t="s">
        <v>110</v>
      </c>
      <c r="P60" s="10" t="s">
        <v>110</v>
      </c>
      <c r="Q60" s="10" t="s">
        <v>110</v>
      </c>
      <c r="R60" s="10" t="s">
        <v>110</v>
      </c>
    </row>
    <row r="61" spans="1:18" x14ac:dyDescent="0.25">
      <c r="A61" s="9" t="s">
        <v>49</v>
      </c>
      <c r="B61" s="15" t="s">
        <v>110</v>
      </c>
      <c r="C61" s="17" t="s">
        <v>110</v>
      </c>
      <c r="D61" s="16" t="s">
        <v>110</v>
      </c>
      <c r="E61" s="16" t="s">
        <v>110</v>
      </c>
      <c r="F61" s="16" t="s">
        <v>110</v>
      </c>
      <c r="G61" s="10" t="s">
        <v>110</v>
      </c>
      <c r="H61" s="10" t="s">
        <v>110</v>
      </c>
      <c r="I61" s="10" t="s">
        <v>110</v>
      </c>
      <c r="J61" s="10" t="s">
        <v>110</v>
      </c>
      <c r="K61" s="10" t="s">
        <v>110</v>
      </c>
      <c r="L61" s="10">
        <v>7.85E-2</v>
      </c>
      <c r="M61" s="10" t="s">
        <v>110</v>
      </c>
      <c r="N61" s="10" t="s">
        <v>110</v>
      </c>
      <c r="O61" s="10" t="s">
        <v>110</v>
      </c>
      <c r="P61" s="10" t="s">
        <v>110</v>
      </c>
      <c r="Q61" s="10" t="s">
        <v>110</v>
      </c>
      <c r="R61" s="10" t="s">
        <v>110</v>
      </c>
    </row>
    <row r="62" spans="1:18" x14ac:dyDescent="0.25">
      <c r="A62" s="9" t="s">
        <v>50</v>
      </c>
      <c r="B62" s="15">
        <v>2.9000000000000001E-2</v>
      </c>
      <c r="C62" s="17">
        <v>2.8299999999999999E-2</v>
      </c>
      <c r="D62" s="16" t="s">
        <v>110</v>
      </c>
      <c r="E62" s="16" t="s">
        <v>110</v>
      </c>
      <c r="F62" s="16">
        <v>2.4899999999999999E-2</v>
      </c>
      <c r="G62" s="10">
        <v>6.3500000000000001E-2</v>
      </c>
      <c r="H62" s="10">
        <v>2.7799999999999998E-2</v>
      </c>
      <c r="I62" s="10">
        <v>2.2599999999999999E-2</v>
      </c>
      <c r="J62" s="10" t="s">
        <v>110</v>
      </c>
      <c r="K62" s="10" t="s">
        <v>110</v>
      </c>
      <c r="L62" s="10">
        <v>9.2700000000000005E-2</v>
      </c>
      <c r="M62" s="10">
        <v>2.01E-2</v>
      </c>
      <c r="N62" s="10">
        <v>2.4400000000000002E-2</v>
      </c>
      <c r="O62" s="10" t="s">
        <v>110</v>
      </c>
      <c r="P62" s="10" t="s">
        <v>110</v>
      </c>
      <c r="Q62" s="10">
        <v>1.8800000000000001E-2</v>
      </c>
      <c r="R62" s="10">
        <v>1.7100000000000001E-2</v>
      </c>
    </row>
    <row r="63" spans="1:18" x14ac:dyDescent="0.25">
      <c r="A63" s="9" t="s">
        <v>51</v>
      </c>
      <c r="B63" s="15" t="s">
        <v>110</v>
      </c>
      <c r="C63" s="17" t="s">
        <v>110</v>
      </c>
      <c r="D63" s="16" t="s">
        <v>110</v>
      </c>
      <c r="E63" s="16" t="s">
        <v>110</v>
      </c>
      <c r="F63" s="16" t="s">
        <v>110</v>
      </c>
      <c r="G63" s="10">
        <v>7.1999999999999995E-2</v>
      </c>
      <c r="H63" s="10" t="s">
        <v>110</v>
      </c>
      <c r="I63" s="10" t="s">
        <v>110</v>
      </c>
      <c r="J63" s="10" t="s">
        <v>110</v>
      </c>
      <c r="K63" s="10" t="s">
        <v>110</v>
      </c>
      <c r="L63" s="10">
        <v>7.9100000000000004E-2</v>
      </c>
      <c r="M63" s="10" t="s">
        <v>110</v>
      </c>
      <c r="N63" s="10" t="s">
        <v>110</v>
      </c>
      <c r="O63" s="10" t="s">
        <v>110</v>
      </c>
      <c r="P63" s="10" t="s">
        <v>110</v>
      </c>
      <c r="Q63" s="10" t="s">
        <v>110</v>
      </c>
      <c r="R63" s="10" t="s">
        <v>110</v>
      </c>
    </row>
    <row r="64" spans="1:18" x14ac:dyDescent="0.25">
      <c r="A64" s="9" t="s">
        <v>52</v>
      </c>
      <c r="B64" s="15">
        <v>0.03</v>
      </c>
      <c r="C64" s="17">
        <v>2.4E-2</v>
      </c>
      <c r="D64" s="16" t="s">
        <v>110</v>
      </c>
      <c r="E64" s="16" t="s">
        <v>110</v>
      </c>
      <c r="F64" s="16">
        <v>2.06E-2</v>
      </c>
      <c r="G64" s="10" t="s">
        <v>110</v>
      </c>
      <c r="H64" s="10" t="s">
        <v>110</v>
      </c>
      <c r="I64" s="10">
        <v>1.7500000000000002E-2</v>
      </c>
      <c r="J64" s="10">
        <v>1.41E-2</v>
      </c>
      <c r="K64" s="10">
        <v>2.8199999999999999E-2</v>
      </c>
      <c r="L64" s="10">
        <v>7.8200000000000006E-2</v>
      </c>
      <c r="M64" s="10" t="s">
        <v>110</v>
      </c>
      <c r="N64" s="10" t="s">
        <v>110</v>
      </c>
      <c r="O64" s="10" t="s">
        <v>110</v>
      </c>
      <c r="P64" s="10" t="s">
        <v>110</v>
      </c>
      <c r="Q64" s="10" t="s">
        <v>110</v>
      </c>
      <c r="R64" s="10" t="s">
        <v>110</v>
      </c>
    </row>
    <row r="65" spans="1:18" x14ac:dyDescent="0.25">
      <c r="A65" s="9" t="s">
        <v>53</v>
      </c>
      <c r="B65" s="15" t="s">
        <v>110</v>
      </c>
      <c r="C65" s="17">
        <v>0.16880000000000001</v>
      </c>
      <c r="D65" s="16">
        <v>0.43309999999999998</v>
      </c>
      <c r="E65" s="16" t="s">
        <v>110</v>
      </c>
      <c r="F65" s="16">
        <v>0.24540000000000001</v>
      </c>
      <c r="G65" s="10" t="s">
        <v>110</v>
      </c>
      <c r="H65" s="10">
        <v>0.34820000000000001</v>
      </c>
      <c r="I65" s="10">
        <v>0.26529999999999998</v>
      </c>
      <c r="J65" s="10">
        <v>0.2177</v>
      </c>
      <c r="K65" s="10">
        <v>0.44619999999999999</v>
      </c>
      <c r="L65" s="10" t="s">
        <v>110</v>
      </c>
      <c r="M65" s="10">
        <v>0.20519999999999999</v>
      </c>
      <c r="N65" s="10">
        <v>0.18529999999999999</v>
      </c>
      <c r="O65" s="10">
        <v>0.17630000000000001</v>
      </c>
      <c r="P65" s="10">
        <v>0.2369</v>
      </c>
      <c r="Q65" s="10">
        <v>0.23699999999999999</v>
      </c>
      <c r="R65" s="10" t="s">
        <v>110</v>
      </c>
    </row>
    <row r="66" spans="1:18" x14ac:dyDescent="0.25">
      <c r="A66" s="9" t="s">
        <v>54</v>
      </c>
      <c r="B66" s="15">
        <v>2.1499999999999998E-2</v>
      </c>
      <c r="C66" s="17" t="s">
        <v>110</v>
      </c>
      <c r="D66" s="16" t="s">
        <v>110</v>
      </c>
      <c r="E66" s="16" t="s">
        <v>110</v>
      </c>
      <c r="F66" s="16" t="s">
        <v>110</v>
      </c>
      <c r="G66" s="10" t="s">
        <v>110</v>
      </c>
      <c r="H66" s="10">
        <v>7.0000000000000001E-3</v>
      </c>
      <c r="I66" s="10" t="s">
        <v>110</v>
      </c>
      <c r="J66" s="10" t="s">
        <v>110</v>
      </c>
      <c r="K66" s="10">
        <v>4.1399999999999999E-2</v>
      </c>
      <c r="L66" s="10" t="s">
        <v>110</v>
      </c>
      <c r="M66" s="10" t="s">
        <v>110</v>
      </c>
      <c r="N66" s="10" t="s">
        <v>110</v>
      </c>
      <c r="O66" s="10" t="s">
        <v>110</v>
      </c>
      <c r="P66" s="10" t="s">
        <v>110</v>
      </c>
      <c r="Q66" s="10" t="s">
        <v>110</v>
      </c>
      <c r="R66" s="10" t="s">
        <v>110</v>
      </c>
    </row>
    <row r="67" spans="1:18" x14ac:dyDescent="0.25">
      <c r="A67" s="9" t="s">
        <v>140</v>
      </c>
      <c r="B67" s="15">
        <v>20.598400000000002</v>
      </c>
      <c r="C67" s="17">
        <v>21.488900000000001</v>
      </c>
      <c r="D67" s="16">
        <v>21.457799999999999</v>
      </c>
      <c r="E67" s="16">
        <v>21.718499999999999</v>
      </c>
      <c r="F67" s="16">
        <v>21.5427</v>
      </c>
      <c r="G67" s="10">
        <v>21.990600000000001</v>
      </c>
      <c r="H67" s="10">
        <v>21.1204</v>
      </c>
      <c r="I67" s="10">
        <v>20.4984</v>
      </c>
      <c r="J67" s="10">
        <v>20.815200000000001</v>
      </c>
      <c r="K67" s="10">
        <v>21.365400000000001</v>
      </c>
      <c r="L67" s="10">
        <v>21.507000000000001</v>
      </c>
      <c r="M67" s="10">
        <v>20.691500000000001</v>
      </c>
      <c r="N67" s="10">
        <v>21.032</v>
      </c>
      <c r="O67" s="10">
        <v>21.723600000000001</v>
      </c>
      <c r="P67" s="10">
        <v>21.476700000000001</v>
      </c>
      <c r="Q67" s="10">
        <v>21.497399999999999</v>
      </c>
      <c r="R67" s="10">
        <v>21.117899999999999</v>
      </c>
    </row>
    <row r="68" spans="1:18" x14ac:dyDescent="0.25">
      <c r="A68" s="9" t="s">
        <v>55</v>
      </c>
      <c r="B68" s="15">
        <v>4.1799999999999997E-2</v>
      </c>
      <c r="C68" s="17">
        <v>3.7199999999999997E-2</v>
      </c>
      <c r="D68" s="16">
        <v>5.3800000000000001E-2</v>
      </c>
      <c r="E68" s="16">
        <v>2.52E-2</v>
      </c>
      <c r="F68" s="16">
        <v>2.6700000000000002E-2</v>
      </c>
      <c r="G68" s="10">
        <v>1.9900000000000001E-2</v>
      </c>
      <c r="H68" s="10">
        <v>2.4E-2</v>
      </c>
      <c r="I68" s="10">
        <v>2.1600000000000001E-2</v>
      </c>
      <c r="J68" s="10">
        <v>1.9599999999999999E-2</v>
      </c>
      <c r="K68" s="10">
        <v>1.7500000000000002E-2</v>
      </c>
      <c r="L68" s="10">
        <v>1.5800000000000002E-2</v>
      </c>
      <c r="M68" s="10" t="s">
        <v>110</v>
      </c>
      <c r="N68" s="10">
        <v>1.5900000000000001E-2</v>
      </c>
      <c r="O68" s="10">
        <v>1.89E-2</v>
      </c>
      <c r="P68" s="10">
        <v>1.44E-2</v>
      </c>
      <c r="Q68" s="10">
        <v>1.32E-2</v>
      </c>
      <c r="R68" s="10">
        <v>1.5599999999999999E-2</v>
      </c>
    </row>
    <row r="69" spans="1:18" x14ac:dyDescent="0.25">
      <c r="A69" s="9" t="s">
        <v>56</v>
      </c>
      <c r="B69" s="15" t="s">
        <v>110</v>
      </c>
      <c r="C69" s="17" t="s">
        <v>110</v>
      </c>
      <c r="D69" s="16" t="s">
        <v>110</v>
      </c>
      <c r="E69" s="16" t="s">
        <v>110</v>
      </c>
      <c r="F69" s="16" t="s">
        <v>110</v>
      </c>
      <c r="G69" s="10" t="s">
        <v>110</v>
      </c>
      <c r="H69" s="10" t="s">
        <v>110</v>
      </c>
      <c r="I69" s="10" t="s">
        <v>110</v>
      </c>
      <c r="J69" s="10" t="s">
        <v>110</v>
      </c>
      <c r="K69" s="10" t="s">
        <v>110</v>
      </c>
      <c r="L69" s="10" t="s">
        <v>110</v>
      </c>
      <c r="M69" s="10" t="s">
        <v>110</v>
      </c>
      <c r="N69" s="10" t="s">
        <v>110</v>
      </c>
      <c r="O69" s="10" t="s">
        <v>110</v>
      </c>
      <c r="P69" s="10" t="s">
        <v>110</v>
      </c>
      <c r="Q69" s="10" t="s">
        <v>110</v>
      </c>
      <c r="R69" s="10" t="s">
        <v>110</v>
      </c>
    </row>
    <row r="70" spans="1:18" x14ac:dyDescent="0.25">
      <c r="A70" s="9" t="s">
        <v>58</v>
      </c>
      <c r="B70" s="15" t="s">
        <v>110</v>
      </c>
      <c r="C70" s="17" t="s">
        <v>110</v>
      </c>
      <c r="D70" s="16" t="s">
        <v>110</v>
      </c>
      <c r="E70" s="16" t="s">
        <v>110</v>
      </c>
      <c r="F70" s="16" t="s">
        <v>110</v>
      </c>
      <c r="G70" s="10" t="s">
        <v>110</v>
      </c>
      <c r="H70" s="10" t="s">
        <v>110</v>
      </c>
      <c r="I70" s="10" t="s">
        <v>110</v>
      </c>
      <c r="J70" s="10" t="s">
        <v>110</v>
      </c>
      <c r="K70" s="10" t="s">
        <v>110</v>
      </c>
      <c r="L70" s="10" t="s">
        <v>110</v>
      </c>
      <c r="M70" s="10" t="s">
        <v>110</v>
      </c>
      <c r="N70" s="10" t="s">
        <v>110</v>
      </c>
      <c r="O70" s="10" t="s">
        <v>110</v>
      </c>
      <c r="P70" s="10" t="s">
        <v>110</v>
      </c>
      <c r="Q70" s="10" t="s">
        <v>110</v>
      </c>
      <c r="R70" s="10" t="s">
        <v>110</v>
      </c>
    </row>
    <row r="71" spans="1:18" x14ac:dyDescent="0.25">
      <c r="A71" s="9" t="s">
        <v>57</v>
      </c>
      <c r="B71" s="18" t="s">
        <v>110</v>
      </c>
      <c r="C71" s="20" t="s">
        <v>110</v>
      </c>
      <c r="D71" s="19" t="s">
        <v>110</v>
      </c>
      <c r="E71" s="19" t="s">
        <v>110</v>
      </c>
      <c r="F71" s="19" t="s">
        <v>110</v>
      </c>
      <c r="G71" s="10" t="s">
        <v>110</v>
      </c>
      <c r="H71" s="10" t="s">
        <v>110</v>
      </c>
      <c r="I71" s="10" t="s">
        <v>110</v>
      </c>
      <c r="J71" s="10" t="s">
        <v>110</v>
      </c>
      <c r="K71" s="10" t="s">
        <v>110</v>
      </c>
      <c r="L71" s="10" t="s">
        <v>110</v>
      </c>
      <c r="M71" s="10" t="s">
        <v>110</v>
      </c>
      <c r="N71" s="10" t="s">
        <v>110</v>
      </c>
      <c r="O71" s="10" t="s">
        <v>110</v>
      </c>
      <c r="P71" s="10" t="s">
        <v>110</v>
      </c>
      <c r="Q71" s="10" t="s">
        <v>110</v>
      </c>
      <c r="R71" s="10" t="s">
        <v>110</v>
      </c>
    </row>
    <row r="72" spans="1:18" x14ac:dyDescent="0.25">
      <c r="A72" s="9" t="s">
        <v>59</v>
      </c>
      <c r="B72" s="15">
        <v>4.2500000000000003E-2</v>
      </c>
      <c r="C72" s="16" t="s">
        <v>110</v>
      </c>
      <c r="D72" s="16" t="s">
        <v>110</v>
      </c>
      <c r="E72" s="16" t="s">
        <v>110</v>
      </c>
      <c r="F72" s="16" t="s">
        <v>110</v>
      </c>
      <c r="G72" s="13" t="s">
        <v>110</v>
      </c>
      <c r="H72" s="13" t="s">
        <v>110</v>
      </c>
      <c r="I72" s="13" t="s">
        <v>110</v>
      </c>
      <c r="J72" s="13" t="s">
        <v>110</v>
      </c>
      <c r="K72" s="13" t="s">
        <v>110</v>
      </c>
      <c r="L72" s="13" t="s">
        <v>110</v>
      </c>
      <c r="M72" s="13" t="s">
        <v>110</v>
      </c>
      <c r="N72" s="13" t="s">
        <v>110</v>
      </c>
      <c r="O72" s="13" t="s">
        <v>110</v>
      </c>
      <c r="P72" s="13" t="s">
        <v>110</v>
      </c>
      <c r="Q72" s="13" t="s">
        <v>110</v>
      </c>
      <c r="R72" s="14" t="s">
        <v>110</v>
      </c>
    </row>
    <row r="73" spans="1:18" x14ac:dyDescent="0.25">
      <c r="A73" s="9" t="s">
        <v>60</v>
      </c>
      <c r="B73" s="15">
        <v>3.3099999999999997E-2</v>
      </c>
      <c r="C73" s="16" t="s">
        <v>110</v>
      </c>
      <c r="D73" s="16" t="s">
        <v>110</v>
      </c>
      <c r="E73" s="16" t="s">
        <v>110</v>
      </c>
      <c r="F73" s="16" t="s">
        <v>110</v>
      </c>
      <c r="G73" s="16" t="s">
        <v>110</v>
      </c>
      <c r="H73" s="16" t="s">
        <v>110</v>
      </c>
      <c r="I73" s="16" t="s">
        <v>110</v>
      </c>
      <c r="J73" s="16" t="s">
        <v>110</v>
      </c>
      <c r="K73" s="16" t="s">
        <v>110</v>
      </c>
      <c r="L73" s="16" t="s">
        <v>110</v>
      </c>
      <c r="M73" s="16" t="s">
        <v>110</v>
      </c>
      <c r="N73" s="16" t="s">
        <v>110</v>
      </c>
      <c r="O73" s="16" t="s">
        <v>110</v>
      </c>
      <c r="P73" s="16" t="s">
        <v>110</v>
      </c>
      <c r="Q73" s="16" t="s">
        <v>110</v>
      </c>
      <c r="R73" s="17" t="s">
        <v>110</v>
      </c>
    </row>
    <row r="74" spans="1:18" x14ac:dyDescent="0.25">
      <c r="A74" s="9" t="s">
        <v>62</v>
      </c>
      <c r="B74" s="15" t="s">
        <v>110</v>
      </c>
      <c r="C74" s="16" t="s">
        <v>110</v>
      </c>
      <c r="D74" s="16" t="s">
        <v>110</v>
      </c>
      <c r="E74" s="16" t="s">
        <v>110</v>
      </c>
      <c r="F74" s="16" t="s">
        <v>110</v>
      </c>
      <c r="G74" s="16" t="s">
        <v>110</v>
      </c>
      <c r="H74" s="16" t="s">
        <v>110</v>
      </c>
      <c r="I74" s="16" t="s">
        <v>110</v>
      </c>
      <c r="J74" s="16" t="s">
        <v>110</v>
      </c>
      <c r="K74" s="16" t="s">
        <v>110</v>
      </c>
      <c r="L74" s="16" t="s">
        <v>110</v>
      </c>
      <c r="M74" s="16" t="s">
        <v>110</v>
      </c>
      <c r="N74" s="16" t="s">
        <v>110</v>
      </c>
      <c r="O74" s="16" t="s">
        <v>110</v>
      </c>
      <c r="P74" s="16" t="s">
        <v>110</v>
      </c>
      <c r="Q74" s="16" t="s">
        <v>110</v>
      </c>
      <c r="R74" s="17" t="s">
        <v>110</v>
      </c>
    </row>
    <row r="75" spans="1:18" x14ac:dyDescent="0.25">
      <c r="A75" s="9" t="s">
        <v>61</v>
      </c>
      <c r="B75" s="15">
        <v>4.6199999999999998E-2</v>
      </c>
      <c r="C75" s="16">
        <v>3.9100000000000003E-2</v>
      </c>
      <c r="D75" s="16">
        <v>2.7300000000000001E-2</v>
      </c>
      <c r="E75" s="16" t="s">
        <v>110</v>
      </c>
      <c r="F75" s="16">
        <v>2.7199999999999998E-2</v>
      </c>
      <c r="G75" s="16" t="s">
        <v>110</v>
      </c>
      <c r="H75" s="16" t="s">
        <v>110</v>
      </c>
      <c r="I75" s="16" t="s">
        <v>110</v>
      </c>
      <c r="J75" s="16" t="s">
        <v>110</v>
      </c>
      <c r="K75" s="16" t="s">
        <v>110</v>
      </c>
      <c r="L75" s="16" t="s">
        <v>110</v>
      </c>
      <c r="M75" s="16" t="s">
        <v>110</v>
      </c>
      <c r="N75" s="16" t="s">
        <v>110</v>
      </c>
      <c r="O75" s="16" t="s">
        <v>110</v>
      </c>
      <c r="P75" s="16" t="s">
        <v>110</v>
      </c>
      <c r="Q75" s="16" t="s">
        <v>110</v>
      </c>
      <c r="R75" s="17" t="s">
        <v>110</v>
      </c>
    </row>
    <row r="76" spans="1:18" x14ac:dyDescent="0.25">
      <c r="A76" s="9" t="s">
        <v>63</v>
      </c>
      <c r="B76" s="15" t="s">
        <v>110</v>
      </c>
      <c r="C76" s="16" t="s">
        <v>110</v>
      </c>
      <c r="D76" s="16" t="s">
        <v>110</v>
      </c>
      <c r="E76" s="16" t="s">
        <v>110</v>
      </c>
      <c r="F76" s="16" t="s">
        <v>110</v>
      </c>
      <c r="G76" s="16" t="s">
        <v>110</v>
      </c>
      <c r="H76" s="16" t="s">
        <v>110</v>
      </c>
      <c r="I76" s="16" t="s">
        <v>110</v>
      </c>
      <c r="J76" s="16" t="s">
        <v>110</v>
      </c>
      <c r="K76" s="16" t="s">
        <v>110</v>
      </c>
      <c r="L76" s="16" t="s">
        <v>110</v>
      </c>
      <c r="M76" s="16" t="s">
        <v>110</v>
      </c>
      <c r="N76" s="16" t="s">
        <v>110</v>
      </c>
      <c r="O76" s="16" t="s">
        <v>110</v>
      </c>
      <c r="P76" s="16" t="s">
        <v>110</v>
      </c>
      <c r="Q76" s="16" t="s">
        <v>110</v>
      </c>
      <c r="R76" s="17" t="s">
        <v>110</v>
      </c>
    </row>
    <row r="77" spans="1:18" x14ac:dyDescent="0.25">
      <c r="A77" s="9" t="s">
        <v>64</v>
      </c>
      <c r="B77" s="15" t="s">
        <v>110</v>
      </c>
      <c r="C77" s="16" t="s">
        <v>110</v>
      </c>
      <c r="D77" s="16" t="s">
        <v>110</v>
      </c>
      <c r="E77" s="16" t="s">
        <v>110</v>
      </c>
      <c r="F77" s="16" t="s">
        <v>110</v>
      </c>
      <c r="G77" s="16" t="s">
        <v>110</v>
      </c>
      <c r="H77" s="16" t="s">
        <v>110</v>
      </c>
      <c r="I77" s="16" t="s">
        <v>110</v>
      </c>
      <c r="J77" s="16" t="s">
        <v>110</v>
      </c>
      <c r="K77" s="16" t="s">
        <v>110</v>
      </c>
      <c r="L77" s="16" t="s">
        <v>110</v>
      </c>
      <c r="M77" s="16" t="s">
        <v>110</v>
      </c>
      <c r="N77" s="16" t="s">
        <v>110</v>
      </c>
      <c r="O77" s="16" t="s">
        <v>110</v>
      </c>
      <c r="P77" s="16" t="s">
        <v>110</v>
      </c>
      <c r="Q77" s="16" t="s">
        <v>110</v>
      </c>
      <c r="R77" s="17" t="s">
        <v>110</v>
      </c>
    </row>
    <row r="78" spans="1:18" x14ac:dyDescent="0.25">
      <c r="A78" s="9" t="s">
        <v>65</v>
      </c>
      <c r="B78" s="15">
        <v>5.0500000000000003E-2</v>
      </c>
      <c r="C78" s="16" t="s">
        <v>110</v>
      </c>
      <c r="D78" s="16" t="s">
        <v>110</v>
      </c>
      <c r="E78" s="16" t="s">
        <v>110</v>
      </c>
      <c r="F78" s="16" t="s">
        <v>110</v>
      </c>
      <c r="G78" s="16" t="s">
        <v>110</v>
      </c>
      <c r="H78" s="16" t="s">
        <v>110</v>
      </c>
      <c r="I78" s="16" t="s">
        <v>110</v>
      </c>
      <c r="J78" s="16" t="s">
        <v>110</v>
      </c>
      <c r="K78" s="16">
        <v>3.8100000000000002E-2</v>
      </c>
      <c r="L78" s="16">
        <v>3.27E-2</v>
      </c>
      <c r="M78" s="16" t="s">
        <v>110</v>
      </c>
      <c r="N78" s="16" t="s">
        <v>110</v>
      </c>
      <c r="O78" s="16" t="s">
        <v>110</v>
      </c>
      <c r="P78" s="16" t="s">
        <v>110</v>
      </c>
      <c r="Q78" s="16" t="s">
        <v>110</v>
      </c>
      <c r="R78" s="17" t="s">
        <v>110</v>
      </c>
    </row>
    <row r="79" spans="1:18" x14ac:dyDescent="0.25">
      <c r="A79" s="9" t="s">
        <v>66</v>
      </c>
      <c r="B79" s="15" t="s">
        <v>110</v>
      </c>
      <c r="C79" s="16" t="s">
        <v>110</v>
      </c>
      <c r="D79" s="16" t="s">
        <v>110</v>
      </c>
      <c r="E79" s="16" t="s">
        <v>110</v>
      </c>
      <c r="F79" s="16" t="s">
        <v>110</v>
      </c>
      <c r="G79" s="16" t="s">
        <v>110</v>
      </c>
      <c r="H79" s="16" t="s">
        <v>110</v>
      </c>
      <c r="I79" s="16" t="s">
        <v>110</v>
      </c>
      <c r="J79" s="16" t="s">
        <v>110</v>
      </c>
      <c r="K79" s="16" t="s">
        <v>110</v>
      </c>
      <c r="L79" s="16" t="s">
        <v>110</v>
      </c>
      <c r="M79" s="16" t="s">
        <v>110</v>
      </c>
      <c r="N79" s="16" t="s">
        <v>110</v>
      </c>
      <c r="O79" s="16" t="s">
        <v>110</v>
      </c>
      <c r="P79" s="16" t="s">
        <v>110</v>
      </c>
      <c r="Q79" s="16" t="s">
        <v>110</v>
      </c>
      <c r="R79" s="17" t="s">
        <v>110</v>
      </c>
    </row>
    <row r="80" spans="1:18" x14ac:dyDescent="0.25">
      <c r="A80" s="9" t="s">
        <v>67</v>
      </c>
      <c r="B80" s="15">
        <v>6.3200000000000006E-2</v>
      </c>
      <c r="C80" s="16">
        <v>4.7899999999999998E-2</v>
      </c>
      <c r="D80" s="16">
        <v>3.9E-2</v>
      </c>
      <c r="E80" s="16">
        <v>2.76E-2</v>
      </c>
      <c r="F80" s="16">
        <v>2.8000000000000001E-2</v>
      </c>
      <c r="G80" s="16">
        <v>1.9900000000000001E-2</v>
      </c>
      <c r="H80" s="16">
        <v>2.4799999999999999E-2</v>
      </c>
      <c r="I80" s="16">
        <v>1.9900000000000001E-2</v>
      </c>
      <c r="J80" s="16">
        <v>1.9300000000000001E-2</v>
      </c>
      <c r="K80" s="16">
        <v>1.6799999999999999E-2</v>
      </c>
      <c r="L80" s="16">
        <v>1.52E-2</v>
      </c>
      <c r="M80" s="16">
        <v>1.46E-2</v>
      </c>
      <c r="N80" s="16">
        <v>1.52E-2</v>
      </c>
      <c r="O80" s="16" t="s">
        <v>110</v>
      </c>
      <c r="P80" s="16">
        <v>1.5100000000000001E-2</v>
      </c>
      <c r="Q80" s="16">
        <v>1.5100000000000001E-2</v>
      </c>
      <c r="R80" s="17">
        <v>9.7000000000000003E-3</v>
      </c>
    </row>
    <row r="81" spans="1:18" x14ac:dyDescent="0.25">
      <c r="A81" s="9" t="s">
        <v>68</v>
      </c>
      <c r="B81" s="15">
        <v>5.4100000000000002E-2</v>
      </c>
      <c r="C81" s="16" t="s">
        <v>110</v>
      </c>
      <c r="D81" s="16" t="s">
        <v>110</v>
      </c>
      <c r="E81" s="16" t="s">
        <v>110</v>
      </c>
      <c r="F81" s="16" t="s">
        <v>110</v>
      </c>
      <c r="G81" s="16" t="s">
        <v>110</v>
      </c>
      <c r="H81" s="16" t="s">
        <v>110</v>
      </c>
      <c r="I81" s="16" t="s">
        <v>110</v>
      </c>
      <c r="J81" s="16" t="s">
        <v>110</v>
      </c>
      <c r="K81" s="16" t="s">
        <v>110</v>
      </c>
      <c r="L81" s="16" t="s">
        <v>110</v>
      </c>
      <c r="M81" s="16" t="s">
        <v>110</v>
      </c>
      <c r="N81" s="16" t="s">
        <v>110</v>
      </c>
      <c r="O81" s="16" t="s">
        <v>110</v>
      </c>
      <c r="P81" s="16" t="s">
        <v>110</v>
      </c>
      <c r="Q81" s="16" t="s">
        <v>110</v>
      </c>
      <c r="R81" s="17" t="s">
        <v>110</v>
      </c>
    </row>
    <row r="82" spans="1:18" x14ac:dyDescent="0.25">
      <c r="A82" s="9" t="s">
        <v>141</v>
      </c>
      <c r="B82" s="15">
        <v>20</v>
      </c>
      <c r="C82" s="16">
        <v>20</v>
      </c>
      <c r="D82" s="16">
        <v>20</v>
      </c>
      <c r="E82" s="16">
        <v>20</v>
      </c>
      <c r="F82" s="16">
        <v>20</v>
      </c>
      <c r="G82" s="16">
        <v>20</v>
      </c>
      <c r="H82" s="16">
        <v>20</v>
      </c>
      <c r="I82" s="16">
        <v>20</v>
      </c>
      <c r="J82" s="16">
        <v>20</v>
      </c>
      <c r="K82" s="16">
        <v>20</v>
      </c>
      <c r="L82" s="16">
        <v>20</v>
      </c>
      <c r="M82" s="16">
        <v>20</v>
      </c>
      <c r="N82" s="16">
        <v>20</v>
      </c>
      <c r="O82" s="16">
        <v>20</v>
      </c>
      <c r="P82" s="16">
        <v>20</v>
      </c>
      <c r="Q82" s="16">
        <v>20</v>
      </c>
      <c r="R82" s="17">
        <v>20</v>
      </c>
    </row>
    <row r="83" spans="1:18" x14ac:dyDescent="0.25">
      <c r="A83" s="9" t="s">
        <v>69</v>
      </c>
      <c r="B83" s="15" t="s">
        <v>110</v>
      </c>
      <c r="C83" s="16" t="s">
        <v>110</v>
      </c>
      <c r="D83" s="16" t="s">
        <v>110</v>
      </c>
      <c r="E83" s="16" t="s">
        <v>110</v>
      </c>
      <c r="F83" s="16" t="s">
        <v>110</v>
      </c>
      <c r="G83" s="16" t="s">
        <v>110</v>
      </c>
      <c r="H83" s="16" t="s">
        <v>110</v>
      </c>
      <c r="I83" s="16" t="s">
        <v>110</v>
      </c>
      <c r="J83" s="16" t="s">
        <v>110</v>
      </c>
      <c r="K83" s="16" t="s">
        <v>110</v>
      </c>
      <c r="L83" s="16" t="s">
        <v>110</v>
      </c>
      <c r="M83" s="16" t="s">
        <v>110</v>
      </c>
      <c r="N83" s="16" t="s">
        <v>110</v>
      </c>
      <c r="O83" s="16" t="s">
        <v>110</v>
      </c>
      <c r="P83" s="16" t="s">
        <v>110</v>
      </c>
      <c r="Q83" s="16" t="s">
        <v>110</v>
      </c>
      <c r="R83" s="17" t="s">
        <v>110</v>
      </c>
    </row>
    <row r="84" spans="1:18" x14ac:dyDescent="0.25">
      <c r="A84" s="9" t="s">
        <v>71</v>
      </c>
      <c r="B84" s="15">
        <v>0.10539999999999999</v>
      </c>
      <c r="C84" s="16">
        <v>7.4200000000000002E-2</v>
      </c>
      <c r="D84" s="16">
        <v>5.8799999999999998E-2</v>
      </c>
      <c r="E84" s="16">
        <v>4.2500000000000003E-2</v>
      </c>
      <c r="F84" s="16">
        <v>4.4999999999999998E-2</v>
      </c>
      <c r="G84" s="16">
        <v>2.93E-2</v>
      </c>
      <c r="H84" s="16">
        <v>3.9899999999999998E-2</v>
      </c>
      <c r="I84" s="16">
        <v>3.4099999999999998E-2</v>
      </c>
      <c r="J84" s="16">
        <v>2.7199999999999998E-2</v>
      </c>
      <c r="K84" s="16">
        <v>3.1E-2</v>
      </c>
      <c r="L84" s="16" t="s">
        <v>110</v>
      </c>
      <c r="M84" s="16">
        <v>2.2599999999999999E-2</v>
      </c>
      <c r="N84" s="16" t="s">
        <v>110</v>
      </c>
      <c r="O84" s="16" t="s">
        <v>110</v>
      </c>
      <c r="P84" s="16" t="s">
        <v>110</v>
      </c>
      <c r="Q84" s="16" t="s">
        <v>110</v>
      </c>
      <c r="R84" s="17" t="s">
        <v>110</v>
      </c>
    </row>
    <row r="85" spans="1:18" x14ac:dyDescent="0.25">
      <c r="A85" s="9" t="s">
        <v>70</v>
      </c>
      <c r="B85" s="15">
        <v>6.08E-2</v>
      </c>
      <c r="C85" s="16">
        <v>5.0299999999999997E-2</v>
      </c>
      <c r="D85" s="16">
        <v>3.4000000000000002E-2</v>
      </c>
      <c r="E85" s="16">
        <v>3.49E-2</v>
      </c>
      <c r="F85" s="16">
        <v>3.2899999999999999E-2</v>
      </c>
      <c r="G85" s="16" t="s">
        <v>110</v>
      </c>
      <c r="H85" s="16">
        <v>2.4799999999999999E-2</v>
      </c>
      <c r="I85" s="16">
        <v>2.3300000000000001E-2</v>
      </c>
      <c r="J85" s="16">
        <v>2.0299999999999999E-2</v>
      </c>
      <c r="K85" s="16">
        <v>2.0400000000000001E-2</v>
      </c>
      <c r="L85" s="16">
        <v>1.95E-2</v>
      </c>
      <c r="M85" s="16">
        <v>1.8700000000000001E-2</v>
      </c>
      <c r="N85" s="16">
        <v>1.8700000000000001E-2</v>
      </c>
      <c r="O85" s="16">
        <v>1.5900000000000001E-2</v>
      </c>
      <c r="P85" s="16">
        <v>1.8700000000000001E-2</v>
      </c>
      <c r="Q85" s="16">
        <v>1.5100000000000001E-2</v>
      </c>
      <c r="R85" s="17">
        <v>1.9400000000000001E-2</v>
      </c>
    </row>
    <row r="86" spans="1:18" x14ac:dyDescent="0.25">
      <c r="A86" s="9" t="s">
        <v>72</v>
      </c>
      <c r="B86" s="15" t="s">
        <v>110</v>
      </c>
      <c r="C86" s="16" t="s">
        <v>110</v>
      </c>
      <c r="D86" s="16" t="s">
        <v>110</v>
      </c>
      <c r="E86" s="16" t="s">
        <v>110</v>
      </c>
      <c r="F86" s="16" t="s">
        <v>110</v>
      </c>
      <c r="G86" s="16" t="s">
        <v>110</v>
      </c>
      <c r="H86" s="16" t="s">
        <v>110</v>
      </c>
      <c r="I86" s="16" t="s">
        <v>110</v>
      </c>
      <c r="J86" s="16" t="s">
        <v>110</v>
      </c>
      <c r="K86" s="16" t="s">
        <v>110</v>
      </c>
      <c r="L86" s="16" t="s">
        <v>110</v>
      </c>
      <c r="M86" s="16" t="s">
        <v>110</v>
      </c>
      <c r="N86" s="16" t="s">
        <v>110</v>
      </c>
      <c r="O86" s="16" t="s">
        <v>110</v>
      </c>
      <c r="P86" s="16" t="s">
        <v>110</v>
      </c>
      <c r="Q86" s="16" t="s">
        <v>110</v>
      </c>
      <c r="R86" s="17" t="s">
        <v>110</v>
      </c>
    </row>
    <row r="87" spans="1:18" x14ac:dyDescent="0.25">
      <c r="A87" s="9" t="s">
        <v>73</v>
      </c>
      <c r="B87" s="15" t="s">
        <v>110</v>
      </c>
      <c r="C87" s="16" t="s">
        <v>110</v>
      </c>
      <c r="D87" s="16" t="s">
        <v>110</v>
      </c>
      <c r="E87" s="16" t="s">
        <v>110</v>
      </c>
      <c r="F87" s="16" t="s">
        <v>110</v>
      </c>
      <c r="G87" s="16" t="s">
        <v>110</v>
      </c>
      <c r="H87" s="16" t="s">
        <v>110</v>
      </c>
      <c r="I87" s="16" t="s">
        <v>110</v>
      </c>
      <c r="J87" s="16" t="s">
        <v>110</v>
      </c>
      <c r="K87" s="16" t="s">
        <v>110</v>
      </c>
      <c r="L87" s="16" t="s">
        <v>110</v>
      </c>
      <c r="M87" s="16" t="s">
        <v>110</v>
      </c>
      <c r="N87" s="16" t="s">
        <v>110</v>
      </c>
      <c r="O87" s="16" t="s">
        <v>110</v>
      </c>
      <c r="P87" s="16" t="s">
        <v>110</v>
      </c>
      <c r="Q87" s="16" t="s">
        <v>110</v>
      </c>
      <c r="R87" s="17" t="s">
        <v>110</v>
      </c>
    </row>
    <row r="88" spans="1:18" x14ac:dyDescent="0.25">
      <c r="A88" s="9" t="s">
        <v>74</v>
      </c>
      <c r="B88" s="15" t="s">
        <v>110</v>
      </c>
      <c r="C88" s="16" t="s">
        <v>110</v>
      </c>
      <c r="D88" s="16" t="s">
        <v>110</v>
      </c>
      <c r="E88" s="16" t="s">
        <v>110</v>
      </c>
      <c r="F88" s="16" t="s">
        <v>110</v>
      </c>
      <c r="G88" s="16" t="s">
        <v>110</v>
      </c>
      <c r="H88" s="16" t="s">
        <v>110</v>
      </c>
      <c r="I88" s="16" t="s">
        <v>110</v>
      </c>
      <c r="J88" s="16" t="s">
        <v>110</v>
      </c>
      <c r="K88" s="16" t="s">
        <v>110</v>
      </c>
      <c r="L88" s="16" t="s">
        <v>110</v>
      </c>
      <c r="M88" s="16" t="s">
        <v>110</v>
      </c>
      <c r="N88" s="16" t="s">
        <v>110</v>
      </c>
      <c r="O88" s="16" t="s">
        <v>110</v>
      </c>
      <c r="P88" s="16" t="s">
        <v>110</v>
      </c>
      <c r="Q88" s="16" t="s">
        <v>110</v>
      </c>
      <c r="R88" s="17" t="s">
        <v>110</v>
      </c>
    </row>
    <row r="89" spans="1:18" x14ac:dyDescent="0.25">
      <c r="A89" s="9" t="s">
        <v>75</v>
      </c>
      <c r="B89" s="15">
        <v>0.36909999999999998</v>
      </c>
      <c r="C89" s="16">
        <v>0.28270000000000001</v>
      </c>
      <c r="D89" s="16">
        <v>0.20949999999999999</v>
      </c>
      <c r="E89" s="16">
        <v>0.17829999999999999</v>
      </c>
      <c r="F89" s="16">
        <v>0.15260000000000001</v>
      </c>
      <c r="G89" s="16">
        <v>0.1153</v>
      </c>
      <c r="H89" s="16">
        <v>0.1152</v>
      </c>
      <c r="I89" s="16">
        <v>0.1</v>
      </c>
      <c r="J89" s="16">
        <v>5.8799999999999998E-2</v>
      </c>
      <c r="K89" s="16">
        <v>5.5599999999999997E-2</v>
      </c>
      <c r="L89" s="16">
        <v>5.3100000000000001E-2</v>
      </c>
      <c r="M89" s="16" t="s">
        <v>110</v>
      </c>
      <c r="N89" s="16" t="s">
        <v>110</v>
      </c>
      <c r="O89" s="16" t="s">
        <v>110</v>
      </c>
      <c r="P89" s="16" t="s">
        <v>110</v>
      </c>
      <c r="Q89" s="16" t="s">
        <v>110</v>
      </c>
      <c r="R89" s="17" t="s">
        <v>110</v>
      </c>
    </row>
    <row r="90" spans="1:18" x14ac:dyDescent="0.25">
      <c r="A90" s="9" t="s">
        <v>76</v>
      </c>
      <c r="B90" s="15">
        <v>0.44690000000000002</v>
      </c>
      <c r="C90" s="16">
        <v>0.39379999999999998</v>
      </c>
      <c r="D90" s="16">
        <v>0.2465</v>
      </c>
      <c r="E90" s="16">
        <v>0.21429999999999999</v>
      </c>
      <c r="F90" s="16">
        <v>0.18679999999999999</v>
      </c>
      <c r="G90" s="16">
        <v>0.1517</v>
      </c>
      <c r="H90" s="16">
        <v>0.1125</v>
      </c>
      <c r="I90" s="16">
        <v>0.1229</v>
      </c>
      <c r="J90" s="16">
        <v>0.1002</v>
      </c>
      <c r="K90" s="16">
        <v>7.8E-2</v>
      </c>
      <c r="L90" s="16">
        <v>6.4399999999999999E-2</v>
      </c>
      <c r="M90" s="16">
        <v>6.9400000000000003E-2</v>
      </c>
      <c r="N90" s="16" t="s">
        <v>110</v>
      </c>
      <c r="O90" s="16">
        <v>5.0099999999999999E-2</v>
      </c>
      <c r="P90" s="16">
        <v>4.3400000000000001E-2</v>
      </c>
      <c r="Q90" s="16">
        <v>4.0899999999999999E-2</v>
      </c>
      <c r="R90" s="17" t="s">
        <v>110</v>
      </c>
    </row>
    <row r="91" spans="1:18" x14ac:dyDescent="0.25">
      <c r="A91" s="9" t="s">
        <v>77</v>
      </c>
      <c r="B91" s="15">
        <v>0.40720000000000001</v>
      </c>
      <c r="C91" s="16">
        <v>0.30230000000000001</v>
      </c>
      <c r="D91" s="16">
        <v>0.2056</v>
      </c>
      <c r="E91" s="16">
        <v>0.1636</v>
      </c>
      <c r="F91" s="16" t="s">
        <v>110</v>
      </c>
      <c r="G91" s="16">
        <v>0.1124</v>
      </c>
      <c r="H91" s="16" t="s">
        <v>110</v>
      </c>
      <c r="I91" s="16" t="s">
        <v>110</v>
      </c>
      <c r="J91" s="16" t="s">
        <v>110</v>
      </c>
      <c r="K91" s="16" t="s">
        <v>110</v>
      </c>
      <c r="L91" s="16" t="s">
        <v>110</v>
      </c>
      <c r="M91" s="16" t="s">
        <v>110</v>
      </c>
      <c r="N91" s="16" t="s">
        <v>110</v>
      </c>
      <c r="O91" s="16" t="s">
        <v>110</v>
      </c>
      <c r="P91" s="16" t="s">
        <v>110</v>
      </c>
      <c r="Q91" s="16" t="s">
        <v>110</v>
      </c>
      <c r="R91" s="17" t="s">
        <v>110</v>
      </c>
    </row>
    <row r="92" spans="1:18" x14ac:dyDescent="0.25">
      <c r="A92" s="9" t="s">
        <v>78</v>
      </c>
      <c r="B92" s="18">
        <v>0.54249999999999998</v>
      </c>
      <c r="C92" s="19">
        <v>0.41749999999999998</v>
      </c>
      <c r="D92" s="19">
        <v>0.26550000000000001</v>
      </c>
      <c r="E92" s="19">
        <v>0.27029999999999998</v>
      </c>
      <c r="F92" s="19">
        <v>0.1696</v>
      </c>
      <c r="G92" s="19">
        <v>0.1449</v>
      </c>
      <c r="H92" s="19">
        <v>0.12859999999999999</v>
      </c>
      <c r="I92" s="19">
        <v>0.1048</v>
      </c>
      <c r="J92" s="19">
        <v>9.0999999999999998E-2</v>
      </c>
      <c r="K92" s="19" t="s">
        <v>110</v>
      </c>
      <c r="L92" s="19" t="s">
        <v>110</v>
      </c>
      <c r="M92" s="19" t="s">
        <v>110</v>
      </c>
      <c r="N92" s="19" t="s">
        <v>110</v>
      </c>
      <c r="O92" s="19" t="s">
        <v>110</v>
      </c>
      <c r="P92" s="19" t="s">
        <v>110</v>
      </c>
      <c r="Q92" s="19" t="s">
        <v>110</v>
      </c>
      <c r="R92" s="20" t="s">
        <v>110</v>
      </c>
    </row>
    <row r="93" spans="1:18" x14ac:dyDescent="0.25">
      <c r="A93" s="22" t="s">
        <v>153</v>
      </c>
    </row>
  </sheetData>
  <conditionalFormatting sqref="B8:R92">
    <cfRule type="cellIs" dxfId="8" priority="2" stopIfTrue="1" operator="equal">
      <formula>"n.a./n.r."</formula>
    </cfRule>
    <cfRule type="cellIs" dxfId="7" priority="1" stopIfTrue="1" operator="equal">
      <formula>20</formula>
    </cfRule>
    <cfRule type="cellIs" dxfId="6" priority="5" operator="notEqual">
      <formula>"n.a./n.r."</formula>
    </cfRule>
  </conditionalFormatting>
  <conditionalFormatting sqref="B15:R15 B24:R24 B47:R47 B55:R55">
    <cfRule type="cellIs" dxfId="5" priority="3" stopIfTrue="1" operator="greaterThan">
      <formula>3.8</formula>
    </cfRule>
  </conditionalFormatting>
  <conditionalFormatting sqref="B8:R14 B16:R23 B25:R46 B48:R54 B56:R92">
    <cfRule type="cellIs" dxfId="4" priority="4" stopIfTrue="1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4" sqref="A4"/>
    </sheetView>
  </sheetViews>
  <sheetFormatPr defaultRowHeight="15" x14ac:dyDescent="0.25"/>
  <cols>
    <col min="1" max="1" width="10.85546875" style="21" bestFit="1" customWidth="1"/>
    <col min="2" max="2" width="5.28515625" bestFit="1" customWidth="1"/>
    <col min="3" max="3" width="9" bestFit="1" customWidth="1"/>
    <col min="4" max="4" width="6.5703125" bestFit="1" customWidth="1"/>
    <col min="5" max="5" width="18.28515625" bestFit="1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</cols>
  <sheetData>
    <row r="1" spans="1:12" x14ac:dyDescent="0.25">
      <c r="B1" t="s">
        <v>120</v>
      </c>
      <c r="C1" s="2" t="s">
        <v>121</v>
      </c>
      <c r="D1" s="2" t="s">
        <v>122</v>
      </c>
      <c r="E1" s="2" t="s">
        <v>123</v>
      </c>
      <c r="F1" t="s">
        <v>124</v>
      </c>
      <c r="G1" t="s">
        <v>125</v>
      </c>
      <c r="H1" t="s">
        <v>126</v>
      </c>
      <c r="I1" t="s">
        <v>124</v>
      </c>
      <c r="J1" t="s">
        <v>127</v>
      </c>
      <c r="K1" t="s">
        <v>123</v>
      </c>
      <c r="L1" t="s">
        <v>124</v>
      </c>
    </row>
    <row r="2" spans="1:12" x14ac:dyDescent="0.25">
      <c r="B2" s="8" t="s">
        <v>128</v>
      </c>
      <c r="C2" t="s">
        <v>83</v>
      </c>
      <c r="D2" t="s">
        <v>129</v>
      </c>
      <c r="G2" t="s">
        <v>129</v>
      </c>
      <c r="J2" t="s">
        <v>129</v>
      </c>
    </row>
    <row r="3" spans="1:12" x14ac:dyDescent="0.25">
      <c r="A3" s="21" t="s">
        <v>151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</row>
    <row r="4" spans="1:12" x14ac:dyDescent="0.25">
      <c r="A4" s="21" t="s">
        <v>147</v>
      </c>
      <c r="B4">
        <v>23</v>
      </c>
      <c r="C4">
        <v>10.11</v>
      </c>
      <c r="D4">
        <v>794</v>
      </c>
      <c r="E4" t="s">
        <v>148</v>
      </c>
      <c r="F4" t="s">
        <v>131</v>
      </c>
      <c r="G4">
        <v>762</v>
      </c>
      <c r="H4" t="s">
        <v>149</v>
      </c>
      <c r="I4" t="s">
        <v>131</v>
      </c>
      <c r="J4">
        <v>743</v>
      </c>
      <c r="K4" t="s">
        <v>150</v>
      </c>
      <c r="L4" t="s">
        <v>131</v>
      </c>
    </row>
    <row r="5" spans="1:12" x14ac:dyDescent="0.25">
      <c r="A5" s="21">
        <v>53</v>
      </c>
      <c r="B5">
        <v>22</v>
      </c>
      <c r="C5">
        <v>10.11</v>
      </c>
      <c r="D5">
        <v>803</v>
      </c>
      <c r="E5" t="s">
        <v>148</v>
      </c>
      <c r="F5" t="s">
        <v>131</v>
      </c>
      <c r="G5">
        <v>761</v>
      </c>
      <c r="H5" t="s">
        <v>149</v>
      </c>
      <c r="I5" t="s">
        <v>131</v>
      </c>
      <c r="J5">
        <v>732</v>
      </c>
      <c r="K5" t="s">
        <v>150</v>
      </c>
      <c r="L5" t="s">
        <v>131</v>
      </c>
    </row>
    <row r="6" spans="1:12" x14ac:dyDescent="0.25">
      <c r="A6" s="21">
        <v>53</v>
      </c>
      <c r="B6">
        <v>26</v>
      </c>
      <c r="C6">
        <v>10.79</v>
      </c>
      <c r="D6">
        <v>781</v>
      </c>
      <c r="E6" t="s">
        <v>132</v>
      </c>
      <c r="F6" t="s">
        <v>131</v>
      </c>
      <c r="G6">
        <v>758</v>
      </c>
      <c r="H6" t="s">
        <v>134</v>
      </c>
      <c r="I6" t="s">
        <v>131</v>
      </c>
      <c r="J6">
        <v>747</v>
      </c>
      <c r="K6" t="s">
        <v>133</v>
      </c>
      <c r="L6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workbookViewId="0">
      <selection activeCell="O85" sqref="O85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10.5703125" style="2" bestFit="1" customWidth="1"/>
    <col min="10" max="10" width="6.140625" style="2" bestFit="1" customWidth="1"/>
    <col min="11" max="11" width="41.140625" bestFit="1" customWidth="1"/>
    <col min="16" max="16" width="15.85546875" bestFit="1" customWidth="1"/>
  </cols>
  <sheetData>
    <row r="1" spans="1:25" x14ac:dyDescent="0.25">
      <c r="K1" t="s">
        <v>82</v>
      </c>
      <c r="L1" t="s">
        <v>88</v>
      </c>
      <c r="M1" t="s">
        <v>89</v>
      </c>
      <c r="N1" t="s">
        <v>90</v>
      </c>
      <c r="O1" t="s">
        <v>87</v>
      </c>
      <c r="P1" t="s">
        <v>91</v>
      </c>
      <c r="Q1" t="s">
        <v>111</v>
      </c>
      <c r="R1" t="s">
        <v>112</v>
      </c>
      <c r="S1" t="s">
        <v>113</v>
      </c>
      <c r="T1" t="s">
        <v>113</v>
      </c>
      <c r="U1" t="s">
        <v>113</v>
      </c>
      <c r="V1" t="s">
        <v>114</v>
      </c>
      <c r="W1" t="s">
        <v>115</v>
      </c>
      <c r="X1" t="s">
        <v>115</v>
      </c>
      <c r="Y1" t="s">
        <v>115</v>
      </c>
    </row>
    <row r="2" spans="1:25" x14ac:dyDescent="0.25">
      <c r="B2" t="s">
        <v>105</v>
      </c>
      <c r="C2" t="s">
        <v>79</v>
      </c>
      <c r="D2" t="s">
        <v>101</v>
      </c>
      <c r="E2" t="s">
        <v>102</v>
      </c>
      <c r="F2" s="3" t="s">
        <v>103</v>
      </c>
      <c r="G2" s="3" t="s">
        <v>104</v>
      </c>
      <c r="L2" t="s">
        <v>83</v>
      </c>
      <c r="M2" t="s">
        <v>92</v>
      </c>
      <c r="N2" t="s">
        <v>84</v>
      </c>
      <c r="O2" t="s">
        <v>80</v>
      </c>
      <c r="P2" t="s">
        <v>93</v>
      </c>
      <c r="Q2" t="s">
        <v>116</v>
      </c>
      <c r="R2" t="s">
        <v>116</v>
      </c>
      <c r="S2" t="s">
        <v>117</v>
      </c>
      <c r="T2" t="s">
        <v>118</v>
      </c>
      <c r="U2" t="s">
        <v>119</v>
      </c>
      <c r="V2" t="s">
        <v>116</v>
      </c>
      <c r="W2" t="s">
        <v>117</v>
      </c>
      <c r="X2" t="s">
        <v>118</v>
      </c>
      <c r="Y2" t="s">
        <v>119</v>
      </c>
    </row>
    <row r="3" spans="1:25" x14ac:dyDescent="0.25">
      <c r="A3" t="str">
        <f>K29</f>
        <v>Pentafluorobenzene [IS1]</v>
      </c>
      <c r="B3">
        <f>L29</f>
        <v>5.41</v>
      </c>
      <c r="C3">
        <f>M29</f>
        <v>517212</v>
      </c>
      <c r="D3">
        <v>5.42</v>
      </c>
      <c r="E3">
        <v>381819</v>
      </c>
      <c r="F3" s="1" t="b">
        <f>ABS(D3-B3)&lt;=0.5</f>
        <v>1</v>
      </c>
      <c r="G3" s="1" t="b">
        <f>AND(C3&gt;E3*0.5,C3&lt;E3*1.5)</f>
        <v>1</v>
      </c>
      <c r="I3" s="2" t="s">
        <v>96</v>
      </c>
      <c r="J3" s="5" t="s">
        <v>0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</row>
    <row r="4" spans="1:25" x14ac:dyDescent="0.25">
      <c r="A4" t="str">
        <f>K35</f>
        <v>1,4-Difluorobenzene [IS2]</v>
      </c>
      <c r="B4">
        <f>L35</f>
        <v>6.16</v>
      </c>
      <c r="C4">
        <f>M35</f>
        <v>887441</v>
      </c>
      <c r="D4">
        <v>6.16</v>
      </c>
      <c r="E4">
        <v>705843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2">
        <v>10</v>
      </c>
      <c r="J4" s="2" t="b">
        <f t="shared" ref="J4:J35" si="2">AND(O4&gt;I4*0.8,O4&lt;I4*1.2)</f>
        <v>1</v>
      </c>
      <c r="K4" t="s">
        <v>1</v>
      </c>
      <c r="L4">
        <v>1.44</v>
      </c>
      <c r="M4">
        <v>192875</v>
      </c>
      <c r="N4">
        <v>0.37</v>
      </c>
      <c r="O4">
        <v>8.0589999999999993</v>
      </c>
      <c r="P4" t="s">
        <v>94</v>
      </c>
      <c r="Q4">
        <v>50</v>
      </c>
      <c r="R4">
        <v>52</v>
      </c>
      <c r="S4">
        <v>33.64</v>
      </c>
      <c r="T4">
        <v>33.5</v>
      </c>
      <c r="U4" t="s">
        <v>94</v>
      </c>
      <c r="V4">
        <v>49</v>
      </c>
      <c r="W4">
        <v>10.07</v>
      </c>
      <c r="X4">
        <v>10.119999999999999</v>
      </c>
      <c r="Y4" t="s">
        <v>94</v>
      </c>
    </row>
    <row r="5" spans="1:25" x14ac:dyDescent="0.25">
      <c r="A5" t="str">
        <f>K54</f>
        <v>Chlorobenzene-d5 [IS3]</v>
      </c>
      <c r="B5">
        <f>L54</f>
        <v>8.9</v>
      </c>
      <c r="C5">
        <f>M54</f>
        <v>798904</v>
      </c>
      <c r="D5">
        <v>8.91</v>
      </c>
      <c r="E5">
        <v>650256</v>
      </c>
      <c r="F5" s="1" t="b">
        <f t="shared" si="0"/>
        <v>1</v>
      </c>
      <c r="G5" s="1" t="b">
        <f t="shared" si="1"/>
        <v>1</v>
      </c>
      <c r="I5" s="2">
        <v>10</v>
      </c>
      <c r="J5" s="2" t="b">
        <f t="shared" si="2"/>
        <v>1</v>
      </c>
      <c r="K5" t="s">
        <v>2</v>
      </c>
      <c r="L5">
        <v>1.53</v>
      </c>
      <c r="M5">
        <v>261001</v>
      </c>
      <c r="N5">
        <v>0.5</v>
      </c>
      <c r="O5">
        <v>8.4309999999999992</v>
      </c>
      <c r="P5" t="s">
        <v>94</v>
      </c>
      <c r="Q5">
        <v>62</v>
      </c>
      <c r="R5">
        <v>64</v>
      </c>
      <c r="S5">
        <v>33</v>
      </c>
      <c r="T5">
        <v>32.549999999999997</v>
      </c>
      <c r="U5" t="s">
        <v>94</v>
      </c>
      <c r="V5">
        <v>61</v>
      </c>
      <c r="W5">
        <v>7.67</v>
      </c>
      <c r="X5">
        <v>7.85</v>
      </c>
      <c r="Y5" t="s">
        <v>94</v>
      </c>
    </row>
    <row r="6" spans="1:25" x14ac:dyDescent="0.25">
      <c r="A6" t="str">
        <f>K78</f>
        <v>1,4-Dichlorobenzene-d4 [IS4]</v>
      </c>
      <c r="B6">
        <f>L78</f>
        <v>10.65</v>
      </c>
      <c r="C6">
        <f>M78</f>
        <v>396873</v>
      </c>
      <c r="D6">
        <v>10.66</v>
      </c>
      <c r="E6">
        <v>353809</v>
      </c>
      <c r="F6" s="1" t="b">
        <f t="shared" si="0"/>
        <v>1</v>
      </c>
      <c r="G6" s="1" t="b">
        <f t="shared" si="1"/>
        <v>1</v>
      </c>
      <c r="I6" s="2">
        <v>10</v>
      </c>
      <c r="J6" s="2" t="b">
        <f t="shared" si="2"/>
        <v>0</v>
      </c>
      <c r="K6" t="s">
        <v>3</v>
      </c>
      <c r="L6">
        <v>1.81</v>
      </c>
      <c r="M6">
        <v>76660</v>
      </c>
      <c r="N6">
        <v>0.15</v>
      </c>
      <c r="O6">
        <v>5.9480000000000004</v>
      </c>
      <c r="P6" t="s">
        <v>94</v>
      </c>
      <c r="Q6">
        <v>94</v>
      </c>
      <c r="R6">
        <v>96</v>
      </c>
      <c r="S6">
        <v>93.97</v>
      </c>
      <c r="T6">
        <v>90.98</v>
      </c>
      <c r="U6" t="s">
        <v>94</v>
      </c>
      <c r="V6">
        <v>93</v>
      </c>
      <c r="W6">
        <v>20.7</v>
      </c>
      <c r="X6">
        <v>20.47</v>
      </c>
      <c r="Y6" t="s">
        <v>94</v>
      </c>
    </row>
    <row r="7" spans="1:25" x14ac:dyDescent="0.25">
      <c r="I7" s="2">
        <v>10</v>
      </c>
      <c r="J7" s="2" t="b">
        <f t="shared" si="2"/>
        <v>1</v>
      </c>
      <c r="K7" t="s">
        <v>4</v>
      </c>
      <c r="L7">
        <v>1.92</v>
      </c>
      <c r="M7">
        <v>139307</v>
      </c>
      <c r="N7">
        <v>0.27</v>
      </c>
      <c r="O7">
        <v>8.3889999999999993</v>
      </c>
      <c r="P7" t="s">
        <v>94</v>
      </c>
      <c r="Q7">
        <v>64</v>
      </c>
      <c r="R7">
        <v>66</v>
      </c>
      <c r="S7">
        <v>31.47</v>
      </c>
      <c r="T7">
        <v>30.76</v>
      </c>
      <c r="U7" t="s">
        <v>94</v>
      </c>
      <c r="V7">
        <v>49</v>
      </c>
      <c r="W7">
        <v>24.21</v>
      </c>
      <c r="X7">
        <v>23.17</v>
      </c>
      <c r="Y7" t="s">
        <v>94</v>
      </c>
    </row>
    <row r="8" spans="1:25" x14ac:dyDescent="0.25">
      <c r="I8" s="2">
        <v>10</v>
      </c>
      <c r="J8" s="2" t="b">
        <f t="shared" si="2"/>
        <v>0</v>
      </c>
      <c r="K8" t="s">
        <v>5</v>
      </c>
      <c r="L8">
        <v>2.17</v>
      </c>
      <c r="M8">
        <v>198661</v>
      </c>
      <c r="N8">
        <v>0.38</v>
      </c>
      <c r="O8">
        <v>7.9560000000000004</v>
      </c>
      <c r="P8" t="s">
        <v>94</v>
      </c>
      <c r="Q8">
        <v>101</v>
      </c>
      <c r="R8">
        <v>103</v>
      </c>
      <c r="S8">
        <v>65.61</v>
      </c>
      <c r="T8">
        <v>63.91</v>
      </c>
      <c r="U8" t="s">
        <v>94</v>
      </c>
      <c r="V8">
        <v>105</v>
      </c>
      <c r="W8">
        <v>9.76</v>
      </c>
      <c r="X8">
        <v>9.7899999999999991</v>
      </c>
      <c r="Y8" t="s">
        <v>94</v>
      </c>
    </row>
    <row r="9" spans="1:25" x14ac:dyDescent="0.25">
      <c r="A9" s="4" t="s">
        <v>97</v>
      </c>
      <c r="B9">
        <f>85-4</f>
        <v>81</v>
      </c>
      <c r="I9" s="2">
        <v>10</v>
      </c>
      <c r="J9" s="2" t="b">
        <f t="shared" si="2"/>
        <v>1</v>
      </c>
      <c r="K9" t="s">
        <v>6</v>
      </c>
      <c r="L9">
        <v>2.48</v>
      </c>
      <c r="M9">
        <v>199847</v>
      </c>
      <c r="N9">
        <v>0.38</v>
      </c>
      <c r="O9">
        <v>8.8550000000000004</v>
      </c>
      <c r="P9" t="s">
        <v>94</v>
      </c>
      <c r="Q9">
        <v>59</v>
      </c>
      <c r="R9">
        <v>74</v>
      </c>
      <c r="S9">
        <v>70.98</v>
      </c>
      <c r="T9">
        <v>69.27</v>
      </c>
      <c r="U9" t="s">
        <v>94</v>
      </c>
      <c r="V9">
        <v>45</v>
      </c>
      <c r="W9">
        <v>58.88</v>
      </c>
      <c r="X9">
        <v>58.19</v>
      </c>
      <c r="Y9" t="s">
        <v>94</v>
      </c>
    </row>
    <row r="10" spans="1:25" x14ac:dyDescent="0.25">
      <c r="A10" t="s">
        <v>98</v>
      </c>
      <c r="B10">
        <f>COUNTIF(J4:J88,"FALSE")</f>
        <v>11</v>
      </c>
      <c r="I10" s="2">
        <v>10</v>
      </c>
      <c r="J10" s="2" t="b">
        <f t="shared" si="2"/>
        <v>1</v>
      </c>
      <c r="K10" t="s">
        <v>7</v>
      </c>
      <c r="L10">
        <v>2.71</v>
      </c>
      <c r="M10">
        <v>305203</v>
      </c>
      <c r="N10">
        <v>0.57999999999999996</v>
      </c>
      <c r="O10">
        <v>8.0619999999999994</v>
      </c>
      <c r="P10" t="s">
        <v>94</v>
      </c>
      <c r="Q10">
        <v>61</v>
      </c>
      <c r="R10">
        <v>96</v>
      </c>
      <c r="S10">
        <v>41.66</v>
      </c>
      <c r="T10">
        <v>41.51</v>
      </c>
      <c r="U10" t="s">
        <v>94</v>
      </c>
      <c r="V10">
        <v>98</v>
      </c>
      <c r="W10">
        <v>26.5</v>
      </c>
      <c r="X10">
        <v>25.26</v>
      </c>
      <c r="Y10" t="s">
        <v>94</v>
      </c>
    </row>
    <row r="11" spans="1:25" x14ac:dyDescent="0.25">
      <c r="A11" t="s">
        <v>99</v>
      </c>
      <c r="B11">
        <f>0.2*B9</f>
        <v>16.2</v>
      </c>
      <c r="I11" s="2">
        <v>18</v>
      </c>
      <c r="J11" s="2" t="b">
        <f t="shared" si="2"/>
        <v>1</v>
      </c>
      <c r="K11" t="s">
        <v>8</v>
      </c>
      <c r="L11">
        <v>2.8</v>
      </c>
      <c r="M11">
        <v>112445</v>
      </c>
      <c r="N11">
        <v>0.21</v>
      </c>
      <c r="O11">
        <v>14.958</v>
      </c>
      <c r="P11" t="s">
        <v>94</v>
      </c>
      <c r="Q11">
        <v>43</v>
      </c>
      <c r="R11">
        <v>58</v>
      </c>
      <c r="S11">
        <v>42.08</v>
      </c>
      <c r="T11">
        <v>43.45</v>
      </c>
      <c r="U11" t="s">
        <v>94</v>
      </c>
      <c r="V11">
        <v>42</v>
      </c>
      <c r="W11">
        <v>6.63</v>
      </c>
      <c r="X11">
        <v>3.82</v>
      </c>
      <c r="Y11" t="s">
        <v>94</v>
      </c>
    </row>
    <row r="12" spans="1:25" x14ac:dyDescent="0.25">
      <c r="A12" s="7" t="s">
        <v>0</v>
      </c>
      <c r="B12" s="6" t="b">
        <f>B10&lt;B11</f>
        <v>1</v>
      </c>
      <c r="I12" s="2">
        <v>10</v>
      </c>
      <c r="J12" s="2" t="b">
        <f t="shared" si="2"/>
        <v>0</v>
      </c>
      <c r="K12" t="s">
        <v>9</v>
      </c>
      <c r="L12">
        <v>2.86</v>
      </c>
      <c r="M12">
        <v>164006</v>
      </c>
      <c r="N12">
        <v>0.31</v>
      </c>
      <c r="O12">
        <v>4.9960000000000004</v>
      </c>
      <c r="P12" t="s">
        <v>94</v>
      </c>
      <c r="Q12">
        <v>142</v>
      </c>
      <c r="R12">
        <v>127</v>
      </c>
      <c r="S12">
        <v>34.369999999999997</v>
      </c>
      <c r="T12">
        <v>34.43</v>
      </c>
      <c r="U12" t="s">
        <v>94</v>
      </c>
      <c r="V12">
        <v>141</v>
      </c>
      <c r="W12">
        <v>13.37</v>
      </c>
      <c r="X12">
        <v>12.72</v>
      </c>
      <c r="Y12" t="s">
        <v>94</v>
      </c>
    </row>
    <row r="13" spans="1:25" x14ac:dyDescent="0.25">
      <c r="I13" s="2">
        <v>10</v>
      </c>
      <c r="J13" s="2" t="b">
        <f t="shared" si="2"/>
        <v>1</v>
      </c>
      <c r="K13" t="s">
        <v>10</v>
      </c>
      <c r="L13">
        <v>2.93</v>
      </c>
      <c r="M13">
        <v>660606</v>
      </c>
      <c r="N13">
        <v>1.26</v>
      </c>
      <c r="O13">
        <v>8.452</v>
      </c>
      <c r="P13" t="s">
        <v>94</v>
      </c>
      <c r="Q13">
        <v>76</v>
      </c>
      <c r="R13">
        <v>78</v>
      </c>
      <c r="S13">
        <v>8.56</v>
      </c>
      <c r="T13">
        <v>8.89</v>
      </c>
      <c r="U13" t="s">
        <v>94</v>
      </c>
      <c r="V13" t="s">
        <v>86</v>
      </c>
      <c r="W13" t="s">
        <v>86</v>
      </c>
      <c r="X13" t="s">
        <v>86</v>
      </c>
      <c r="Y13" t="s">
        <v>86</v>
      </c>
    </row>
    <row r="14" spans="1:25" x14ac:dyDescent="0.25">
      <c r="I14" s="2">
        <v>10</v>
      </c>
      <c r="J14" s="2" t="b">
        <f t="shared" si="2"/>
        <v>1</v>
      </c>
      <c r="K14" t="s">
        <v>11</v>
      </c>
      <c r="L14">
        <v>3.17</v>
      </c>
      <c r="M14">
        <v>228351</v>
      </c>
      <c r="N14">
        <v>0.44</v>
      </c>
      <c r="O14">
        <v>8.1430000000000007</v>
      </c>
      <c r="P14" t="s">
        <v>94</v>
      </c>
      <c r="Q14">
        <v>41</v>
      </c>
      <c r="R14">
        <v>39</v>
      </c>
      <c r="S14">
        <v>62.3</v>
      </c>
      <c r="T14">
        <v>61.01</v>
      </c>
      <c r="U14" t="s">
        <v>94</v>
      </c>
      <c r="V14">
        <v>76</v>
      </c>
      <c r="W14">
        <v>50.52</v>
      </c>
      <c r="X14">
        <v>48.06</v>
      </c>
      <c r="Y14" t="s">
        <v>94</v>
      </c>
    </row>
    <row r="15" spans="1:25" x14ac:dyDescent="0.25">
      <c r="I15" s="2">
        <v>10</v>
      </c>
      <c r="J15" s="2" t="b">
        <f t="shared" si="2"/>
        <v>1</v>
      </c>
      <c r="K15" t="s">
        <v>12</v>
      </c>
      <c r="L15">
        <v>3.34</v>
      </c>
      <c r="M15">
        <v>284913</v>
      </c>
      <c r="N15">
        <v>0.54</v>
      </c>
      <c r="O15">
        <v>9.1920000000000002</v>
      </c>
      <c r="P15" t="s">
        <v>94</v>
      </c>
      <c r="Q15">
        <v>49</v>
      </c>
      <c r="R15">
        <v>84</v>
      </c>
      <c r="S15">
        <v>63.94</v>
      </c>
      <c r="T15">
        <v>64.05</v>
      </c>
      <c r="U15" t="s">
        <v>94</v>
      </c>
      <c r="V15">
        <v>86</v>
      </c>
      <c r="W15">
        <v>40.83</v>
      </c>
      <c r="X15">
        <v>41.77</v>
      </c>
      <c r="Y15" t="s">
        <v>94</v>
      </c>
    </row>
    <row r="16" spans="1:25" x14ac:dyDescent="0.25">
      <c r="I16" s="2">
        <v>10</v>
      </c>
      <c r="J16" s="2" t="b">
        <f t="shared" si="2"/>
        <v>1</v>
      </c>
      <c r="K16" t="s">
        <v>13</v>
      </c>
      <c r="L16">
        <v>3.66</v>
      </c>
      <c r="M16">
        <v>340115</v>
      </c>
      <c r="N16">
        <v>0.65</v>
      </c>
      <c r="O16">
        <v>8.1969999999999992</v>
      </c>
      <c r="P16" t="s">
        <v>94</v>
      </c>
      <c r="Q16">
        <v>61</v>
      </c>
      <c r="R16">
        <v>96</v>
      </c>
      <c r="S16">
        <v>43.3</v>
      </c>
      <c r="T16">
        <v>43.3</v>
      </c>
      <c r="U16" t="s">
        <v>94</v>
      </c>
      <c r="V16">
        <v>98</v>
      </c>
      <c r="W16">
        <v>27.59</v>
      </c>
      <c r="X16">
        <v>27.55</v>
      </c>
      <c r="Y16" t="s">
        <v>94</v>
      </c>
    </row>
    <row r="17" spans="9:25" x14ac:dyDescent="0.25">
      <c r="I17" s="2">
        <v>10</v>
      </c>
      <c r="J17" s="2" t="b">
        <f t="shared" si="2"/>
        <v>1</v>
      </c>
      <c r="K17" t="s">
        <v>14</v>
      </c>
      <c r="L17">
        <v>3.67</v>
      </c>
      <c r="M17">
        <v>574654</v>
      </c>
      <c r="N17">
        <v>1.1000000000000001</v>
      </c>
      <c r="O17">
        <v>9.4710000000000001</v>
      </c>
      <c r="P17" t="s">
        <v>94</v>
      </c>
      <c r="Q17">
        <v>73</v>
      </c>
      <c r="R17">
        <v>41</v>
      </c>
      <c r="S17">
        <v>23.77</v>
      </c>
      <c r="T17">
        <v>23.9</v>
      </c>
      <c r="U17" t="s">
        <v>94</v>
      </c>
      <c r="V17">
        <v>57</v>
      </c>
      <c r="W17">
        <v>20.91</v>
      </c>
      <c r="X17">
        <v>20.73</v>
      </c>
      <c r="Y17" t="s">
        <v>94</v>
      </c>
    </row>
    <row r="18" spans="9:25" x14ac:dyDescent="0.25">
      <c r="I18" s="2">
        <v>10</v>
      </c>
      <c r="J18" s="2" t="b">
        <f t="shared" si="2"/>
        <v>1</v>
      </c>
      <c r="K18" t="s">
        <v>15</v>
      </c>
      <c r="L18">
        <v>4.17</v>
      </c>
      <c r="M18">
        <v>434526</v>
      </c>
      <c r="N18">
        <v>0.83</v>
      </c>
      <c r="O18">
        <v>8.5380000000000003</v>
      </c>
      <c r="P18" t="s">
        <v>94</v>
      </c>
      <c r="Q18">
        <v>63</v>
      </c>
      <c r="R18">
        <v>65</v>
      </c>
      <c r="S18">
        <v>32.1</v>
      </c>
      <c r="T18">
        <v>32.39</v>
      </c>
      <c r="U18" t="s">
        <v>94</v>
      </c>
      <c r="V18">
        <v>83</v>
      </c>
      <c r="W18">
        <v>8.4</v>
      </c>
      <c r="X18">
        <v>8.3000000000000007</v>
      </c>
      <c r="Y18" t="s">
        <v>94</v>
      </c>
    </row>
    <row r="19" spans="9:25" x14ac:dyDescent="0.25">
      <c r="I19" s="2">
        <v>10</v>
      </c>
      <c r="J19" s="2" t="b">
        <f t="shared" si="2"/>
        <v>0</v>
      </c>
      <c r="K19" t="s">
        <v>16</v>
      </c>
      <c r="L19">
        <v>4.8</v>
      </c>
      <c r="M19">
        <v>209644</v>
      </c>
      <c r="N19">
        <v>0.4</v>
      </c>
      <c r="O19">
        <v>6.3789999999999996</v>
      </c>
      <c r="P19" t="s">
        <v>94</v>
      </c>
      <c r="Q19">
        <v>77</v>
      </c>
      <c r="R19">
        <v>41</v>
      </c>
      <c r="S19">
        <v>61.04</v>
      </c>
      <c r="T19">
        <v>63.04</v>
      </c>
      <c r="U19" t="s">
        <v>94</v>
      </c>
      <c r="V19">
        <v>79</v>
      </c>
      <c r="W19">
        <v>21.97</v>
      </c>
      <c r="X19">
        <v>22.22</v>
      </c>
      <c r="Y19" t="s">
        <v>94</v>
      </c>
    </row>
    <row r="20" spans="9:25" x14ac:dyDescent="0.25">
      <c r="I20" s="2">
        <v>10</v>
      </c>
      <c r="J20" s="2" t="b">
        <f t="shared" si="2"/>
        <v>1</v>
      </c>
      <c r="K20" t="s">
        <v>17</v>
      </c>
      <c r="L20">
        <v>4.8099999999999996</v>
      </c>
      <c r="M20">
        <v>384745</v>
      </c>
      <c r="N20">
        <v>0.74</v>
      </c>
      <c r="O20">
        <v>8.3279999999999994</v>
      </c>
      <c r="P20" t="s">
        <v>94</v>
      </c>
      <c r="Q20">
        <v>61</v>
      </c>
      <c r="R20">
        <v>96</v>
      </c>
      <c r="S20">
        <v>45.11</v>
      </c>
      <c r="T20">
        <v>45.72</v>
      </c>
      <c r="U20" t="s">
        <v>94</v>
      </c>
      <c r="V20">
        <v>98</v>
      </c>
      <c r="W20">
        <v>28.47</v>
      </c>
      <c r="X20">
        <v>28.88</v>
      </c>
      <c r="Y20" t="s">
        <v>94</v>
      </c>
    </row>
    <row r="21" spans="9:25" x14ac:dyDescent="0.25">
      <c r="I21" s="2">
        <v>18</v>
      </c>
      <c r="J21" s="2" t="b">
        <f t="shared" si="2"/>
        <v>1</v>
      </c>
      <c r="K21" t="s">
        <v>18</v>
      </c>
      <c r="L21">
        <v>4.82</v>
      </c>
      <c r="M21">
        <v>181995</v>
      </c>
      <c r="N21">
        <v>0.35</v>
      </c>
      <c r="O21">
        <v>16.431000000000001</v>
      </c>
      <c r="P21" t="s">
        <v>94</v>
      </c>
      <c r="Q21">
        <v>43</v>
      </c>
      <c r="R21">
        <v>72</v>
      </c>
      <c r="S21">
        <v>36.64</v>
      </c>
      <c r="T21">
        <v>38.08</v>
      </c>
      <c r="U21" t="s">
        <v>94</v>
      </c>
      <c r="V21">
        <v>57</v>
      </c>
      <c r="W21">
        <v>10.15</v>
      </c>
      <c r="X21">
        <v>10.050000000000001</v>
      </c>
      <c r="Y21" t="s">
        <v>94</v>
      </c>
    </row>
    <row r="22" spans="9:25" x14ac:dyDescent="0.25">
      <c r="I22" s="2">
        <v>10</v>
      </c>
      <c r="J22" s="2" t="b">
        <f t="shared" si="2"/>
        <v>1</v>
      </c>
      <c r="K22" t="s">
        <v>19</v>
      </c>
      <c r="L22">
        <v>4.92</v>
      </c>
      <c r="M22">
        <v>202986</v>
      </c>
      <c r="N22">
        <v>0.39</v>
      </c>
      <c r="O22">
        <v>10.015000000000001</v>
      </c>
      <c r="P22" t="s">
        <v>94</v>
      </c>
      <c r="Q22">
        <v>55</v>
      </c>
      <c r="R22">
        <v>85</v>
      </c>
      <c r="S22">
        <v>12.27</v>
      </c>
      <c r="T22">
        <v>11.24</v>
      </c>
      <c r="U22" t="s">
        <v>94</v>
      </c>
      <c r="V22">
        <v>42</v>
      </c>
      <c r="W22">
        <v>7.13</v>
      </c>
      <c r="X22">
        <v>7.52</v>
      </c>
      <c r="Y22" t="s">
        <v>94</v>
      </c>
    </row>
    <row r="23" spans="9:25" x14ac:dyDescent="0.25">
      <c r="I23" s="2">
        <v>10</v>
      </c>
      <c r="J23" s="2" t="b">
        <f t="shared" si="2"/>
        <v>1</v>
      </c>
      <c r="K23" t="s">
        <v>21</v>
      </c>
      <c r="L23">
        <v>5.04</v>
      </c>
      <c r="M23">
        <v>133889</v>
      </c>
      <c r="N23">
        <v>0.26</v>
      </c>
      <c r="O23">
        <v>10.385999999999999</v>
      </c>
      <c r="P23" t="s">
        <v>94</v>
      </c>
      <c r="Q23">
        <v>67</v>
      </c>
      <c r="R23">
        <v>52</v>
      </c>
      <c r="S23">
        <v>30.29</v>
      </c>
      <c r="T23">
        <v>32.35</v>
      </c>
      <c r="U23" t="s">
        <v>94</v>
      </c>
      <c r="V23">
        <v>40</v>
      </c>
      <c r="W23">
        <v>26.21</v>
      </c>
      <c r="X23">
        <v>28.17</v>
      </c>
      <c r="Y23" t="s">
        <v>94</v>
      </c>
    </row>
    <row r="24" spans="9:25" x14ac:dyDescent="0.25">
      <c r="I24" s="2">
        <v>10</v>
      </c>
      <c r="J24" s="2" t="b">
        <f t="shared" si="2"/>
        <v>1</v>
      </c>
      <c r="K24" t="s">
        <v>20</v>
      </c>
      <c r="L24">
        <v>5.05</v>
      </c>
      <c r="M24">
        <v>202395</v>
      </c>
      <c r="N24">
        <v>0.39</v>
      </c>
      <c r="O24">
        <v>9.0380000000000003</v>
      </c>
      <c r="P24" t="s">
        <v>94</v>
      </c>
      <c r="Q24">
        <v>49</v>
      </c>
      <c r="R24">
        <v>130</v>
      </c>
      <c r="S24">
        <v>45.05</v>
      </c>
      <c r="T24">
        <v>44.5</v>
      </c>
      <c r="U24" t="s">
        <v>94</v>
      </c>
      <c r="V24">
        <v>128</v>
      </c>
      <c r="W24">
        <v>35.43</v>
      </c>
      <c r="X24">
        <v>35.36</v>
      </c>
      <c r="Y24" t="s">
        <v>94</v>
      </c>
    </row>
    <row r="25" spans="9:25" x14ac:dyDescent="0.25">
      <c r="I25" s="2">
        <v>10</v>
      </c>
      <c r="J25" s="2" t="b">
        <f t="shared" si="2"/>
        <v>1</v>
      </c>
      <c r="K25" t="s">
        <v>22</v>
      </c>
      <c r="L25">
        <v>5.07</v>
      </c>
      <c r="M25">
        <v>71497</v>
      </c>
      <c r="N25">
        <v>0.14000000000000001</v>
      </c>
      <c r="O25">
        <v>11.065</v>
      </c>
      <c r="P25" t="s">
        <v>94</v>
      </c>
      <c r="Q25">
        <v>42</v>
      </c>
      <c r="R25">
        <v>72</v>
      </c>
      <c r="S25">
        <v>58.35</v>
      </c>
      <c r="T25">
        <v>56.38</v>
      </c>
      <c r="U25" t="s">
        <v>94</v>
      </c>
      <c r="V25">
        <v>71</v>
      </c>
      <c r="W25">
        <v>63.15</v>
      </c>
      <c r="X25">
        <v>60.25</v>
      </c>
      <c r="Y25" t="s">
        <v>94</v>
      </c>
    </row>
    <row r="26" spans="9:25" x14ac:dyDescent="0.25">
      <c r="I26" s="2">
        <v>10</v>
      </c>
      <c r="J26" s="2" t="b">
        <f t="shared" si="2"/>
        <v>1</v>
      </c>
      <c r="K26" t="s">
        <v>23</v>
      </c>
      <c r="L26">
        <v>5.19</v>
      </c>
      <c r="M26">
        <v>315513</v>
      </c>
      <c r="N26">
        <v>0.6</v>
      </c>
      <c r="O26">
        <v>8.3339999999999996</v>
      </c>
      <c r="P26" t="s">
        <v>94</v>
      </c>
      <c r="Q26">
        <v>83</v>
      </c>
      <c r="R26">
        <v>85</v>
      </c>
      <c r="S26">
        <v>65.989999999999995</v>
      </c>
      <c r="T26">
        <v>63.08</v>
      </c>
      <c r="U26" t="s">
        <v>94</v>
      </c>
      <c r="V26">
        <v>47</v>
      </c>
      <c r="W26">
        <v>24.81</v>
      </c>
      <c r="X26">
        <v>24.47</v>
      </c>
      <c r="Y26" t="s">
        <v>94</v>
      </c>
    </row>
    <row r="27" spans="9:25" x14ac:dyDescent="0.25">
      <c r="I27" s="2">
        <v>10</v>
      </c>
      <c r="J27" s="2" t="b">
        <f t="shared" si="2"/>
        <v>1</v>
      </c>
      <c r="K27" t="s">
        <v>24</v>
      </c>
      <c r="L27">
        <v>5.32</v>
      </c>
      <c r="M27">
        <v>222484</v>
      </c>
      <c r="N27">
        <v>0.43</v>
      </c>
      <c r="O27">
        <v>8.5890000000000004</v>
      </c>
      <c r="P27" t="s">
        <v>94</v>
      </c>
      <c r="Q27">
        <v>97</v>
      </c>
      <c r="R27">
        <v>99</v>
      </c>
      <c r="S27">
        <v>62.11</v>
      </c>
      <c r="T27">
        <v>62.62</v>
      </c>
      <c r="U27" t="s">
        <v>94</v>
      </c>
      <c r="V27">
        <v>61</v>
      </c>
      <c r="W27">
        <v>63.28</v>
      </c>
      <c r="X27">
        <v>65.81</v>
      </c>
      <c r="Y27" t="s">
        <v>94</v>
      </c>
    </row>
    <row r="28" spans="9:25" x14ac:dyDescent="0.25">
      <c r="I28" s="2">
        <v>20</v>
      </c>
      <c r="J28" s="2" t="b">
        <f t="shared" si="2"/>
        <v>1</v>
      </c>
      <c r="K28" t="s">
        <v>135</v>
      </c>
      <c r="L28">
        <v>5.34</v>
      </c>
      <c r="M28">
        <v>296424</v>
      </c>
      <c r="N28">
        <v>0.56999999999999995</v>
      </c>
      <c r="O28">
        <v>18.309000000000001</v>
      </c>
      <c r="P28" t="s">
        <v>94</v>
      </c>
      <c r="Q28">
        <v>113</v>
      </c>
      <c r="R28">
        <v>111</v>
      </c>
      <c r="S28">
        <v>103.24</v>
      </c>
      <c r="T28">
        <v>103.13</v>
      </c>
      <c r="U28" t="s">
        <v>94</v>
      </c>
      <c r="V28" t="s">
        <v>86</v>
      </c>
      <c r="W28" t="s">
        <v>86</v>
      </c>
      <c r="X28" t="s">
        <v>86</v>
      </c>
      <c r="Y28" t="s">
        <v>86</v>
      </c>
    </row>
    <row r="29" spans="9:25" x14ac:dyDescent="0.25">
      <c r="I29" s="2">
        <v>20</v>
      </c>
      <c r="J29" s="2" t="b">
        <f t="shared" si="2"/>
        <v>1</v>
      </c>
      <c r="K29" t="s">
        <v>136</v>
      </c>
      <c r="L29">
        <v>5.41</v>
      </c>
      <c r="M29">
        <v>517212</v>
      </c>
      <c r="N29">
        <v>0.99</v>
      </c>
      <c r="O29">
        <v>20</v>
      </c>
      <c r="P29" t="s">
        <v>94</v>
      </c>
      <c r="Q29">
        <v>168</v>
      </c>
      <c r="R29">
        <v>99</v>
      </c>
      <c r="S29">
        <v>73.95</v>
      </c>
      <c r="T29">
        <v>70.09</v>
      </c>
      <c r="U29" t="s">
        <v>94</v>
      </c>
      <c r="V29" t="s">
        <v>86</v>
      </c>
      <c r="W29" t="s">
        <v>86</v>
      </c>
      <c r="X29" t="s">
        <v>86</v>
      </c>
      <c r="Y29" t="s">
        <v>86</v>
      </c>
    </row>
    <row r="30" spans="9:25" x14ac:dyDescent="0.25">
      <c r="I30" s="2">
        <v>10</v>
      </c>
      <c r="J30" s="2" t="b">
        <f t="shared" si="2"/>
        <v>1</v>
      </c>
      <c r="K30" t="s">
        <v>26</v>
      </c>
      <c r="L30">
        <v>5.46</v>
      </c>
      <c r="M30">
        <v>415208</v>
      </c>
      <c r="N30">
        <v>0.79</v>
      </c>
      <c r="O30">
        <v>9.0429999999999993</v>
      </c>
      <c r="P30" t="s">
        <v>94</v>
      </c>
      <c r="Q30">
        <v>56</v>
      </c>
      <c r="R30">
        <v>41</v>
      </c>
      <c r="S30">
        <v>45.36</v>
      </c>
      <c r="T30">
        <v>45.4</v>
      </c>
      <c r="U30" t="s">
        <v>94</v>
      </c>
      <c r="V30">
        <v>43</v>
      </c>
      <c r="W30">
        <v>19.75</v>
      </c>
      <c r="X30">
        <v>19.690000000000001</v>
      </c>
      <c r="Y30" t="s">
        <v>94</v>
      </c>
    </row>
    <row r="31" spans="9:25" x14ac:dyDescent="0.25">
      <c r="I31" s="2">
        <v>10</v>
      </c>
      <c r="J31" s="2" t="b">
        <f t="shared" si="2"/>
        <v>0</v>
      </c>
      <c r="K31" t="s">
        <v>25</v>
      </c>
      <c r="L31">
        <v>5.47</v>
      </c>
      <c r="M31">
        <v>144149</v>
      </c>
      <c r="N31">
        <v>0.28000000000000003</v>
      </c>
      <c r="O31">
        <v>7.6669999999999998</v>
      </c>
      <c r="P31" t="s">
        <v>94</v>
      </c>
      <c r="Q31">
        <v>119</v>
      </c>
      <c r="R31">
        <v>121</v>
      </c>
      <c r="S31">
        <v>31.5</v>
      </c>
      <c r="T31">
        <v>31.14</v>
      </c>
      <c r="U31" t="s">
        <v>94</v>
      </c>
      <c r="V31" t="s">
        <v>86</v>
      </c>
      <c r="W31" t="s">
        <v>86</v>
      </c>
      <c r="X31" t="s">
        <v>86</v>
      </c>
      <c r="Y31" t="s">
        <v>86</v>
      </c>
    </row>
    <row r="32" spans="9:25" x14ac:dyDescent="0.25">
      <c r="I32" s="2">
        <v>10</v>
      </c>
      <c r="J32" s="2" t="b">
        <f t="shared" si="2"/>
        <v>1</v>
      </c>
      <c r="K32" t="s">
        <v>27</v>
      </c>
      <c r="L32">
        <v>5.49</v>
      </c>
      <c r="M32">
        <v>317838</v>
      </c>
      <c r="N32">
        <v>0.61</v>
      </c>
      <c r="O32">
        <v>8.6029999999999998</v>
      </c>
      <c r="P32" t="s">
        <v>94</v>
      </c>
      <c r="Q32">
        <v>75</v>
      </c>
      <c r="R32">
        <v>77</v>
      </c>
      <c r="S32">
        <v>31.3</v>
      </c>
      <c r="T32">
        <v>30.79</v>
      </c>
      <c r="U32" t="s">
        <v>94</v>
      </c>
      <c r="V32">
        <v>110</v>
      </c>
      <c r="W32">
        <v>23.07</v>
      </c>
      <c r="X32">
        <v>22.4</v>
      </c>
      <c r="Y32" t="s">
        <v>94</v>
      </c>
    </row>
    <row r="33" spans="9:25" x14ac:dyDescent="0.25">
      <c r="I33" s="2">
        <v>10</v>
      </c>
      <c r="J33" s="2" t="b">
        <f t="shared" si="2"/>
        <v>1</v>
      </c>
      <c r="K33" t="s">
        <v>28</v>
      </c>
      <c r="L33">
        <v>5.69</v>
      </c>
      <c r="M33">
        <v>1028127</v>
      </c>
      <c r="N33">
        <v>1.96</v>
      </c>
      <c r="O33">
        <v>9.0039999999999996</v>
      </c>
      <c r="P33" t="s">
        <v>94</v>
      </c>
      <c r="Q33">
        <v>78</v>
      </c>
      <c r="R33">
        <v>77</v>
      </c>
      <c r="S33">
        <v>24.39</v>
      </c>
      <c r="T33">
        <v>24.93</v>
      </c>
      <c r="U33" t="s">
        <v>94</v>
      </c>
      <c r="V33">
        <v>52</v>
      </c>
      <c r="W33">
        <v>14.67</v>
      </c>
      <c r="X33">
        <v>14.59</v>
      </c>
      <c r="Y33" t="s">
        <v>94</v>
      </c>
    </row>
    <row r="34" spans="9:25" x14ac:dyDescent="0.25">
      <c r="I34" s="2">
        <v>10</v>
      </c>
      <c r="J34" s="2" t="b">
        <f t="shared" si="2"/>
        <v>1</v>
      </c>
      <c r="K34" t="s">
        <v>29</v>
      </c>
      <c r="L34">
        <v>5.76</v>
      </c>
      <c r="M34">
        <v>374507</v>
      </c>
      <c r="N34">
        <v>0.72</v>
      </c>
      <c r="O34">
        <v>9.6259999999999994</v>
      </c>
      <c r="P34" t="s">
        <v>94</v>
      </c>
      <c r="Q34">
        <v>62</v>
      </c>
      <c r="R34">
        <v>64</v>
      </c>
      <c r="S34">
        <v>32.29</v>
      </c>
      <c r="T34">
        <v>33</v>
      </c>
      <c r="U34" t="s">
        <v>94</v>
      </c>
      <c r="V34">
        <v>49</v>
      </c>
      <c r="W34">
        <v>20.75</v>
      </c>
      <c r="X34">
        <v>20.73</v>
      </c>
      <c r="Y34" t="s">
        <v>94</v>
      </c>
    </row>
    <row r="35" spans="9:25" x14ac:dyDescent="0.25">
      <c r="I35" s="2">
        <v>20</v>
      </c>
      <c r="J35" s="2" t="b">
        <f t="shared" si="2"/>
        <v>1</v>
      </c>
      <c r="K35" t="s">
        <v>137</v>
      </c>
      <c r="L35">
        <v>6.16</v>
      </c>
      <c r="M35">
        <v>887441</v>
      </c>
      <c r="N35">
        <v>1.7</v>
      </c>
      <c r="O35">
        <v>20</v>
      </c>
      <c r="P35" t="s">
        <v>94</v>
      </c>
      <c r="Q35">
        <v>114</v>
      </c>
      <c r="R35">
        <v>88</v>
      </c>
      <c r="S35">
        <v>24.25</v>
      </c>
      <c r="T35">
        <v>23.78</v>
      </c>
      <c r="U35" t="s">
        <v>94</v>
      </c>
      <c r="V35">
        <v>63</v>
      </c>
      <c r="W35">
        <v>34.31</v>
      </c>
      <c r="X35">
        <v>33.83</v>
      </c>
      <c r="Y35" t="s">
        <v>94</v>
      </c>
    </row>
    <row r="36" spans="9:25" x14ac:dyDescent="0.25">
      <c r="I36" s="2">
        <v>10</v>
      </c>
      <c r="J36" s="2" t="b">
        <f t="shared" ref="J36:J67" si="3">AND(O36&gt;I36*0.8,O36&lt;I36*1.2)</f>
        <v>1</v>
      </c>
      <c r="K36" t="s">
        <v>30</v>
      </c>
      <c r="L36">
        <v>6.37</v>
      </c>
      <c r="M36">
        <v>148639</v>
      </c>
      <c r="N36">
        <v>0.28000000000000003</v>
      </c>
      <c r="O36">
        <v>9.07</v>
      </c>
      <c r="P36" t="s">
        <v>94</v>
      </c>
      <c r="Q36">
        <v>130</v>
      </c>
      <c r="R36">
        <v>132</v>
      </c>
      <c r="S36">
        <v>93.82</v>
      </c>
      <c r="T36">
        <v>93.08</v>
      </c>
      <c r="U36" t="s">
        <v>94</v>
      </c>
      <c r="V36">
        <v>95</v>
      </c>
      <c r="W36">
        <v>134.61000000000001</v>
      </c>
      <c r="X36">
        <v>128.41999999999999</v>
      </c>
      <c r="Y36" t="s">
        <v>94</v>
      </c>
    </row>
    <row r="37" spans="9:25" x14ac:dyDescent="0.25">
      <c r="I37" s="2">
        <v>10</v>
      </c>
      <c r="J37" s="2" t="b">
        <f t="shared" si="3"/>
        <v>1</v>
      </c>
      <c r="K37" t="s">
        <v>31</v>
      </c>
      <c r="L37">
        <v>6.63</v>
      </c>
      <c r="M37">
        <v>269879</v>
      </c>
      <c r="N37">
        <v>0.52</v>
      </c>
      <c r="O37">
        <v>9.4990000000000006</v>
      </c>
      <c r="P37" t="s">
        <v>94</v>
      </c>
      <c r="Q37">
        <v>63</v>
      </c>
      <c r="R37">
        <v>62</v>
      </c>
      <c r="S37">
        <v>68.73</v>
      </c>
      <c r="T37">
        <v>68.319999999999993</v>
      </c>
      <c r="U37" t="s">
        <v>94</v>
      </c>
      <c r="V37">
        <v>41</v>
      </c>
      <c r="W37">
        <v>37.03</v>
      </c>
      <c r="X37">
        <v>36.61</v>
      </c>
      <c r="Y37" t="s">
        <v>94</v>
      </c>
    </row>
    <row r="38" spans="9:25" x14ac:dyDescent="0.25">
      <c r="I38" s="2">
        <v>10</v>
      </c>
      <c r="J38" s="2" t="b">
        <f t="shared" si="3"/>
        <v>1</v>
      </c>
      <c r="K38" t="s">
        <v>32</v>
      </c>
      <c r="L38">
        <v>6.71</v>
      </c>
      <c r="M38">
        <v>97695</v>
      </c>
      <c r="N38">
        <v>0.19</v>
      </c>
      <c r="O38">
        <v>10.085000000000001</v>
      </c>
      <c r="P38" t="s">
        <v>94</v>
      </c>
      <c r="Q38">
        <v>174</v>
      </c>
      <c r="R38">
        <v>93</v>
      </c>
      <c r="S38">
        <v>145.03</v>
      </c>
      <c r="T38">
        <v>136.68</v>
      </c>
      <c r="U38" t="s">
        <v>94</v>
      </c>
      <c r="V38">
        <v>95</v>
      </c>
      <c r="W38">
        <v>121.41</v>
      </c>
      <c r="X38">
        <v>111.52</v>
      </c>
      <c r="Y38" t="s">
        <v>94</v>
      </c>
    </row>
    <row r="39" spans="9:25" x14ac:dyDescent="0.25">
      <c r="I39" s="2">
        <v>10</v>
      </c>
      <c r="J39" s="2" t="b">
        <f t="shared" si="3"/>
        <v>1</v>
      </c>
      <c r="K39" t="s">
        <v>33</v>
      </c>
      <c r="L39">
        <v>6.73</v>
      </c>
      <c r="M39">
        <v>149461</v>
      </c>
      <c r="N39">
        <v>0.28999999999999998</v>
      </c>
      <c r="O39">
        <v>10.282999999999999</v>
      </c>
      <c r="P39" t="s">
        <v>94</v>
      </c>
      <c r="Q39">
        <v>41</v>
      </c>
      <c r="R39">
        <v>69</v>
      </c>
      <c r="S39">
        <v>120.76</v>
      </c>
      <c r="T39">
        <v>120.05</v>
      </c>
      <c r="U39" t="s">
        <v>94</v>
      </c>
      <c r="V39">
        <v>39</v>
      </c>
      <c r="W39">
        <v>47.66</v>
      </c>
      <c r="X39">
        <v>47.96</v>
      </c>
      <c r="Y39" t="s">
        <v>94</v>
      </c>
    </row>
    <row r="40" spans="9:25" x14ac:dyDescent="0.25">
      <c r="I40" s="2">
        <v>10</v>
      </c>
      <c r="J40" s="2" t="b">
        <f t="shared" si="3"/>
        <v>1</v>
      </c>
      <c r="K40" t="s">
        <v>34</v>
      </c>
      <c r="L40">
        <v>6.91</v>
      </c>
      <c r="M40">
        <v>229134</v>
      </c>
      <c r="N40">
        <v>0.44</v>
      </c>
      <c r="O40">
        <v>9.5559999999999992</v>
      </c>
      <c r="P40" t="s">
        <v>94</v>
      </c>
      <c r="Q40">
        <v>83</v>
      </c>
      <c r="R40">
        <v>85</v>
      </c>
      <c r="S40">
        <v>61.84</v>
      </c>
      <c r="T40">
        <v>63.74</v>
      </c>
      <c r="U40" t="s">
        <v>94</v>
      </c>
      <c r="V40">
        <v>47</v>
      </c>
      <c r="W40">
        <v>19.8</v>
      </c>
      <c r="X40">
        <v>20.49</v>
      </c>
      <c r="Y40" t="s">
        <v>94</v>
      </c>
    </row>
    <row r="41" spans="9:25" x14ac:dyDescent="0.25">
      <c r="I41" s="2">
        <v>10</v>
      </c>
      <c r="J41" s="2" t="b">
        <f t="shared" si="3"/>
        <v>0</v>
      </c>
      <c r="K41" t="s">
        <v>35</v>
      </c>
      <c r="L41">
        <v>7.14</v>
      </c>
      <c r="M41">
        <v>45447</v>
      </c>
      <c r="N41">
        <v>0.09</v>
      </c>
      <c r="O41">
        <v>12.516999999999999</v>
      </c>
      <c r="P41" t="s">
        <v>94</v>
      </c>
      <c r="Q41">
        <v>43</v>
      </c>
      <c r="R41">
        <v>41</v>
      </c>
      <c r="S41">
        <v>80.78</v>
      </c>
      <c r="T41">
        <v>83.51</v>
      </c>
      <c r="U41" t="s">
        <v>94</v>
      </c>
      <c r="V41">
        <v>39</v>
      </c>
      <c r="W41">
        <v>26.34</v>
      </c>
      <c r="X41">
        <v>27.03</v>
      </c>
      <c r="Y41" t="s">
        <v>94</v>
      </c>
    </row>
    <row r="42" spans="9:25" x14ac:dyDescent="0.25">
      <c r="I42" s="2">
        <v>10</v>
      </c>
      <c r="J42" s="2" t="b">
        <f t="shared" si="3"/>
        <v>1</v>
      </c>
      <c r="K42" t="s">
        <v>36</v>
      </c>
      <c r="L42">
        <v>7.34</v>
      </c>
      <c r="M42">
        <v>349986</v>
      </c>
      <c r="N42">
        <v>0.67</v>
      </c>
      <c r="O42">
        <v>9.1379999999999999</v>
      </c>
      <c r="P42" t="s">
        <v>94</v>
      </c>
      <c r="Q42">
        <v>75</v>
      </c>
      <c r="R42">
        <v>39</v>
      </c>
      <c r="S42">
        <v>33.93</v>
      </c>
      <c r="T42">
        <v>33.56</v>
      </c>
      <c r="U42" t="s">
        <v>94</v>
      </c>
      <c r="V42">
        <v>77</v>
      </c>
      <c r="W42">
        <v>31.76</v>
      </c>
      <c r="X42">
        <v>30.76</v>
      </c>
      <c r="Y42" t="s">
        <v>94</v>
      </c>
    </row>
    <row r="43" spans="9:25" x14ac:dyDescent="0.25">
      <c r="I43" s="2">
        <v>18</v>
      </c>
      <c r="J43" s="2" t="b">
        <f t="shared" si="3"/>
        <v>1</v>
      </c>
      <c r="K43" t="s">
        <v>37</v>
      </c>
      <c r="L43">
        <v>7.51</v>
      </c>
      <c r="M43">
        <v>365016</v>
      </c>
      <c r="N43">
        <v>0.7</v>
      </c>
      <c r="O43">
        <v>19.641999999999999</v>
      </c>
      <c r="P43" t="s">
        <v>94</v>
      </c>
      <c r="Q43">
        <v>43</v>
      </c>
      <c r="R43">
        <v>58</v>
      </c>
      <c r="S43">
        <v>49.46</v>
      </c>
      <c r="T43">
        <v>49.25</v>
      </c>
      <c r="U43" t="s">
        <v>94</v>
      </c>
      <c r="V43">
        <v>41</v>
      </c>
      <c r="W43">
        <v>25.68</v>
      </c>
      <c r="X43">
        <v>24.02</v>
      </c>
      <c r="Y43" t="s">
        <v>94</v>
      </c>
    </row>
    <row r="44" spans="9:25" x14ac:dyDescent="0.25">
      <c r="I44" s="2">
        <v>20</v>
      </c>
      <c r="J44" s="2" t="b">
        <f t="shared" si="3"/>
        <v>1</v>
      </c>
      <c r="K44" t="s">
        <v>138</v>
      </c>
      <c r="L44">
        <v>7.6</v>
      </c>
      <c r="M44">
        <v>1263468</v>
      </c>
      <c r="N44">
        <v>2.41</v>
      </c>
      <c r="O44">
        <v>20.013000000000002</v>
      </c>
      <c r="P44" t="s">
        <v>94</v>
      </c>
      <c r="Q44">
        <v>98</v>
      </c>
      <c r="R44">
        <v>100</v>
      </c>
      <c r="S44">
        <v>61.17</v>
      </c>
      <c r="T44">
        <v>60.73</v>
      </c>
      <c r="U44" t="s">
        <v>94</v>
      </c>
      <c r="V44">
        <v>70</v>
      </c>
      <c r="W44">
        <v>21.72</v>
      </c>
      <c r="X44">
        <v>21.12</v>
      </c>
      <c r="Y44" t="s">
        <v>94</v>
      </c>
    </row>
    <row r="45" spans="9:25" x14ac:dyDescent="0.25">
      <c r="I45" s="2">
        <v>10</v>
      </c>
      <c r="J45" s="2" t="b">
        <f t="shared" si="3"/>
        <v>1</v>
      </c>
      <c r="K45" t="s">
        <v>38</v>
      </c>
      <c r="L45">
        <v>7.66</v>
      </c>
      <c r="M45">
        <v>801569</v>
      </c>
      <c r="N45">
        <v>1.53</v>
      </c>
      <c r="O45">
        <v>9.4239999999999995</v>
      </c>
      <c r="P45" t="s">
        <v>94</v>
      </c>
      <c r="Q45">
        <v>91</v>
      </c>
      <c r="R45">
        <v>92</v>
      </c>
      <c r="S45">
        <v>54.45</v>
      </c>
      <c r="T45">
        <v>55.71</v>
      </c>
      <c r="U45" t="s">
        <v>94</v>
      </c>
      <c r="V45">
        <v>65</v>
      </c>
      <c r="W45">
        <v>21.01</v>
      </c>
      <c r="X45">
        <v>20.99</v>
      </c>
      <c r="Y45" t="s">
        <v>94</v>
      </c>
    </row>
    <row r="46" spans="9:25" x14ac:dyDescent="0.25">
      <c r="I46" s="2">
        <v>10</v>
      </c>
      <c r="J46" s="2" t="b">
        <f t="shared" si="3"/>
        <v>1</v>
      </c>
      <c r="K46" t="s">
        <v>39</v>
      </c>
      <c r="L46">
        <v>7.91</v>
      </c>
      <c r="M46">
        <v>274405</v>
      </c>
      <c r="N46">
        <v>0.52</v>
      </c>
      <c r="O46">
        <v>9.1750000000000007</v>
      </c>
      <c r="P46" t="s">
        <v>94</v>
      </c>
      <c r="Q46">
        <v>75</v>
      </c>
      <c r="R46">
        <v>39</v>
      </c>
      <c r="S46">
        <v>33.369999999999997</v>
      </c>
      <c r="T46">
        <v>32.06</v>
      </c>
      <c r="U46" t="s">
        <v>94</v>
      </c>
      <c r="V46">
        <v>77</v>
      </c>
      <c r="W46">
        <v>30.88</v>
      </c>
      <c r="X46">
        <v>30.56</v>
      </c>
      <c r="Y46" t="s">
        <v>94</v>
      </c>
    </row>
    <row r="47" spans="9:25" x14ac:dyDescent="0.25">
      <c r="I47" s="2">
        <v>10</v>
      </c>
      <c r="J47" s="2" t="b">
        <f t="shared" si="3"/>
        <v>1</v>
      </c>
      <c r="K47" t="s">
        <v>40</v>
      </c>
      <c r="L47">
        <v>7.98</v>
      </c>
      <c r="M47">
        <v>287587</v>
      </c>
      <c r="N47">
        <v>0.55000000000000004</v>
      </c>
      <c r="O47">
        <v>10.193</v>
      </c>
      <c r="P47" t="s">
        <v>94</v>
      </c>
      <c r="Q47">
        <v>69</v>
      </c>
      <c r="R47">
        <v>41</v>
      </c>
      <c r="S47">
        <v>45.6</v>
      </c>
      <c r="T47">
        <v>45.9</v>
      </c>
      <c r="U47" t="s">
        <v>94</v>
      </c>
      <c r="V47">
        <v>99</v>
      </c>
      <c r="W47">
        <v>17.43</v>
      </c>
      <c r="X47">
        <v>16.59</v>
      </c>
      <c r="Y47" t="s">
        <v>94</v>
      </c>
    </row>
    <row r="48" spans="9:25" x14ac:dyDescent="0.25">
      <c r="I48" s="2">
        <v>10</v>
      </c>
      <c r="J48" s="2" t="b">
        <f t="shared" si="3"/>
        <v>1</v>
      </c>
      <c r="K48" t="s">
        <v>41</v>
      </c>
      <c r="L48">
        <v>8.09</v>
      </c>
      <c r="M48">
        <v>162785</v>
      </c>
      <c r="N48">
        <v>0.31</v>
      </c>
      <c r="O48">
        <v>9.7159999999999993</v>
      </c>
      <c r="P48" t="s">
        <v>94</v>
      </c>
      <c r="Q48">
        <v>97</v>
      </c>
      <c r="R48">
        <v>83</v>
      </c>
      <c r="S48">
        <v>97.06</v>
      </c>
      <c r="T48">
        <v>92.99</v>
      </c>
      <c r="U48" t="s">
        <v>94</v>
      </c>
      <c r="V48">
        <v>99</v>
      </c>
      <c r="W48">
        <v>61.16</v>
      </c>
      <c r="X48">
        <v>60.11</v>
      </c>
      <c r="Y48" t="s">
        <v>94</v>
      </c>
    </row>
    <row r="49" spans="9:25" x14ac:dyDescent="0.25">
      <c r="I49" s="2">
        <v>10</v>
      </c>
      <c r="J49" s="2" t="b">
        <f t="shared" si="3"/>
        <v>0</v>
      </c>
      <c r="K49" t="s">
        <v>42</v>
      </c>
      <c r="L49">
        <v>8.14</v>
      </c>
      <c r="M49">
        <v>192635</v>
      </c>
      <c r="N49">
        <v>0.37</v>
      </c>
      <c r="O49">
        <v>7.9660000000000002</v>
      </c>
      <c r="P49" t="s">
        <v>94</v>
      </c>
      <c r="Q49">
        <v>166</v>
      </c>
      <c r="R49">
        <v>164</v>
      </c>
      <c r="S49">
        <v>77.88</v>
      </c>
      <c r="T49">
        <v>78.78</v>
      </c>
      <c r="U49" t="s">
        <v>94</v>
      </c>
      <c r="V49">
        <v>129</v>
      </c>
      <c r="W49">
        <v>73.459999999999994</v>
      </c>
      <c r="X49">
        <v>73.069999999999993</v>
      </c>
      <c r="Y49" t="s">
        <v>94</v>
      </c>
    </row>
    <row r="50" spans="9:25" x14ac:dyDescent="0.25">
      <c r="I50" s="2">
        <v>10</v>
      </c>
      <c r="J50" s="2" t="b">
        <f t="shared" si="3"/>
        <v>1</v>
      </c>
      <c r="K50" t="s">
        <v>43</v>
      </c>
      <c r="L50">
        <v>8.23</v>
      </c>
      <c r="M50">
        <v>417384</v>
      </c>
      <c r="N50">
        <v>0.8</v>
      </c>
      <c r="O50">
        <v>9.8970000000000002</v>
      </c>
      <c r="P50" t="s">
        <v>94</v>
      </c>
      <c r="Q50">
        <v>76</v>
      </c>
      <c r="R50">
        <v>41</v>
      </c>
      <c r="S50">
        <v>49.21</v>
      </c>
      <c r="T50">
        <v>47.96</v>
      </c>
      <c r="U50" t="s">
        <v>94</v>
      </c>
      <c r="V50">
        <v>78</v>
      </c>
      <c r="W50">
        <v>32.22</v>
      </c>
      <c r="X50">
        <v>31.8</v>
      </c>
      <c r="Y50" t="s">
        <v>94</v>
      </c>
    </row>
    <row r="51" spans="9:25" x14ac:dyDescent="0.25">
      <c r="I51" s="2">
        <v>18</v>
      </c>
      <c r="J51" s="2" t="b">
        <f t="shared" si="3"/>
        <v>1</v>
      </c>
      <c r="K51" t="s">
        <v>44</v>
      </c>
      <c r="L51">
        <v>8.3000000000000007</v>
      </c>
      <c r="M51">
        <v>271370</v>
      </c>
      <c r="N51">
        <v>0.52</v>
      </c>
      <c r="O51">
        <v>21.581</v>
      </c>
      <c r="P51" t="s">
        <v>94</v>
      </c>
      <c r="Q51">
        <v>43</v>
      </c>
      <c r="R51">
        <v>58</v>
      </c>
      <c r="S51">
        <v>67.790000000000006</v>
      </c>
      <c r="T51">
        <v>68.42</v>
      </c>
      <c r="U51" t="s">
        <v>94</v>
      </c>
      <c r="V51">
        <v>57</v>
      </c>
      <c r="W51">
        <v>25.22</v>
      </c>
      <c r="X51">
        <v>25.52</v>
      </c>
      <c r="Y51" t="s">
        <v>94</v>
      </c>
    </row>
    <row r="52" spans="9:25" x14ac:dyDescent="0.25">
      <c r="I52" s="2">
        <v>10</v>
      </c>
      <c r="J52" s="2" t="b">
        <f t="shared" si="3"/>
        <v>1</v>
      </c>
      <c r="K52" t="s">
        <v>45</v>
      </c>
      <c r="L52">
        <v>8.42</v>
      </c>
      <c r="M52">
        <v>122632</v>
      </c>
      <c r="N52">
        <v>0.23</v>
      </c>
      <c r="O52">
        <v>10.023999999999999</v>
      </c>
      <c r="P52" t="s">
        <v>94</v>
      </c>
      <c r="Q52">
        <v>129</v>
      </c>
      <c r="R52">
        <v>127</v>
      </c>
      <c r="S52">
        <v>75.94</v>
      </c>
      <c r="T52">
        <v>77.92</v>
      </c>
      <c r="U52" t="s">
        <v>94</v>
      </c>
      <c r="V52">
        <v>131</v>
      </c>
      <c r="W52">
        <v>22.8</v>
      </c>
      <c r="X52">
        <v>24.1</v>
      </c>
      <c r="Y52" t="s">
        <v>94</v>
      </c>
    </row>
    <row r="53" spans="9:25" x14ac:dyDescent="0.25">
      <c r="I53" s="2">
        <v>10</v>
      </c>
      <c r="J53" s="2" t="b">
        <f t="shared" si="3"/>
        <v>1</v>
      </c>
      <c r="K53" t="s">
        <v>46</v>
      </c>
      <c r="L53">
        <v>8.51</v>
      </c>
      <c r="M53">
        <v>157185</v>
      </c>
      <c r="N53">
        <v>0.3</v>
      </c>
      <c r="O53">
        <v>10.14</v>
      </c>
      <c r="P53" t="s">
        <v>94</v>
      </c>
      <c r="Q53">
        <v>107</v>
      </c>
      <c r="R53">
        <v>109</v>
      </c>
      <c r="S53">
        <v>91.88</v>
      </c>
      <c r="T53">
        <v>94.1</v>
      </c>
      <c r="U53" t="s">
        <v>94</v>
      </c>
      <c r="V53">
        <v>93</v>
      </c>
      <c r="W53">
        <v>4.8499999999999996</v>
      </c>
      <c r="X53">
        <v>4.58</v>
      </c>
      <c r="Y53" t="s">
        <v>94</v>
      </c>
    </row>
    <row r="54" spans="9:25" x14ac:dyDescent="0.25">
      <c r="I54" s="2">
        <v>20</v>
      </c>
      <c r="J54" s="2" t="b">
        <f t="shared" si="3"/>
        <v>1</v>
      </c>
      <c r="K54" t="s">
        <v>139</v>
      </c>
      <c r="L54">
        <v>8.9</v>
      </c>
      <c r="M54">
        <v>798904</v>
      </c>
      <c r="N54">
        <v>1.53</v>
      </c>
      <c r="O54">
        <v>20</v>
      </c>
      <c r="P54" t="s">
        <v>94</v>
      </c>
      <c r="Q54">
        <v>117</v>
      </c>
      <c r="R54">
        <v>82</v>
      </c>
      <c r="S54">
        <v>80.86</v>
      </c>
      <c r="T54">
        <v>77.260000000000005</v>
      </c>
      <c r="U54" t="s">
        <v>94</v>
      </c>
      <c r="V54">
        <v>52</v>
      </c>
      <c r="W54">
        <v>27.45</v>
      </c>
      <c r="X54">
        <v>27.07</v>
      </c>
      <c r="Y54" t="s">
        <v>94</v>
      </c>
    </row>
    <row r="55" spans="9:25" x14ac:dyDescent="0.25">
      <c r="I55" s="2">
        <v>10</v>
      </c>
      <c r="J55" s="2" t="b">
        <f t="shared" si="3"/>
        <v>1</v>
      </c>
      <c r="K55" t="s">
        <v>47</v>
      </c>
      <c r="L55">
        <v>8.92</v>
      </c>
      <c r="M55">
        <v>440369</v>
      </c>
      <c r="N55">
        <v>0.84</v>
      </c>
      <c r="O55">
        <v>9.4649999999999999</v>
      </c>
      <c r="P55" t="s">
        <v>94</v>
      </c>
      <c r="Q55">
        <v>112</v>
      </c>
      <c r="R55">
        <v>77</v>
      </c>
      <c r="S55">
        <v>118.29</v>
      </c>
      <c r="T55">
        <v>114.8</v>
      </c>
      <c r="U55" t="s">
        <v>94</v>
      </c>
      <c r="V55">
        <v>114</v>
      </c>
      <c r="W55">
        <v>30.95</v>
      </c>
      <c r="X55">
        <v>30.82</v>
      </c>
      <c r="Y55" t="s">
        <v>94</v>
      </c>
    </row>
    <row r="56" spans="9:25" x14ac:dyDescent="0.25">
      <c r="I56" s="2">
        <v>10</v>
      </c>
      <c r="J56" s="2" t="b">
        <f t="shared" si="3"/>
        <v>1</v>
      </c>
      <c r="K56" t="s">
        <v>48</v>
      </c>
      <c r="L56">
        <v>9</v>
      </c>
      <c r="M56">
        <v>107006</v>
      </c>
      <c r="N56">
        <v>0.2</v>
      </c>
      <c r="O56">
        <v>8.8989999999999991</v>
      </c>
      <c r="P56" t="s">
        <v>94</v>
      </c>
      <c r="Q56">
        <v>131</v>
      </c>
      <c r="R56">
        <v>133</v>
      </c>
      <c r="S56">
        <v>134.27000000000001</v>
      </c>
      <c r="T56">
        <v>131.80000000000001</v>
      </c>
      <c r="U56" t="s">
        <v>94</v>
      </c>
      <c r="V56">
        <v>117</v>
      </c>
      <c r="W56">
        <v>82.02</v>
      </c>
      <c r="X56">
        <v>81.48</v>
      </c>
      <c r="Y56" t="s">
        <v>94</v>
      </c>
    </row>
    <row r="57" spans="9:25" x14ac:dyDescent="0.25">
      <c r="I57" s="2">
        <v>10</v>
      </c>
      <c r="J57" s="2" t="b">
        <f t="shared" si="3"/>
        <v>1</v>
      </c>
      <c r="K57" t="s">
        <v>49</v>
      </c>
      <c r="L57">
        <v>9.01</v>
      </c>
      <c r="M57">
        <v>776127</v>
      </c>
      <c r="N57">
        <v>1.48</v>
      </c>
      <c r="O57">
        <v>8.94</v>
      </c>
      <c r="P57" t="s">
        <v>94</v>
      </c>
      <c r="Q57">
        <v>91</v>
      </c>
      <c r="R57">
        <v>106</v>
      </c>
      <c r="S57">
        <v>32.15</v>
      </c>
      <c r="T57">
        <v>32.450000000000003</v>
      </c>
      <c r="U57" t="s">
        <v>94</v>
      </c>
      <c r="V57">
        <v>51</v>
      </c>
      <c r="W57">
        <v>12.56</v>
      </c>
      <c r="X57">
        <v>12.64</v>
      </c>
      <c r="Y57" t="s">
        <v>94</v>
      </c>
    </row>
    <row r="58" spans="9:25" x14ac:dyDescent="0.25">
      <c r="I58" s="2">
        <v>10</v>
      </c>
      <c r="J58" s="2" t="b">
        <f t="shared" si="3"/>
        <v>1</v>
      </c>
      <c r="K58" t="s">
        <v>50</v>
      </c>
      <c r="L58">
        <v>9.1199999999999992</v>
      </c>
      <c r="M58">
        <v>1376293</v>
      </c>
      <c r="N58">
        <v>2.63</v>
      </c>
      <c r="O58">
        <v>8.6280000000000001</v>
      </c>
      <c r="P58" t="s">
        <v>94</v>
      </c>
      <c r="Q58">
        <v>91</v>
      </c>
      <c r="R58">
        <v>106</v>
      </c>
      <c r="S58">
        <v>44.48</v>
      </c>
      <c r="T58">
        <v>45.52</v>
      </c>
      <c r="U58" t="s">
        <v>94</v>
      </c>
      <c r="V58">
        <v>105</v>
      </c>
      <c r="W58">
        <v>18.57</v>
      </c>
      <c r="X58">
        <v>18.55</v>
      </c>
      <c r="Y58" t="s">
        <v>94</v>
      </c>
    </row>
    <row r="59" spans="9:25" x14ac:dyDescent="0.25">
      <c r="I59" s="2">
        <v>10</v>
      </c>
      <c r="J59" s="2" t="b">
        <f t="shared" si="3"/>
        <v>1</v>
      </c>
      <c r="K59" t="s">
        <v>51</v>
      </c>
      <c r="L59">
        <v>9.42</v>
      </c>
      <c r="M59">
        <v>701002</v>
      </c>
      <c r="N59">
        <v>1.34</v>
      </c>
      <c r="O59">
        <v>8.9589999999999996</v>
      </c>
      <c r="P59" t="s">
        <v>94</v>
      </c>
      <c r="Q59">
        <v>91</v>
      </c>
      <c r="R59">
        <v>106</v>
      </c>
      <c r="S59">
        <v>43.26</v>
      </c>
      <c r="T59">
        <v>43.61</v>
      </c>
      <c r="U59" t="s">
        <v>94</v>
      </c>
      <c r="V59">
        <v>105</v>
      </c>
      <c r="W59">
        <v>21.07</v>
      </c>
      <c r="X59">
        <v>22.13</v>
      </c>
      <c r="Y59" t="s">
        <v>94</v>
      </c>
    </row>
    <row r="60" spans="9:25" x14ac:dyDescent="0.25">
      <c r="I60" s="2">
        <v>10</v>
      </c>
      <c r="J60" s="2" t="b">
        <f t="shared" si="3"/>
        <v>1</v>
      </c>
      <c r="K60" t="s">
        <v>52</v>
      </c>
      <c r="L60">
        <v>9.43</v>
      </c>
      <c r="M60">
        <v>513012</v>
      </c>
      <c r="N60">
        <v>0.98</v>
      </c>
      <c r="O60">
        <v>9.4209999999999994</v>
      </c>
      <c r="P60" t="s">
        <v>94</v>
      </c>
      <c r="Q60">
        <v>104</v>
      </c>
      <c r="R60">
        <v>78</v>
      </c>
      <c r="S60">
        <v>107.66</v>
      </c>
      <c r="T60">
        <v>106.85</v>
      </c>
      <c r="U60" t="s">
        <v>94</v>
      </c>
      <c r="V60">
        <v>103</v>
      </c>
      <c r="W60">
        <v>57.46</v>
      </c>
      <c r="X60">
        <v>56.36</v>
      </c>
      <c r="Y60" t="s">
        <v>94</v>
      </c>
    </row>
    <row r="61" spans="9:25" x14ac:dyDescent="0.25">
      <c r="I61" s="2">
        <v>10</v>
      </c>
      <c r="J61" s="2" t="b">
        <f t="shared" si="3"/>
        <v>1</v>
      </c>
      <c r="K61" t="s">
        <v>53</v>
      </c>
      <c r="L61">
        <v>9.56</v>
      </c>
      <c r="M61">
        <v>80614</v>
      </c>
      <c r="N61">
        <v>0.15</v>
      </c>
      <c r="O61">
        <v>11.343999999999999</v>
      </c>
      <c r="P61" t="s">
        <v>94</v>
      </c>
      <c r="Q61">
        <v>173</v>
      </c>
      <c r="R61">
        <v>171</v>
      </c>
      <c r="S61">
        <v>50.29</v>
      </c>
      <c r="T61">
        <v>52.11</v>
      </c>
      <c r="U61" t="s">
        <v>94</v>
      </c>
      <c r="V61">
        <v>175</v>
      </c>
      <c r="W61">
        <v>46.95</v>
      </c>
      <c r="X61">
        <v>46.04</v>
      </c>
      <c r="Y61" t="s">
        <v>94</v>
      </c>
    </row>
    <row r="62" spans="9:25" x14ac:dyDescent="0.25">
      <c r="I62" s="2">
        <v>10</v>
      </c>
      <c r="J62" s="2" t="b">
        <f t="shared" si="3"/>
        <v>1</v>
      </c>
      <c r="K62" t="s">
        <v>54</v>
      </c>
      <c r="L62">
        <v>9.6999999999999993</v>
      </c>
      <c r="M62">
        <v>612696</v>
      </c>
      <c r="N62">
        <v>1.17</v>
      </c>
      <c r="O62">
        <v>8.6129999999999995</v>
      </c>
      <c r="P62" t="s">
        <v>94</v>
      </c>
      <c r="Q62">
        <v>105</v>
      </c>
      <c r="R62">
        <v>120</v>
      </c>
      <c r="S62">
        <v>26.33</v>
      </c>
      <c r="T62">
        <v>26.54</v>
      </c>
      <c r="U62" t="s">
        <v>94</v>
      </c>
      <c r="V62">
        <v>79</v>
      </c>
      <c r="W62">
        <v>22.45</v>
      </c>
      <c r="X62">
        <v>21.74</v>
      </c>
      <c r="Y62" t="s">
        <v>94</v>
      </c>
    </row>
    <row r="63" spans="9:25" x14ac:dyDescent="0.25">
      <c r="I63" s="2">
        <v>20</v>
      </c>
      <c r="J63" s="2" t="b">
        <f t="shared" si="3"/>
        <v>1</v>
      </c>
      <c r="K63" t="s">
        <v>140</v>
      </c>
      <c r="L63">
        <v>9.83</v>
      </c>
      <c r="M63">
        <v>518930</v>
      </c>
      <c r="N63">
        <v>0.99</v>
      </c>
      <c r="O63">
        <v>21.542000000000002</v>
      </c>
      <c r="P63" t="s">
        <v>94</v>
      </c>
      <c r="Q63">
        <v>95</v>
      </c>
      <c r="R63">
        <v>174</v>
      </c>
      <c r="S63">
        <v>53.87</v>
      </c>
      <c r="T63">
        <v>54.43</v>
      </c>
      <c r="U63" t="s">
        <v>94</v>
      </c>
      <c r="V63">
        <v>176</v>
      </c>
      <c r="W63">
        <v>50.8</v>
      </c>
      <c r="X63">
        <v>51.85</v>
      </c>
      <c r="Y63" t="s">
        <v>94</v>
      </c>
    </row>
    <row r="64" spans="9:25" x14ac:dyDescent="0.25">
      <c r="I64" s="2">
        <v>10</v>
      </c>
      <c r="J64" s="2" t="b">
        <f t="shared" si="3"/>
        <v>1</v>
      </c>
      <c r="K64" t="s">
        <v>55</v>
      </c>
      <c r="L64">
        <v>9.92</v>
      </c>
      <c r="M64">
        <v>534909</v>
      </c>
      <c r="N64">
        <v>1.02</v>
      </c>
      <c r="O64">
        <v>10.117000000000001</v>
      </c>
      <c r="P64" t="s">
        <v>94</v>
      </c>
      <c r="Q64">
        <v>77</v>
      </c>
      <c r="R64">
        <v>156</v>
      </c>
      <c r="S64">
        <v>33.51</v>
      </c>
      <c r="T64">
        <v>35.51</v>
      </c>
      <c r="U64" t="s">
        <v>94</v>
      </c>
      <c r="V64">
        <v>158</v>
      </c>
      <c r="W64">
        <v>32.54</v>
      </c>
      <c r="X64">
        <v>33.46</v>
      </c>
      <c r="Y64" t="s">
        <v>94</v>
      </c>
    </row>
    <row r="65" spans="9:25" x14ac:dyDescent="0.25">
      <c r="I65" s="2">
        <v>10</v>
      </c>
      <c r="J65" s="2" t="b">
        <f t="shared" si="3"/>
        <v>1</v>
      </c>
      <c r="K65" t="s">
        <v>56</v>
      </c>
      <c r="L65">
        <v>9.94</v>
      </c>
      <c r="M65">
        <v>201817</v>
      </c>
      <c r="N65">
        <v>0.39</v>
      </c>
      <c r="O65">
        <v>11.205</v>
      </c>
      <c r="P65" t="s">
        <v>94</v>
      </c>
      <c r="Q65">
        <v>83</v>
      </c>
      <c r="R65">
        <v>85</v>
      </c>
      <c r="S65">
        <v>64.25</v>
      </c>
      <c r="T65">
        <v>63.15</v>
      </c>
      <c r="U65" t="s">
        <v>94</v>
      </c>
      <c r="V65">
        <v>95</v>
      </c>
      <c r="W65">
        <v>15.9</v>
      </c>
      <c r="X65">
        <v>14.81</v>
      </c>
      <c r="Y65" t="s">
        <v>94</v>
      </c>
    </row>
    <row r="66" spans="9:25" x14ac:dyDescent="0.25">
      <c r="I66" s="2">
        <v>10</v>
      </c>
      <c r="J66" s="2" t="b">
        <f t="shared" si="3"/>
        <v>1</v>
      </c>
      <c r="K66" t="s">
        <v>58</v>
      </c>
      <c r="L66">
        <v>9.9700000000000006</v>
      </c>
      <c r="M66">
        <v>359413</v>
      </c>
      <c r="N66">
        <v>0.69</v>
      </c>
      <c r="O66">
        <v>11.484999999999999</v>
      </c>
      <c r="P66" t="s">
        <v>94</v>
      </c>
      <c r="Q66">
        <v>75</v>
      </c>
      <c r="R66">
        <v>53</v>
      </c>
      <c r="S66">
        <v>20.02</v>
      </c>
      <c r="T66">
        <v>19.03</v>
      </c>
      <c r="U66" t="s">
        <v>94</v>
      </c>
      <c r="V66">
        <v>89</v>
      </c>
      <c r="W66">
        <v>6.44</v>
      </c>
      <c r="X66">
        <v>6.37</v>
      </c>
      <c r="Y66" t="s">
        <v>94</v>
      </c>
    </row>
    <row r="67" spans="9:25" x14ac:dyDescent="0.25">
      <c r="I67" s="2">
        <v>10</v>
      </c>
      <c r="J67" s="2" t="b">
        <f t="shared" si="3"/>
        <v>1</v>
      </c>
      <c r="K67" t="s">
        <v>57</v>
      </c>
      <c r="L67">
        <v>9.9700000000000006</v>
      </c>
      <c r="M67">
        <v>115153</v>
      </c>
      <c r="N67">
        <v>0.22</v>
      </c>
      <c r="O67">
        <v>10.443</v>
      </c>
      <c r="P67" t="s">
        <v>94</v>
      </c>
      <c r="Q67">
        <v>77</v>
      </c>
      <c r="R67">
        <v>110</v>
      </c>
      <c r="S67">
        <v>44.88</v>
      </c>
      <c r="T67">
        <v>47.1</v>
      </c>
      <c r="U67" t="s">
        <v>94</v>
      </c>
      <c r="V67">
        <v>61</v>
      </c>
      <c r="W67">
        <v>58.7</v>
      </c>
      <c r="X67">
        <v>58.92</v>
      </c>
      <c r="Y67" t="s">
        <v>94</v>
      </c>
    </row>
    <row r="68" spans="9:25" x14ac:dyDescent="0.25">
      <c r="I68" s="2">
        <v>10</v>
      </c>
      <c r="J68" s="2" t="b">
        <f t="shared" ref="J68:J88" si="4">AND(O68&gt;I68*0.8,O68&lt;I68*1.2)</f>
        <v>1</v>
      </c>
      <c r="K68" t="s">
        <v>59</v>
      </c>
      <c r="L68">
        <v>10.01</v>
      </c>
      <c r="M68">
        <v>740342</v>
      </c>
      <c r="N68">
        <v>1.41</v>
      </c>
      <c r="O68">
        <v>8.2110000000000003</v>
      </c>
      <c r="P68" t="s">
        <v>94</v>
      </c>
      <c r="Q68">
        <v>91</v>
      </c>
      <c r="R68">
        <v>120</v>
      </c>
      <c r="S68">
        <v>21.47</v>
      </c>
      <c r="T68">
        <v>22.06</v>
      </c>
      <c r="U68" t="s">
        <v>94</v>
      </c>
      <c r="V68">
        <v>65</v>
      </c>
      <c r="W68">
        <v>19.54</v>
      </c>
      <c r="X68">
        <v>19.89</v>
      </c>
      <c r="Y68" t="s">
        <v>94</v>
      </c>
    </row>
    <row r="69" spans="9:25" x14ac:dyDescent="0.25">
      <c r="I69" s="2">
        <v>10</v>
      </c>
      <c r="J69" s="2" t="b">
        <f t="shared" si="4"/>
        <v>1</v>
      </c>
      <c r="K69" t="s">
        <v>60</v>
      </c>
      <c r="L69">
        <v>10.06</v>
      </c>
      <c r="M69">
        <v>532392</v>
      </c>
      <c r="N69">
        <v>1.02</v>
      </c>
      <c r="O69">
        <v>9.3339999999999996</v>
      </c>
      <c r="P69" t="s">
        <v>94</v>
      </c>
      <c r="Q69">
        <v>91</v>
      </c>
      <c r="R69">
        <v>126</v>
      </c>
      <c r="S69">
        <v>27.8</v>
      </c>
      <c r="T69">
        <v>27.69</v>
      </c>
      <c r="U69" t="s">
        <v>94</v>
      </c>
      <c r="V69">
        <v>89</v>
      </c>
      <c r="W69">
        <v>20.76</v>
      </c>
      <c r="X69">
        <v>20.51</v>
      </c>
      <c r="Y69" t="s">
        <v>94</v>
      </c>
    </row>
    <row r="70" spans="9:25" x14ac:dyDescent="0.25">
      <c r="I70" s="2">
        <v>10</v>
      </c>
      <c r="J70" s="2" t="b">
        <f t="shared" si="4"/>
        <v>1</v>
      </c>
      <c r="K70" t="s">
        <v>62</v>
      </c>
      <c r="L70">
        <v>10.14</v>
      </c>
      <c r="M70">
        <v>568999</v>
      </c>
      <c r="N70">
        <v>1.0900000000000001</v>
      </c>
      <c r="O70">
        <v>8.7249999999999996</v>
      </c>
      <c r="P70" t="s">
        <v>94</v>
      </c>
      <c r="Q70">
        <v>105</v>
      </c>
      <c r="R70">
        <v>120</v>
      </c>
      <c r="S70">
        <v>41.58</v>
      </c>
      <c r="T70">
        <v>42.63</v>
      </c>
      <c r="U70" t="s">
        <v>94</v>
      </c>
      <c r="V70">
        <v>119</v>
      </c>
      <c r="W70">
        <v>9.42</v>
      </c>
      <c r="X70">
        <v>9.6300000000000008</v>
      </c>
      <c r="Y70" t="s">
        <v>94</v>
      </c>
    </row>
    <row r="71" spans="9:25" x14ac:dyDescent="0.25">
      <c r="I71" s="2">
        <v>10</v>
      </c>
      <c r="J71" s="2" t="b">
        <f t="shared" si="4"/>
        <v>1</v>
      </c>
      <c r="K71" t="s">
        <v>61</v>
      </c>
      <c r="L71">
        <v>10.16</v>
      </c>
      <c r="M71">
        <v>645283</v>
      </c>
      <c r="N71">
        <v>1.23</v>
      </c>
      <c r="O71">
        <v>9.2430000000000003</v>
      </c>
      <c r="P71" t="s">
        <v>94</v>
      </c>
      <c r="Q71">
        <v>91</v>
      </c>
      <c r="R71">
        <v>126</v>
      </c>
      <c r="S71">
        <v>23.32</v>
      </c>
      <c r="T71">
        <v>24.46</v>
      </c>
      <c r="U71" t="s">
        <v>94</v>
      </c>
      <c r="V71">
        <v>89</v>
      </c>
      <c r="W71">
        <v>13.68</v>
      </c>
      <c r="X71">
        <v>13.46</v>
      </c>
      <c r="Y71" t="s">
        <v>94</v>
      </c>
    </row>
    <row r="72" spans="9:25" x14ac:dyDescent="0.25">
      <c r="I72" s="2">
        <v>10</v>
      </c>
      <c r="J72" s="2" t="b">
        <f t="shared" si="4"/>
        <v>1</v>
      </c>
      <c r="K72" t="s">
        <v>63</v>
      </c>
      <c r="L72">
        <v>10.36</v>
      </c>
      <c r="M72">
        <v>405039</v>
      </c>
      <c r="N72">
        <v>0.77</v>
      </c>
      <c r="O72">
        <v>8.484</v>
      </c>
      <c r="P72" t="s">
        <v>94</v>
      </c>
      <c r="Q72">
        <v>119</v>
      </c>
      <c r="R72">
        <v>91</v>
      </c>
      <c r="S72">
        <v>93.27</v>
      </c>
      <c r="T72">
        <v>90</v>
      </c>
      <c r="U72" t="s">
        <v>94</v>
      </c>
      <c r="V72">
        <v>134</v>
      </c>
      <c r="W72">
        <v>28.94</v>
      </c>
      <c r="X72">
        <v>28.62</v>
      </c>
      <c r="Y72" t="s">
        <v>94</v>
      </c>
    </row>
    <row r="73" spans="9:25" x14ac:dyDescent="0.25">
      <c r="I73" s="2">
        <v>10</v>
      </c>
      <c r="J73" s="2" t="b">
        <f t="shared" si="4"/>
        <v>1</v>
      </c>
      <c r="K73" t="s">
        <v>64</v>
      </c>
      <c r="L73">
        <v>10.38</v>
      </c>
      <c r="M73">
        <v>36444</v>
      </c>
      <c r="N73">
        <v>7.0000000000000007E-2</v>
      </c>
      <c r="O73">
        <v>10.715</v>
      </c>
      <c r="P73" t="s">
        <v>94</v>
      </c>
      <c r="Q73">
        <v>167</v>
      </c>
      <c r="R73">
        <v>130</v>
      </c>
      <c r="S73">
        <v>69.45</v>
      </c>
      <c r="T73">
        <v>61.15</v>
      </c>
      <c r="U73" t="s">
        <v>94</v>
      </c>
      <c r="V73">
        <v>132</v>
      </c>
      <c r="W73">
        <v>62.22</v>
      </c>
      <c r="X73">
        <v>63.72</v>
      </c>
      <c r="Y73" t="s">
        <v>94</v>
      </c>
    </row>
    <row r="74" spans="9:25" x14ac:dyDescent="0.25">
      <c r="I74" s="2">
        <v>10</v>
      </c>
      <c r="J74" s="2" t="b">
        <f t="shared" si="4"/>
        <v>1</v>
      </c>
      <c r="K74" t="s">
        <v>65</v>
      </c>
      <c r="L74">
        <v>10.4</v>
      </c>
      <c r="M74">
        <v>546249</v>
      </c>
      <c r="N74">
        <v>1.04</v>
      </c>
      <c r="O74">
        <v>8.8919999999999995</v>
      </c>
      <c r="P74" t="s">
        <v>94</v>
      </c>
      <c r="Q74">
        <v>105</v>
      </c>
      <c r="R74">
        <v>120</v>
      </c>
      <c r="S74">
        <v>41.61</v>
      </c>
      <c r="T74">
        <v>41.79</v>
      </c>
      <c r="U74" t="s">
        <v>94</v>
      </c>
      <c r="V74">
        <v>77</v>
      </c>
      <c r="W74">
        <v>22.61</v>
      </c>
      <c r="X74">
        <v>22.03</v>
      </c>
      <c r="Y74" t="s">
        <v>94</v>
      </c>
    </row>
    <row r="75" spans="9:25" x14ac:dyDescent="0.25">
      <c r="I75" s="2">
        <v>10</v>
      </c>
      <c r="J75" s="2" t="b">
        <f t="shared" si="4"/>
        <v>0</v>
      </c>
      <c r="K75" t="s">
        <v>66</v>
      </c>
      <c r="L75">
        <v>10.52</v>
      </c>
      <c r="M75">
        <v>524082</v>
      </c>
      <c r="N75">
        <v>1</v>
      </c>
      <c r="O75">
        <v>7.98</v>
      </c>
      <c r="P75" t="s">
        <v>94</v>
      </c>
      <c r="Q75">
        <v>105</v>
      </c>
      <c r="R75">
        <v>134</v>
      </c>
      <c r="S75">
        <v>24.19</v>
      </c>
      <c r="T75">
        <v>25.02</v>
      </c>
      <c r="U75" t="s">
        <v>94</v>
      </c>
      <c r="V75">
        <v>91</v>
      </c>
      <c r="W75">
        <v>18.329999999999998</v>
      </c>
      <c r="X75">
        <v>18.43</v>
      </c>
      <c r="Y75" t="s">
        <v>94</v>
      </c>
    </row>
    <row r="76" spans="9:25" x14ac:dyDescent="0.25">
      <c r="I76" s="2">
        <v>10</v>
      </c>
      <c r="J76" s="2" t="b">
        <f t="shared" si="4"/>
        <v>1</v>
      </c>
      <c r="K76" t="s">
        <v>67</v>
      </c>
      <c r="L76">
        <v>10.6</v>
      </c>
      <c r="M76">
        <v>319572</v>
      </c>
      <c r="N76">
        <v>0.61</v>
      </c>
      <c r="O76">
        <v>9.3409999999999993</v>
      </c>
      <c r="P76" t="s">
        <v>94</v>
      </c>
      <c r="Q76">
        <v>146</v>
      </c>
      <c r="R76">
        <v>148</v>
      </c>
      <c r="S76">
        <v>62.17</v>
      </c>
      <c r="T76">
        <v>62.04</v>
      </c>
      <c r="U76" t="s">
        <v>94</v>
      </c>
      <c r="V76">
        <v>111</v>
      </c>
      <c r="W76">
        <v>47.11</v>
      </c>
      <c r="X76">
        <v>45.82</v>
      </c>
      <c r="Y76" t="s">
        <v>94</v>
      </c>
    </row>
    <row r="77" spans="9:25" x14ac:dyDescent="0.25">
      <c r="I77" s="2">
        <v>10</v>
      </c>
      <c r="J77" s="2" t="b">
        <f t="shared" si="4"/>
        <v>1</v>
      </c>
      <c r="K77" t="s">
        <v>68</v>
      </c>
      <c r="L77">
        <v>10.62</v>
      </c>
      <c r="M77">
        <v>397396</v>
      </c>
      <c r="N77">
        <v>0.76</v>
      </c>
      <c r="O77">
        <v>8.4190000000000005</v>
      </c>
      <c r="P77" t="s">
        <v>94</v>
      </c>
      <c r="Q77">
        <v>119</v>
      </c>
      <c r="R77">
        <v>91</v>
      </c>
      <c r="S77">
        <v>43.21</v>
      </c>
      <c r="T77">
        <v>41.48</v>
      </c>
      <c r="U77" t="s">
        <v>94</v>
      </c>
      <c r="V77">
        <v>134</v>
      </c>
      <c r="W77">
        <v>38.270000000000003</v>
      </c>
      <c r="X77">
        <v>37.6</v>
      </c>
      <c r="Y77" t="s">
        <v>94</v>
      </c>
    </row>
    <row r="78" spans="9:25" x14ac:dyDescent="0.25">
      <c r="I78" s="2">
        <v>20</v>
      </c>
      <c r="J78" s="2" t="b">
        <f t="shared" si="4"/>
        <v>1</v>
      </c>
      <c r="K78" t="s">
        <v>141</v>
      </c>
      <c r="L78">
        <v>10.65</v>
      </c>
      <c r="M78">
        <v>396873</v>
      </c>
      <c r="N78">
        <v>0.76</v>
      </c>
      <c r="O78">
        <v>20</v>
      </c>
      <c r="P78" t="s">
        <v>94</v>
      </c>
      <c r="Q78">
        <v>152</v>
      </c>
      <c r="R78">
        <v>150</v>
      </c>
      <c r="S78">
        <v>170.23</v>
      </c>
      <c r="T78">
        <v>164.54</v>
      </c>
      <c r="U78" t="s">
        <v>94</v>
      </c>
      <c r="V78" t="s">
        <v>86</v>
      </c>
      <c r="W78" t="s">
        <v>86</v>
      </c>
      <c r="X78" t="s">
        <v>86</v>
      </c>
      <c r="Y78" t="s">
        <v>86</v>
      </c>
    </row>
    <row r="79" spans="9:25" x14ac:dyDescent="0.25">
      <c r="I79" s="2">
        <v>10</v>
      </c>
      <c r="J79" s="2" t="b">
        <f t="shared" si="4"/>
        <v>1</v>
      </c>
      <c r="K79" t="s">
        <v>69</v>
      </c>
      <c r="L79">
        <v>10.67</v>
      </c>
      <c r="M79">
        <v>329929</v>
      </c>
      <c r="N79">
        <v>0.63</v>
      </c>
      <c r="O79">
        <v>9.4979999999999993</v>
      </c>
      <c r="P79" t="s">
        <v>94</v>
      </c>
      <c r="Q79">
        <v>146</v>
      </c>
      <c r="R79">
        <v>148</v>
      </c>
      <c r="S79">
        <v>62.3</v>
      </c>
      <c r="T79">
        <v>62.53</v>
      </c>
      <c r="U79" t="s">
        <v>94</v>
      </c>
      <c r="V79">
        <v>111</v>
      </c>
      <c r="W79">
        <v>46.26</v>
      </c>
      <c r="X79">
        <v>45.95</v>
      </c>
      <c r="Y79" t="s">
        <v>94</v>
      </c>
    </row>
    <row r="80" spans="9:25" x14ac:dyDescent="0.25">
      <c r="I80" s="2">
        <v>10</v>
      </c>
      <c r="J80" s="2" t="b">
        <f t="shared" si="4"/>
        <v>1</v>
      </c>
      <c r="K80" t="s">
        <v>71</v>
      </c>
      <c r="L80">
        <v>10.9</v>
      </c>
      <c r="M80">
        <v>393225</v>
      </c>
      <c r="N80">
        <v>0.75</v>
      </c>
      <c r="O80">
        <v>8.7439999999999998</v>
      </c>
      <c r="P80" t="s">
        <v>94</v>
      </c>
      <c r="Q80">
        <v>91</v>
      </c>
      <c r="R80">
        <v>92</v>
      </c>
      <c r="S80">
        <v>51.34</v>
      </c>
      <c r="T80">
        <v>52.4</v>
      </c>
      <c r="U80" t="s">
        <v>94</v>
      </c>
      <c r="V80">
        <v>134</v>
      </c>
      <c r="W80">
        <v>29.22</v>
      </c>
      <c r="X80">
        <v>29.39</v>
      </c>
      <c r="Y80" t="s">
        <v>94</v>
      </c>
    </row>
    <row r="81" spans="9:25" x14ac:dyDescent="0.25">
      <c r="I81" s="2">
        <v>10</v>
      </c>
      <c r="J81" s="2" t="b">
        <f t="shared" si="4"/>
        <v>1</v>
      </c>
      <c r="K81" t="s">
        <v>70</v>
      </c>
      <c r="L81">
        <v>10.91</v>
      </c>
      <c r="M81">
        <v>299151</v>
      </c>
      <c r="N81">
        <v>0.56999999999999995</v>
      </c>
      <c r="O81">
        <v>9.6120000000000001</v>
      </c>
      <c r="P81" t="s">
        <v>94</v>
      </c>
      <c r="Q81">
        <v>146</v>
      </c>
      <c r="R81">
        <v>148</v>
      </c>
      <c r="S81">
        <v>62.99</v>
      </c>
      <c r="T81">
        <v>62.46</v>
      </c>
      <c r="U81" t="s">
        <v>94</v>
      </c>
      <c r="V81">
        <v>111</v>
      </c>
      <c r="W81">
        <v>46.71</v>
      </c>
      <c r="X81">
        <v>45.04</v>
      </c>
      <c r="Y81" t="s">
        <v>94</v>
      </c>
    </row>
    <row r="82" spans="9:25" x14ac:dyDescent="0.25">
      <c r="I82" s="2">
        <v>10</v>
      </c>
      <c r="J82" s="2" t="b">
        <f t="shared" si="4"/>
        <v>1</v>
      </c>
      <c r="K82" t="s">
        <v>72</v>
      </c>
      <c r="L82">
        <v>11.09</v>
      </c>
      <c r="M82">
        <v>39052</v>
      </c>
      <c r="N82">
        <v>7.0000000000000007E-2</v>
      </c>
      <c r="O82">
        <v>8.9410000000000007</v>
      </c>
      <c r="P82" t="s">
        <v>94</v>
      </c>
      <c r="Q82">
        <v>117</v>
      </c>
      <c r="R82">
        <v>119</v>
      </c>
      <c r="S82">
        <v>88.93</v>
      </c>
      <c r="T82">
        <v>95.83</v>
      </c>
      <c r="U82" t="s">
        <v>94</v>
      </c>
      <c r="V82">
        <v>201</v>
      </c>
      <c r="W82">
        <v>59.3</v>
      </c>
      <c r="X82">
        <v>61.8</v>
      </c>
      <c r="Y82" t="s">
        <v>94</v>
      </c>
    </row>
    <row r="83" spans="9:25" x14ac:dyDescent="0.25">
      <c r="I83" s="2">
        <v>10</v>
      </c>
      <c r="J83" s="2" t="b">
        <f t="shared" si="4"/>
        <v>0</v>
      </c>
      <c r="K83" t="s">
        <v>73</v>
      </c>
      <c r="L83">
        <v>11.43</v>
      </c>
      <c r="M83">
        <v>24519</v>
      </c>
      <c r="N83">
        <v>0.05</v>
      </c>
      <c r="O83">
        <v>12.211</v>
      </c>
      <c r="P83" t="s">
        <v>94</v>
      </c>
      <c r="Q83">
        <v>157</v>
      </c>
      <c r="R83">
        <v>155</v>
      </c>
      <c r="S83">
        <v>77.86</v>
      </c>
      <c r="T83">
        <v>79.13</v>
      </c>
      <c r="U83" t="s">
        <v>94</v>
      </c>
      <c r="V83">
        <v>75</v>
      </c>
      <c r="W83">
        <v>206.79</v>
      </c>
      <c r="X83">
        <v>208.65</v>
      </c>
      <c r="Y83" t="s">
        <v>94</v>
      </c>
    </row>
    <row r="84" spans="9:25" x14ac:dyDescent="0.25">
      <c r="I84" s="2">
        <v>10</v>
      </c>
      <c r="J84" s="2" t="b">
        <f t="shared" si="4"/>
        <v>0</v>
      </c>
      <c r="K84" t="s">
        <v>74</v>
      </c>
      <c r="L84">
        <v>11.56</v>
      </c>
      <c r="M84">
        <v>10080</v>
      </c>
      <c r="N84">
        <v>0.02</v>
      </c>
      <c r="O84">
        <v>15.952999999999999</v>
      </c>
      <c r="P84" t="s">
        <v>94</v>
      </c>
      <c r="Q84">
        <v>77</v>
      </c>
      <c r="R84">
        <v>51</v>
      </c>
      <c r="S84">
        <v>50.8</v>
      </c>
      <c r="T84">
        <v>48.78</v>
      </c>
      <c r="U84" t="s">
        <v>94</v>
      </c>
      <c r="V84">
        <v>123</v>
      </c>
      <c r="W84">
        <v>20.05</v>
      </c>
      <c r="X84">
        <v>20.68</v>
      </c>
      <c r="Y84" t="s">
        <v>94</v>
      </c>
    </row>
    <row r="85" spans="9:25" x14ac:dyDescent="0.25">
      <c r="I85" s="2">
        <v>10</v>
      </c>
      <c r="J85" s="2" t="b">
        <f t="shared" si="4"/>
        <v>1</v>
      </c>
      <c r="K85" t="s">
        <v>75</v>
      </c>
      <c r="L85">
        <v>11.96</v>
      </c>
      <c r="M85">
        <v>57041</v>
      </c>
      <c r="N85">
        <v>0.11</v>
      </c>
      <c r="O85">
        <v>11.135</v>
      </c>
      <c r="P85" t="s">
        <v>94</v>
      </c>
      <c r="Q85">
        <v>180</v>
      </c>
      <c r="R85">
        <v>182</v>
      </c>
      <c r="S85">
        <v>91.69</v>
      </c>
      <c r="T85">
        <v>93.15</v>
      </c>
      <c r="U85" t="s">
        <v>94</v>
      </c>
      <c r="V85">
        <v>145</v>
      </c>
      <c r="W85">
        <v>53.11</v>
      </c>
      <c r="X85">
        <v>53.99</v>
      </c>
      <c r="Y85" t="s">
        <v>94</v>
      </c>
    </row>
    <row r="86" spans="9:25" x14ac:dyDescent="0.25">
      <c r="I86" s="2">
        <v>10</v>
      </c>
      <c r="J86" s="2" t="b">
        <f t="shared" si="4"/>
        <v>1</v>
      </c>
      <c r="K86" t="s">
        <v>76</v>
      </c>
      <c r="L86">
        <v>12.05</v>
      </c>
      <c r="M86">
        <v>13499</v>
      </c>
      <c r="N86">
        <v>0.03</v>
      </c>
      <c r="O86">
        <v>11.33</v>
      </c>
      <c r="P86" t="s">
        <v>94</v>
      </c>
      <c r="Q86">
        <v>225</v>
      </c>
      <c r="R86">
        <v>227</v>
      </c>
      <c r="S86">
        <v>64.77</v>
      </c>
      <c r="T86">
        <v>63.03</v>
      </c>
      <c r="U86" t="s">
        <v>94</v>
      </c>
      <c r="V86">
        <v>223</v>
      </c>
      <c r="W86">
        <v>64.17</v>
      </c>
      <c r="X86">
        <v>62.35</v>
      </c>
      <c r="Y86" t="s">
        <v>94</v>
      </c>
    </row>
    <row r="87" spans="9:25" x14ac:dyDescent="0.25">
      <c r="I87" s="2">
        <v>10</v>
      </c>
      <c r="J87" s="2" t="b">
        <f t="shared" si="4"/>
        <v>0</v>
      </c>
      <c r="K87" t="s">
        <v>77</v>
      </c>
      <c r="L87">
        <v>12.13</v>
      </c>
      <c r="M87">
        <v>173455</v>
      </c>
      <c r="N87">
        <v>0.33</v>
      </c>
      <c r="O87">
        <v>12.518000000000001</v>
      </c>
      <c r="P87" t="s">
        <v>94</v>
      </c>
      <c r="Q87">
        <v>128</v>
      </c>
      <c r="R87">
        <v>127</v>
      </c>
      <c r="S87">
        <v>14.22</v>
      </c>
      <c r="T87">
        <v>14.25</v>
      </c>
      <c r="U87" t="s">
        <v>94</v>
      </c>
      <c r="V87">
        <v>129</v>
      </c>
      <c r="W87">
        <v>10.220000000000001</v>
      </c>
      <c r="X87">
        <v>10.130000000000001</v>
      </c>
      <c r="Y87" t="s">
        <v>94</v>
      </c>
    </row>
    <row r="88" spans="9:25" x14ac:dyDescent="0.25">
      <c r="I88" s="2">
        <v>10</v>
      </c>
      <c r="J88" s="2" t="b">
        <f t="shared" si="4"/>
        <v>1</v>
      </c>
      <c r="K88" t="s">
        <v>78</v>
      </c>
      <c r="L88">
        <v>12.27</v>
      </c>
      <c r="M88">
        <v>41635</v>
      </c>
      <c r="N88">
        <v>0.08</v>
      </c>
      <c r="O88">
        <v>11.292999999999999</v>
      </c>
      <c r="P88" t="s">
        <v>94</v>
      </c>
      <c r="Q88">
        <v>180</v>
      </c>
      <c r="R88">
        <v>182</v>
      </c>
      <c r="S88">
        <v>93.91</v>
      </c>
      <c r="T88">
        <v>88.86</v>
      </c>
      <c r="U88" t="s">
        <v>94</v>
      </c>
      <c r="V88">
        <v>145</v>
      </c>
      <c r="W88">
        <v>57.32</v>
      </c>
      <c r="X88">
        <v>53.89</v>
      </c>
      <c r="Y88" t="s">
        <v>94</v>
      </c>
    </row>
  </sheetData>
  <conditionalFormatting sqref="J1:J1048576">
    <cfRule type="cellIs" dxfId="3" priority="2" operator="equal">
      <formula>FALSE</formula>
    </cfRule>
  </conditionalFormatting>
  <conditionalFormatting sqref="B1:B1048576 F1:G1048576"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J94" sqref="J94"/>
    </sheetView>
  </sheetViews>
  <sheetFormatPr defaultRowHeight="15" x14ac:dyDescent="0.25"/>
  <cols>
    <col min="3" max="3" width="10.7109375" bestFit="1" customWidth="1"/>
    <col min="4" max="4" width="6.140625" bestFit="1" customWidth="1"/>
    <col min="6" max="6" width="41.140625" bestFit="1" customWidth="1"/>
    <col min="11" max="11" width="15.85546875" bestFit="1" customWidth="1"/>
  </cols>
  <sheetData>
    <row r="1" spans="1:20" x14ac:dyDescent="0.25">
      <c r="F1" t="s">
        <v>82</v>
      </c>
      <c r="G1" t="s">
        <v>88</v>
      </c>
      <c r="H1" t="s">
        <v>89</v>
      </c>
      <c r="I1" t="s">
        <v>90</v>
      </c>
      <c r="J1" t="s">
        <v>87</v>
      </c>
      <c r="K1" t="s">
        <v>91</v>
      </c>
      <c r="L1" t="s">
        <v>111</v>
      </c>
      <c r="M1" t="s">
        <v>112</v>
      </c>
      <c r="N1" t="s">
        <v>113</v>
      </c>
      <c r="O1" t="s">
        <v>113</v>
      </c>
      <c r="P1" t="s">
        <v>113</v>
      </c>
      <c r="Q1" t="s">
        <v>114</v>
      </c>
      <c r="R1" t="s">
        <v>115</v>
      </c>
      <c r="S1" t="s">
        <v>115</v>
      </c>
      <c r="T1" t="s">
        <v>115</v>
      </c>
    </row>
    <row r="2" spans="1:20" x14ac:dyDescent="0.25">
      <c r="G2" t="s">
        <v>83</v>
      </c>
      <c r="H2" t="s">
        <v>92</v>
      </c>
      <c r="I2" t="s">
        <v>84</v>
      </c>
      <c r="J2" t="s">
        <v>80</v>
      </c>
      <c r="K2" t="s">
        <v>93</v>
      </c>
      <c r="L2" t="s">
        <v>116</v>
      </c>
      <c r="M2" t="s">
        <v>116</v>
      </c>
      <c r="N2" t="s">
        <v>117</v>
      </c>
      <c r="O2" t="s">
        <v>118</v>
      </c>
      <c r="P2" t="s">
        <v>119</v>
      </c>
      <c r="Q2" t="s">
        <v>116</v>
      </c>
      <c r="R2" t="s">
        <v>117</v>
      </c>
      <c r="S2" t="s">
        <v>118</v>
      </c>
      <c r="T2" t="s">
        <v>119</v>
      </c>
    </row>
    <row r="3" spans="1:20" x14ac:dyDescent="0.25">
      <c r="A3" t="s">
        <v>81</v>
      </c>
      <c r="B3" t="s">
        <v>100</v>
      </c>
      <c r="C3" t="s">
        <v>107</v>
      </c>
      <c r="D3" t="s">
        <v>106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</row>
    <row r="4" spans="1:20" x14ac:dyDescent="0.25">
      <c r="A4">
        <v>2</v>
      </c>
      <c r="B4" t="b">
        <f t="shared" ref="B4:B35" si="0">OR(J4&lt;0.5*A4,J4="n.a.",J4&gt;9)</f>
        <v>1</v>
      </c>
      <c r="C4" t="b">
        <f t="shared" ref="C4:C35" si="1">K4="Not confirmed"</f>
        <v>1</v>
      </c>
      <c r="D4" t="b">
        <f>AND(B4=FALSE,C4=FALSE)</f>
        <v>0</v>
      </c>
      <c r="F4" t="s">
        <v>1</v>
      </c>
      <c r="G4">
        <v>1.44</v>
      </c>
      <c r="H4">
        <v>981</v>
      </c>
      <c r="I4">
        <v>0.02</v>
      </c>
      <c r="J4">
        <v>4.1000000000000002E-2</v>
      </c>
      <c r="K4" t="s">
        <v>95</v>
      </c>
      <c r="L4">
        <v>50</v>
      </c>
      <c r="M4">
        <v>52</v>
      </c>
      <c r="N4">
        <v>33.64</v>
      </c>
      <c r="O4">
        <v>37.020000000000003</v>
      </c>
      <c r="P4" t="s">
        <v>94</v>
      </c>
      <c r="Q4">
        <v>49</v>
      </c>
      <c r="R4">
        <v>10.07</v>
      </c>
      <c r="S4" t="s">
        <v>86</v>
      </c>
      <c r="T4" t="s">
        <v>95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t="s">
        <v>2</v>
      </c>
      <c r="G5">
        <v>1.53</v>
      </c>
      <c r="H5">
        <v>265</v>
      </c>
      <c r="I5">
        <v>0</v>
      </c>
      <c r="J5">
        <v>8.9999999999999993E-3</v>
      </c>
      <c r="K5" t="s">
        <v>95</v>
      </c>
      <c r="L5">
        <v>62</v>
      </c>
      <c r="M5">
        <v>64</v>
      </c>
      <c r="N5">
        <v>33</v>
      </c>
      <c r="O5" t="s">
        <v>86</v>
      </c>
      <c r="P5" t="s">
        <v>95</v>
      </c>
      <c r="Q5">
        <v>61</v>
      </c>
      <c r="R5">
        <v>7.67</v>
      </c>
      <c r="S5" t="s">
        <v>86</v>
      </c>
      <c r="T5" t="s">
        <v>95</v>
      </c>
    </row>
    <row r="6" spans="1:20" x14ac:dyDescent="0.25">
      <c r="A6">
        <v>2</v>
      </c>
      <c r="B6" t="b">
        <f t="shared" si="0"/>
        <v>1</v>
      </c>
      <c r="C6" t="b">
        <f t="shared" si="1"/>
        <v>0</v>
      </c>
      <c r="D6" t="b">
        <f t="shared" si="2"/>
        <v>0</v>
      </c>
      <c r="F6" t="s">
        <v>3</v>
      </c>
      <c r="G6">
        <v>1.82</v>
      </c>
      <c r="H6">
        <v>1402</v>
      </c>
      <c r="I6">
        <v>0.02</v>
      </c>
      <c r="J6">
        <v>0.108</v>
      </c>
      <c r="K6" t="s">
        <v>94</v>
      </c>
      <c r="L6">
        <v>94</v>
      </c>
      <c r="M6">
        <v>96</v>
      </c>
      <c r="N6">
        <v>93.97</v>
      </c>
      <c r="O6">
        <v>84.52</v>
      </c>
      <c r="P6" t="s">
        <v>94</v>
      </c>
      <c r="Q6">
        <v>93</v>
      </c>
      <c r="R6">
        <v>20.7</v>
      </c>
      <c r="S6">
        <v>21.29</v>
      </c>
      <c r="T6" t="s">
        <v>94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t="s">
        <v>4</v>
      </c>
      <c r="G7" t="s">
        <v>86</v>
      </c>
      <c r="H7" t="s">
        <v>86</v>
      </c>
      <c r="I7" t="s">
        <v>86</v>
      </c>
      <c r="J7" t="s">
        <v>86</v>
      </c>
      <c r="K7" t="s">
        <v>95</v>
      </c>
      <c r="L7">
        <v>64</v>
      </c>
      <c r="M7">
        <v>66</v>
      </c>
      <c r="N7">
        <v>31.47</v>
      </c>
      <c r="O7" t="s">
        <v>86</v>
      </c>
      <c r="P7" t="s">
        <v>95</v>
      </c>
      <c r="Q7">
        <v>49</v>
      </c>
      <c r="R7">
        <v>24.21</v>
      </c>
      <c r="S7" t="s">
        <v>86</v>
      </c>
      <c r="T7" t="s">
        <v>95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t="s">
        <v>5</v>
      </c>
      <c r="G8">
        <v>2.17</v>
      </c>
      <c r="H8">
        <v>175</v>
      </c>
      <c r="I8">
        <v>0</v>
      </c>
      <c r="J8">
        <v>7.0000000000000001E-3</v>
      </c>
      <c r="K8" t="s">
        <v>95</v>
      </c>
      <c r="L8">
        <v>101</v>
      </c>
      <c r="M8">
        <v>103</v>
      </c>
      <c r="N8">
        <v>65.61</v>
      </c>
      <c r="O8" t="s">
        <v>86</v>
      </c>
      <c r="P8" t="s">
        <v>95</v>
      </c>
      <c r="Q8">
        <v>105</v>
      </c>
      <c r="R8">
        <v>9.76</v>
      </c>
      <c r="S8" t="s">
        <v>86</v>
      </c>
      <c r="T8" t="s">
        <v>95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t="s">
        <v>6</v>
      </c>
      <c r="G9" t="s">
        <v>86</v>
      </c>
      <c r="H9" t="s">
        <v>86</v>
      </c>
      <c r="I9" t="s">
        <v>86</v>
      </c>
      <c r="J9" t="s">
        <v>86</v>
      </c>
      <c r="K9" t="s">
        <v>95</v>
      </c>
      <c r="L9">
        <v>59</v>
      </c>
      <c r="M9">
        <v>74</v>
      </c>
      <c r="N9">
        <v>70.98</v>
      </c>
      <c r="O9" t="s">
        <v>86</v>
      </c>
      <c r="P9" t="s">
        <v>95</v>
      </c>
      <c r="Q9">
        <v>45</v>
      </c>
      <c r="R9">
        <v>58.88</v>
      </c>
      <c r="S9" t="s">
        <v>86</v>
      </c>
      <c r="T9" t="s">
        <v>95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t="s">
        <v>7</v>
      </c>
      <c r="G10">
        <v>2.71</v>
      </c>
      <c r="H10">
        <v>286</v>
      </c>
      <c r="I10">
        <v>0</v>
      </c>
      <c r="J10">
        <v>8.0000000000000002E-3</v>
      </c>
      <c r="K10" t="s">
        <v>95</v>
      </c>
      <c r="L10">
        <v>61</v>
      </c>
      <c r="M10">
        <v>96</v>
      </c>
      <c r="N10">
        <v>41.66</v>
      </c>
      <c r="O10" t="s">
        <v>86</v>
      </c>
      <c r="P10" t="s">
        <v>95</v>
      </c>
      <c r="Q10">
        <v>98</v>
      </c>
      <c r="R10">
        <v>26.5</v>
      </c>
      <c r="S10" t="s">
        <v>86</v>
      </c>
      <c r="T10" t="s">
        <v>95</v>
      </c>
    </row>
    <row r="11" spans="1:20" x14ac:dyDescent="0.25">
      <c r="A11">
        <v>3.6</v>
      </c>
      <c r="B11" t="b">
        <f t="shared" si="0"/>
        <v>1</v>
      </c>
      <c r="C11" t="b">
        <f t="shared" si="1"/>
        <v>1</v>
      </c>
      <c r="D11" t="b">
        <f t="shared" si="2"/>
        <v>0</v>
      </c>
      <c r="F11" t="s">
        <v>8</v>
      </c>
      <c r="G11" t="s">
        <v>86</v>
      </c>
      <c r="H11" t="s">
        <v>86</v>
      </c>
      <c r="I11" t="s">
        <v>86</v>
      </c>
      <c r="J11" t="s">
        <v>86</v>
      </c>
      <c r="K11" t="s">
        <v>95</v>
      </c>
      <c r="L11">
        <v>43</v>
      </c>
      <c r="M11">
        <v>58</v>
      </c>
      <c r="N11">
        <v>42.08</v>
      </c>
      <c r="O11" t="s">
        <v>86</v>
      </c>
      <c r="P11" t="s">
        <v>95</v>
      </c>
      <c r="Q11">
        <v>42</v>
      </c>
      <c r="R11">
        <v>6.63</v>
      </c>
      <c r="S11" t="s">
        <v>86</v>
      </c>
      <c r="T11" t="s">
        <v>95</v>
      </c>
    </row>
    <row r="12" spans="1:20" x14ac:dyDescent="0.25">
      <c r="A12">
        <v>2</v>
      </c>
      <c r="B12" t="b">
        <f t="shared" si="0"/>
        <v>1</v>
      </c>
      <c r="C12" t="b">
        <f t="shared" si="1"/>
        <v>0</v>
      </c>
      <c r="D12" t="b">
        <f t="shared" si="2"/>
        <v>0</v>
      </c>
      <c r="F12" t="s">
        <v>9</v>
      </c>
      <c r="G12">
        <v>2.87</v>
      </c>
      <c r="H12">
        <v>1616</v>
      </c>
      <c r="I12">
        <v>0.03</v>
      </c>
      <c r="J12">
        <v>0.05</v>
      </c>
      <c r="K12" t="s">
        <v>94</v>
      </c>
      <c r="L12">
        <v>142</v>
      </c>
      <c r="M12">
        <v>127</v>
      </c>
      <c r="N12">
        <v>34.369999999999997</v>
      </c>
      <c r="O12">
        <v>41.85</v>
      </c>
      <c r="P12" t="s">
        <v>94</v>
      </c>
      <c r="Q12">
        <v>141</v>
      </c>
      <c r="R12">
        <v>13.37</v>
      </c>
      <c r="S12">
        <v>10.52</v>
      </c>
      <c r="T12" t="s">
        <v>94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t="s">
        <v>10</v>
      </c>
      <c r="G13">
        <v>2.94</v>
      </c>
      <c r="H13">
        <v>3071</v>
      </c>
      <c r="I13">
        <v>0.05</v>
      </c>
      <c r="J13">
        <v>0.04</v>
      </c>
      <c r="K13" t="s">
        <v>95</v>
      </c>
      <c r="L13">
        <v>76</v>
      </c>
      <c r="M13">
        <v>78</v>
      </c>
      <c r="N13">
        <v>8.56</v>
      </c>
      <c r="O13" t="s">
        <v>86</v>
      </c>
      <c r="P13" t="s">
        <v>95</v>
      </c>
      <c r="Q13" t="s">
        <v>86</v>
      </c>
      <c r="R13" t="s">
        <v>86</v>
      </c>
      <c r="S13" t="s">
        <v>86</v>
      </c>
      <c r="T13" t="s">
        <v>86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t="s">
        <v>11</v>
      </c>
      <c r="G14" t="s">
        <v>86</v>
      </c>
      <c r="H14" t="s">
        <v>86</v>
      </c>
      <c r="I14" t="s">
        <v>86</v>
      </c>
      <c r="J14" t="s">
        <v>86</v>
      </c>
      <c r="K14" t="s">
        <v>95</v>
      </c>
      <c r="L14">
        <v>41</v>
      </c>
      <c r="M14">
        <v>39</v>
      </c>
      <c r="N14">
        <v>62.3</v>
      </c>
      <c r="O14" t="s">
        <v>86</v>
      </c>
      <c r="P14" t="s">
        <v>95</v>
      </c>
      <c r="Q14">
        <v>76</v>
      </c>
      <c r="R14">
        <v>50.52</v>
      </c>
      <c r="S14" t="s">
        <v>86</v>
      </c>
      <c r="T14" t="s">
        <v>95</v>
      </c>
    </row>
    <row r="15" spans="1:20" x14ac:dyDescent="0.25">
      <c r="A15">
        <v>2</v>
      </c>
      <c r="B15" t="b">
        <f t="shared" si="0"/>
        <v>1</v>
      </c>
      <c r="C15" t="b">
        <f t="shared" si="1"/>
        <v>0</v>
      </c>
      <c r="D15" t="b">
        <f t="shared" si="2"/>
        <v>0</v>
      </c>
      <c r="F15" t="s">
        <v>12</v>
      </c>
      <c r="G15">
        <v>3.34</v>
      </c>
      <c r="H15">
        <v>1230</v>
      </c>
      <c r="I15">
        <v>0.02</v>
      </c>
      <c r="J15">
        <v>0.04</v>
      </c>
      <c r="K15" t="s">
        <v>94</v>
      </c>
      <c r="L15">
        <v>49</v>
      </c>
      <c r="M15">
        <v>84</v>
      </c>
      <c r="N15">
        <v>63.94</v>
      </c>
      <c r="O15">
        <v>47.1</v>
      </c>
      <c r="P15" t="s">
        <v>94</v>
      </c>
      <c r="Q15">
        <v>86</v>
      </c>
      <c r="R15">
        <v>40.83</v>
      </c>
      <c r="S15">
        <v>28.72</v>
      </c>
      <c r="T15" t="s">
        <v>94</v>
      </c>
    </row>
    <row r="16" spans="1:20" x14ac:dyDescent="0.25">
      <c r="A16">
        <v>2</v>
      </c>
      <c r="B16" t="b">
        <f t="shared" si="0"/>
        <v>1</v>
      </c>
      <c r="C16" t="b">
        <f t="shared" si="1"/>
        <v>0</v>
      </c>
      <c r="D16" t="b">
        <f t="shared" si="2"/>
        <v>0</v>
      </c>
      <c r="F16" t="s">
        <v>13</v>
      </c>
      <c r="G16">
        <v>3.66</v>
      </c>
      <c r="H16">
        <v>612</v>
      </c>
      <c r="I16">
        <v>0.01</v>
      </c>
      <c r="J16">
        <v>1.4999999999999999E-2</v>
      </c>
      <c r="K16" t="s">
        <v>94</v>
      </c>
      <c r="L16">
        <v>61</v>
      </c>
      <c r="M16">
        <v>96</v>
      </c>
      <c r="N16">
        <v>43.3</v>
      </c>
      <c r="O16">
        <v>69.58</v>
      </c>
      <c r="P16" t="s">
        <v>94</v>
      </c>
      <c r="Q16">
        <v>98</v>
      </c>
      <c r="R16">
        <v>27.59</v>
      </c>
      <c r="S16">
        <v>39.99</v>
      </c>
      <c r="T16" t="s">
        <v>94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t="s">
        <v>14</v>
      </c>
      <c r="G17" t="s">
        <v>86</v>
      </c>
      <c r="H17" t="s">
        <v>86</v>
      </c>
      <c r="I17" t="s">
        <v>86</v>
      </c>
      <c r="J17" t="s">
        <v>86</v>
      </c>
      <c r="K17" t="s">
        <v>95</v>
      </c>
      <c r="L17">
        <v>73</v>
      </c>
      <c r="M17">
        <v>41</v>
      </c>
      <c r="N17">
        <v>23.77</v>
      </c>
      <c r="O17" t="s">
        <v>86</v>
      </c>
      <c r="P17" t="s">
        <v>95</v>
      </c>
      <c r="Q17">
        <v>57</v>
      </c>
      <c r="R17">
        <v>20.91</v>
      </c>
      <c r="S17" t="s">
        <v>86</v>
      </c>
      <c r="T17" t="s">
        <v>95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t="s">
        <v>15</v>
      </c>
      <c r="G18" t="s">
        <v>86</v>
      </c>
      <c r="H18" t="s">
        <v>86</v>
      </c>
      <c r="I18" t="s">
        <v>86</v>
      </c>
      <c r="J18" t="s">
        <v>86</v>
      </c>
      <c r="K18" t="s">
        <v>95</v>
      </c>
      <c r="L18">
        <v>63</v>
      </c>
      <c r="M18">
        <v>65</v>
      </c>
      <c r="N18">
        <v>32.1</v>
      </c>
      <c r="O18" t="s">
        <v>86</v>
      </c>
      <c r="P18" t="s">
        <v>95</v>
      </c>
      <c r="Q18">
        <v>83</v>
      </c>
      <c r="R18">
        <v>8.4</v>
      </c>
      <c r="S18" t="s">
        <v>86</v>
      </c>
      <c r="T18" t="s">
        <v>95</v>
      </c>
    </row>
    <row r="19" spans="1:20" x14ac:dyDescent="0.25">
      <c r="A19">
        <v>2</v>
      </c>
      <c r="B19" t="b">
        <f t="shared" si="0"/>
        <v>1</v>
      </c>
      <c r="C19" t="b">
        <f t="shared" si="1"/>
        <v>0</v>
      </c>
      <c r="D19" t="b">
        <f t="shared" si="2"/>
        <v>0</v>
      </c>
      <c r="F19" t="s">
        <v>17</v>
      </c>
      <c r="G19">
        <v>4.8099999999999996</v>
      </c>
      <c r="H19">
        <v>443</v>
      </c>
      <c r="I19">
        <v>0.01</v>
      </c>
      <c r="J19">
        <v>0.01</v>
      </c>
      <c r="K19" t="s">
        <v>94</v>
      </c>
      <c r="L19">
        <v>61</v>
      </c>
      <c r="M19">
        <v>96</v>
      </c>
      <c r="N19">
        <v>45.11</v>
      </c>
      <c r="O19">
        <v>72.14</v>
      </c>
      <c r="P19" t="s">
        <v>94</v>
      </c>
      <c r="Q19">
        <v>98</v>
      </c>
      <c r="R19">
        <v>28.47</v>
      </c>
      <c r="S19">
        <v>52.55</v>
      </c>
      <c r="T19" t="s">
        <v>94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t="s">
        <v>16</v>
      </c>
      <c r="G20" t="s">
        <v>86</v>
      </c>
      <c r="H20" t="s">
        <v>86</v>
      </c>
      <c r="I20" t="s">
        <v>86</v>
      </c>
      <c r="J20" t="s">
        <v>86</v>
      </c>
      <c r="K20" t="s">
        <v>95</v>
      </c>
      <c r="L20">
        <v>77</v>
      </c>
      <c r="M20">
        <v>41</v>
      </c>
      <c r="N20">
        <v>61.04</v>
      </c>
      <c r="O20" t="s">
        <v>86</v>
      </c>
      <c r="P20" t="s">
        <v>95</v>
      </c>
      <c r="Q20">
        <v>79</v>
      </c>
      <c r="R20">
        <v>21.97</v>
      </c>
      <c r="S20" t="s">
        <v>86</v>
      </c>
      <c r="T20" t="s">
        <v>95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t="s">
        <v>18</v>
      </c>
      <c r="G21" t="s">
        <v>86</v>
      </c>
      <c r="H21" t="s">
        <v>86</v>
      </c>
      <c r="I21" t="s">
        <v>86</v>
      </c>
      <c r="J21" t="s">
        <v>86</v>
      </c>
      <c r="K21" t="s">
        <v>95</v>
      </c>
      <c r="L21">
        <v>43</v>
      </c>
      <c r="M21">
        <v>72</v>
      </c>
      <c r="N21">
        <v>36.64</v>
      </c>
      <c r="O21" t="s">
        <v>86</v>
      </c>
      <c r="P21" t="s">
        <v>95</v>
      </c>
      <c r="Q21">
        <v>57</v>
      </c>
      <c r="R21">
        <v>10.15</v>
      </c>
      <c r="S21" t="s">
        <v>86</v>
      </c>
      <c r="T21" t="s">
        <v>95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t="s">
        <v>19</v>
      </c>
      <c r="G22" t="s">
        <v>86</v>
      </c>
      <c r="H22" t="s">
        <v>86</v>
      </c>
      <c r="I22" t="s">
        <v>86</v>
      </c>
      <c r="J22" t="s">
        <v>86</v>
      </c>
      <c r="K22" t="s">
        <v>95</v>
      </c>
      <c r="L22">
        <v>55</v>
      </c>
      <c r="M22">
        <v>85</v>
      </c>
      <c r="N22">
        <v>12.27</v>
      </c>
      <c r="O22" t="s">
        <v>86</v>
      </c>
      <c r="P22" t="s">
        <v>95</v>
      </c>
      <c r="Q22">
        <v>42</v>
      </c>
      <c r="R22">
        <v>7.13</v>
      </c>
      <c r="S22" t="s">
        <v>86</v>
      </c>
      <c r="T22" t="s">
        <v>95</v>
      </c>
    </row>
    <row r="23" spans="1:20" x14ac:dyDescent="0.25">
      <c r="A23">
        <v>2</v>
      </c>
      <c r="B23" t="b">
        <f t="shared" si="0"/>
        <v>1</v>
      </c>
      <c r="C23" t="b">
        <f t="shared" si="1"/>
        <v>1</v>
      </c>
      <c r="D23" t="b">
        <f t="shared" si="2"/>
        <v>0</v>
      </c>
      <c r="F23" t="s">
        <v>20</v>
      </c>
      <c r="G23">
        <v>5.05</v>
      </c>
      <c r="H23">
        <v>290</v>
      </c>
      <c r="I23">
        <v>0</v>
      </c>
      <c r="J23">
        <v>1.2999999999999999E-2</v>
      </c>
      <c r="K23" t="s">
        <v>95</v>
      </c>
      <c r="L23">
        <v>49</v>
      </c>
      <c r="M23">
        <v>130</v>
      </c>
      <c r="N23">
        <v>45.05</v>
      </c>
      <c r="O23">
        <v>33.35</v>
      </c>
      <c r="P23" t="s">
        <v>94</v>
      </c>
      <c r="Q23">
        <v>128</v>
      </c>
      <c r="R23">
        <v>35.43</v>
      </c>
      <c r="S23" t="s">
        <v>86</v>
      </c>
      <c r="T23" t="s">
        <v>95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t="s">
        <v>21</v>
      </c>
      <c r="G24" t="s">
        <v>86</v>
      </c>
      <c r="H24" t="s">
        <v>86</v>
      </c>
      <c r="I24" t="s">
        <v>86</v>
      </c>
      <c r="J24" t="s">
        <v>86</v>
      </c>
      <c r="K24" t="s">
        <v>95</v>
      </c>
      <c r="L24">
        <v>67</v>
      </c>
      <c r="M24">
        <v>52</v>
      </c>
      <c r="N24">
        <v>30.29</v>
      </c>
      <c r="O24" t="s">
        <v>86</v>
      </c>
      <c r="P24" t="s">
        <v>95</v>
      </c>
      <c r="Q24">
        <v>40</v>
      </c>
      <c r="R24">
        <v>26.21</v>
      </c>
      <c r="S24" t="s">
        <v>86</v>
      </c>
      <c r="T24" t="s">
        <v>95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t="s">
        <v>22</v>
      </c>
      <c r="G25" t="s">
        <v>86</v>
      </c>
      <c r="H25" t="s">
        <v>86</v>
      </c>
      <c r="I25" t="s">
        <v>86</v>
      </c>
      <c r="J25" t="s">
        <v>86</v>
      </c>
      <c r="K25" t="s">
        <v>95</v>
      </c>
      <c r="L25">
        <v>42</v>
      </c>
      <c r="M25">
        <v>72</v>
      </c>
      <c r="N25">
        <v>58.35</v>
      </c>
      <c r="O25" t="s">
        <v>86</v>
      </c>
      <c r="P25" t="s">
        <v>95</v>
      </c>
      <c r="Q25">
        <v>71</v>
      </c>
      <c r="R25">
        <v>63.15</v>
      </c>
      <c r="S25" t="s">
        <v>86</v>
      </c>
      <c r="T25" t="s">
        <v>95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t="s">
        <v>23</v>
      </c>
      <c r="G26">
        <v>5.19</v>
      </c>
      <c r="H26">
        <v>841</v>
      </c>
      <c r="I26">
        <v>0.01</v>
      </c>
      <c r="J26">
        <v>2.1999999999999999E-2</v>
      </c>
      <c r="K26" t="s">
        <v>95</v>
      </c>
      <c r="L26">
        <v>83</v>
      </c>
      <c r="M26">
        <v>85</v>
      </c>
      <c r="N26">
        <v>65.989999999999995</v>
      </c>
      <c r="O26">
        <v>44.85</v>
      </c>
      <c r="P26" t="s">
        <v>94</v>
      </c>
      <c r="Q26">
        <v>47</v>
      </c>
      <c r="R26">
        <v>24.81</v>
      </c>
      <c r="S26" t="s">
        <v>86</v>
      </c>
      <c r="T26" t="s">
        <v>95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t="s">
        <v>24</v>
      </c>
      <c r="G27" t="s">
        <v>86</v>
      </c>
      <c r="H27" t="s">
        <v>86</v>
      </c>
      <c r="I27" t="s">
        <v>86</v>
      </c>
      <c r="J27" t="s">
        <v>86</v>
      </c>
      <c r="K27" t="s">
        <v>95</v>
      </c>
      <c r="L27">
        <v>97</v>
      </c>
      <c r="M27">
        <v>99</v>
      </c>
      <c r="N27">
        <v>62.11</v>
      </c>
      <c r="O27" t="s">
        <v>86</v>
      </c>
      <c r="P27" t="s">
        <v>95</v>
      </c>
      <c r="Q27">
        <v>61</v>
      </c>
      <c r="R27">
        <v>63.28</v>
      </c>
      <c r="S27" t="s">
        <v>86</v>
      </c>
      <c r="T27" t="s">
        <v>95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t="s">
        <v>135</v>
      </c>
      <c r="G28">
        <v>5.35</v>
      </c>
      <c r="H28">
        <v>282753</v>
      </c>
      <c r="I28">
        <v>4.5999999999999996</v>
      </c>
      <c r="J28">
        <v>17.62</v>
      </c>
      <c r="K28" t="s">
        <v>94</v>
      </c>
      <c r="L28">
        <v>113</v>
      </c>
      <c r="M28">
        <v>111</v>
      </c>
      <c r="N28">
        <v>103.24</v>
      </c>
      <c r="O28">
        <v>105.49</v>
      </c>
      <c r="P28" t="s">
        <v>94</v>
      </c>
      <c r="Q28" t="s">
        <v>86</v>
      </c>
      <c r="R28" t="s">
        <v>86</v>
      </c>
      <c r="S28" t="s">
        <v>86</v>
      </c>
      <c r="T28" t="s">
        <v>86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t="s">
        <v>136</v>
      </c>
      <c r="G29">
        <v>5.41</v>
      </c>
      <c r="H29">
        <v>512647</v>
      </c>
      <c r="I29">
        <v>8.34</v>
      </c>
      <c r="J29">
        <v>20</v>
      </c>
      <c r="K29" t="s">
        <v>94</v>
      </c>
      <c r="L29">
        <v>168</v>
      </c>
      <c r="M29">
        <v>99</v>
      </c>
      <c r="N29">
        <v>73.95</v>
      </c>
      <c r="O29">
        <v>70.7</v>
      </c>
      <c r="P29" t="s">
        <v>94</v>
      </c>
      <c r="Q29" t="s">
        <v>86</v>
      </c>
      <c r="R29" t="s">
        <v>86</v>
      </c>
      <c r="S29" t="s">
        <v>86</v>
      </c>
      <c r="T29" t="s">
        <v>86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t="s">
        <v>26</v>
      </c>
      <c r="G30">
        <v>5.47</v>
      </c>
      <c r="H30">
        <v>925</v>
      </c>
      <c r="I30">
        <v>0.02</v>
      </c>
      <c r="J30">
        <v>2.1000000000000001E-2</v>
      </c>
      <c r="K30" t="s">
        <v>95</v>
      </c>
      <c r="L30">
        <v>56</v>
      </c>
      <c r="M30">
        <v>41</v>
      </c>
      <c r="N30">
        <v>45.36</v>
      </c>
      <c r="O30" t="s">
        <v>86</v>
      </c>
      <c r="P30" t="s">
        <v>95</v>
      </c>
      <c r="Q30">
        <v>43</v>
      </c>
      <c r="R30">
        <v>19.75</v>
      </c>
      <c r="S30" t="s">
        <v>86</v>
      </c>
      <c r="T30" t="s">
        <v>95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t="s">
        <v>27</v>
      </c>
      <c r="G31">
        <v>5.49</v>
      </c>
      <c r="H31">
        <v>1119</v>
      </c>
      <c r="I31">
        <v>0.02</v>
      </c>
      <c r="J31">
        <v>3.1E-2</v>
      </c>
      <c r="K31" t="s">
        <v>95</v>
      </c>
      <c r="L31">
        <v>75</v>
      </c>
      <c r="M31">
        <v>77</v>
      </c>
      <c r="N31">
        <v>31.3</v>
      </c>
      <c r="O31" t="s">
        <v>86</v>
      </c>
      <c r="P31" t="s">
        <v>95</v>
      </c>
      <c r="Q31">
        <v>110</v>
      </c>
      <c r="R31">
        <v>23.07</v>
      </c>
      <c r="S31">
        <v>14.06</v>
      </c>
      <c r="T31" t="s">
        <v>94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t="s">
        <v>25</v>
      </c>
      <c r="G32" t="s">
        <v>86</v>
      </c>
      <c r="H32" t="s">
        <v>86</v>
      </c>
      <c r="I32" t="s">
        <v>86</v>
      </c>
      <c r="J32" t="s">
        <v>86</v>
      </c>
      <c r="K32" t="s">
        <v>95</v>
      </c>
      <c r="L32">
        <v>119</v>
      </c>
      <c r="M32">
        <v>121</v>
      </c>
      <c r="N32">
        <v>31.5</v>
      </c>
      <c r="O32" t="s">
        <v>86</v>
      </c>
      <c r="P32" t="s">
        <v>95</v>
      </c>
      <c r="Q32" t="s">
        <v>86</v>
      </c>
      <c r="R32" t="s">
        <v>86</v>
      </c>
      <c r="S32" t="s">
        <v>86</v>
      </c>
      <c r="T32" t="s">
        <v>86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t="s">
        <v>28</v>
      </c>
      <c r="G33">
        <v>5.69</v>
      </c>
      <c r="H33">
        <v>2532</v>
      </c>
      <c r="I33">
        <v>0.04</v>
      </c>
      <c r="J33">
        <v>2.1999999999999999E-2</v>
      </c>
      <c r="K33" t="s">
        <v>95</v>
      </c>
      <c r="L33">
        <v>78</v>
      </c>
      <c r="M33">
        <v>77</v>
      </c>
      <c r="N33">
        <v>24.39</v>
      </c>
      <c r="O33" t="s">
        <v>86</v>
      </c>
      <c r="P33" t="s">
        <v>95</v>
      </c>
      <c r="Q33">
        <v>52</v>
      </c>
      <c r="R33">
        <v>14.67</v>
      </c>
      <c r="S33">
        <v>59.61</v>
      </c>
      <c r="T33" t="s">
        <v>95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t="s">
        <v>29</v>
      </c>
      <c r="G34">
        <v>5.76</v>
      </c>
      <c r="H34">
        <v>583</v>
      </c>
      <c r="I34">
        <v>0.01</v>
      </c>
      <c r="J34">
        <v>1.4999999999999999E-2</v>
      </c>
      <c r="K34" t="s">
        <v>95</v>
      </c>
      <c r="L34">
        <v>62</v>
      </c>
      <c r="M34">
        <v>64</v>
      </c>
      <c r="N34">
        <v>32.29</v>
      </c>
      <c r="O34" t="s">
        <v>86</v>
      </c>
      <c r="P34" t="s">
        <v>95</v>
      </c>
      <c r="Q34">
        <v>49</v>
      </c>
      <c r="R34">
        <v>20.75</v>
      </c>
      <c r="S34" t="s">
        <v>86</v>
      </c>
      <c r="T34" t="s">
        <v>95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t="s">
        <v>137</v>
      </c>
      <c r="G35">
        <v>6.16</v>
      </c>
      <c r="H35">
        <v>854495</v>
      </c>
      <c r="I35">
        <v>13.91</v>
      </c>
      <c r="J35">
        <v>20</v>
      </c>
      <c r="K35" t="s">
        <v>94</v>
      </c>
      <c r="L35">
        <v>114</v>
      </c>
      <c r="M35">
        <v>88</v>
      </c>
      <c r="N35">
        <v>24.25</v>
      </c>
      <c r="O35">
        <v>24.03</v>
      </c>
      <c r="P35" t="s">
        <v>94</v>
      </c>
      <c r="Q35">
        <v>63</v>
      </c>
      <c r="R35">
        <v>34.31</v>
      </c>
      <c r="S35">
        <v>33.58</v>
      </c>
      <c r="T35" t="s">
        <v>94</v>
      </c>
    </row>
    <row r="36" spans="1:20" x14ac:dyDescent="0.25">
      <c r="A36">
        <v>2</v>
      </c>
      <c r="B36" t="b">
        <f t="shared" ref="B36:B67" si="3">OR(J36&lt;0.5*A36,J36="n.a.",J36&gt;9)</f>
        <v>1</v>
      </c>
      <c r="C36" t="b">
        <f t="shared" ref="C36:C67" si="4">K36="Not confirmed"</f>
        <v>0</v>
      </c>
      <c r="D36" t="b">
        <f t="shared" si="2"/>
        <v>0</v>
      </c>
      <c r="F36" t="s">
        <v>30</v>
      </c>
      <c r="G36">
        <v>6.38</v>
      </c>
      <c r="H36">
        <v>678</v>
      </c>
      <c r="I36">
        <v>0.01</v>
      </c>
      <c r="J36">
        <v>4.2000000000000003E-2</v>
      </c>
      <c r="K36" t="s">
        <v>94</v>
      </c>
      <c r="L36">
        <v>130</v>
      </c>
      <c r="M36">
        <v>132</v>
      </c>
      <c r="N36">
        <v>93.82</v>
      </c>
      <c r="O36">
        <v>83.23</v>
      </c>
      <c r="P36" t="s">
        <v>94</v>
      </c>
      <c r="Q36">
        <v>95</v>
      </c>
      <c r="R36">
        <v>134.61000000000001</v>
      </c>
      <c r="S36">
        <v>118.38</v>
      </c>
      <c r="T36" t="s">
        <v>94</v>
      </c>
    </row>
    <row r="37" spans="1:20" x14ac:dyDescent="0.25">
      <c r="A37">
        <v>2</v>
      </c>
      <c r="B37" t="b">
        <f t="shared" si="3"/>
        <v>1</v>
      </c>
      <c r="C37" t="b">
        <f t="shared" si="4"/>
        <v>1</v>
      </c>
      <c r="D37" t="b">
        <f t="shared" si="2"/>
        <v>0</v>
      </c>
      <c r="F37" t="s">
        <v>31</v>
      </c>
      <c r="G37" t="s">
        <v>86</v>
      </c>
      <c r="H37" t="s">
        <v>86</v>
      </c>
      <c r="I37" t="s">
        <v>86</v>
      </c>
      <c r="J37" t="s">
        <v>86</v>
      </c>
      <c r="K37" t="s">
        <v>95</v>
      </c>
      <c r="L37">
        <v>63</v>
      </c>
      <c r="M37">
        <v>62</v>
      </c>
      <c r="N37">
        <v>68.73</v>
      </c>
      <c r="O37" t="s">
        <v>86</v>
      </c>
      <c r="P37" t="s">
        <v>95</v>
      </c>
      <c r="Q37">
        <v>41</v>
      </c>
      <c r="R37">
        <v>37.03</v>
      </c>
      <c r="S37" t="s">
        <v>86</v>
      </c>
      <c r="T37" t="s">
        <v>95</v>
      </c>
    </row>
    <row r="38" spans="1:20" x14ac:dyDescent="0.25">
      <c r="A38">
        <v>2</v>
      </c>
      <c r="B38" t="b">
        <f t="shared" si="3"/>
        <v>1</v>
      </c>
      <c r="C38" t="b">
        <f t="shared" si="4"/>
        <v>1</v>
      </c>
      <c r="D38" t="b">
        <f t="shared" si="2"/>
        <v>0</v>
      </c>
      <c r="F38" t="s">
        <v>32</v>
      </c>
      <c r="G38">
        <v>6.71</v>
      </c>
      <c r="H38">
        <v>142</v>
      </c>
      <c r="I38">
        <v>0</v>
      </c>
      <c r="J38">
        <v>1.4999999999999999E-2</v>
      </c>
      <c r="K38" t="s">
        <v>95</v>
      </c>
      <c r="L38">
        <v>174</v>
      </c>
      <c r="M38">
        <v>93</v>
      </c>
      <c r="N38">
        <v>145.03</v>
      </c>
      <c r="O38" t="s">
        <v>86</v>
      </c>
      <c r="P38" t="s">
        <v>95</v>
      </c>
      <c r="Q38">
        <v>95</v>
      </c>
      <c r="R38">
        <v>121.41</v>
      </c>
      <c r="S38" t="s">
        <v>86</v>
      </c>
      <c r="T38" t="s">
        <v>95</v>
      </c>
    </row>
    <row r="39" spans="1:20" x14ac:dyDescent="0.25">
      <c r="A39">
        <v>2</v>
      </c>
      <c r="B39" t="b">
        <f t="shared" si="3"/>
        <v>1</v>
      </c>
      <c r="C39" t="b">
        <f t="shared" si="4"/>
        <v>1</v>
      </c>
      <c r="D39" t="b">
        <f t="shared" si="2"/>
        <v>0</v>
      </c>
      <c r="F39" t="s">
        <v>33</v>
      </c>
      <c r="G39" t="s">
        <v>86</v>
      </c>
      <c r="H39" t="s">
        <v>86</v>
      </c>
      <c r="I39" t="s">
        <v>86</v>
      </c>
      <c r="J39" t="s">
        <v>86</v>
      </c>
      <c r="K39" t="s">
        <v>95</v>
      </c>
      <c r="L39">
        <v>41</v>
      </c>
      <c r="M39">
        <v>69</v>
      </c>
      <c r="N39">
        <v>120.76</v>
      </c>
      <c r="O39" t="s">
        <v>86</v>
      </c>
      <c r="P39" t="s">
        <v>95</v>
      </c>
      <c r="Q39">
        <v>39</v>
      </c>
      <c r="R39">
        <v>47.66</v>
      </c>
      <c r="S39" t="s">
        <v>86</v>
      </c>
      <c r="T39" t="s">
        <v>95</v>
      </c>
    </row>
    <row r="40" spans="1:20" x14ac:dyDescent="0.25">
      <c r="A40">
        <v>2</v>
      </c>
      <c r="B40" t="b">
        <f t="shared" si="3"/>
        <v>1</v>
      </c>
      <c r="C40" t="b">
        <f t="shared" si="4"/>
        <v>1</v>
      </c>
      <c r="D40" t="b">
        <f t="shared" si="2"/>
        <v>0</v>
      </c>
      <c r="F40" t="s">
        <v>34</v>
      </c>
      <c r="G40">
        <v>6.91</v>
      </c>
      <c r="H40">
        <v>506</v>
      </c>
      <c r="I40">
        <v>0.01</v>
      </c>
      <c r="J40">
        <v>2.1000000000000001E-2</v>
      </c>
      <c r="K40" t="s">
        <v>95</v>
      </c>
      <c r="L40">
        <v>83</v>
      </c>
      <c r="M40">
        <v>85</v>
      </c>
      <c r="N40">
        <v>61.84</v>
      </c>
      <c r="O40" t="s">
        <v>86</v>
      </c>
      <c r="P40" t="s">
        <v>95</v>
      </c>
      <c r="Q40">
        <v>47</v>
      </c>
      <c r="R40">
        <v>19.8</v>
      </c>
      <c r="S40" t="s">
        <v>86</v>
      </c>
      <c r="T40" t="s">
        <v>95</v>
      </c>
    </row>
    <row r="41" spans="1:20" x14ac:dyDescent="0.25">
      <c r="A41">
        <v>2</v>
      </c>
      <c r="B41" t="b">
        <f t="shared" si="3"/>
        <v>1</v>
      </c>
      <c r="C41" t="b">
        <f t="shared" si="4"/>
        <v>1</v>
      </c>
      <c r="D41" t="b">
        <f t="shared" si="2"/>
        <v>0</v>
      </c>
      <c r="F41" t="s">
        <v>35</v>
      </c>
      <c r="G41" t="s">
        <v>86</v>
      </c>
      <c r="H41" t="s">
        <v>86</v>
      </c>
      <c r="I41" t="s">
        <v>86</v>
      </c>
      <c r="J41" t="s">
        <v>86</v>
      </c>
      <c r="K41" t="s">
        <v>95</v>
      </c>
      <c r="L41">
        <v>43</v>
      </c>
      <c r="M41">
        <v>41</v>
      </c>
      <c r="N41">
        <v>80.78</v>
      </c>
      <c r="O41" t="s">
        <v>86</v>
      </c>
      <c r="P41" t="s">
        <v>95</v>
      </c>
      <c r="Q41">
        <v>39</v>
      </c>
      <c r="R41">
        <v>26.34</v>
      </c>
      <c r="S41" t="s">
        <v>86</v>
      </c>
      <c r="T41" t="s">
        <v>95</v>
      </c>
    </row>
    <row r="42" spans="1:20" x14ac:dyDescent="0.25">
      <c r="A42">
        <v>2</v>
      </c>
      <c r="B42" t="b">
        <f t="shared" si="3"/>
        <v>1</v>
      </c>
      <c r="C42" t="b">
        <f t="shared" si="4"/>
        <v>1</v>
      </c>
      <c r="D42" t="b">
        <f t="shared" si="2"/>
        <v>0</v>
      </c>
      <c r="F42" t="s">
        <v>36</v>
      </c>
      <c r="G42">
        <v>7.35</v>
      </c>
      <c r="H42">
        <v>987</v>
      </c>
      <c r="I42">
        <v>0.02</v>
      </c>
      <c r="J42">
        <v>2.5999999999999999E-2</v>
      </c>
      <c r="K42" t="s">
        <v>95</v>
      </c>
      <c r="L42">
        <v>75</v>
      </c>
      <c r="M42">
        <v>39</v>
      </c>
      <c r="N42">
        <v>33.93</v>
      </c>
      <c r="O42" t="s">
        <v>86</v>
      </c>
      <c r="P42" t="s">
        <v>95</v>
      </c>
      <c r="Q42">
        <v>77</v>
      </c>
      <c r="R42">
        <v>31.76</v>
      </c>
      <c r="S42" t="s">
        <v>86</v>
      </c>
      <c r="T42" t="s">
        <v>95</v>
      </c>
    </row>
    <row r="43" spans="1:20" x14ac:dyDescent="0.25">
      <c r="A43">
        <v>3.6</v>
      </c>
      <c r="B43" t="b">
        <f t="shared" si="3"/>
        <v>1</v>
      </c>
      <c r="C43" t="b">
        <f t="shared" si="4"/>
        <v>1</v>
      </c>
      <c r="D43" t="b">
        <f t="shared" si="2"/>
        <v>0</v>
      </c>
      <c r="F43" t="s">
        <v>37</v>
      </c>
      <c r="G43" t="s">
        <v>86</v>
      </c>
      <c r="H43" t="s">
        <v>86</v>
      </c>
      <c r="I43" t="s">
        <v>86</v>
      </c>
      <c r="J43" t="s">
        <v>86</v>
      </c>
      <c r="K43" t="s">
        <v>95</v>
      </c>
      <c r="L43">
        <v>43</v>
      </c>
      <c r="M43">
        <v>58</v>
      </c>
      <c r="N43">
        <v>49.46</v>
      </c>
      <c r="O43" t="s">
        <v>86</v>
      </c>
      <c r="P43" t="s">
        <v>95</v>
      </c>
      <c r="Q43">
        <v>41</v>
      </c>
      <c r="R43">
        <v>25.68</v>
      </c>
      <c r="S43" t="s">
        <v>86</v>
      </c>
      <c r="T43" t="s">
        <v>95</v>
      </c>
    </row>
    <row r="44" spans="1:20" x14ac:dyDescent="0.25">
      <c r="A44">
        <v>20</v>
      </c>
      <c r="B44" t="b">
        <f t="shared" si="3"/>
        <v>1</v>
      </c>
      <c r="C44" t="b">
        <f t="shared" si="4"/>
        <v>0</v>
      </c>
      <c r="D44" t="b">
        <f t="shared" si="2"/>
        <v>0</v>
      </c>
      <c r="F44" t="s">
        <v>138</v>
      </c>
      <c r="G44">
        <v>7.6</v>
      </c>
      <c r="H44">
        <v>1283706</v>
      </c>
      <c r="I44">
        <v>20.89</v>
      </c>
      <c r="J44">
        <v>20.376999999999999</v>
      </c>
      <c r="K44" t="s">
        <v>94</v>
      </c>
      <c r="L44">
        <v>98</v>
      </c>
      <c r="M44">
        <v>100</v>
      </c>
      <c r="N44">
        <v>61.17</v>
      </c>
      <c r="O44">
        <v>59.63</v>
      </c>
      <c r="P44" t="s">
        <v>94</v>
      </c>
      <c r="Q44">
        <v>70</v>
      </c>
      <c r="R44">
        <v>21.72</v>
      </c>
      <c r="S44">
        <v>20.66</v>
      </c>
      <c r="T44" t="s">
        <v>94</v>
      </c>
    </row>
    <row r="45" spans="1:20" x14ac:dyDescent="0.25">
      <c r="A45">
        <v>2</v>
      </c>
      <c r="B45" t="b">
        <f t="shared" si="3"/>
        <v>1</v>
      </c>
      <c r="C45" t="b">
        <f t="shared" si="4"/>
        <v>0</v>
      </c>
      <c r="D45" t="b">
        <f t="shared" si="2"/>
        <v>0</v>
      </c>
      <c r="F45" t="s">
        <v>38</v>
      </c>
      <c r="G45">
        <v>7.66</v>
      </c>
      <c r="H45">
        <v>33421</v>
      </c>
      <c r="I45">
        <v>0.54</v>
      </c>
      <c r="J45">
        <v>0.39500000000000002</v>
      </c>
      <c r="K45" t="s">
        <v>94</v>
      </c>
      <c r="L45">
        <v>91</v>
      </c>
      <c r="M45">
        <v>92</v>
      </c>
      <c r="N45">
        <v>54.45</v>
      </c>
      <c r="O45">
        <v>54.67</v>
      </c>
      <c r="P45" t="s">
        <v>94</v>
      </c>
      <c r="Q45">
        <v>65</v>
      </c>
      <c r="R45">
        <v>21.01</v>
      </c>
      <c r="S45">
        <v>24.43</v>
      </c>
      <c r="T45" t="s">
        <v>94</v>
      </c>
    </row>
    <row r="46" spans="1:20" x14ac:dyDescent="0.25">
      <c r="A46">
        <v>2</v>
      </c>
      <c r="B46" t="b">
        <f t="shared" si="3"/>
        <v>1</v>
      </c>
      <c r="C46" t="b">
        <f t="shared" si="4"/>
        <v>1</v>
      </c>
      <c r="D46" t="b">
        <f t="shared" si="2"/>
        <v>0</v>
      </c>
      <c r="F46" t="s">
        <v>39</v>
      </c>
      <c r="G46">
        <v>7.92</v>
      </c>
      <c r="H46">
        <v>1125</v>
      </c>
      <c r="I46">
        <v>0.02</v>
      </c>
      <c r="J46">
        <v>3.9E-2</v>
      </c>
      <c r="K46" t="s">
        <v>95</v>
      </c>
      <c r="L46">
        <v>75</v>
      </c>
      <c r="M46">
        <v>39</v>
      </c>
      <c r="N46">
        <v>33.369999999999997</v>
      </c>
      <c r="O46" t="s">
        <v>86</v>
      </c>
      <c r="P46" t="s">
        <v>95</v>
      </c>
      <c r="Q46">
        <v>77</v>
      </c>
      <c r="R46">
        <v>30.88</v>
      </c>
      <c r="S46" t="s">
        <v>86</v>
      </c>
      <c r="T46" t="s">
        <v>95</v>
      </c>
    </row>
    <row r="47" spans="1:20" x14ac:dyDescent="0.25">
      <c r="A47">
        <v>2</v>
      </c>
      <c r="B47" t="b">
        <f t="shared" si="3"/>
        <v>1</v>
      </c>
      <c r="C47" t="b">
        <f t="shared" si="4"/>
        <v>1</v>
      </c>
      <c r="D47" t="b">
        <f t="shared" si="2"/>
        <v>0</v>
      </c>
      <c r="F47" t="s">
        <v>40</v>
      </c>
      <c r="G47">
        <v>7.99</v>
      </c>
      <c r="H47">
        <v>615</v>
      </c>
      <c r="I47">
        <v>0.01</v>
      </c>
      <c r="J47">
        <v>2.3E-2</v>
      </c>
      <c r="K47" t="s">
        <v>95</v>
      </c>
      <c r="L47">
        <v>69</v>
      </c>
      <c r="M47">
        <v>41</v>
      </c>
      <c r="N47">
        <v>45.6</v>
      </c>
      <c r="O47" t="s">
        <v>86</v>
      </c>
      <c r="P47" t="s">
        <v>95</v>
      </c>
      <c r="Q47">
        <v>99</v>
      </c>
      <c r="R47">
        <v>17.43</v>
      </c>
      <c r="S47" t="s">
        <v>86</v>
      </c>
      <c r="T47" t="s">
        <v>95</v>
      </c>
    </row>
    <row r="48" spans="1:20" x14ac:dyDescent="0.25">
      <c r="A48">
        <v>2</v>
      </c>
      <c r="B48" t="b">
        <f t="shared" si="3"/>
        <v>1</v>
      </c>
      <c r="C48" t="b">
        <f t="shared" si="4"/>
        <v>0</v>
      </c>
      <c r="D48" t="b">
        <f t="shared" si="2"/>
        <v>0</v>
      </c>
      <c r="F48" t="s">
        <v>41</v>
      </c>
      <c r="G48">
        <v>8.09</v>
      </c>
      <c r="H48">
        <v>759</v>
      </c>
      <c r="I48">
        <v>0.01</v>
      </c>
      <c r="J48">
        <v>4.5999999999999999E-2</v>
      </c>
      <c r="K48" t="s">
        <v>94</v>
      </c>
      <c r="L48">
        <v>97</v>
      </c>
      <c r="M48">
        <v>83</v>
      </c>
      <c r="N48">
        <v>97.06</v>
      </c>
      <c r="O48">
        <v>90.28</v>
      </c>
      <c r="P48" t="s">
        <v>94</v>
      </c>
      <c r="Q48">
        <v>99</v>
      </c>
      <c r="R48">
        <v>61.16</v>
      </c>
      <c r="S48">
        <v>46.2</v>
      </c>
      <c r="T48" t="s">
        <v>94</v>
      </c>
    </row>
    <row r="49" spans="1:20" x14ac:dyDescent="0.25">
      <c r="A49">
        <v>2</v>
      </c>
      <c r="B49" t="b">
        <f t="shared" si="3"/>
        <v>1</v>
      </c>
      <c r="C49" t="b">
        <f t="shared" si="4"/>
        <v>1</v>
      </c>
      <c r="D49" t="b">
        <f t="shared" si="2"/>
        <v>0</v>
      </c>
      <c r="F49" t="s">
        <v>42</v>
      </c>
      <c r="G49">
        <v>8.15</v>
      </c>
      <c r="H49">
        <v>1781</v>
      </c>
      <c r="I49">
        <v>0.03</v>
      </c>
      <c r="J49">
        <v>7.2999999999999995E-2</v>
      </c>
      <c r="K49" t="s">
        <v>95</v>
      </c>
      <c r="L49">
        <v>166</v>
      </c>
      <c r="M49">
        <v>164</v>
      </c>
      <c r="N49">
        <v>77.88</v>
      </c>
      <c r="O49">
        <v>1.32</v>
      </c>
      <c r="P49" t="s">
        <v>95</v>
      </c>
      <c r="Q49">
        <v>129</v>
      </c>
      <c r="R49">
        <v>73.459999999999994</v>
      </c>
      <c r="S49">
        <v>70.25</v>
      </c>
      <c r="T49" t="s">
        <v>94</v>
      </c>
    </row>
    <row r="50" spans="1:20" x14ac:dyDescent="0.25">
      <c r="A50">
        <v>2</v>
      </c>
      <c r="B50" t="b">
        <f t="shared" si="3"/>
        <v>1</v>
      </c>
      <c r="C50" t="b">
        <f t="shared" si="4"/>
        <v>1</v>
      </c>
      <c r="D50" t="b">
        <f t="shared" si="2"/>
        <v>0</v>
      </c>
      <c r="F50" t="s">
        <v>43</v>
      </c>
      <c r="G50">
        <v>8.24</v>
      </c>
      <c r="H50">
        <v>1317</v>
      </c>
      <c r="I50">
        <v>0.02</v>
      </c>
      <c r="J50">
        <v>3.2000000000000001E-2</v>
      </c>
      <c r="K50" t="s">
        <v>95</v>
      </c>
      <c r="L50">
        <v>76</v>
      </c>
      <c r="M50">
        <v>41</v>
      </c>
      <c r="N50">
        <v>49.21</v>
      </c>
      <c r="O50" t="s">
        <v>86</v>
      </c>
      <c r="P50" t="s">
        <v>95</v>
      </c>
      <c r="Q50">
        <v>78</v>
      </c>
      <c r="R50">
        <v>32.22</v>
      </c>
      <c r="S50" t="s">
        <v>86</v>
      </c>
      <c r="T50" t="s">
        <v>95</v>
      </c>
    </row>
    <row r="51" spans="1:20" x14ac:dyDescent="0.25">
      <c r="A51">
        <v>3.6</v>
      </c>
      <c r="B51" t="b">
        <f t="shared" si="3"/>
        <v>1</v>
      </c>
      <c r="C51" t="b">
        <f t="shared" si="4"/>
        <v>1</v>
      </c>
      <c r="D51" t="b">
        <f t="shared" si="2"/>
        <v>0</v>
      </c>
      <c r="F51" t="s">
        <v>44</v>
      </c>
      <c r="G51" t="s">
        <v>86</v>
      </c>
      <c r="H51" t="s">
        <v>86</v>
      </c>
      <c r="I51" t="s">
        <v>86</v>
      </c>
      <c r="J51" t="s">
        <v>86</v>
      </c>
      <c r="K51" t="s">
        <v>95</v>
      </c>
      <c r="L51">
        <v>43</v>
      </c>
      <c r="M51">
        <v>58</v>
      </c>
      <c r="N51">
        <v>67.790000000000006</v>
      </c>
      <c r="O51" t="s">
        <v>86</v>
      </c>
      <c r="P51" t="s">
        <v>95</v>
      </c>
      <c r="Q51">
        <v>57</v>
      </c>
      <c r="R51">
        <v>25.22</v>
      </c>
      <c r="S51" t="s">
        <v>86</v>
      </c>
      <c r="T51" t="s">
        <v>95</v>
      </c>
    </row>
    <row r="52" spans="1:20" x14ac:dyDescent="0.25">
      <c r="A52">
        <v>2</v>
      </c>
      <c r="B52" t="b">
        <f t="shared" si="3"/>
        <v>1</v>
      </c>
      <c r="C52" t="b">
        <f t="shared" si="4"/>
        <v>1</v>
      </c>
      <c r="D52" t="b">
        <f t="shared" si="2"/>
        <v>0</v>
      </c>
      <c r="F52" t="s">
        <v>45</v>
      </c>
      <c r="G52">
        <v>8.42</v>
      </c>
      <c r="H52">
        <v>328</v>
      </c>
      <c r="I52">
        <v>0.01</v>
      </c>
      <c r="J52">
        <v>2.8000000000000001E-2</v>
      </c>
      <c r="K52" t="s">
        <v>95</v>
      </c>
      <c r="L52">
        <v>129</v>
      </c>
      <c r="M52">
        <v>127</v>
      </c>
      <c r="N52">
        <v>75.94</v>
      </c>
      <c r="O52">
        <v>76.930000000000007</v>
      </c>
      <c r="P52" t="s">
        <v>94</v>
      </c>
      <c r="Q52">
        <v>131</v>
      </c>
      <c r="R52">
        <v>22.8</v>
      </c>
      <c r="S52" t="s">
        <v>86</v>
      </c>
      <c r="T52" t="s">
        <v>95</v>
      </c>
    </row>
    <row r="53" spans="1:20" x14ac:dyDescent="0.25">
      <c r="A53">
        <v>2</v>
      </c>
      <c r="B53" t="b">
        <f t="shared" si="3"/>
        <v>1</v>
      </c>
      <c r="C53" t="b">
        <f t="shared" si="4"/>
        <v>1</v>
      </c>
      <c r="D53" t="b">
        <f t="shared" si="2"/>
        <v>0</v>
      </c>
      <c r="F53" t="s">
        <v>46</v>
      </c>
      <c r="G53" t="s">
        <v>86</v>
      </c>
      <c r="H53" t="s">
        <v>86</v>
      </c>
      <c r="I53" t="s">
        <v>86</v>
      </c>
      <c r="J53" t="s">
        <v>86</v>
      </c>
      <c r="K53" t="s">
        <v>95</v>
      </c>
      <c r="L53">
        <v>107</v>
      </c>
      <c r="M53">
        <v>109</v>
      </c>
      <c r="N53">
        <v>91.88</v>
      </c>
      <c r="O53" t="s">
        <v>86</v>
      </c>
      <c r="P53" t="s">
        <v>95</v>
      </c>
      <c r="Q53">
        <v>93</v>
      </c>
      <c r="R53">
        <v>4.8499999999999996</v>
      </c>
      <c r="S53" t="s">
        <v>86</v>
      </c>
      <c r="T53" t="s">
        <v>95</v>
      </c>
    </row>
    <row r="54" spans="1:20" x14ac:dyDescent="0.25">
      <c r="A54">
        <v>20</v>
      </c>
      <c r="B54" t="b">
        <f t="shared" si="3"/>
        <v>1</v>
      </c>
      <c r="C54" t="b">
        <f t="shared" si="4"/>
        <v>0</v>
      </c>
      <c r="D54" t="b">
        <f t="shared" si="2"/>
        <v>0</v>
      </c>
      <c r="F54" t="s">
        <v>139</v>
      </c>
      <c r="G54">
        <v>8.9</v>
      </c>
      <c r="H54">
        <v>797192</v>
      </c>
      <c r="I54">
        <v>12.97</v>
      </c>
      <c r="J54">
        <v>20</v>
      </c>
      <c r="K54" t="s">
        <v>94</v>
      </c>
      <c r="L54">
        <v>117</v>
      </c>
      <c r="M54">
        <v>82</v>
      </c>
      <c r="N54">
        <v>80.86</v>
      </c>
      <c r="O54">
        <v>77.62</v>
      </c>
      <c r="P54" t="s">
        <v>94</v>
      </c>
      <c r="Q54">
        <v>52</v>
      </c>
      <c r="R54">
        <v>27.45</v>
      </c>
      <c r="S54">
        <v>26.03</v>
      </c>
      <c r="T54" t="s">
        <v>94</v>
      </c>
    </row>
    <row r="55" spans="1:20" x14ac:dyDescent="0.25">
      <c r="A55">
        <v>2</v>
      </c>
      <c r="B55" t="b">
        <f t="shared" si="3"/>
        <v>1</v>
      </c>
      <c r="C55" t="b">
        <f t="shared" si="4"/>
        <v>0</v>
      </c>
      <c r="D55" t="b">
        <f t="shared" si="2"/>
        <v>0</v>
      </c>
      <c r="F55" t="s">
        <v>47</v>
      </c>
      <c r="G55">
        <v>8.93</v>
      </c>
      <c r="H55">
        <v>3671</v>
      </c>
      <c r="I55">
        <v>0.06</v>
      </c>
      <c r="J55">
        <v>0.08</v>
      </c>
      <c r="K55" t="s">
        <v>94</v>
      </c>
      <c r="L55">
        <v>112</v>
      </c>
      <c r="M55">
        <v>77</v>
      </c>
      <c r="N55">
        <v>118.29</v>
      </c>
      <c r="O55">
        <v>90.03</v>
      </c>
      <c r="P55" t="s">
        <v>94</v>
      </c>
      <c r="Q55">
        <v>114</v>
      </c>
      <c r="R55">
        <v>30.95</v>
      </c>
      <c r="S55">
        <v>33.47</v>
      </c>
      <c r="T55" t="s">
        <v>94</v>
      </c>
    </row>
    <row r="56" spans="1:20" x14ac:dyDescent="0.25">
      <c r="A56">
        <v>2</v>
      </c>
      <c r="B56" t="b">
        <f t="shared" si="3"/>
        <v>1</v>
      </c>
      <c r="C56" t="b">
        <f t="shared" si="4"/>
        <v>1</v>
      </c>
      <c r="D56" t="b">
        <f t="shared" si="2"/>
        <v>0</v>
      </c>
      <c r="F56" t="s">
        <v>48</v>
      </c>
      <c r="G56">
        <v>9</v>
      </c>
      <c r="H56">
        <v>337</v>
      </c>
      <c r="I56">
        <v>0.01</v>
      </c>
      <c r="J56">
        <v>2.8000000000000001E-2</v>
      </c>
      <c r="K56" t="s">
        <v>95</v>
      </c>
      <c r="L56">
        <v>131</v>
      </c>
      <c r="M56">
        <v>133</v>
      </c>
      <c r="N56">
        <v>134.27000000000001</v>
      </c>
      <c r="O56">
        <v>134.63999999999999</v>
      </c>
      <c r="P56" t="s">
        <v>94</v>
      </c>
      <c r="Q56">
        <v>117</v>
      </c>
      <c r="R56">
        <v>82.02</v>
      </c>
      <c r="S56" t="s">
        <v>86</v>
      </c>
      <c r="T56" t="s">
        <v>95</v>
      </c>
    </row>
    <row r="57" spans="1:20" x14ac:dyDescent="0.25">
      <c r="A57">
        <v>2</v>
      </c>
      <c r="B57" t="b">
        <f t="shared" si="3"/>
        <v>1</v>
      </c>
      <c r="C57" t="b">
        <f t="shared" si="4"/>
        <v>0</v>
      </c>
      <c r="D57" t="b">
        <f t="shared" si="2"/>
        <v>0</v>
      </c>
      <c r="F57" t="s">
        <v>49</v>
      </c>
      <c r="G57">
        <v>9.01</v>
      </c>
      <c r="H57">
        <v>12838</v>
      </c>
      <c r="I57">
        <v>0.21</v>
      </c>
      <c r="J57">
        <v>0.14799999999999999</v>
      </c>
      <c r="K57" t="s">
        <v>94</v>
      </c>
      <c r="L57">
        <v>91</v>
      </c>
      <c r="M57">
        <v>106</v>
      </c>
      <c r="N57">
        <v>32.15</v>
      </c>
      <c r="O57">
        <v>30.95</v>
      </c>
      <c r="P57" t="s">
        <v>94</v>
      </c>
      <c r="Q57">
        <v>51</v>
      </c>
      <c r="R57">
        <v>12.56</v>
      </c>
      <c r="S57">
        <v>15.77</v>
      </c>
      <c r="T57" t="s">
        <v>94</v>
      </c>
    </row>
    <row r="58" spans="1:20" x14ac:dyDescent="0.25">
      <c r="A58">
        <v>2</v>
      </c>
      <c r="B58" t="b">
        <f t="shared" si="3"/>
        <v>1</v>
      </c>
      <c r="C58" t="b">
        <f t="shared" si="4"/>
        <v>0</v>
      </c>
      <c r="D58" t="b">
        <f t="shared" si="2"/>
        <v>0</v>
      </c>
      <c r="F58" t="s">
        <v>50</v>
      </c>
      <c r="G58">
        <v>9.1199999999999992</v>
      </c>
      <c r="H58">
        <v>25962</v>
      </c>
      <c r="I58">
        <v>0.42</v>
      </c>
      <c r="J58">
        <v>0.161</v>
      </c>
      <c r="K58" t="s">
        <v>94</v>
      </c>
      <c r="L58">
        <v>91</v>
      </c>
      <c r="M58">
        <v>106</v>
      </c>
      <c r="N58">
        <v>44.48</v>
      </c>
      <c r="O58">
        <v>42.88</v>
      </c>
      <c r="P58" t="s">
        <v>94</v>
      </c>
      <c r="Q58">
        <v>105</v>
      </c>
      <c r="R58">
        <v>18.57</v>
      </c>
      <c r="S58">
        <v>17.38</v>
      </c>
      <c r="T58" t="s">
        <v>94</v>
      </c>
    </row>
    <row r="59" spans="1:20" x14ac:dyDescent="0.25">
      <c r="A59">
        <v>2</v>
      </c>
      <c r="B59" t="b">
        <f t="shared" si="3"/>
        <v>1</v>
      </c>
      <c r="C59" t="b">
        <f t="shared" si="4"/>
        <v>0</v>
      </c>
      <c r="D59" t="b">
        <f t="shared" si="2"/>
        <v>0</v>
      </c>
      <c r="F59" t="s">
        <v>51</v>
      </c>
      <c r="G59">
        <v>9.42</v>
      </c>
      <c r="H59">
        <v>11403</v>
      </c>
      <c r="I59">
        <v>0.19</v>
      </c>
      <c r="J59">
        <v>0.14499999999999999</v>
      </c>
      <c r="K59" t="s">
        <v>94</v>
      </c>
      <c r="L59">
        <v>91</v>
      </c>
      <c r="M59">
        <v>106</v>
      </c>
      <c r="N59">
        <v>43.26</v>
      </c>
      <c r="O59">
        <v>40.4</v>
      </c>
      <c r="P59" t="s">
        <v>94</v>
      </c>
      <c r="Q59">
        <v>105</v>
      </c>
      <c r="R59">
        <v>21.07</v>
      </c>
      <c r="S59">
        <v>20.48</v>
      </c>
      <c r="T59" t="s">
        <v>94</v>
      </c>
    </row>
    <row r="60" spans="1:20" x14ac:dyDescent="0.25">
      <c r="A60">
        <v>2</v>
      </c>
      <c r="B60" t="b">
        <f t="shared" si="3"/>
        <v>1</v>
      </c>
      <c r="C60" t="b">
        <f t="shared" si="4"/>
        <v>0</v>
      </c>
      <c r="D60" t="b">
        <f t="shared" si="2"/>
        <v>0</v>
      </c>
      <c r="F60" t="s">
        <v>52</v>
      </c>
      <c r="G60">
        <v>9.44</v>
      </c>
      <c r="H60">
        <v>7938</v>
      </c>
      <c r="I60">
        <v>0.13</v>
      </c>
      <c r="J60">
        <v>0.14599999999999999</v>
      </c>
      <c r="K60" t="s">
        <v>94</v>
      </c>
      <c r="L60">
        <v>104</v>
      </c>
      <c r="M60">
        <v>78</v>
      </c>
      <c r="N60">
        <v>107.66</v>
      </c>
      <c r="O60">
        <v>121.13</v>
      </c>
      <c r="P60" t="s">
        <v>94</v>
      </c>
      <c r="Q60">
        <v>103</v>
      </c>
      <c r="R60">
        <v>57.46</v>
      </c>
      <c r="S60">
        <v>57.24</v>
      </c>
      <c r="T60" t="s">
        <v>94</v>
      </c>
    </row>
    <row r="61" spans="1:20" x14ac:dyDescent="0.25">
      <c r="A61">
        <v>2</v>
      </c>
      <c r="B61" t="b">
        <f t="shared" si="3"/>
        <v>1</v>
      </c>
      <c r="C61" t="b">
        <f t="shared" si="4"/>
        <v>0</v>
      </c>
      <c r="D61" t="b">
        <f t="shared" si="2"/>
        <v>0</v>
      </c>
      <c r="F61" t="s">
        <v>53</v>
      </c>
      <c r="G61">
        <v>9.56</v>
      </c>
      <c r="H61">
        <v>342</v>
      </c>
      <c r="I61">
        <v>0.01</v>
      </c>
      <c r="J61">
        <v>5.1999999999999998E-2</v>
      </c>
      <c r="K61" t="s">
        <v>94</v>
      </c>
      <c r="L61">
        <v>173</v>
      </c>
      <c r="M61">
        <v>171</v>
      </c>
      <c r="N61">
        <v>50.29</v>
      </c>
      <c r="O61">
        <v>65.23</v>
      </c>
      <c r="P61" t="s">
        <v>94</v>
      </c>
      <c r="Q61">
        <v>175</v>
      </c>
      <c r="R61">
        <v>46.95</v>
      </c>
      <c r="S61">
        <v>56.53</v>
      </c>
      <c r="T61" t="s">
        <v>94</v>
      </c>
    </row>
    <row r="62" spans="1:20" x14ac:dyDescent="0.25">
      <c r="A62">
        <v>2</v>
      </c>
      <c r="B62" t="b">
        <f t="shared" si="3"/>
        <v>1</v>
      </c>
      <c r="C62" t="b">
        <f t="shared" si="4"/>
        <v>0</v>
      </c>
      <c r="D62" t="b">
        <f t="shared" si="2"/>
        <v>0</v>
      </c>
      <c r="F62" t="s">
        <v>54</v>
      </c>
      <c r="G62">
        <v>9.6999999999999993</v>
      </c>
      <c r="H62">
        <v>7729</v>
      </c>
      <c r="I62">
        <v>0.13</v>
      </c>
      <c r="J62">
        <v>0.113</v>
      </c>
      <c r="K62" t="s">
        <v>94</v>
      </c>
      <c r="L62">
        <v>105</v>
      </c>
      <c r="M62">
        <v>120</v>
      </c>
      <c r="N62">
        <v>26.33</v>
      </c>
      <c r="O62">
        <v>26.2</v>
      </c>
      <c r="P62" t="s">
        <v>94</v>
      </c>
      <c r="Q62">
        <v>79</v>
      </c>
      <c r="R62">
        <v>22.45</v>
      </c>
      <c r="S62">
        <v>27.31</v>
      </c>
      <c r="T62" t="s">
        <v>94</v>
      </c>
    </row>
    <row r="63" spans="1:20" x14ac:dyDescent="0.25">
      <c r="A63">
        <v>20</v>
      </c>
      <c r="B63" t="b">
        <f t="shared" si="3"/>
        <v>1</v>
      </c>
      <c r="C63" t="b">
        <f t="shared" si="4"/>
        <v>0</v>
      </c>
      <c r="D63" t="b">
        <f t="shared" si="2"/>
        <v>0</v>
      </c>
      <c r="F63" t="s">
        <v>140</v>
      </c>
      <c r="G63">
        <v>9.83</v>
      </c>
      <c r="H63">
        <v>513477</v>
      </c>
      <c r="I63">
        <v>8.36</v>
      </c>
      <c r="J63">
        <v>22.103000000000002</v>
      </c>
      <c r="K63" t="s">
        <v>94</v>
      </c>
      <c r="L63">
        <v>95</v>
      </c>
      <c r="M63">
        <v>174</v>
      </c>
      <c r="N63">
        <v>53.87</v>
      </c>
      <c r="O63">
        <v>55.39</v>
      </c>
      <c r="P63" t="s">
        <v>94</v>
      </c>
      <c r="Q63">
        <v>176</v>
      </c>
      <c r="R63">
        <v>50.8</v>
      </c>
      <c r="S63">
        <v>53.16</v>
      </c>
      <c r="T63" t="s">
        <v>94</v>
      </c>
    </row>
    <row r="64" spans="1:20" x14ac:dyDescent="0.25">
      <c r="A64">
        <v>2</v>
      </c>
      <c r="B64" t="b">
        <f t="shared" si="3"/>
        <v>1</v>
      </c>
      <c r="C64" t="b">
        <f t="shared" si="4"/>
        <v>0</v>
      </c>
      <c r="D64" t="b">
        <f t="shared" si="2"/>
        <v>0</v>
      </c>
      <c r="F64" t="s">
        <v>55</v>
      </c>
      <c r="G64">
        <v>9.93</v>
      </c>
      <c r="H64">
        <v>7748</v>
      </c>
      <c r="I64">
        <v>0.13</v>
      </c>
      <c r="J64">
        <v>0.152</v>
      </c>
      <c r="K64" t="s">
        <v>94</v>
      </c>
      <c r="L64">
        <v>77</v>
      </c>
      <c r="M64">
        <v>156</v>
      </c>
      <c r="N64">
        <v>33.51</v>
      </c>
      <c r="O64">
        <v>31.19</v>
      </c>
      <c r="P64" t="s">
        <v>94</v>
      </c>
      <c r="Q64">
        <v>158</v>
      </c>
      <c r="R64">
        <v>32.54</v>
      </c>
      <c r="S64">
        <v>30.97</v>
      </c>
      <c r="T64" t="s">
        <v>94</v>
      </c>
    </row>
    <row r="65" spans="1:20" x14ac:dyDescent="0.25">
      <c r="A65">
        <v>2</v>
      </c>
      <c r="B65" t="b">
        <f t="shared" si="3"/>
        <v>1</v>
      </c>
      <c r="C65" t="b">
        <f t="shared" si="4"/>
        <v>1</v>
      </c>
      <c r="D65" t="b">
        <f t="shared" si="2"/>
        <v>0</v>
      </c>
      <c r="F65" t="s">
        <v>56</v>
      </c>
      <c r="G65">
        <v>9.94</v>
      </c>
      <c r="H65">
        <v>1673</v>
      </c>
      <c r="I65">
        <v>0.03</v>
      </c>
      <c r="J65">
        <v>9.8000000000000004E-2</v>
      </c>
      <c r="K65" t="s">
        <v>95</v>
      </c>
      <c r="L65">
        <v>83</v>
      </c>
      <c r="M65">
        <v>85</v>
      </c>
      <c r="N65">
        <v>64.25</v>
      </c>
      <c r="O65">
        <v>66.8</v>
      </c>
      <c r="P65" t="s">
        <v>94</v>
      </c>
      <c r="Q65">
        <v>95</v>
      </c>
      <c r="R65">
        <v>15.9</v>
      </c>
      <c r="S65">
        <v>65.680000000000007</v>
      </c>
      <c r="T65" t="s">
        <v>95</v>
      </c>
    </row>
    <row r="66" spans="1:20" x14ac:dyDescent="0.25">
      <c r="A66">
        <v>2</v>
      </c>
      <c r="B66" t="b">
        <f t="shared" si="3"/>
        <v>1</v>
      </c>
      <c r="C66" t="b">
        <f t="shared" si="4"/>
        <v>0</v>
      </c>
      <c r="D66" t="b">
        <f t="shared" si="2"/>
        <v>0</v>
      </c>
      <c r="F66" t="s">
        <v>57</v>
      </c>
      <c r="G66">
        <v>9.9700000000000006</v>
      </c>
      <c r="H66">
        <v>1037</v>
      </c>
      <c r="I66">
        <v>0.02</v>
      </c>
      <c r="J66">
        <v>9.9000000000000005E-2</v>
      </c>
      <c r="K66" t="s">
        <v>94</v>
      </c>
      <c r="L66">
        <v>77</v>
      </c>
      <c r="M66">
        <v>110</v>
      </c>
      <c r="N66">
        <v>44.88</v>
      </c>
      <c r="O66">
        <v>44.9</v>
      </c>
      <c r="P66" t="s">
        <v>94</v>
      </c>
      <c r="Q66">
        <v>61</v>
      </c>
      <c r="R66">
        <v>58.7</v>
      </c>
      <c r="S66">
        <v>50.18</v>
      </c>
      <c r="T66" t="s">
        <v>94</v>
      </c>
    </row>
    <row r="67" spans="1:20" x14ac:dyDescent="0.25">
      <c r="A67">
        <v>2</v>
      </c>
      <c r="B67" t="b">
        <f t="shared" si="3"/>
        <v>1</v>
      </c>
      <c r="C67" t="b">
        <f t="shared" si="4"/>
        <v>0</v>
      </c>
      <c r="D67" t="b">
        <f t="shared" si="2"/>
        <v>0</v>
      </c>
      <c r="F67" t="s">
        <v>58</v>
      </c>
      <c r="G67">
        <v>9.9700000000000006</v>
      </c>
      <c r="H67">
        <v>3522</v>
      </c>
      <c r="I67">
        <v>0.06</v>
      </c>
      <c r="J67">
        <v>0.11899999999999999</v>
      </c>
      <c r="K67" t="s">
        <v>94</v>
      </c>
      <c r="L67">
        <v>75</v>
      </c>
      <c r="M67">
        <v>53</v>
      </c>
      <c r="N67">
        <v>20.02</v>
      </c>
      <c r="O67">
        <v>23.62</v>
      </c>
      <c r="P67" t="s">
        <v>94</v>
      </c>
      <c r="Q67">
        <v>89</v>
      </c>
      <c r="R67">
        <v>6.44</v>
      </c>
      <c r="S67">
        <v>6.32</v>
      </c>
      <c r="T67" t="s">
        <v>94</v>
      </c>
    </row>
    <row r="68" spans="1:20" x14ac:dyDescent="0.25">
      <c r="A68">
        <v>2</v>
      </c>
      <c r="B68" t="b">
        <f t="shared" ref="B68:B88" si="5">OR(J68&lt;0.5*A68,J68="n.a.",J68&gt;9)</f>
        <v>1</v>
      </c>
      <c r="C68" t="b">
        <f t="shared" ref="C68:C88" si="6">K68="Not confirmed"</f>
        <v>0</v>
      </c>
      <c r="D68" t="b">
        <f t="shared" si="2"/>
        <v>0</v>
      </c>
      <c r="F68" t="s">
        <v>59</v>
      </c>
      <c r="G68">
        <v>10.01</v>
      </c>
      <c r="H68">
        <v>14533</v>
      </c>
      <c r="I68">
        <v>0.24</v>
      </c>
      <c r="J68">
        <v>0.16700000000000001</v>
      </c>
      <c r="K68" t="s">
        <v>94</v>
      </c>
      <c r="L68">
        <v>91</v>
      </c>
      <c r="M68">
        <v>120</v>
      </c>
      <c r="N68">
        <v>21.47</v>
      </c>
      <c r="O68">
        <v>20.010000000000002</v>
      </c>
      <c r="P68" t="s">
        <v>94</v>
      </c>
      <c r="Q68">
        <v>65</v>
      </c>
      <c r="R68">
        <v>19.54</v>
      </c>
      <c r="S68">
        <v>24.92</v>
      </c>
      <c r="T68" t="s">
        <v>94</v>
      </c>
    </row>
    <row r="69" spans="1:20" x14ac:dyDescent="0.25">
      <c r="A69">
        <v>2</v>
      </c>
      <c r="B69" t="b">
        <f t="shared" si="5"/>
        <v>1</v>
      </c>
      <c r="C69" t="b">
        <f t="shared" si="6"/>
        <v>0</v>
      </c>
      <c r="D69" t="b">
        <f t="shared" ref="D69:D88" si="7">AND(B69=FALSE,C69=FALSE)</f>
        <v>0</v>
      </c>
      <c r="F69" t="s">
        <v>60</v>
      </c>
      <c r="G69">
        <v>10.07</v>
      </c>
      <c r="H69">
        <v>8104</v>
      </c>
      <c r="I69">
        <v>0.13</v>
      </c>
      <c r="J69">
        <v>0.14699999999999999</v>
      </c>
      <c r="K69" t="s">
        <v>94</v>
      </c>
      <c r="L69">
        <v>91</v>
      </c>
      <c r="M69">
        <v>126</v>
      </c>
      <c r="N69">
        <v>27.8</v>
      </c>
      <c r="O69">
        <v>24.55</v>
      </c>
      <c r="P69" t="s">
        <v>94</v>
      </c>
      <c r="Q69">
        <v>89</v>
      </c>
      <c r="R69">
        <v>20.76</v>
      </c>
      <c r="S69">
        <v>22.31</v>
      </c>
      <c r="T69" t="s">
        <v>94</v>
      </c>
    </row>
    <row r="70" spans="1:20" x14ac:dyDescent="0.25">
      <c r="A70">
        <v>2</v>
      </c>
      <c r="B70" t="b">
        <f t="shared" si="5"/>
        <v>1</v>
      </c>
      <c r="C70" t="b">
        <f t="shared" si="6"/>
        <v>0</v>
      </c>
      <c r="D70" t="b">
        <f t="shared" si="7"/>
        <v>0</v>
      </c>
      <c r="F70" t="s">
        <v>62</v>
      </c>
      <c r="G70">
        <v>10.14</v>
      </c>
      <c r="H70">
        <v>9869</v>
      </c>
      <c r="I70">
        <v>0.16</v>
      </c>
      <c r="J70">
        <v>0.158</v>
      </c>
      <c r="K70" t="s">
        <v>94</v>
      </c>
      <c r="L70">
        <v>105</v>
      </c>
      <c r="M70">
        <v>120</v>
      </c>
      <c r="N70">
        <v>41.58</v>
      </c>
      <c r="O70">
        <v>38.090000000000003</v>
      </c>
      <c r="P70" t="s">
        <v>94</v>
      </c>
      <c r="Q70">
        <v>119</v>
      </c>
      <c r="R70">
        <v>9.42</v>
      </c>
      <c r="S70">
        <v>9.27</v>
      </c>
      <c r="T70" t="s">
        <v>94</v>
      </c>
    </row>
    <row r="71" spans="1:20" x14ac:dyDescent="0.25">
      <c r="A71">
        <v>2</v>
      </c>
      <c r="B71" t="b">
        <f t="shared" si="5"/>
        <v>1</v>
      </c>
      <c r="C71" t="b">
        <f t="shared" si="6"/>
        <v>0</v>
      </c>
      <c r="D71" t="b">
        <f t="shared" si="7"/>
        <v>0</v>
      </c>
      <c r="F71" t="s">
        <v>61</v>
      </c>
      <c r="G71">
        <v>10.16</v>
      </c>
      <c r="H71">
        <v>11109</v>
      </c>
      <c r="I71">
        <v>0.18</v>
      </c>
      <c r="J71">
        <v>0.16400000000000001</v>
      </c>
      <c r="K71" t="s">
        <v>94</v>
      </c>
      <c r="L71">
        <v>91</v>
      </c>
      <c r="M71">
        <v>126</v>
      </c>
      <c r="N71">
        <v>23.32</v>
      </c>
      <c r="O71">
        <v>21.98</v>
      </c>
      <c r="P71" t="s">
        <v>94</v>
      </c>
      <c r="Q71">
        <v>89</v>
      </c>
      <c r="R71">
        <v>13.68</v>
      </c>
      <c r="S71">
        <v>15.36</v>
      </c>
      <c r="T71" t="s">
        <v>94</v>
      </c>
    </row>
    <row r="72" spans="1:20" x14ac:dyDescent="0.25">
      <c r="A72">
        <v>2</v>
      </c>
      <c r="B72" t="b">
        <f t="shared" si="5"/>
        <v>1</v>
      </c>
      <c r="C72" t="b">
        <f t="shared" si="6"/>
        <v>0</v>
      </c>
      <c r="D72" t="b">
        <f t="shared" si="7"/>
        <v>0</v>
      </c>
      <c r="F72" t="s">
        <v>63</v>
      </c>
      <c r="G72">
        <v>10.36</v>
      </c>
      <c r="H72">
        <v>6006</v>
      </c>
      <c r="I72">
        <v>0.1</v>
      </c>
      <c r="J72">
        <v>0.13200000000000001</v>
      </c>
      <c r="K72" t="s">
        <v>94</v>
      </c>
      <c r="L72">
        <v>119</v>
      </c>
      <c r="M72">
        <v>91</v>
      </c>
      <c r="N72">
        <v>93.27</v>
      </c>
      <c r="O72">
        <v>103.4</v>
      </c>
      <c r="P72" t="s">
        <v>94</v>
      </c>
      <c r="Q72">
        <v>134</v>
      </c>
      <c r="R72">
        <v>28.94</v>
      </c>
      <c r="S72">
        <v>23.88</v>
      </c>
      <c r="T72" t="s">
        <v>94</v>
      </c>
    </row>
    <row r="73" spans="1:20" x14ac:dyDescent="0.25">
      <c r="A73">
        <v>2</v>
      </c>
      <c r="B73" t="b">
        <f t="shared" si="5"/>
        <v>1</v>
      </c>
      <c r="C73" t="b">
        <f t="shared" si="6"/>
        <v>0</v>
      </c>
      <c r="D73" t="b">
        <f t="shared" si="7"/>
        <v>0</v>
      </c>
      <c r="F73" t="s">
        <v>64</v>
      </c>
      <c r="G73">
        <v>10.38</v>
      </c>
      <c r="H73">
        <v>320</v>
      </c>
      <c r="I73">
        <v>0.01</v>
      </c>
      <c r="J73">
        <v>0.106</v>
      </c>
      <c r="K73" t="s">
        <v>94</v>
      </c>
      <c r="L73">
        <v>167</v>
      </c>
      <c r="M73">
        <v>130</v>
      </c>
      <c r="N73">
        <v>69.45</v>
      </c>
      <c r="O73">
        <v>60.24</v>
      </c>
      <c r="P73" t="s">
        <v>94</v>
      </c>
      <c r="Q73">
        <v>132</v>
      </c>
      <c r="R73">
        <v>62.22</v>
      </c>
      <c r="S73">
        <v>63.24</v>
      </c>
      <c r="T73" t="s">
        <v>94</v>
      </c>
    </row>
    <row r="74" spans="1:20" x14ac:dyDescent="0.25">
      <c r="A74">
        <v>2</v>
      </c>
      <c r="B74" t="b">
        <f t="shared" si="5"/>
        <v>1</v>
      </c>
      <c r="C74" t="b">
        <f t="shared" si="6"/>
        <v>0</v>
      </c>
      <c r="D74" t="b">
        <f t="shared" si="7"/>
        <v>0</v>
      </c>
      <c r="F74" t="s">
        <v>65</v>
      </c>
      <c r="G74">
        <v>10.4</v>
      </c>
      <c r="H74">
        <v>11535</v>
      </c>
      <c r="I74">
        <v>0.19</v>
      </c>
      <c r="J74">
        <v>0.19500000000000001</v>
      </c>
      <c r="K74" t="s">
        <v>94</v>
      </c>
      <c r="L74">
        <v>105</v>
      </c>
      <c r="M74">
        <v>120</v>
      </c>
      <c r="N74">
        <v>41.61</v>
      </c>
      <c r="O74">
        <v>40.75</v>
      </c>
      <c r="P74" t="s">
        <v>94</v>
      </c>
      <c r="Q74">
        <v>77</v>
      </c>
      <c r="R74">
        <v>22.61</v>
      </c>
      <c r="S74">
        <v>27.87</v>
      </c>
      <c r="T74" t="s">
        <v>94</v>
      </c>
    </row>
    <row r="75" spans="1:20" x14ac:dyDescent="0.25">
      <c r="A75">
        <v>2</v>
      </c>
      <c r="B75" t="b">
        <f t="shared" si="5"/>
        <v>1</v>
      </c>
      <c r="C75" t="b">
        <f t="shared" si="6"/>
        <v>1</v>
      </c>
      <c r="D75" t="b">
        <f t="shared" si="7"/>
        <v>0</v>
      </c>
      <c r="F75" t="s">
        <v>66</v>
      </c>
      <c r="G75">
        <v>10.52</v>
      </c>
      <c r="H75">
        <v>12185</v>
      </c>
      <c r="I75">
        <v>0.2</v>
      </c>
      <c r="J75">
        <v>0.19400000000000001</v>
      </c>
      <c r="K75" t="s">
        <v>95</v>
      </c>
      <c r="L75">
        <v>105</v>
      </c>
      <c r="M75">
        <v>134</v>
      </c>
      <c r="N75">
        <v>24.19</v>
      </c>
      <c r="O75">
        <v>24.15</v>
      </c>
      <c r="P75" t="s">
        <v>94</v>
      </c>
      <c r="Q75">
        <v>91</v>
      </c>
      <c r="R75">
        <v>18.329999999999998</v>
      </c>
      <c r="S75" t="s">
        <v>86</v>
      </c>
      <c r="T75" t="s">
        <v>95</v>
      </c>
    </row>
    <row r="76" spans="1:20" x14ac:dyDescent="0.25">
      <c r="A76">
        <v>2</v>
      </c>
      <c r="B76" t="b">
        <f t="shared" si="5"/>
        <v>1</v>
      </c>
      <c r="C76" t="b">
        <f t="shared" si="6"/>
        <v>0</v>
      </c>
      <c r="D76" t="b">
        <f t="shared" si="7"/>
        <v>0</v>
      </c>
      <c r="F76" t="s">
        <v>67</v>
      </c>
      <c r="G76">
        <v>10.6</v>
      </c>
      <c r="H76">
        <v>7269</v>
      </c>
      <c r="I76">
        <v>0.12</v>
      </c>
      <c r="J76">
        <v>0.222</v>
      </c>
      <c r="K76" t="s">
        <v>94</v>
      </c>
      <c r="L76">
        <v>146</v>
      </c>
      <c r="M76">
        <v>148</v>
      </c>
      <c r="N76">
        <v>62.17</v>
      </c>
      <c r="O76">
        <v>62.49</v>
      </c>
      <c r="P76" t="s">
        <v>94</v>
      </c>
      <c r="Q76">
        <v>111</v>
      </c>
      <c r="R76">
        <v>47.11</v>
      </c>
      <c r="S76">
        <v>48.85</v>
      </c>
      <c r="T76" t="s">
        <v>94</v>
      </c>
    </row>
    <row r="77" spans="1:20" x14ac:dyDescent="0.25">
      <c r="A77">
        <v>2</v>
      </c>
      <c r="B77" t="b">
        <f t="shared" si="5"/>
        <v>1</v>
      </c>
      <c r="C77" t="b">
        <f t="shared" si="6"/>
        <v>0</v>
      </c>
      <c r="D77" t="b">
        <f t="shared" si="7"/>
        <v>0</v>
      </c>
      <c r="F77" t="s">
        <v>68</v>
      </c>
      <c r="G77">
        <v>10.62</v>
      </c>
      <c r="H77">
        <v>9408</v>
      </c>
      <c r="I77">
        <v>0.15</v>
      </c>
      <c r="J77">
        <v>0.20799999999999999</v>
      </c>
      <c r="K77" t="s">
        <v>94</v>
      </c>
      <c r="L77">
        <v>119</v>
      </c>
      <c r="M77">
        <v>91</v>
      </c>
      <c r="N77">
        <v>43.21</v>
      </c>
      <c r="O77">
        <v>45.39</v>
      </c>
      <c r="P77" t="s">
        <v>94</v>
      </c>
      <c r="Q77">
        <v>134</v>
      </c>
      <c r="R77">
        <v>38.270000000000003</v>
      </c>
      <c r="S77">
        <v>32.869999999999997</v>
      </c>
      <c r="T77" t="s">
        <v>94</v>
      </c>
    </row>
    <row r="78" spans="1:20" x14ac:dyDescent="0.25">
      <c r="A78">
        <v>20</v>
      </c>
      <c r="B78" t="b">
        <f t="shared" si="5"/>
        <v>1</v>
      </c>
      <c r="C78" t="b">
        <f t="shared" si="6"/>
        <v>0</v>
      </c>
      <c r="D78" t="b">
        <f t="shared" si="7"/>
        <v>0</v>
      </c>
      <c r="F78" t="s">
        <v>141</v>
      </c>
      <c r="G78">
        <v>10.65</v>
      </c>
      <c r="H78">
        <v>382721</v>
      </c>
      <c r="I78">
        <v>6.23</v>
      </c>
      <c r="J78">
        <v>20</v>
      </c>
      <c r="K78" t="s">
        <v>94</v>
      </c>
      <c r="L78">
        <v>152</v>
      </c>
      <c r="M78">
        <v>150</v>
      </c>
      <c r="N78">
        <v>170.23</v>
      </c>
      <c r="O78">
        <v>162.53</v>
      </c>
      <c r="P78" t="s">
        <v>94</v>
      </c>
      <c r="Q78" t="s">
        <v>86</v>
      </c>
      <c r="R78" t="s">
        <v>86</v>
      </c>
      <c r="S78" t="s">
        <v>86</v>
      </c>
      <c r="T78" t="s">
        <v>86</v>
      </c>
    </row>
    <row r="79" spans="1:20" x14ac:dyDescent="0.25">
      <c r="A79">
        <v>2</v>
      </c>
      <c r="B79" t="b">
        <f t="shared" si="5"/>
        <v>1</v>
      </c>
      <c r="C79" t="b">
        <f t="shared" si="6"/>
        <v>1</v>
      </c>
      <c r="D79" t="b">
        <f t="shared" si="7"/>
        <v>0</v>
      </c>
      <c r="F79" t="s">
        <v>69</v>
      </c>
      <c r="G79">
        <v>10.67</v>
      </c>
      <c r="H79">
        <v>8455</v>
      </c>
      <c r="I79">
        <v>0.14000000000000001</v>
      </c>
      <c r="J79">
        <v>0.252</v>
      </c>
      <c r="K79" t="s">
        <v>95</v>
      </c>
      <c r="L79">
        <v>146</v>
      </c>
      <c r="M79">
        <v>148</v>
      </c>
      <c r="N79">
        <v>62.3</v>
      </c>
      <c r="O79">
        <v>70.260000000000005</v>
      </c>
      <c r="P79" t="s">
        <v>94</v>
      </c>
      <c r="Q79">
        <v>111</v>
      </c>
      <c r="R79">
        <v>46.26</v>
      </c>
      <c r="S79">
        <v>97.48</v>
      </c>
      <c r="T79" t="s">
        <v>95</v>
      </c>
    </row>
    <row r="80" spans="1:20" x14ac:dyDescent="0.25">
      <c r="A80">
        <v>2</v>
      </c>
      <c r="B80" t="b">
        <f t="shared" si="5"/>
        <v>1</v>
      </c>
      <c r="C80" t="b">
        <f t="shared" si="6"/>
        <v>0</v>
      </c>
      <c r="D80" t="b">
        <f t="shared" si="7"/>
        <v>0</v>
      </c>
      <c r="F80" t="s">
        <v>71</v>
      </c>
      <c r="G80">
        <v>10.9</v>
      </c>
      <c r="H80">
        <v>14574</v>
      </c>
      <c r="I80">
        <v>0.24</v>
      </c>
      <c r="J80">
        <v>0.33900000000000002</v>
      </c>
      <c r="K80" t="s">
        <v>94</v>
      </c>
      <c r="L80">
        <v>91</v>
      </c>
      <c r="M80">
        <v>92</v>
      </c>
      <c r="N80">
        <v>51.34</v>
      </c>
      <c r="O80">
        <v>50.87</v>
      </c>
      <c r="P80" t="s">
        <v>94</v>
      </c>
      <c r="Q80">
        <v>134</v>
      </c>
      <c r="R80">
        <v>29.22</v>
      </c>
      <c r="S80">
        <v>27.35</v>
      </c>
      <c r="T80" t="s">
        <v>94</v>
      </c>
    </row>
    <row r="81" spans="1:20" x14ac:dyDescent="0.25">
      <c r="A81">
        <v>2</v>
      </c>
      <c r="B81" t="b">
        <f t="shared" si="5"/>
        <v>1</v>
      </c>
      <c r="C81" t="b">
        <f t="shared" si="6"/>
        <v>0</v>
      </c>
      <c r="D81" t="b">
        <f t="shared" si="7"/>
        <v>0</v>
      </c>
      <c r="F81" t="s">
        <v>70</v>
      </c>
      <c r="G81">
        <v>10.91</v>
      </c>
      <c r="H81">
        <v>8158</v>
      </c>
      <c r="I81">
        <v>0.13</v>
      </c>
      <c r="J81">
        <v>0.27200000000000002</v>
      </c>
      <c r="K81" t="s">
        <v>94</v>
      </c>
      <c r="L81">
        <v>146</v>
      </c>
      <c r="M81">
        <v>148</v>
      </c>
      <c r="N81">
        <v>62.99</v>
      </c>
      <c r="O81">
        <v>59.99</v>
      </c>
      <c r="P81" t="s">
        <v>94</v>
      </c>
      <c r="Q81">
        <v>111</v>
      </c>
      <c r="R81">
        <v>46.71</v>
      </c>
      <c r="S81">
        <v>48.86</v>
      </c>
      <c r="T81" t="s">
        <v>94</v>
      </c>
    </row>
    <row r="82" spans="1:20" x14ac:dyDescent="0.25">
      <c r="A82">
        <v>2</v>
      </c>
      <c r="B82" t="b">
        <f t="shared" si="5"/>
        <v>1</v>
      </c>
      <c r="C82" t="b">
        <f t="shared" si="6"/>
        <v>0</v>
      </c>
      <c r="D82" t="b">
        <f t="shared" si="7"/>
        <v>0</v>
      </c>
      <c r="F82" t="s">
        <v>72</v>
      </c>
      <c r="G82">
        <v>11.09</v>
      </c>
      <c r="H82">
        <v>957</v>
      </c>
      <c r="I82">
        <v>0.02</v>
      </c>
      <c r="J82">
        <v>0.23400000000000001</v>
      </c>
      <c r="K82" t="s">
        <v>94</v>
      </c>
      <c r="L82">
        <v>117</v>
      </c>
      <c r="M82">
        <v>119</v>
      </c>
      <c r="N82">
        <v>88.93</v>
      </c>
      <c r="O82">
        <v>92.26</v>
      </c>
      <c r="P82" t="s">
        <v>94</v>
      </c>
      <c r="Q82">
        <v>201</v>
      </c>
      <c r="R82">
        <v>59.3</v>
      </c>
      <c r="S82">
        <v>53.53</v>
      </c>
      <c r="T82" t="s">
        <v>94</v>
      </c>
    </row>
    <row r="83" spans="1:20" x14ac:dyDescent="0.25">
      <c r="A83">
        <v>2</v>
      </c>
      <c r="B83" t="b">
        <f t="shared" si="5"/>
        <v>1</v>
      </c>
      <c r="C83" t="b">
        <f t="shared" si="6"/>
        <v>1</v>
      </c>
      <c r="D83" t="b">
        <f t="shared" si="7"/>
        <v>0</v>
      </c>
      <c r="F83" t="s">
        <v>73</v>
      </c>
      <c r="G83">
        <v>11.43</v>
      </c>
      <c r="H83">
        <v>807</v>
      </c>
      <c r="I83">
        <v>0.01</v>
      </c>
      <c r="J83">
        <v>0.45900000000000002</v>
      </c>
      <c r="K83" t="s">
        <v>95</v>
      </c>
      <c r="L83">
        <v>157</v>
      </c>
      <c r="M83">
        <v>155</v>
      </c>
      <c r="N83">
        <v>77.86</v>
      </c>
      <c r="O83" t="s">
        <v>86</v>
      </c>
      <c r="P83" t="s">
        <v>95</v>
      </c>
      <c r="Q83">
        <v>75</v>
      </c>
      <c r="R83">
        <v>206.79</v>
      </c>
      <c r="S83" t="s">
        <v>86</v>
      </c>
      <c r="T83" t="s">
        <v>95</v>
      </c>
    </row>
    <row r="84" spans="1:20" x14ac:dyDescent="0.25">
      <c r="A84">
        <v>2</v>
      </c>
      <c r="B84" t="b">
        <f t="shared" si="5"/>
        <v>1</v>
      </c>
      <c r="C84" t="b">
        <f t="shared" si="6"/>
        <v>1</v>
      </c>
      <c r="D84" t="b">
        <f t="shared" si="7"/>
        <v>0</v>
      </c>
      <c r="F84" t="s">
        <v>74</v>
      </c>
      <c r="G84" t="s">
        <v>86</v>
      </c>
      <c r="H84" t="s">
        <v>86</v>
      </c>
      <c r="I84" t="s">
        <v>86</v>
      </c>
      <c r="J84" t="s">
        <v>86</v>
      </c>
      <c r="K84" t="s">
        <v>95</v>
      </c>
      <c r="L84">
        <v>77</v>
      </c>
      <c r="M84">
        <v>51</v>
      </c>
      <c r="N84">
        <v>50.8</v>
      </c>
      <c r="O84" t="s">
        <v>86</v>
      </c>
      <c r="P84" t="s">
        <v>95</v>
      </c>
      <c r="Q84">
        <v>123</v>
      </c>
      <c r="R84">
        <v>20.05</v>
      </c>
      <c r="S84" t="s">
        <v>86</v>
      </c>
      <c r="T84" t="s">
        <v>95</v>
      </c>
    </row>
    <row r="85" spans="1:20" x14ac:dyDescent="0.25">
      <c r="A85">
        <v>2</v>
      </c>
      <c r="B85" t="b">
        <f t="shared" si="5"/>
        <v>0</v>
      </c>
      <c r="C85" t="b">
        <f t="shared" si="6"/>
        <v>0</v>
      </c>
      <c r="D85" t="b">
        <f t="shared" si="7"/>
        <v>1</v>
      </c>
      <c r="F85" t="s">
        <v>75</v>
      </c>
      <c r="G85">
        <v>11.96</v>
      </c>
      <c r="H85">
        <v>5189</v>
      </c>
      <c r="I85">
        <v>0.08</v>
      </c>
      <c r="J85">
        <v>1.0840000000000001</v>
      </c>
      <c r="K85" t="s">
        <v>94</v>
      </c>
      <c r="L85">
        <v>180</v>
      </c>
      <c r="M85">
        <v>182</v>
      </c>
      <c r="N85">
        <v>91.69</v>
      </c>
      <c r="O85">
        <v>97.69</v>
      </c>
      <c r="P85" t="s">
        <v>94</v>
      </c>
      <c r="Q85">
        <v>145</v>
      </c>
      <c r="R85">
        <v>53.11</v>
      </c>
      <c r="S85">
        <v>53.32</v>
      </c>
      <c r="T85" t="s">
        <v>94</v>
      </c>
    </row>
    <row r="86" spans="1:20" x14ac:dyDescent="0.25">
      <c r="A86">
        <v>2</v>
      </c>
      <c r="B86" t="b">
        <f t="shared" si="5"/>
        <v>0</v>
      </c>
      <c r="C86" t="b">
        <f t="shared" si="6"/>
        <v>0</v>
      </c>
      <c r="D86" t="b">
        <f t="shared" si="7"/>
        <v>1</v>
      </c>
      <c r="F86" t="s">
        <v>76</v>
      </c>
      <c r="G86">
        <v>12.05</v>
      </c>
      <c r="H86">
        <v>1362</v>
      </c>
      <c r="I86">
        <v>0.02</v>
      </c>
      <c r="J86">
        <v>1.2430000000000001</v>
      </c>
      <c r="K86" t="s">
        <v>94</v>
      </c>
      <c r="L86">
        <v>225</v>
      </c>
      <c r="M86">
        <v>227</v>
      </c>
      <c r="N86">
        <v>64.77</v>
      </c>
      <c r="O86">
        <v>67.8</v>
      </c>
      <c r="P86" t="s">
        <v>94</v>
      </c>
      <c r="Q86">
        <v>223</v>
      </c>
      <c r="R86">
        <v>64.17</v>
      </c>
      <c r="S86">
        <v>69.98</v>
      </c>
      <c r="T86" t="s">
        <v>94</v>
      </c>
    </row>
    <row r="87" spans="1:20" x14ac:dyDescent="0.25">
      <c r="A87">
        <v>2</v>
      </c>
      <c r="B87" t="b">
        <f t="shared" si="5"/>
        <v>0</v>
      </c>
      <c r="C87" t="b">
        <f t="shared" si="6"/>
        <v>0</v>
      </c>
      <c r="D87" t="b">
        <f t="shared" si="7"/>
        <v>1</v>
      </c>
      <c r="F87" t="s">
        <v>77</v>
      </c>
      <c r="G87">
        <v>12.13</v>
      </c>
      <c r="H87">
        <v>18120</v>
      </c>
      <c r="I87">
        <v>0.28999999999999998</v>
      </c>
      <c r="J87">
        <v>1.423</v>
      </c>
      <c r="K87" t="s">
        <v>94</v>
      </c>
      <c r="L87">
        <v>128</v>
      </c>
      <c r="M87">
        <v>127</v>
      </c>
      <c r="N87">
        <v>14.22</v>
      </c>
      <c r="O87">
        <v>14.34</v>
      </c>
      <c r="P87" t="s">
        <v>94</v>
      </c>
      <c r="Q87">
        <v>129</v>
      </c>
      <c r="R87">
        <v>10.220000000000001</v>
      </c>
      <c r="S87">
        <v>9.85</v>
      </c>
      <c r="T87" t="s">
        <v>94</v>
      </c>
    </row>
    <row r="88" spans="1:20" x14ac:dyDescent="0.25">
      <c r="A88">
        <v>2</v>
      </c>
      <c r="B88" t="b">
        <f t="shared" si="5"/>
        <v>0</v>
      </c>
      <c r="C88" t="b">
        <f t="shared" si="6"/>
        <v>0</v>
      </c>
      <c r="D88" t="b">
        <f t="shared" si="7"/>
        <v>1</v>
      </c>
      <c r="F88" t="s">
        <v>78</v>
      </c>
      <c r="G88">
        <v>12.27</v>
      </c>
      <c r="H88">
        <v>4994</v>
      </c>
      <c r="I88">
        <v>0.08</v>
      </c>
      <c r="J88">
        <v>1.4510000000000001</v>
      </c>
      <c r="K88" t="s">
        <v>94</v>
      </c>
      <c r="L88">
        <v>180</v>
      </c>
      <c r="M88">
        <v>182</v>
      </c>
      <c r="N88">
        <v>93.91</v>
      </c>
      <c r="O88">
        <v>88.19</v>
      </c>
      <c r="P88" t="s">
        <v>94</v>
      </c>
      <c r="Q88">
        <v>145</v>
      </c>
      <c r="R88">
        <v>57.32</v>
      </c>
      <c r="S88">
        <v>60.39</v>
      </c>
      <c r="T88" t="s">
        <v>94</v>
      </c>
    </row>
  </sheetData>
  <conditionalFormatting sqref="B1:C1048576 D3">
    <cfRule type="cellIs" dxfId="1" priority="2" operator="equal">
      <formula>FALSE</formula>
    </cfRule>
  </conditionalFormatting>
  <conditionalFormatting sqref="D1:D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CCV1</vt:lpstr>
      <vt:lpstr>Blank1</vt:lpstr>
      <vt:lpstr>Samples</vt:lpstr>
      <vt:lpstr>Tent</vt:lpstr>
      <vt:lpstr>CCV2</vt:lpstr>
      <vt:lpstr>Blank2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2023-09-27T20:43:49Z</dcterms:modified>
</cp:coreProperties>
</file>