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28800" windowHeight="12435" activeTab="2"/>
  </bookViews>
  <sheets>
    <sheet name="CCV1" sheetId="3" r:id="rId1"/>
    <sheet name="Blank1" sheetId="4" r:id="rId2"/>
    <sheet name="Samples" sheetId="7" r:id="rId3"/>
    <sheet name="Tent" sheetId="10" r:id="rId4"/>
    <sheet name="CCV2" sheetId="8" r:id="rId5"/>
    <sheet name="Blank2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8" i="8" l="1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4" i="3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C3" i="8"/>
  <c r="B3" i="8"/>
  <c r="A3" i="3" l="1"/>
  <c r="C3" i="3"/>
  <c r="B3" i="3"/>
  <c r="B11" i="8"/>
  <c r="B9" i="8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3" l="1"/>
  <c r="B10" i="8"/>
  <c r="B12" i="8" s="1"/>
  <c r="G3" i="3"/>
  <c r="B4" i="4" l="1"/>
  <c r="B9" i="3"/>
  <c r="B11" i="3" s="1"/>
  <c r="F3" i="3"/>
  <c r="B6" i="3"/>
  <c r="F6" i="3" s="1"/>
  <c r="B5" i="3"/>
  <c r="F5" i="3" s="1"/>
  <c r="B4" i="3"/>
  <c r="F4" i="3" s="1"/>
  <c r="C6" i="3"/>
  <c r="G6" i="3" s="1"/>
  <c r="C5" i="3"/>
  <c r="G5" i="3" s="1"/>
  <c r="C4" i="3"/>
  <c r="G4" i="3" s="1"/>
  <c r="A6" i="3"/>
  <c r="A5" i="3"/>
  <c r="A4" i="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4" i="4"/>
  <c r="B5" i="4"/>
  <c r="B6" i="4"/>
  <c r="B7" i="4"/>
  <c r="B8" i="4"/>
  <c r="B9" i="4"/>
  <c r="B10" i="4"/>
  <c r="B11" i="4"/>
  <c r="D11" i="4" s="1"/>
  <c r="B12" i="4"/>
  <c r="B13" i="4"/>
  <c r="B14" i="4"/>
  <c r="B15" i="4"/>
  <c r="B16" i="4"/>
  <c r="B17" i="4"/>
  <c r="B18" i="4"/>
  <c r="B19" i="4"/>
  <c r="D19" i="4" s="1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D34" i="4" s="1"/>
  <c r="B35" i="4"/>
  <c r="D35" i="4" s="1"/>
  <c r="B36" i="4"/>
  <c r="B37" i="4"/>
  <c r="B38" i="4"/>
  <c r="B39" i="4"/>
  <c r="B40" i="4"/>
  <c r="B41" i="4"/>
  <c r="B42" i="4"/>
  <c r="B43" i="4"/>
  <c r="D43" i="4" s="1"/>
  <c r="B44" i="4"/>
  <c r="B45" i="4"/>
  <c r="B46" i="4"/>
  <c r="B47" i="4"/>
  <c r="B48" i="4"/>
  <c r="B49" i="4"/>
  <c r="B50" i="4"/>
  <c r="B51" i="4"/>
  <c r="D51" i="4" s="1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D66" i="4" s="1"/>
  <c r="B67" i="4"/>
  <c r="D67" i="4" s="1"/>
  <c r="B68" i="4"/>
  <c r="B69" i="4"/>
  <c r="B70" i="4"/>
  <c r="B71" i="4"/>
  <c r="B72" i="4"/>
  <c r="B73" i="4"/>
  <c r="B74" i="4"/>
  <c r="B75" i="4"/>
  <c r="D75" i="4" s="1"/>
  <c r="B76" i="4"/>
  <c r="B77" i="4"/>
  <c r="B78" i="4"/>
  <c r="B79" i="4"/>
  <c r="B80" i="4"/>
  <c r="B81" i="4"/>
  <c r="B82" i="4"/>
  <c r="B83" i="4"/>
  <c r="D83" i="4" s="1"/>
  <c r="B84" i="4"/>
  <c r="B85" i="4"/>
  <c r="B86" i="4"/>
  <c r="B87" i="4"/>
  <c r="B88" i="4"/>
  <c r="D87" i="4" l="1"/>
  <c r="D63" i="4"/>
  <c r="D55" i="4"/>
  <c r="D47" i="4"/>
  <c r="D39" i="4"/>
  <c r="D31" i="4"/>
  <c r="D23" i="4"/>
  <c r="D15" i="4"/>
  <c r="D7" i="4"/>
  <c r="D71" i="4"/>
  <c r="D79" i="4"/>
  <c r="D59" i="4"/>
  <c r="D27" i="4"/>
  <c r="D85" i="4"/>
  <c r="D77" i="4"/>
  <c r="D69" i="4"/>
  <c r="D61" i="4"/>
  <c r="D53" i="4"/>
  <c r="D45" i="4"/>
  <c r="D37" i="4"/>
  <c r="D29" i="4"/>
  <c r="D21" i="4"/>
  <c r="D13" i="4"/>
  <c r="D5" i="4"/>
  <c r="D82" i="4"/>
  <c r="D74" i="4"/>
  <c r="D58" i="4"/>
  <c r="D50" i="4"/>
  <c r="D42" i="4"/>
  <c r="D26" i="4"/>
  <c r="D18" i="4"/>
  <c r="D10" i="4"/>
  <c r="D88" i="4"/>
  <c r="D80" i="4"/>
  <c r="D72" i="4"/>
  <c r="D64" i="4"/>
  <c r="D56" i="4"/>
  <c r="D48" i="4"/>
  <c r="D40" i="4"/>
  <c r="D32" i="4"/>
  <c r="D24" i="4"/>
  <c r="D16" i="4"/>
  <c r="D8" i="4"/>
  <c r="D84" i="4"/>
  <c r="D76" i="4"/>
  <c r="D68" i="4"/>
  <c r="D60" i="4"/>
  <c r="D52" i="4"/>
  <c r="D44" i="4"/>
  <c r="D36" i="4"/>
  <c r="D28" i="4"/>
  <c r="D20" i="4"/>
  <c r="D12" i="4"/>
  <c r="D81" i="4"/>
  <c r="D73" i="4"/>
  <c r="D65" i="4"/>
  <c r="D57" i="4"/>
  <c r="D49" i="4"/>
  <c r="D41" i="4"/>
  <c r="D33" i="4"/>
  <c r="D25" i="4"/>
  <c r="D17" i="4"/>
  <c r="D9" i="4"/>
  <c r="D86" i="4"/>
  <c r="D78" i="4"/>
  <c r="D70" i="4"/>
  <c r="D62" i="4"/>
  <c r="D54" i="4"/>
  <c r="D46" i="4"/>
  <c r="D38" i="4"/>
  <c r="D22" i="4"/>
  <c r="D14" i="4"/>
  <c r="D6" i="4"/>
  <c r="D30" i="4"/>
  <c r="D4" i="4"/>
  <c r="B12" i="3"/>
</calcChain>
</file>

<file path=xl/sharedStrings.xml><?xml version="1.0" encoding="utf-8"?>
<sst xmlns="http://schemas.openxmlformats.org/spreadsheetml/2006/main" count="2367" uniqueCount="169">
  <si>
    <t>Pass?</t>
  </si>
  <si>
    <t>Chloromethane (methyl chloride)</t>
  </si>
  <si>
    <t xml:space="preserve">Chloroethene (vinyl chloride) 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</si>
  <si>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</si>
  <si>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</si>
  <si>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</si>
  <si>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</si>
  <si>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</si>
  <si>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</si>
  <si>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</si>
  <si>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</si>
  <si>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</si>
  <si>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Methylene chloride</t>
  </si>
  <si>
    <t>trans-1,2-Dichloroethene</t>
  </si>
  <si>
    <t xml:space="preserve">Methyl tert-butyl ether (MTBE) 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</si>
  <si>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</si>
  <si>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</si>
  <si>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</si>
  <si>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</si>
  <si>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</si>
  <si>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</si>
  <si>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 xml:space="preserve">Methacrylonitrile </t>
  </si>
  <si>
    <t>Tetrahydrofuran</t>
  </si>
  <si>
    <t>Trichloromethane (chloroform)</t>
  </si>
  <si>
    <t>1,1,1-Trichloroethane</t>
  </si>
  <si>
    <t xml:space="preserve">Carbon tetrachloride 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</si>
  <si>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</si>
  <si>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</si>
  <si>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</si>
  <si>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</si>
  <si>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</si>
  <si>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</si>
  <si>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 xml:space="preserve">Dibromomethane </t>
  </si>
  <si>
    <t xml:space="preserve">Methyl methacrylate </t>
  </si>
  <si>
    <t>Bromodichloromethane</t>
  </si>
  <si>
    <t>2-Nitropropane</t>
  </si>
  <si>
    <t>cis-1,3-Dichloropropene</t>
  </si>
  <si>
    <t xml:space="preserve">4-Methyl-2-pentanone (MIBK) </t>
  </si>
  <si>
    <t>Toluene</t>
  </si>
  <si>
    <t>trans-1,3-Dichloropropene</t>
  </si>
  <si>
    <t xml:space="preserve">Ethyl methacrylate 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</si>
  <si>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</si>
  <si>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</si>
  <si>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</si>
  <si>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</si>
  <si>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</si>
  <si>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</si>
  <si>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</si>
  <si>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</si>
  <si>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</si>
  <si>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</si>
  <si>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</si>
  <si>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</si>
  <si>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</si>
  <si>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 xml:space="preserve">Isopropylbenzene (cumene) 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</si>
  <si>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</si>
  <si>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</si>
  <si>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</si>
  <si>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</si>
  <si>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</si>
  <si>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</si>
  <si>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</si>
  <si>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</si>
  <si>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</si>
  <si>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</si>
  <si>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</si>
  <si>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</si>
  <si>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</si>
  <si>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 xml:space="preserve">4-Isopropyltoluene (p-cymene) 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</si>
  <si>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</si>
  <si>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</si>
  <si>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</si>
  <si>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</si>
  <si>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</si>
  <si>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</si>
  <si>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</si>
  <si>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</si>
  <si>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</si>
  <si>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</si>
  <si>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</si>
  <si>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</si>
  <si>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LLOQ</t>
  </si>
  <si>
    <t>Peak Name</t>
  </si>
  <si>
    <t>min</t>
  </si>
  <si>
    <t>%</t>
  </si>
  <si>
    <t>MS Quantitation Peak</t>
  </si>
  <si>
    <t>n.a.</t>
  </si>
  <si>
    <t xml:space="preserve">Amount </t>
  </si>
  <si>
    <t>Ret. Time</t>
  </si>
  <si>
    <t xml:space="preserve">Area </t>
  </si>
  <si>
    <t>Rel Area</t>
  </si>
  <si>
    <t>Overall Ion Ratio</t>
  </si>
  <si>
    <t>counts*min</t>
  </si>
  <si>
    <t>Confirmation</t>
  </si>
  <si>
    <t>Confirmed</t>
  </si>
  <si>
    <t>Not confirmed</t>
  </si>
  <si>
    <t>True Value</t>
  </si>
  <si>
    <t>Total Analytes</t>
  </si>
  <si>
    <t>Failed</t>
  </si>
  <si>
    <t>Allowance</t>
  </si>
  <si>
    <t>&lt;1/2LLOQ</t>
  </si>
  <si>
    <t>ICAL Rt</t>
  </si>
  <si>
    <t>ICAL Area</t>
  </si>
  <si>
    <t>Pass_RT?</t>
  </si>
  <si>
    <t>Pass_Area?</t>
  </si>
  <si>
    <t>RT</t>
  </si>
  <si>
    <t>Fail?</t>
  </si>
  <si>
    <t>Non-target</t>
  </si>
  <si>
    <t>Instrument Data\GC_MS_PT\2023</t>
  </si>
  <si>
    <t>First Injection</t>
  </si>
  <si>
    <t>n.a./n.r.</t>
  </si>
  <si>
    <t>Quant. Ion</t>
  </si>
  <si>
    <t>Conf. Ion #1</t>
  </si>
  <si>
    <t>Ion Ratio #1</t>
  </si>
  <si>
    <t>Conf.Ion #2</t>
  </si>
  <si>
    <t>Ion Ratio #2</t>
  </si>
  <si>
    <t>m/z</t>
  </si>
  <si>
    <t>(Expected)</t>
  </si>
  <si>
    <t>(Observed)</t>
  </si>
  <si>
    <t>Within Window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</si>
  <si>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</si>
  <si>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</si>
  <si>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</si>
  <si>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</si>
  <si>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</si>
  <si>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</si>
  <si>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</si>
  <si>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</si>
  <si>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</si>
  <si>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</si>
  <si>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</si>
  <si>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mainlib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</si>
  <si>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</si>
  <si>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</si>
  <si>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</si>
  <si>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</si>
  <si>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</si>
  <si>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</si>
  <si>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</si>
  <si>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</si>
  <si>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</si>
  <si>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Ranch3D (42.5x)</t>
  </si>
  <si>
    <t>Ranch4D (42.5x)</t>
  </si>
  <si>
    <t>MidTank-1 (42.5x)</t>
  </si>
  <si>
    <t>Ranch3D</t>
  </si>
  <si>
    <t>Ranch2D (decant)</t>
  </si>
  <si>
    <t>Ranch1D</t>
  </si>
  <si>
    <t>Ranch4D</t>
  </si>
  <si>
    <t>MidTank-1</t>
  </si>
  <si>
    <t>MidTank-0</t>
  </si>
  <si>
    <t>Well-1</t>
  </si>
  <si>
    <t>Well-2</t>
  </si>
  <si>
    <t>Oprah-1</t>
  </si>
  <si>
    <t>Acetonitrile</t>
  </si>
  <si>
    <t>Methyl isocyanide</t>
  </si>
  <si>
    <t>Propanenitrile, 3-hydroxy-</t>
  </si>
  <si>
    <t>Acetic acid, cyano-, 1,1-dimethylethyl ester</t>
  </si>
  <si>
    <t>2-Propanol, 2-methyl-</t>
  </si>
  <si>
    <t>2-Pentanol, 2,4-dimethyl-</t>
  </si>
  <si>
    <t>Propanal, 2,2-dimethyl-</t>
  </si>
  <si>
    <t>2-Penten-1-ol, (E)-</t>
  </si>
  <si>
    <t>Neopentane</t>
  </si>
  <si>
    <t>Butanal, 3-methyl-</t>
  </si>
  <si>
    <t>Pentanal</t>
  </si>
  <si>
    <t>3,6-Octadecadiynoic acid, methyl ester</t>
  </si>
  <si>
    <t>1,6-Anhydro-2,4-dideoxy-ß-D-ribo-hexopyranose</t>
  </si>
  <si>
    <t>MidTank1</t>
  </si>
  <si>
    <t>3-Methyl-1,2-diazirine</t>
  </si>
  <si>
    <t>&lt;70% highlighted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</si>
</sst>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2" fillId="2" borderId="0" xfId="0" applyFont="1" applyFill="1"/>
    <xf numFmtId="2" fontId="1" fillId="2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E20" sqref="E20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82</v>
      </c>
      <c r="M1" t="s">
        <v>88</v>
      </c>
      <c r="N1" t="s">
        <v>89</v>
      </c>
      <c r="O1" t="s">
        <v>90</v>
      </c>
      <c r="P1" t="s">
        <v>87</v>
      </c>
      <c r="Q1" t="s">
        <v>91</v>
      </c>
      <c r="R1" t="s">
        <v>111</v>
      </c>
      <c r="S1" t="s">
        <v>112</v>
      </c>
      <c r="T1" t="s">
        <v>113</v>
      </c>
      <c r="U1" t="s">
        <v>113</v>
      </c>
      <c r="V1" t="s">
        <v>113</v>
      </c>
      <c r="W1" t="s">
        <v>114</v>
      </c>
      <c r="X1" t="s">
        <v>115</v>
      </c>
      <c r="Y1" t="s">
        <v>115</v>
      </c>
      <c r="Z1" t="s">
        <v>115</v>
      </c>
    </row>
    <row r="2" spans="1:26" x14ac:dyDescent="0.25">
      <c r="B2" t="s">
        <v>105</v>
      </c>
      <c r="C2" t="s">
        <v>79</v>
      </c>
      <c r="D2" t="s">
        <v>101</v>
      </c>
      <c r="E2" t="s">
        <v>102</v>
      </c>
      <c r="F2" s="3" t="s">
        <v>103</v>
      </c>
      <c r="G2" s="3" t="s">
        <v>104</v>
      </c>
      <c r="I2" t="s">
        <v>168</v>
      </c>
      <c r="M2" t="s">
        <v>83</v>
      </c>
      <c r="N2" t="s">
        <v>92</v>
      </c>
      <c r="O2" t="s">
        <v>84</v>
      </c>
      <c r="P2" t="s">
        <v>80</v>
      </c>
      <c r="Q2" t="s">
        <v>93</v>
      </c>
      <c r="R2" t="s">
        <v>116</v>
      </c>
      <c r="S2" t="s">
        <v>116</v>
      </c>
      <c r="T2" t="s">
        <v>117</v>
      </c>
      <c r="U2" t="s">
        <v>118</v>
      </c>
      <c r="V2" t="s">
        <v>119</v>
      </c>
      <c r="W2" t="s">
        <v>116</v>
      </c>
      <c r="X2" t="s">
        <v>117</v>
      </c>
      <c r="Y2" t="s">
        <v>118</v>
      </c>
      <c r="Z2" t="s">
        <v>119</v>
      </c>
    </row>
    <row r="3" spans="1:26" x14ac:dyDescent="0.25">
      <c r="A3" t="str">
        <f>L29</f>
        <v>Pentafluorobenzene [IS1]</v>
      </c>
      <c r="B3">
        <f>M29</f>
        <v>5.41</v>
      </c>
      <c r="C3">
        <f>N29</f>
        <v>559503</v>
      </c>
      <c r="D3">
        <v>5.42</v>
      </c>
      <c r="E3">
        <v>381819</v>
      </c>
      <c r="F3" s="1" t="b">
        <f>ABS(D3-B3)&lt;=0.5</f>
        <v>1</v>
      </c>
      <c r="G3" s="1" t="b">
        <f>AND(C3&gt;E3*0.5,C3&lt;E3*1.5)</f>
        <v>1</v>
      </c>
      <c r="I3" t="s">
        <v>140</v>
      </c>
      <c r="J3" s="2" t="s">
        <v>96</v>
      </c>
      <c r="K3" s="5" t="s">
        <v>0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939308</v>
      </c>
      <c r="D4">
        <v>6.16</v>
      </c>
      <c r="E4">
        <v>705843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66.900000000000006</v>
      </c>
      <c r="J4" s="2">
        <v>10</v>
      </c>
      <c r="K4" s="2" t="b">
        <f>AND(P4&gt;J4*0.7,P4&lt;J4*1.3)</f>
        <v>0</v>
      </c>
      <c r="L4" t="s">
        <v>1</v>
      </c>
      <c r="M4">
        <v>1.44</v>
      </c>
      <c r="N4">
        <v>173442</v>
      </c>
      <c r="O4">
        <v>0.32</v>
      </c>
      <c r="P4">
        <v>6.69</v>
      </c>
      <c r="Q4" t="s">
        <v>94</v>
      </c>
      <c r="R4">
        <v>50</v>
      </c>
      <c r="S4">
        <v>52</v>
      </c>
      <c r="T4">
        <v>33.64</v>
      </c>
      <c r="U4">
        <v>33.6</v>
      </c>
      <c r="V4" t="s">
        <v>94</v>
      </c>
      <c r="W4">
        <v>49</v>
      </c>
      <c r="X4">
        <v>10.07</v>
      </c>
      <c r="Y4">
        <v>10.71</v>
      </c>
      <c r="Z4" t="s">
        <v>94</v>
      </c>
    </row>
    <row r="5" spans="1:26" x14ac:dyDescent="0.25">
      <c r="A5" t="str">
        <f>L54</f>
        <v>Chlorobenzene-d5 [IS3]</v>
      </c>
      <c r="B5">
        <f>M54</f>
        <v>8.9</v>
      </c>
      <c r="C5">
        <f>N54</f>
        <v>839195</v>
      </c>
      <c r="D5">
        <v>8.91</v>
      </c>
      <c r="E5">
        <v>650256</v>
      </c>
      <c r="F5" s="1" t="b">
        <f t="shared" si="0"/>
        <v>1</v>
      </c>
      <c r="G5" s="1" t="b">
        <f t="shared" si="1"/>
        <v>1</v>
      </c>
      <c r="I5">
        <f t="shared" ref="I5:I68" si="2">P5/J5*100</f>
        <v>72.06</v>
      </c>
      <c r="J5" s="2">
        <v>10</v>
      </c>
      <c r="K5" s="2" t="b">
        <f t="shared" ref="K5:K68" si="3">AND(P5&gt;J5*0.7,P5&lt;J5*1.3)</f>
        <v>1</v>
      </c>
      <c r="L5" t="s">
        <v>2</v>
      </c>
      <c r="M5">
        <v>1.53</v>
      </c>
      <c r="N5">
        <v>241506</v>
      </c>
      <c r="O5">
        <v>0.45</v>
      </c>
      <c r="P5">
        <v>7.2060000000000004</v>
      </c>
      <c r="Q5" t="s">
        <v>94</v>
      </c>
      <c r="R5">
        <v>62</v>
      </c>
      <c r="S5">
        <v>64</v>
      </c>
      <c r="T5">
        <v>33</v>
      </c>
      <c r="U5">
        <v>32.19</v>
      </c>
      <c r="V5" t="s">
        <v>94</v>
      </c>
      <c r="W5">
        <v>61</v>
      </c>
      <c r="X5">
        <v>7.67</v>
      </c>
      <c r="Y5">
        <v>8.1</v>
      </c>
      <c r="Z5" t="s">
        <v>94</v>
      </c>
    </row>
    <row r="6" spans="1:26" x14ac:dyDescent="0.25">
      <c r="A6" t="str">
        <f>L78</f>
        <v>1,4-Dichlorobenzene-d4 [IS4]</v>
      </c>
      <c r="B6">
        <f>M78</f>
        <v>10.65</v>
      </c>
      <c r="C6">
        <f>N78</f>
        <v>477597</v>
      </c>
      <c r="D6">
        <v>10.66</v>
      </c>
      <c r="E6">
        <v>353809</v>
      </c>
      <c r="F6" s="1" t="b">
        <f t="shared" si="0"/>
        <v>1</v>
      </c>
      <c r="G6" s="1" t="b">
        <f t="shared" si="1"/>
        <v>1</v>
      </c>
      <c r="I6">
        <f t="shared" si="2"/>
        <v>57.879999999999995</v>
      </c>
      <c r="J6" s="2">
        <v>10</v>
      </c>
      <c r="K6" s="2" t="b">
        <f t="shared" si="3"/>
        <v>0</v>
      </c>
      <c r="L6" t="s">
        <v>3</v>
      </c>
      <c r="M6">
        <v>1.81</v>
      </c>
      <c r="N6">
        <v>80734</v>
      </c>
      <c r="O6">
        <v>0.15</v>
      </c>
      <c r="P6">
        <v>5.7880000000000003</v>
      </c>
      <c r="Q6" t="s">
        <v>94</v>
      </c>
      <c r="R6">
        <v>94</v>
      </c>
      <c r="S6">
        <v>96</v>
      </c>
      <c r="T6">
        <v>93.97</v>
      </c>
      <c r="U6">
        <v>94.74</v>
      </c>
      <c r="V6" t="s">
        <v>94</v>
      </c>
      <c r="W6">
        <v>93</v>
      </c>
      <c r="X6">
        <v>20.7</v>
      </c>
      <c r="Y6">
        <v>21.08</v>
      </c>
      <c r="Z6" t="s">
        <v>94</v>
      </c>
    </row>
    <row r="7" spans="1:26" x14ac:dyDescent="0.25">
      <c r="I7">
        <f t="shared" si="2"/>
        <v>70</v>
      </c>
      <c r="J7" s="2">
        <v>10</v>
      </c>
      <c r="K7" s="2" t="b">
        <f t="shared" si="3"/>
        <v>0</v>
      </c>
      <c r="L7" t="s">
        <v>4</v>
      </c>
      <c r="M7">
        <v>1.92</v>
      </c>
      <c r="N7">
        <v>125817</v>
      </c>
      <c r="O7">
        <v>0.23</v>
      </c>
      <c r="P7">
        <v>7</v>
      </c>
      <c r="Q7" t="s">
        <v>94</v>
      </c>
      <c r="R7">
        <v>64</v>
      </c>
      <c r="S7">
        <v>66</v>
      </c>
      <c r="T7">
        <v>31.47</v>
      </c>
      <c r="U7">
        <v>30.24</v>
      </c>
      <c r="V7" t="s">
        <v>94</v>
      </c>
      <c r="W7">
        <v>49</v>
      </c>
      <c r="X7">
        <v>24.21</v>
      </c>
      <c r="Y7">
        <v>24.91</v>
      </c>
      <c r="Z7" t="s">
        <v>94</v>
      </c>
    </row>
    <row r="8" spans="1:26" x14ac:dyDescent="0.25">
      <c r="I8">
        <f t="shared" si="2"/>
        <v>70.05</v>
      </c>
      <c r="J8" s="2">
        <v>10</v>
      </c>
      <c r="K8" s="2" t="b">
        <f t="shared" si="3"/>
        <v>1</v>
      </c>
      <c r="L8" t="s">
        <v>5</v>
      </c>
      <c r="M8">
        <v>2.17</v>
      </c>
      <c r="N8">
        <v>189297</v>
      </c>
      <c r="O8">
        <v>0.35</v>
      </c>
      <c r="P8">
        <v>7.0049999999999999</v>
      </c>
      <c r="Q8" t="s">
        <v>94</v>
      </c>
      <c r="R8">
        <v>101</v>
      </c>
      <c r="S8">
        <v>103</v>
      </c>
      <c r="T8">
        <v>65.61</v>
      </c>
      <c r="U8">
        <v>62.25</v>
      </c>
      <c r="V8" t="s">
        <v>94</v>
      </c>
      <c r="W8">
        <v>105</v>
      </c>
      <c r="X8">
        <v>9.76</v>
      </c>
      <c r="Y8">
        <v>10.34</v>
      </c>
      <c r="Z8" t="s">
        <v>94</v>
      </c>
    </row>
    <row r="9" spans="1:26" x14ac:dyDescent="0.25">
      <c r="A9" s="4" t="s">
        <v>97</v>
      </c>
      <c r="B9">
        <f>85-4</f>
        <v>81</v>
      </c>
      <c r="I9">
        <f t="shared" si="2"/>
        <v>80.009999999999991</v>
      </c>
      <c r="J9" s="2">
        <v>10</v>
      </c>
      <c r="K9" s="2" t="b">
        <f t="shared" si="3"/>
        <v>1</v>
      </c>
      <c r="L9" t="s">
        <v>6</v>
      </c>
      <c r="M9">
        <v>2.48</v>
      </c>
      <c r="N9">
        <v>195502</v>
      </c>
      <c r="O9">
        <v>0.37</v>
      </c>
      <c r="P9">
        <v>8.0009999999999994</v>
      </c>
      <c r="Q9" t="s">
        <v>94</v>
      </c>
      <c r="R9">
        <v>59</v>
      </c>
      <c r="S9">
        <v>74</v>
      </c>
      <c r="T9">
        <v>70.98</v>
      </c>
      <c r="U9">
        <v>69.44</v>
      </c>
      <c r="V9" t="s">
        <v>94</v>
      </c>
      <c r="W9">
        <v>45</v>
      </c>
      <c r="X9">
        <v>58.88</v>
      </c>
      <c r="Y9">
        <v>57.53</v>
      </c>
      <c r="Z9" t="s">
        <v>94</v>
      </c>
    </row>
    <row r="10" spans="1:26" x14ac:dyDescent="0.25">
      <c r="A10" t="s">
        <v>98</v>
      </c>
      <c r="B10">
        <f>COUNTIF(K4:K88,"FALSE")</f>
        <v>10</v>
      </c>
      <c r="I10">
        <f t="shared" si="2"/>
        <v>66.649999999999991</v>
      </c>
      <c r="J10" s="2">
        <v>10</v>
      </c>
      <c r="K10" s="2" t="b">
        <f t="shared" si="3"/>
        <v>0</v>
      </c>
      <c r="L10" t="s">
        <v>7</v>
      </c>
      <c r="M10">
        <v>2.71</v>
      </c>
      <c r="N10">
        <v>273359</v>
      </c>
      <c r="O10">
        <v>0.51</v>
      </c>
      <c r="P10">
        <v>6.665</v>
      </c>
      <c r="Q10" t="s">
        <v>94</v>
      </c>
      <c r="R10">
        <v>61</v>
      </c>
      <c r="S10">
        <v>96</v>
      </c>
      <c r="T10">
        <v>41.66</v>
      </c>
      <c r="U10">
        <v>42.77</v>
      </c>
      <c r="V10" t="s">
        <v>94</v>
      </c>
      <c r="W10">
        <v>98</v>
      </c>
      <c r="X10">
        <v>26.5</v>
      </c>
      <c r="Y10">
        <v>26.03</v>
      </c>
      <c r="Z10" t="s">
        <v>94</v>
      </c>
    </row>
    <row r="11" spans="1:26" x14ac:dyDescent="0.25">
      <c r="A11" t="s">
        <v>99</v>
      </c>
      <c r="B11">
        <f>0.2*B9</f>
        <v>16.2</v>
      </c>
      <c r="I11">
        <f t="shared" si="2"/>
        <v>75.205555555555563</v>
      </c>
      <c r="J11" s="2">
        <v>18</v>
      </c>
      <c r="K11" s="2" t="b">
        <f t="shared" si="3"/>
        <v>1</v>
      </c>
      <c r="L11" t="s">
        <v>8</v>
      </c>
      <c r="M11">
        <v>2.8</v>
      </c>
      <c r="N11">
        <v>110084</v>
      </c>
      <c r="O11">
        <v>0.21</v>
      </c>
      <c r="P11">
        <v>13.537000000000001</v>
      </c>
      <c r="Q11" t="s">
        <v>94</v>
      </c>
      <c r="R11">
        <v>43</v>
      </c>
      <c r="S11">
        <v>58</v>
      </c>
      <c r="T11">
        <v>42.08</v>
      </c>
      <c r="U11">
        <v>47.18</v>
      </c>
      <c r="V11" t="s">
        <v>94</v>
      </c>
      <c r="W11">
        <v>42</v>
      </c>
      <c r="X11">
        <v>6.63</v>
      </c>
      <c r="Y11">
        <v>4.3</v>
      </c>
      <c r="Z11" t="s">
        <v>94</v>
      </c>
    </row>
    <row r="12" spans="1:26" x14ac:dyDescent="0.25">
      <c r="A12" s="7" t="s">
        <v>0</v>
      </c>
      <c r="B12" s="6" t="b">
        <f>B10&lt;B11</f>
        <v>1</v>
      </c>
      <c r="I12">
        <f t="shared" si="2"/>
        <v>46.13</v>
      </c>
      <c r="J12" s="2">
        <v>10</v>
      </c>
      <c r="K12" s="2" t="b">
        <f t="shared" si="3"/>
        <v>0</v>
      </c>
      <c r="L12" t="s">
        <v>9</v>
      </c>
      <c r="M12">
        <v>2.86</v>
      </c>
      <c r="N12">
        <v>163772</v>
      </c>
      <c r="O12">
        <v>0.31</v>
      </c>
      <c r="P12">
        <v>4.6130000000000004</v>
      </c>
      <c r="Q12" t="s">
        <v>94</v>
      </c>
      <c r="R12">
        <v>142</v>
      </c>
      <c r="S12">
        <v>127</v>
      </c>
      <c r="T12">
        <v>34.369999999999997</v>
      </c>
      <c r="U12">
        <v>33.590000000000003</v>
      </c>
      <c r="V12" t="s">
        <v>94</v>
      </c>
      <c r="W12">
        <v>141</v>
      </c>
      <c r="X12">
        <v>13.37</v>
      </c>
      <c r="Y12">
        <v>13.22</v>
      </c>
      <c r="Z12" t="s">
        <v>94</v>
      </c>
    </row>
    <row r="13" spans="1:26" x14ac:dyDescent="0.25">
      <c r="I13">
        <f t="shared" si="2"/>
        <v>71.08</v>
      </c>
      <c r="J13" s="2">
        <v>10</v>
      </c>
      <c r="K13" s="2" t="b">
        <f t="shared" si="3"/>
        <v>1</v>
      </c>
      <c r="L13" t="s">
        <v>10</v>
      </c>
      <c r="M13">
        <v>2.93</v>
      </c>
      <c r="N13">
        <v>600764</v>
      </c>
      <c r="O13">
        <v>1.1200000000000001</v>
      </c>
      <c r="P13">
        <v>7.1079999999999997</v>
      </c>
      <c r="Q13" t="s">
        <v>94</v>
      </c>
      <c r="R13">
        <v>76</v>
      </c>
      <c r="S13">
        <v>78</v>
      </c>
      <c r="T13">
        <v>8.56</v>
      </c>
      <c r="U13">
        <v>8.73</v>
      </c>
      <c r="V13" t="s">
        <v>94</v>
      </c>
      <c r="W13" t="s">
        <v>86</v>
      </c>
      <c r="X13" t="s">
        <v>86</v>
      </c>
      <c r="Y13" t="s">
        <v>86</v>
      </c>
      <c r="Z13" t="s">
        <v>86</v>
      </c>
    </row>
    <row r="14" spans="1:26" x14ac:dyDescent="0.25">
      <c r="I14">
        <f t="shared" si="2"/>
        <v>72.05</v>
      </c>
      <c r="J14" s="2">
        <v>10</v>
      </c>
      <c r="K14" s="2" t="b">
        <f t="shared" si="3"/>
        <v>1</v>
      </c>
      <c r="L14" t="s">
        <v>11</v>
      </c>
      <c r="M14">
        <v>3.17</v>
      </c>
      <c r="N14">
        <v>218647</v>
      </c>
      <c r="O14">
        <v>0.41</v>
      </c>
      <c r="P14">
        <v>7.2050000000000001</v>
      </c>
      <c r="Q14" t="s">
        <v>94</v>
      </c>
      <c r="R14">
        <v>41</v>
      </c>
      <c r="S14">
        <v>39</v>
      </c>
      <c r="T14">
        <v>62.3</v>
      </c>
      <c r="U14">
        <v>61.37</v>
      </c>
      <c r="V14" t="s">
        <v>94</v>
      </c>
      <c r="W14">
        <v>76</v>
      </c>
      <c r="X14">
        <v>50.52</v>
      </c>
      <c r="Y14">
        <v>49.47</v>
      </c>
      <c r="Z14" t="s">
        <v>94</v>
      </c>
    </row>
    <row r="15" spans="1:26" x14ac:dyDescent="0.25">
      <c r="I15">
        <f t="shared" si="2"/>
        <v>80.470000000000013</v>
      </c>
      <c r="J15" s="2">
        <v>10</v>
      </c>
      <c r="K15" s="2" t="b">
        <f t="shared" si="3"/>
        <v>1</v>
      </c>
      <c r="L15" t="s">
        <v>12</v>
      </c>
      <c r="M15">
        <v>3.34</v>
      </c>
      <c r="N15">
        <v>270035</v>
      </c>
      <c r="O15">
        <v>0.5</v>
      </c>
      <c r="P15">
        <v>8.0470000000000006</v>
      </c>
      <c r="Q15" t="s">
        <v>94</v>
      </c>
      <c r="R15">
        <v>49</v>
      </c>
      <c r="S15">
        <v>84</v>
      </c>
      <c r="T15">
        <v>63.94</v>
      </c>
      <c r="U15">
        <v>64.83</v>
      </c>
      <c r="V15" t="s">
        <v>94</v>
      </c>
      <c r="W15">
        <v>86</v>
      </c>
      <c r="X15">
        <v>40.83</v>
      </c>
      <c r="Y15">
        <v>40.869999999999997</v>
      </c>
      <c r="Z15" t="s">
        <v>94</v>
      </c>
    </row>
    <row r="16" spans="1:26" x14ac:dyDescent="0.25">
      <c r="I16">
        <f t="shared" si="2"/>
        <v>69.75</v>
      </c>
      <c r="J16" s="2">
        <v>10</v>
      </c>
      <c r="K16" s="2" t="b">
        <f t="shared" si="3"/>
        <v>0</v>
      </c>
      <c r="L16" t="s">
        <v>13</v>
      </c>
      <c r="M16">
        <v>3.66</v>
      </c>
      <c r="N16">
        <v>313815</v>
      </c>
      <c r="O16">
        <v>0.59</v>
      </c>
      <c r="P16">
        <v>6.9749999999999996</v>
      </c>
      <c r="Q16" t="s">
        <v>94</v>
      </c>
      <c r="R16">
        <v>61</v>
      </c>
      <c r="S16">
        <v>96</v>
      </c>
      <c r="T16">
        <v>43.3</v>
      </c>
      <c r="U16">
        <v>45.25</v>
      </c>
      <c r="V16" t="s">
        <v>94</v>
      </c>
      <c r="W16">
        <v>98</v>
      </c>
      <c r="X16">
        <v>27.59</v>
      </c>
      <c r="Y16">
        <v>27.68</v>
      </c>
      <c r="Z16" t="s">
        <v>94</v>
      </c>
    </row>
    <row r="17" spans="9:26" x14ac:dyDescent="0.25">
      <c r="I17">
        <f t="shared" si="2"/>
        <v>87.84</v>
      </c>
      <c r="J17" s="2">
        <v>10</v>
      </c>
      <c r="K17" s="2" t="b">
        <f t="shared" si="3"/>
        <v>1</v>
      </c>
      <c r="L17" t="s">
        <v>14</v>
      </c>
      <c r="M17">
        <v>3.67</v>
      </c>
      <c r="N17">
        <v>576240</v>
      </c>
      <c r="O17">
        <v>1.08</v>
      </c>
      <c r="P17">
        <v>8.7840000000000007</v>
      </c>
      <c r="Q17" t="s">
        <v>94</v>
      </c>
      <c r="R17">
        <v>73</v>
      </c>
      <c r="S17">
        <v>41</v>
      </c>
      <c r="T17">
        <v>23.77</v>
      </c>
      <c r="U17">
        <v>23.79</v>
      </c>
      <c r="V17" t="s">
        <v>94</v>
      </c>
      <c r="W17">
        <v>57</v>
      </c>
      <c r="X17">
        <v>20.91</v>
      </c>
      <c r="Y17">
        <v>21.16</v>
      </c>
      <c r="Z17" t="s">
        <v>94</v>
      </c>
    </row>
    <row r="18" spans="9:26" x14ac:dyDescent="0.25">
      <c r="I18">
        <f t="shared" si="2"/>
        <v>73.989999999999995</v>
      </c>
      <c r="J18" s="2">
        <v>10</v>
      </c>
      <c r="K18" s="2" t="b">
        <f t="shared" si="3"/>
        <v>1</v>
      </c>
      <c r="L18" t="s">
        <v>15</v>
      </c>
      <c r="M18">
        <v>4.17</v>
      </c>
      <c r="N18">
        <v>407764</v>
      </c>
      <c r="O18">
        <v>0.76</v>
      </c>
      <c r="P18">
        <v>7.399</v>
      </c>
      <c r="Q18" t="s">
        <v>94</v>
      </c>
      <c r="R18">
        <v>63</v>
      </c>
      <c r="S18">
        <v>65</v>
      </c>
      <c r="T18">
        <v>32.1</v>
      </c>
      <c r="U18">
        <v>31.57</v>
      </c>
      <c r="V18" t="s">
        <v>94</v>
      </c>
      <c r="W18">
        <v>83</v>
      </c>
      <c r="X18">
        <v>8.4</v>
      </c>
      <c r="Y18">
        <v>8.33</v>
      </c>
      <c r="Z18" t="s">
        <v>94</v>
      </c>
    </row>
    <row r="19" spans="9:26" x14ac:dyDescent="0.25">
      <c r="I19">
        <f t="shared" si="2"/>
        <v>65.279999999999987</v>
      </c>
      <c r="J19" s="2">
        <v>10</v>
      </c>
      <c r="K19" s="2" t="b">
        <f t="shared" si="3"/>
        <v>0</v>
      </c>
      <c r="L19" t="s">
        <v>16</v>
      </c>
      <c r="M19">
        <v>4.8</v>
      </c>
      <c r="N19">
        <v>232059</v>
      </c>
      <c r="O19">
        <v>0.43</v>
      </c>
      <c r="P19">
        <v>6.5279999999999996</v>
      </c>
      <c r="Q19" t="s">
        <v>94</v>
      </c>
      <c r="R19">
        <v>77</v>
      </c>
      <c r="S19">
        <v>41</v>
      </c>
      <c r="T19">
        <v>61.04</v>
      </c>
      <c r="U19">
        <v>62.33</v>
      </c>
      <c r="V19" t="s">
        <v>94</v>
      </c>
      <c r="W19">
        <v>79</v>
      </c>
      <c r="X19">
        <v>21.97</v>
      </c>
      <c r="Y19">
        <v>22.02</v>
      </c>
      <c r="Z19" t="s">
        <v>94</v>
      </c>
    </row>
    <row r="20" spans="9:26" x14ac:dyDescent="0.25">
      <c r="I20">
        <f t="shared" si="2"/>
        <v>72.22999999999999</v>
      </c>
      <c r="J20" s="2">
        <v>10</v>
      </c>
      <c r="K20" s="2" t="b">
        <f t="shared" si="3"/>
        <v>1</v>
      </c>
      <c r="L20" t="s">
        <v>17</v>
      </c>
      <c r="M20">
        <v>4.8099999999999996</v>
      </c>
      <c r="N20">
        <v>361745</v>
      </c>
      <c r="O20">
        <v>0.68</v>
      </c>
      <c r="P20">
        <v>7.2229999999999999</v>
      </c>
      <c r="Q20" t="s">
        <v>94</v>
      </c>
      <c r="R20">
        <v>61</v>
      </c>
      <c r="S20">
        <v>96</v>
      </c>
      <c r="T20">
        <v>45.11</v>
      </c>
      <c r="U20">
        <v>45.7</v>
      </c>
      <c r="V20" t="s">
        <v>94</v>
      </c>
      <c r="W20">
        <v>98</v>
      </c>
      <c r="X20">
        <v>28.47</v>
      </c>
      <c r="Y20">
        <v>29.36</v>
      </c>
      <c r="Z20" t="s">
        <v>94</v>
      </c>
    </row>
    <row r="21" spans="9:26" x14ac:dyDescent="0.25">
      <c r="I21">
        <f t="shared" si="2"/>
        <v>83.972222222222229</v>
      </c>
      <c r="J21" s="2">
        <v>18</v>
      </c>
      <c r="K21" s="2" t="b">
        <f t="shared" si="3"/>
        <v>1</v>
      </c>
      <c r="L21" t="s">
        <v>18</v>
      </c>
      <c r="M21">
        <v>4.82</v>
      </c>
      <c r="N21">
        <v>181116</v>
      </c>
      <c r="O21">
        <v>0.34</v>
      </c>
      <c r="P21">
        <v>15.115</v>
      </c>
      <c r="Q21" t="s">
        <v>94</v>
      </c>
      <c r="R21">
        <v>43</v>
      </c>
      <c r="S21">
        <v>72</v>
      </c>
      <c r="T21">
        <v>36.64</v>
      </c>
      <c r="U21">
        <v>39.28</v>
      </c>
      <c r="V21" t="s">
        <v>94</v>
      </c>
      <c r="W21">
        <v>57</v>
      </c>
      <c r="X21">
        <v>10.15</v>
      </c>
      <c r="Y21">
        <v>11.08</v>
      </c>
      <c r="Z21" t="s">
        <v>94</v>
      </c>
    </row>
    <row r="22" spans="9:26" x14ac:dyDescent="0.25">
      <c r="I22">
        <f t="shared" si="2"/>
        <v>92.34</v>
      </c>
      <c r="J22" s="2">
        <v>10</v>
      </c>
      <c r="K22" s="2" t="b">
        <f t="shared" si="3"/>
        <v>1</v>
      </c>
      <c r="L22" t="s">
        <v>19</v>
      </c>
      <c r="M22">
        <v>4.92</v>
      </c>
      <c r="N22">
        <v>202005</v>
      </c>
      <c r="O22">
        <v>0.38</v>
      </c>
      <c r="P22">
        <v>9.234</v>
      </c>
      <c r="Q22" t="s">
        <v>94</v>
      </c>
      <c r="R22">
        <v>55</v>
      </c>
      <c r="S22">
        <v>85</v>
      </c>
      <c r="T22">
        <v>12.27</v>
      </c>
      <c r="U22">
        <v>12.37</v>
      </c>
      <c r="V22" t="s">
        <v>94</v>
      </c>
      <c r="W22">
        <v>42</v>
      </c>
      <c r="X22">
        <v>7.13</v>
      </c>
      <c r="Y22">
        <v>7.24</v>
      </c>
      <c r="Z22" t="s">
        <v>94</v>
      </c>
    </row>
    <row r="23" spans="9:26" x14ac:dyDescent="0.25">
      <c r="I23">
        <f t="shared" si="2"/>
        <v>94.54</v>
      </c>
      <c r="J23" s="2">
        <v>10</v>
      </c>
      <c r="K23" s="2" t="b">
        <f t="shared" si="3"/>
        <v>1</v>
      </c>
      <c r="L23" t="s">
        <v>21</v>
      </c>
      <c r="M23">
        <v>5.04</v>
      </c>
      <c r="N23">
        <v>131632</v>
      </c>
      <c r="O23">
        <v>0.25</v>
      </c>
      <c r="P23">
        <v>9.4540000000000006</v>
      </c>
      <c r="Q23" t="s">
        <v>94</v>
      </c>
      <c r="R23">
        <v>67</v>
      </c>
      <c r="S23">
        <v>52</v>
      </c>
      <c r="T23">
        <v>30.29</v>
      </c>
      <c r="U23">
        <v>30.72</v>
      </c>
      <c r="V23" t="s">
        <v>94</v>
      </c>
      <c r="W23">
        <v>40</v>
      </c>
      <c r="X23">
        <v>26.21</v>
      </c>
      <c r="Y23">
        <v>28.09</v>
      </c>
      <c r="Z23" t="s">
        <v>94</v>
      </c>
    </row>
    <row r="24" spans="9:26" x14ac:dyDescent="0.25">
      <c r="I24">
        <f t="shared" si="2"/>
        <v>80.329999999999984</v>
      </c>
      <c r="J24" s="2">
        <v>10</v>
      </c>
      <c r="K24" s="2" t="b">
        <f t="shared" si="3"/>
        <v>1</v>
      </c>
      <c r="L24" t="s">
        <v>20</v>
      </c>
      <c r="M24">
        <v>5.05</v>
      </c>
      <c r="N24">
        <v>194795</v>
      </c>
      <c r="O24">
        <v>0.36</v>
      </c>
      <c r="P24">
        <v>8.0329999999999995</v>
      </c>
      <c r="Q24" t="s">
        <v>94</v>
      </c>
      <c r="R24">
        <v>49</v>
      </c>
      <c r="S24">
        <v>130</v>
      </c>
      <c r="T24">
        <v>45.05</v>
      </c>
      <c r="U24">
        <v>45.6</v>
      </c>
      <c r="V24" t="s">
        <v>94</v>
      </c>
      <c r="W24">
        <v>128</v>
      </c>
      <c r="X24">
        <v>35.43</v>
      </c>
      <c r="Y24">
        <v>35.94</v>
      </c>
      <c r="Z24" t="s">
        <v>94</v>
      </c>
    </row>
    <row r="25" spans="9:26" x14ac:dyDescent="0.25">
      <c r="I25">
        <f t="shared" si="2"/>
        <v>103.37999999999998</v>
      </c>
      <c r="J25" s="2">
        <v>10</v>
      </c>
      <c r="K25" s="2" t="b">
        <f t="shared" si="3"/>
        <v>1</v>
      </c>
      <c r="L25" t="s">
        <v>22</v>
      </c>
      <c r="M25">
        <v>5.07</v>
      </c>
      <c r="N25">
        <v>72096</v>
      </c>
      <c r="O25">
        <v>0.13</v>
      </c>
      <c r="P25">
        <v>10.337999999999999</v>
      </c>
      <c r="Q25" t="s">
        <v>94</v>
      </c>
      <c r="R25">
        <v>42</v>
      </c>
      <c r="S25">
        <v>72</v>
      </c>
      <c r="T25">
        <v>58.35</v>
      </c>
      <c r="U25">
        <v>54.21</v>
      </c>
      <c r="V25" t="s">
        <v>94</v>
      </c>
      <c r="W25">
        <v>71</v>
      </c>
      <c r="X25">
        <v>63.15</v>
      </c>
      <c r="Y25">
        <v>60.69</v>
      </c>
      <c r="Z25" t="s">
        <v>94</v>
      </c>
    </row>
    <row r="26" spans="9:26" x14ac:dyDescent="0.25">
      <c r="I26">
        <f t="shared" si="2"/>
        <v>72.36</v>
      </c>
      <c r="J26" s="2">
        <v>10</v>
      </c>
      <c r="K26" s="2" t="b">
        <f t="shared" si="3"/>
        <v>1</v>
      </c>
      <c r="L26" t="s">
        <v>23</v>
      </c>
      <c r="M26">
        <v>5.19</v>
      </c>
      <c r="N26">
        <v>296709</v>
      </c>
      <c r="O26">
        <v>0.55000000000000004</v>
      </c>
      <c r="P26">
        <v>7.2359999999999998</v>
      </c>
      <c r="Q26" t="s">
        <v>94</v>
      </c>
      <c r="R26">
        <v>83</v>
      </c>
      <c r="S26">
        <v>85</v>
      </c>
      <c r="T26">
        <v>65.989999999999995</v>
      </c>
      <c r="U26">
        <v>64.36</v>
      </c>
      <c r="V26" t="s">
        <v>94</v>
      </c>
      <c r="W26">
        <v>47</v>
      </c>
      <c r="X26">
        <v>24.81</v>
      </c>
      <c r="Y26">
        <v>24.14</v>
      </c>
      <c r="Z26" t="s">
        <v>94</v>
      </c>
    </row>
    <row r="27" spans="9:26" x14ac:dyDescent="0.25">
      <c r="I27">
        <f t="shared" si="2"/>
        <v>79.36</v>
      </c>
      <c r="J27" s="2">
        <v>10</v>
      </c>
      <c r="K27" s="2" t="b">
        <f t="shared" si="3"/>
        <v>1</v>
      </c>
      <c r="L27" t="s">
        <v>24</v>
      </c>
      <c r="M27">
        <v>5.32</v>
      </c>
      <c r="N27">
        <v>215889</v>
      </c>
      <c r="O27">
        <v>0.4</v>
      </c>
      <c r="P27">
        <v>7.9359999999999999</v>
      </c>
      <c r="Q27" t="s">
        <v>94</v>
      </c>
      <c r="R27">
        <v>97</v>
      </c>
      <c r="S27">
        <v>99</v>
      </c>
      <c r="T27">
        <v>62.11</v>
      </c>
      <c r="U27">
        <v>61.14</v>
      </c>
      <c r="V27" t="s">
        <v>94</v>
      </c>
      <c r="W27">
        <v>61</v>
      </c>
      <c r="X27">
        <v>63.28</v>
      </c>
      <c r="Y27">
        <v>64.48</v>
      </c>
      <c r="Z27" t="s">
        <v>94</v>
      </c>
    </row>
    <row r="28" spans="9:26" x14ac:dyDescent="0.25">
      <c r="I28">
        <f t="shared" si="2"/>
        <v>86.975000000000009</v>
      </c>
      <c r="J28" s="2">
        <v>20</v>
      </c>
      <c r="K28" s="2" t="b">
        <f t="shared" si="3"/>
        <v>1</v>
      </c>
      <c r="L28" t="s">
        <v>132</v>
      </c>
      <c r="M28">
        <v>5.35</v>
      </c>
      <c r="N28">
        <v>304654</v>
      </c>
      <c r="O28">
        <v>0.56999999999999995</v>
      </c>
      <c r="P28">
        <v>17.395</v>
      </c>
      <c r="Q28" t="s">
        <v>94</v>
      </c>
      <c r="R28">
        <v>113</v>
      </c>
      <c r="S28">
        <v>111</v>
      </c>
      <c r="T28">
        <v>103.24</v>
      </c>
      <c r="U28">
        <v>102.41</v>
      </c>
      <c r="V28" t="s">
        <v>94</v>
      </c>
      <c r="W28" t="s">
        <v>86</v>
      </c>
      <c r="X28" t="s">
        <v>86</v>
      </c>
      <c r="Y28" t="s">
        <v>86</v>
      </c>
      <c r="Z28" t="s">
        <v>86</v>
      </c>
    </row>
    <row r="29" spans="9:26" x14ac:dyDescent="0.25">
      <c r="I29">
        <f t="shared" si="2"/>
        <v>100</v>
      </c>
      <c r="J29" s="2">
        <v>20</v>
      </c>
      <c r="K29" s="2" t="b">
        <f t="shared" si="3"/>
        <v>1</v>
      </c>
      <c r="L29" t="s">
        <v>133</v>
      </c>
      <c r="M29">
        <v>5.41</v>
      </c>
      <c r="N29">
        <v>559503</v>
      </c>
      <c r="O29">
        <v>1.04</v>
      </c>
      <c r="P29">
        <v>20</v>
      </c>
      <c r="Q29" t="s">
        <v>94</v>
      </c>
      <c r="R29">
        <v>168</v>
      </c>
      <c r="S29">
        <v>99</v>
      </c>
      <c r="T29">
        <v>73.95</v>
      </c>
      <c r="U29">
        <v>69.430000000000007</v>
      </c>
      <c r="V29" t="s">
        <v>94</v>
      </c>
      <c r="W29" t="s">
        <v>86</v>
      </c>
      <c r="X29" t="s">
        <v>86</v>
      </c>
      <c r="Y29" t="s">
        <v>86</v>
      </c>
      <c r="Z29" t="s">
        <v>86</v>
      </c>
    </row>
    <row r="30" spans="9:26" x14ac:dyDescent="0.25">
      <c r="I30">
        <f t="shared" si="2"/>
        <v>80.850000000000009</v>
      </c>
      <c r="J30" s="2">
        <v>10</v>
      </c>
      <c r="K30" s="2" t="b">
        <f t="shared" si="3"/>
        <v>1</v>
      </c>
      <c r="L30" t="s">
        <v>26</v>
      </c>
      <c r="M30">
        <v>5.47</v>
      </c>
      <c r="N30">
        <v>393002</v>
      </c>
      <c r="O30">
        <v>0.73</v>
      </c>
      <c r="P30">
        <v>8.0850000000000009</v>
      </c>
      <c r="Q30" t="s">
        <v>94</v>
      </c>
      <c r="R30">
        <v>56</v>
      </c>
      <c r="S30">
        <v>41</v>
      </c>
      <c r="T30">
        <v>45.36</v>
      </c>
      <c r="U30">
        <v>45.7</v>
      </c>
      <c r="V30" t="s">
        <v>94</v>
      </c>
      <c r="W30">
        <v>43</v>
      </c>
      <c r="X30">
        <v>19.75</v>
      </c>
      <c r="Y30">
        <v>19.75</v>
      </c>
      <c r="Z30" t="s">
        <v>94</v>
      </c>
    </row>
    <row r="31" spans="9:26" x14ac:dyDescent="0.25">
      <c r="I31">
        <f t="shared" si="2"/>
        <v>68.05</v>
      </c>
      <c r="J31" s="2">
        <v>10</v>
      </c>
      <c r="K31" s="2" t="b">
        <f t="shared" si="3"/>
        <v>0</v>
      </c>
      <c r="L31" t="s">
        <v>25</v>
      </c>
      <c r="M31">
        <v>5.47</v>
      </c>
      <c r="N31">
        <v>138349</v>
      </c>
      <c r="O31">
        <v>0.26</v>
      </c>
      <c r="P31">
        <v>6.8049999999999997</v>
      </c>
      <c r="Q31" t="s">
        <v>94</v>
      </c>
      <c r="R31">
        <v>119</v>
      </c>
      <c r="S31">
        <v>121</v>
      </c>
      <c r="T31">
        <v>31.5</v>
      </c>
      <c r="U31">
        <v>32.19</v>
      </c>
      <c r="V31" t="s">
        <v>94</v>
      </c>
      <c r="W31" t="s">
        <v>86</v>
      </c>
      <c r="X31" t="s">
        <v>86</v>
      </c>
      <c r="Y31" t="s">
        <v>86</v>
      </c>
      <c r="Z31" t="s">
        <v>86</v>
      </c>
    </row>
    <row r="32" spans="9:26" x14ac:dyDescent="0.25">
      <c r="I32">
        <f t="shared" si="2"/>
        <v>77.45</v>
      </c>
      <c r="J32" s="2">
        <v>10</v>
      </c>
      <c r="K32" s="2" t="b">
        <f t="shared" si="3"/>
        <v>1</v>
      </c>
      <c r="L32" t="s">
        <v>27</v>
      </c>
      <c r="M32">
        <v>5.49</v>
      </c>
      <c r="N32">
        <v>302877</v>
      </c>
      <c r="O32">
        <v>0.56999999999999995</v>
      </c>
      <c r="P32">
        <v>7.7450000000000001</v>
      </c>
      <c r="Q32" t="s">
        <v>94</v>
      </c>
      <c r="R32">
        <v>75</v>
      </c>
      <c r="S32">
        <v>77</v>
      </c>
      <c r="T32">
        <v>31.3</v>
      </c>
      <c r="U32">
        <v>30.96</v>
      </c>
      <c r="V32" t="s">
        <v>94</v>
      </c>
      <c r="W32">
        <v>110</v>
      </c>
      <c r="X32">
        <v>23.07</v>
      </c>
      <c r="Y32">
        <v>22.7</v>
      </c>
      <c r="Z32" t="s">
        <v>94</v>
      </c>
    </row>
    <row r="33" spans="9:26" x14ac:dyDescent="0.25">
      <c r="I33">
        <f t="shared" si="2"/>
        <v>85.139999999999986</v>
      </c>
      <c r="J33" s="2">
        <v>10</v>
      </c>
      <c r="K33" s="2" t="b">
        <f t="shared" si="3"/>
        <v>1</v>
      </c>
      <c r="L33" t="s">
        <v>28</v>
      </c>
      <c r="M33">
        <v>5.69</v>
      </c>
      <c r="N33">
        <v>1021155</v>
      </c>
      <c r="O33">
        <v>1.91</v>
      </c>
      <c r="P33">
        <v>8.5139999999999993</v>
      </c>
      <c r="Q33" t="s">
        <v>94</v>
      </c>
      <c r="R33">
        <v>78</v>
      </c>
      <c r="S33">
        <v>77</v>
      </c>
      <c r="T33">
        <v>24.39</v>
      </c>
      <c r="U33">
        <v>24.43</v>
      </c>
      <c r="V33" t="s">
        <v>94</v>
      </c>
      <c r="W33">
        <v>52</v>
      </c>
      <c r="X33">
        <v>14.67</v>
      </c>
      <c r="Y33">
        <v>13.85</v>
      </c>
      <c r="Z33" t="s">
        <v>94</v>
      </c>
    </row>
    <row r="34" spans="9:26" x14ac:dyDescent="0.25">
      <c r="I34">
        <f t="shared" si="2"/>
        <v>90.530000000000015</v>
      </c>
      <c r="J34" s="2">
        <v>10</v>
      </c>
      <c r="K34" s="2" t="b">
        <f t="shared" si="3"/>
        <v>1</v>
      </c>
      <c r="L34" t="s">
        <v>29</v>
      </c>
      <c r="M34">
        <v>5.76</v>
      </c>
      <c r="N34">
        <v>370178</v>
      </c>
      <c r="O34">
        <v>0.69</v>
      </c>
      <c r="P34">
        <v>9.0530000000000008</v>
      </c>
      <c r="Q34" t="s">
        <v>94</v>
      </c>
      <c r="R34">
        <v>62</v>
      </c>
      <c r="S34">
        <v>64</v>
      </c>
      <c r="T34">
        <v>32.29</v>
      </c>
      <c r="U34">
        <v>32.18</v>
      </c>
      <c r="V34" t="s">
        <v>94</v>
      </c>
      <c r="W34">
        <v>49</v>
      </c>
      <c r="X34">
        <v>20.75</v>
      </c>
      <c r="Y34">
        <v>20.95</v>
      </c>
      <c r="Z34" t="s">
        <v>94</v>
      </c>
    </row>
    <row r="35" spans="9:26" x14ac:dyDescent="0.25">
      <c r="I35">
        <f t="shared" si="2"/>
        <v>100</v>
      </c>
      <c r="J35" s="2">
        <v>20</v>
      </c>
      <c r="K35" s="2" t="b">
        <f t="shared" si="3"/>
        <v>1</v>
      </c>
      <c r="L35" t="s">
        <v>134</v>
      </c>
      <c r="M35">
        <v>6.16</v>
      </c>
      <c r="N35">
        <v>939308</v>
      </c>
      <c r="O35">
        <v>1.75</v>
      </c>
      <c r="P35">
        <v>20</v>
      </c>
      <c r="Q35" t="s">
        <v>94</v>
      </c>
      <c r="R35">
        <v>114</v>
      </c>
      <c r="S35">
        <v>88</v>
      </c>
      <c r="T35">
        <v>24.25</v>
      </c>
      <c r="U35">
        <v>23.7</v>
      </c>
      <c r="V35" t="s">
        <v>94</v>
      </c>
      <c r="W35">
        <v>63</v>
      </c>
      <c r="X35">
        <v>34.31</v>
      </c>
      <c r="Y35">
        <v>33.44</v>
      </c>
      <c r="Z35" t="s">
        <v>94</v>
      </c>
    </row>
    <row r="36" spans="9:26" x14ac:dyDescent="0.25">
      <c r="I36">
        <f t="shared" si="2"/>
        <v>79.53</v>
      </c>
      <c r="J36" s="2">
        <v>10</v>
      </c>
      <c r="K36" s="2" t="b">
        <f t="shared" si="3"/>
        <v>1</v>
      </c>
      <c r="L36" t="s">
        <v>30</v>
      </c>
      <c r="M36">
        <v>6.37</v>
      </c>
      <c r="N36">
        <v>136748</v>
      </c>
      <c r="O36">
        <v>0.26</v>
      </c>
      <c r="P36">
        <v>7.9530000000000003</v>
      </c>
      <c r="Q36" t="s">
        <v>94</v>
      </c>
      <c r="R36">
        <v>130</v>
      </c>
      <c r="S36">
        <v>132</v>
      </c>
      <c r="T36">
        <v>93.82</v>
      </c>
      <c r="U36">
        <v>95.82</v>
      </c>
      <c r="V36" t="s">
        <v>94</v>
      </c>
      <c r="W36">
        <v>95</v>
      </c>
      <c r="X36">
        <v>134.61000000000001</v>
      </c>
      <c r="Y36">
        <v>132.91</v>
      </c>
      <c r="Z36" t="s">
        <v>94</v>
      </c>
    </row>
    <row r="37" spans="9:26" x14ac:dyDescent="0.25">
      <c r="I37">
        <f t="shared" si="2"/>
        <v>87.92</v>
      </c>
      <c r="J37" s="2">
        <v>10</v>
      </c>
      <c r="K37" s="2" t="b">
        <f t="shared" si="3"/>
        <v>1</v>
      </c>
      <c r="L37" t="s">
        <v>31</v>
      </c>
      <c r="M37">
        <v>6.63</v>
      </c>
      <c r="N37">
        <v>262380</v>
      </c>
      <c r="O37">
        <v>0.49</v>
      </c>
      <c r="P37">
        <v>8.7919999999999998</v>
      </c>
      <c r="Q37" t="s">
        <v>94</v>
      </c>
      <c r="R37">
        <v>63</v>
      </c>
      <c r="S37">
        <v>62</v>
      </c>
      <c r="T37">
        <v>68.73</v>
      </c>
      <c r="U37">
        <v>68.81</v>
      </c>
      <c r="V37" t="s">
        <v>94</v>
      </c>
      <c r="W37">
        <v>41</v>
      </c>
      <c r="X37">
        <v>37.03</v>
      </c>
      <c r="Y37">
        <v>36.79</v>
      </c>
      <c r="Z37" t="s">
        <v>94</v>
      </c>
    </row>
    <row r="38" spans="9:26" x14ac:dyDescent="0.25">
      <c r="I38">
        <f t="shared" si="2"/>
        <v>94.710000000000008</v>
      </c>
      <c r="J38" s="2">
        <v>10</v>
      </c>
      <c r="K38" s="2" t="b">
        <f t="shared" si="3"/>
        <v>1</v>
      </c>
      <c r="L38" t="s">
        <v>32</v>
      </c>
      <c r="M38">
        <v>6.71</v>
      </c>
      <c r="N38">
        <v>96317</v>
      </c>
      <c r="O38">
        <v>0.18</v>
      </c>
      <c r="P38">
        <v>9.4710000000000001</v>
      </c>
      <c r="Q38" t="s">
        <v>94</v>
      </c>
      <c r="R38">
        <v>174</v>
      </c>
      <c r="S38">
        <v>93</v>
      </c>
      <c r="T38">
        <v>145.03</v>
      </c>
      <c r="U38">
        <v>133.01</v>
      </c>
      <c r="V38" t="s">
        <v>94</v>
      </c>
      <c r="W38">
        <v>95</v>
      </c>
      <c r="X38">
        <v>121.41</v>
      </c>
      <c r="Y38">
        <v>111.88</v>
      </c>
      <c r="Z38" t="s">
        <v>94</v>
      </c>
    </row>
    <row r="39" spans="9:26" x14ac:dyDescent="0.25">
      <c r="I39">
        <f t="shared" si="2"/>
        <v>99.54</v>
      </c>
      <c r="J39" s="2">
        <v>10</v>
      </c>
      <c r="K39" s="2" t="b">
        <f t="shared" si="3"/>
        <v>1</v>
      </c>
      <c r="L39" t="s">
        <v>33</v>
      </c>
      <c r="M39">
        <v>6.73</v>
      </c>
      <c r="N39">
        <v>151875</v>
      </c>
      <c r="O39">
        <v>0.28000000000000003</v>
      </c>
      <c r="P39">
        <v>9.9540000000000006</v>
      </c>
      <c r="Q39" t="s">
        <v>94</v>
      </c>
      <c r="R39">
        <v>41</v>
      </c>
      <c r="S39">
        <v>69</v>
      </c>
      <c r="T39">
        <v>120.76</v>
      </c>
      <c r="U39">
        <v>118.61</v>
      </c>
      <c r="V39" t="s">
        <v>94</v>
      </c>
      <c r="W39">
        <v>39</v>
      </c>
      <c r="X39">
        <v>47.66</v>
      </c>
      <c r="Y39">
        <v>47.62</v>
      </c>
      <c r="Z39" t="s">
        <v>94</v>
      </c>
    </row>
    <row r="40" spans="9:26" x14ac:dyDescent="0.25">
      <c r="I40">
        <f t="shared" si="2"/>
        <v>91.1</v>
      </c>
      <c r="J40" s="2">
        <v>10</v>
      </c>
      <c r="K40" s="2" t="b">
        <f t="shared" si="3"/>
        <v>1</v>
      </c>
      <c r="L40" t="s">
        <v>34</v>
      </c>
      <c r="M40">
        <v>6.91</v>
      </c>
      <c r="N40">
        <v>229375</v>
      </c>
      <c r="O40">
        <v>0.43</v>
      </c>
      <c r="P40">
        <v>9.11</v>
      </c>
      <c r="Q40" t="s">
        <v>94</v>
      </c>
      <c r="R40">
        <v>83</v>
      </c>
      <c r="S40">
        <v>85</v>
      </c>
      <c r="T40">
        <v>61.84</v>
      </c>
      <c r="U40">
        <v>62.4</v>
      </c>
      <c r="V40" t="s">
        <v>94</v>
      </c>
      <c r="W40">
        <v>47</v>
      </c>
      <c r="X40">
        <v>19.8</v>
      </c>
      <c r="Y40">
        <v>19.829999999999998</v>
      </c>
      <c r="Z40" t="s">
        <v>94</v>
      </c>
    </row>
    <row r="41" spans="9:26" x14ac:dyDescent="0.25">
      <c r="I41">
        <f t="shared" si="2"/>
        <v>129.32999999999998</v>
      </c>
      <c r="J41" s="2">
        <v>10</v>
      </c>
      <c r="K41" s="2" t="b">
        <f t="shared" si="3"/>
        <v>1</v>
      </c>
      <c r="L41" t="s">
        <v>35</v>
      </c>
      <c r="M41">
        <v>7.14</v>
      </c>
      <c r="N41">
        <v>49475</v>
      </c>
      <c r="O41">
        <v>0.09</v>
      </c>
      <c r="P41">
        <v>12.933</v>
      </c>
      <c r="Q41" t="s">
        <v>94</v>
      </c>
      <c r="R41">
        <v>43</v>
      </c>
      <c r="S41">
        <v>41</v>
      </c>
      <c r="T41">
        <v>80.78</v>
      </c>
      <c r="U41">
        <v>78.930000000000007</v>
      </c>
      <c r="V41" t="s">
        <v>94</v>
      </c>
      <c r="W41">
        <v>39</v>
      </c>
      <c r="X41">
        <v>26.34</v>
      </c>
      <c r="Y41">
        <v>26.83</v>
      </c>
      <c r="Z41" t="s">
        <v>94</v>
      </c>
    </row>
    <row r="42" spans="9:26" x14ac:dyDescent="0.25">
      <c r="I42">
        <f t="shared" si="2"/>
        <v>87.660000000000011</v>
      </c>
      <c r="J42" s="2">
        <v>10</v>
      </c>
      <c r="K42" s="2" t="b">
        <f t="shared" si="3"/>
        <v>1</v>
      </c>
      <c r="L42" t="s">
        <v>36</v>
      </c>
      <c r="M42">
        <v>7.35</v>
      </c>
      <c r="N42">
        <v>352352</v>
      </c>
      <c r="O42">
        <v>0.66</v>
      </c>
      <c r="P42">
        <v>8.766</v>
      </c>
      <c r="Q42" t="s">
        <v>94</v>
      </c>
      <c r="R42">
        <v>75</v>
      </c>
      <c r="S42">
        <v>39</v>
      </c>
      <c r="T42">
        <v>33.93</v>
      </c>
      <c r="U42">
        <v>33.99</v>
      </c>
      <c r="V42" t="s">
        <v>94</v>
      </c>
      <c r="W42">
        <v>77</v>
      </c>
      <c r="X42">
        <v>31.76</v>
      </c>
      <c r="Y42">
        <v>30.99</v>
      </c>
      <c r="Z42" t="s">
        <v>94</v>
      </c>
    </row>
    <row r="43" spans="9:26" x14ac:dyDescent="0.25">
      <c r="I43">
        <f t="shared" si="2"/>
        <v>104.71666666666665</v>
      </c>
      <c r="J43" s="2">
        <v>18</v>
      </c>
      <c r="K43" s="2" t="b">
        <f t="shared" si="3"/>
        <v>1</v>
      </c>
      <c r="L43" t="s">
        <v>37</v>
      </c>
      <c r="M43">
        <v>7.51</v>
      </c>
      <c r="N43">
        <v>367526</v>
      </c>
      <c r="O43">
        <v>0.69</v>
      </c>
      <c r="P43">
        <v>18.849</v>
      </c>
      <c r="Q43" t="s">
        <v>94</v>
      </c>
      <c r="R43">
        <v>43</v>
      </c>
      <c r="S43">
        <v>58</v>
      </c>
      <c r="T43">
        <v>49.46</v>
      </c>
      <c r="U43">
        <v>48.76</v>
      </c>
      <c r="V43" t="s">
        <v>94</v>
      </c>
      <c r="W43">
        <v>41</v>
      </c>
      <c r="X43">
        <v>25.68</v>
      </c>
      <c r="Y43">
        <v>24.23</v>
      </c>
      <c r="Z43" t="s">
        <v>94</v>
      </c>
    </row>
    <row r="44" spans="9:26" x14ac:dyDescent="0.25">
      <c r="I44">
        <f t="shared" si="2"/>
        <v>101.94000000000001</v>
      </c>
      <c r="J44" s="2">
        <v>20</v>
      </c>
      <c r="K44" s="2" t="b">
        <f t="shared" si="3"/>
        <v>1</v>
      </c>
      <c r="L44" t="s">
        <v>135</v>
      </c>
      <c r="M44">
        <v>7.6</v>
      </c>
      <c r="N44">
        <v>1352068</v>
      </c>
      <c r="O44">
        <v>2.52</v>
      </c>
      <c r="P44">
        <v>20.388000000000002</v>
      </c>
      <c r="Q44" t="s">
        <v>94</v>
      </c>
      <c r="R44">
        <v>98</v>
      </c>
      <c r="S44">
        <v>100</v>
      </c>
      <c r="T44">
        <v>61.17</v>
      </c>
      <c r="U44">
        <v>60.33</v>
      </c>
      <c r="V44" t="s">
        <v>94</v>
      </c>
      <c r="W44">
        <v>70</v>
      </c>
      <c r="X44">
        <v>21.72</v>
      </c>
      <c r="Y44">
        <v>20.56</v>
      </c>
      <c r="Z44" t="s">
        <v>94</v>
      </c>
    </row>
    <row r="45" spans="9:26" x14ac:dyDescent="0.25">
      <c r="I45">
        <f t="shared" si="2"/>
        <v>85.92</v>
      </c>
      <c r="J45" s="2">
        <v>10</v>
      </c>
      <c r="K45" s="2" t="b">
        <f t="shared" si="3"/>
        <v>1</v>
      </c>
      <c r="L45" t="s">
        <v>38</v>
      </c>
      <c r="M45">
        <v>7.66</v>
      </c>
      <c r="N45">
        <v>767510</v>
      </c>
      <c r="O45">
        <v>1.43</v>
      </c>
      <c r="P45">
        <v>8.5920000000000005</v>
      </c>
      <c r="Q45" t="s">
        <v>94</v>
      </c>
      <c r="R45">
        <v>91</v>
      </c>
      <c r="S45">
        <v>92</v>
      </c>
      <c r="T45">
        <v>54.45</v>
      </c>
      <c r="U45">
        <v>54.41</v>
      </c>
      <c r="V45" t="s">
        <v>94</v>
      </c>
      <c r="W45">
        <v>65</v>
      </c>
      <c r="X45">
        <v>21.01</v>
      </c>
      <c r="Y45">
        <v>20.52</v>
      </c>
      <c r="Z45" t="s">
        <v>94</v>
      </c>
    </row>
    <row r="46" spans="9:26" x14ac:dyDescent="0.25">
      <c r="I46">
        <f t="shared" si="2"/>
        <v>89.490000000000009</v>
      </c>
      <c r="J46" s="2">
        <v>10</v>
      </c>
      <c r="K46" s="2" t="b">
        <f t="shared" si="3"/>
        <v>1</v>
      </c>
      <c r="L46" t="s">
        <v>39</v>
      </c>
      <c r="M46">
        <v>7.92</v>
      </c>
      <c r="N46">
        <v>280937</v>
      </c>
      <c r="O46">
        <v>0.52</v>
      </c>
      <c r="P46">
        <v>8.9489999999999998</v>
      </c>
      <c r="Q46" t="s">
        <v>94</v>
      </c>
      <c r="R46">
        <v>75</v>
      </c>
      <c r="S46">
        <v>39</v>
      </c>
      <c r="T46">
        <v>33.369999999999997</v>
      </c>
      <c r="U46">
        <v>33.26</v>
      </c>
      <c r="V46" t="s">
        <v>94</v>
      </c>
      <c r="W46">
        <v>77</v>
      </c>
      <c r="X46">
        <v>30.88</v>
      </c>
      <c r="Y46">
        <v>32.19</v>
      </c>
      <c r="Z46" t="s">
        <v>94</v>
      </c>
    </row>
    <row r="47" spans="9:26" x14ac:dyDescent="0.25">
      <c r="I47">
        <f t="shared" si="2"/>
        <v>97.390000000000015</v>
      </c>
      <c r="J47" s="2">
        <v>10</v>
      </c>
      <c r="K47" s="2" t="b">
        <f t="shared" si="3"/>
        <v>1</v>
      </c>
      <c r="L47" t="s">
        <v>40</v>
      </c>
      <c r="M47">
        <v>7.98</v>
      </c>
      <c r="N47">
        <v>288226</v>
      </c>
      <c r="O47">
        <v>0.54</v>
      </c>
      <c r="P47">
        <v>9.7390000000000008</v>
      </c>
      <c r="Q47" t="s">
        <v>94</v>
      </c>
      <c r="R47">
        <v>69</v>
      </c>
      <c r="S47">
        <v>41</v>
      </c>
      <c r="T47">
        <v>45.6</v>
      </c>
      <c r="U47">
        <v>47.58</v>
      </c>
      <c r="V47" t="s">
        <v>94</v>
      </c>
      <c r="W47">
        <v>99</v>
      </c>
      <c r="X47">
        <v>17.43</v>
      </c>
      <c r="Y47">
        <v>16.73</v>
      </c>
      <c r="Z47" t="s">
        <v>94</v>
      </c>
    </row>
    <row r="48" spans="9:26" x14ac:dyDescent="0.25">
      <c r="I48">
        <f t="shared" si="2"/>
        <v>91.5</v>
      </c>
      <c r="J48" s="2">
        <v>10</v>
      </c>
      <c r="K48" s="2" t="b">
        <f t="shared" si="3"/>
        <v>1</v>
      </c>
      <c r="L48" t="s">
        <v>41</v>
      </c>
      <c r="M48">
        <v>8.09</v>
      </c>
      <c r="N48">
        <v>160977</v>
      </c>
      <c r="O48">
        <v>0.3</v>
      </c>
      <c r="P48">
        <v>9.15</v>
      </c>
      <c r="Q48" t="s">
        <v>94</v>
      </c>
      <c r="R48">
        <v>97</v>
      </c>
      <c r="S48">
        <v>83</v>
      </c>
      <c r="T48">
        <v>97.06</v>
      </c>
      <c r="U48">
        <v>94.66</v>
      </c>
      <c r="V48" t="s">
        <v>94</v>
      </c>
      <c r="W48">
        <v>99</v>
      </c>
      <c r="X48">
        <v>61.16</v>
      </c>
      <c r="Y48">
        <v>62.25</v>
      </c>
      <c r="Z48" t="s">
        <v>94</v>
      </c>
    </row>
    <row r="49" spans="9:26" x14ac:dyDescent="0.25">
      <c r="I49">
        <f t="shared" si="2"/>
        <v>69.760000000000005</v>
      </c>
      <c r="J49" s="2">
        <v>10</v>
      </c>
      <c r="K49" s="2" t="b">
        <f t="shared" si="3"/>
        <v>0</v>
      </c>
      <c r="L49" t="s">
        <v>42</v>
      </c>
      <c r="M49">
        <v>8.15</v>
      </c>
      <c r="N49">
        <v>177295</v>
      </c>
      <c r="O49">
        <v>0.33</v>
      </c>
      <c r="P49">
        <v>6.976</v>
      </c>
      <c r="Q49" t="s">
        <v>94</v>
      </c>
      <c r="R49">
        <v>166</v>
      </c>
      <c r="S49">
        <v>164</v>
      </c>
      <c r="T49">
        <v>77.88</v>
      </c>
      <c r="U49">
        <v>79.47</v>
      </c>
      <c r="V49" t="s">
        <v>94</v>
      </c>
      <c r="W49">
        <v>129</v>
      </c>
      <c r="X49">
        <v>73.459999999999994</v>
      </c>
      <c r="Y49">
        <v>73.510000000000005</v>
      </c>
      <c r="Z49" t="s">
        <v>94</v>
      </c>
    </row>
    <row r="50" spans="9:26" x14ac:dyDescent="0.25">
      <c r="I50">
        <f t="shared" si="2"/>
        <v>94.76</v>
      </c>
      <c r="J50" s="2">
        <v>10</v>
      </c>
      <c r="K50" s="2" t="b">
        <f t="shared" si="3"/>
        <v>1</v>
      </c>
      <c r="L50" t="s">
        <v>43</v>
      </c>
      <c r="M50">
        <v>8.23</v>
      </c>
      <c r="N50">
        <v>419692</v>
      </c>
      <c r="O50">
        <v>0.78</v>
      </c>
      <c r="P50">
        <v>9.4760000000000009</v>
      </c>
      <c r="Q50" t="s">
        <v>94</v>
      </c>
      <c r="R50">
        <v>76</v>
      </c>
      <c r="S50">
        <v>41</v>
      </c>
      <c r="T50">
        <v>49.21</v>
      </c>
      <c r="U50">
        <v>48.27</v>
      </c>
      <c r="V50" t="s">
        <v>94</v>
      </c>
      <c r="W50">
        <v>78</v>
      </c>
      <c r="X50">
        <v>32.22</v>
      </c>
      <c r="Y50">
        <v>31.77</v>
      </c>
      <c r="Z50" t="s">
        <v>94</v>
      </c>
    </row>
    <row r="51" spans="9:26" x14ac:dyDescent="0.25">
      <c r="I51">
        <f t="shared" si="2"/>
        <v>113.20000000000002</v>
      </c>
      <c r="J51" s="2">
        <v>18</v>
      </c>
      <c r="K51" s="2" t="b">
        <f t="shared" si="3"/>
        <v>1</v>
      </c>
      <c r="L51" t="s">
        <v>44</v>
      </c>
      <c r="M51">
        <v>8.3000000000000007</v>
      </c>
      <c r="N51">
        <v>268544</v>
      </c>
      <c r="O51">
        <v>0.5</v>
      </c>
      <c r="P51">
        <v>20.376000000000001</v>
      </c>
      <c r="Q51" t="s">
        <v>94</v>
      </c>
      <c r="R51">
        <v>43</v>
      </c>
      <c r="S51">
        <v>58</v>
      </c>
      <c r="T51">
        <v>67.790000000000006</v>
      </c>
      <c r="U51">
        <v>67.67</v>
      </c>
      <c r="V51" t="s">
        <v>94</v>
      </c>
      <c r="W51">
        <v>57</v>
      </c>
      <c r="X51">
        <v>25.22</v>
      </c>
      <c r="Y51">
        <v>24.9</v>
      </c>
      <c r="Z51" t="s">
        <v>94</v>
      </c>
    </row>
    <row r="52" spans="9:26" x14ac:dyDescent="0.25">
      <c r="I52">
        <f t="shared" si="2"/>
        <v>99</v>
      </c>
      <c r="J52" s="2">
        <v>10</v>
      </c>
      <c r="K52" s="2" t="b">
        <f t="shared" si="3"/>
        <v>1</v>
      </c>
      <c r="L52" t="s">
        <v>45</v>
      </c>
      <c r="M52">
        <v>8.42</v>
      </c>
      <c r="N52">
        <v>127172</v>
      </c>
      <c r="O52">
        <v>0.24</v>
      </c>
      <c r="P52">
        <v>9.9</v>
      </c>
      <c r="Q52" t="s">
        <v>94</v>
      </c>
      <c r="R52">
        <v>129</v>
      </c>
      <c r="S52">
        <v>127</v>
      </c>
      <c r="T52">
        <v>75.94</v>
      </c>
      <c r="U52">
        <v>76.77</v>
      </c>
      <c r="V52" t="s">
        <v>94</v>
      </c>
      <c r="W52">
        <v>131</v>
      </c>
      <c r="X52">
        <v>22.8</v>
      </c>
      <c r="Y52">
        <v>23.98</v>
      </c>
      <c r="Z52" t="s">
        <v>94</v>
      </c>
    </row>
    <row r="53" spans="9:26" x14ac:dyDescent="0.25">
      <c r="I53">
        <f t="shared" si="2"/>
        <v>98.99</v>
      </c>
      <c r="J53" s="2">
        <v>10</v>
      </c>
      <c r="K53" s="2" t="b">
        <f t="shared" si="3"/>
        <v>1</v>
      </c>
      <c r="L53" t="s">
        <v>46</v>
      </c>
      <c r="M53">
        <v>8.51</v>
      </c>
      <c r="N53">
        <v>161158</v>
      </c>
      <c r="O53">
        <v>0.3</v>
      </c>
      <c r="P53">
        <v>9.8989999999999991</v>
      </c>
      <c r="Q53" t="s">
        <v>94</v>
      </c>
      <c r="R53">
        <v>107</v>
      </c>
      <c r="S53">
        <v>109</v>
      </c>
      <c r="T53">
        <v>91.88</v>
      </c>
      <c r="U53">
        <v>91.74</v>
      </c>
      <c r="V53" t="s">
        <v>94</v>
      </c>
      <c r="W53">
        <v>93</v>
      </c>
      <c r="X53">
        <v>4.8499999999999996</v>
      </c>
      <c r="Y53">
        <v>5.41</v>
      </c>
      <c r="Z53" t="s">
        <v>94</v>
      </c>
    </row>
    <row r="54" spans="9:26" x14ac:dyDescent="0.25">
      <c r="I54">
        <f t="shared" si="2"/>
        <v>100</v>
      </c>
      <c r="J54" s="2">
        <v>20</v>
      </c>
      <c r="K54" s="2" t="b">
        <f t="shared" si="3"/>
        <v>1</v>
      </c>
      <c r="L54" t="s">
        <v>136</v>
      </c>
      <c r="M54">
        <v>8.9</v>
      </c>
      <c r="N54">
        <v>839195</v>
      </c>
      <c r="O54">
        <v>1.57</v>
      </c>
      <c r="P54">
        <v>20</v>
      </c>
      <c r="Q54" t="s">
        <v>94</v>
      </c>
      <c r="R54">
        <v>117</v>
      </c>
      <c r="S54">
        <v>82</v>
      </c>
      <c r="T54">
        <v>80.86</v>
      </c>
      <c r="U54">
        <v>77.849999999999994</v>
      </c>
      <c r="V54" t="s">
        <v>94</v>
      </c>
      <c r="W54">
        <v>52</v>
      </c>
      <c r="X54">
        <v>27.45</v>
      </c>
      <c r="Y54">
        <v>26.63</v>
      </c>
      <c r="Z54" t="s">
        <v>94</v>
      </c>
    </row>
    <row r="55" spans="9:26" x14ac:dyDescent="0.25">
      <c r="I55">
        <f t="shared" si="2"/>
        <v>83.77000000000001</v>
      </c>
      <c r="J55" s="2">
        <v>10</v>
      </c>
      <c r="K55" s="2" t="b">
        <f t="shared" si="3"/>
        <v>1</v>
      </c>
      <c r="L55" t="s">
        <v>47</v>
      </c>
      <c r="M55">
        <v>8.93</v>
      </c>
      <c r="N55">
        <v>409094</v>
      </c>
      <c r="O55">
        <v>0.76</v>
      </c>
      <c r="P55">
        <v>8.3770000000000007</v>
      </c>
      <c r="Q55" t="s">
        <v>94</v>
      </c>
      <c r="R55">
        <v>112</v>
      </c>
      <c r="S55">
        <v>77</v>
      </c>
      <c r="T55">
        <v>118.29</v>
      </c>
      <c r="U55">
        <v>118.91</v>
      </c>
      <c r="V55" t="s">
        <v>94</v>
      </c>
      <c r="W55">
        <v>114</v>
      </c>
      <c r="X55">
        <v>30.95</v>
      </c>
      <c r="Y55">
        <v>31.21</v>
      </c>
      <c r="Z55" t="s">
        <v>94</v>
      </c>
    </row>
    <row r="56" spans="9:26" x14ac:dyDescent="0.25">
      <c r="I56">
        <f t="shared" si="2"/>
        <v>86.14</v>
      </c>
      <c r="J56" s="2">
        <v>10</v>
      </c>
      <c r="K56" s="2" t="b">
        <f t="shared" si="3"/>
        <v>1</v>
      </c>
      <c r="L56" t="s">
        <v>48</v>
      </c>
      <c r="M56">
        <v>9</v>
      </c>
      <c r="N56">
        <v>108769</v>
      </c>
      <c r="O56">
        <v>0.2</v>
      </c>
      <c r="P56">
        <v>8.6140000000000008</v>
      </c>
      <c r="Q56" t="s">
        <v>94</v>
      </c>
      <c r="R56">
        <v>131</v>
      </c>
      <c r="S56">
        <v>133</v>
      </c>
      <c r="T56">
        <v>134.27000000000001</v>
      </c>
      <c r="U56">
        <v>133.49</v>
      </c>
      <c r="V56" t="s">
        <v>94</v>
      </c>
      <c r="W56">
        <v>117</v>
      </c>
      <c r="X56">
        <v>82.02</v>
      </c>
      <c r="Y56">
        <v>81.349999999999994</v>
      </c>
      <c r="Z56" t="s">
        <v>94</v>
      </c>
    </row>
    <row r="57" spans="9:26" x14ac:dyDescent="0.25">
      <c r="I57">
        <f t="shared" si="2"/>
        <v>82.63000000000001</v>
      </c>
      <c r="J57" s="2">
        <v>10</v>
      </c>
      <c r="K57" s="2" t="b">
        <f t="shared" si="3"/>
        <v>1</v>
      </c>
      <c r="L57" t="s">
        <v>49</v>
      </c>
      <c r="M57">
        <v>9.01</v>
      </c>
      <c r="N57">
        <v>753821</v>
      </c>
      <c r="O57">
        <v>1.41</v>
      </c>
      <c r="P57">
        <v>8.2629999999999999</v>
      </c>
      <c r="Q57" t="s">
        <v>94</v>
      </c>
      <c r="R57">
        <v>91</v>
      </c>
      <c r="S57">
        <v>106</v>
      </c>
      <c r="T57">
        <v>32.15</v>
      </c>
      <c r="U57">
        <v>32.78</v>
      </c>
      <c r="V57" t="s">
        <v>94</v>
      </c>
      <c r="W57">
        <v>51</v>
      </c>
      <c r="X57">
        <v>12.56</v>
      </c>
      <c r="Y57">
        <v>12.68</v>
      </c>
      <c r="Z57" t="s">
        <v>94</v>
      </c>
    </row>
    <row r="58" spans="9:26" x14ac:dyDescent="0.25">
      <c r="I58">
        <f t="shared" si="2"/>
        <v>81.080000000000013</v>
      </c>
      <c r="J58" s="2">
        <v>10</v>
      </c>
      <c r="K58" s="2" t="b">
        <f t="shared" si="3"/>
        <v>1</v>
      </c>
      <c r="L58" t="s">
        <v>50</v>
      </c>
      <c r="M58">
        <v>9.1199999999999992</v>
      </c>
      <c r="N58">
        <v>1359652</v>
      </c>
      <c r="O58">
        <v>2.54</v>
      </c>
      <c r="P58">
        <v>8.1080000000000005</v>
      </c>
      <c r="Q58" t="s">
        <v>94</v>
      </c>
      <c r="R58">
        <v>91</v>
      </c>
      <c r="S58">
        <v>106</v>
      </c>
      <c r="T58">
        <v>44.48</v>
      </c>
      <c r="U58">
        <v>46.11</v>
      </c>
      <c r="V58" t="s">
        <v>94</v>
      </c>
      <c r="W58">
        <v>105</v>
      </c>
      <c r="X58">
        <v>18.57</v>
      </c>
      <c r="Y58">
        <v>18.579999999999998</v>
      </c>
      <c r="Z58" t="s">
        <v>94</v>
      </c>
    </row>
    <row r="59" spans="9:26" x14ac:dyDescent="0.25">
      <c r="I59">
        <f t="shared" si="2"/>
        <v>82.61</v>
      </c>
      <c r="J59" s="2">
        <v>10</v>
      </c>
      <c r="K59" s="2" t="b">
        <f t="shared" si="3"/>
        <v>1</v>
      </c>
      <c r="L59" t="s">
        <v>51</v>
      </c>
      <c r="M59">
        <v>9.42</v>
      </c>
      <c r="N59">
        <v>679237</v>
      </c>
      <c r="O59">
        <v>1.27</v>
      </c>
      <c r="P59">
        <v>8.2609999999999992</v>
      </c>
      <c r="Q59" t="s">
        <v>94</v>
      </c>
      <c r="R59">
        <v>91</v>
      </c>
      <c r="S59">
        <v>106</v>
      </c>
      <c r="T59">
        <v>43.26</v>
      </c>
      <c r="U59">
        <v>44.44</v>
      </c>
      <c r="V59" t="s">
        <v>94</v>
      </c>
      <c r="W59">
        <v>105</v>
      </c>
      <c r="X59">
        <v>21.07</v>
      </c>
      <c r="Y59">
        <v>22.18</v>
      </c>
      <c r="Z59" t="s">
        <v>94</v>
      </c>
    </row>
    <row r="60" spans="9:26" x14ac:dyDescent="0.25">
      <c r="I60">
        <f t="shared" si="2"/>
        <v>88.97999999999999</v>
      </c>
      <c r="J60" s="2">
        <v>10</v>
      </c>
      <c r="K60" s="2" t="b">
        <f t="shared" si="3"/>
        <v>1</v>
      </c>
      <c r="L60" t="s">
        <v>52</v>
      </c>
      <c r="M60">
        <v>9.44</v>
      </c>
      <c r="N60">
        <v>509063</v>
      </c>
      <c r="O60">
        <v>0.95</v>
      </c>
      <c r="P60">
        <v>8.8979999999999997</v>
      </c>
      <c r="Q60" t="s">
        <v>94</v>
      </c>
      <c r="R60">
        <v>104</v>
      </c>
      <c r="S60">
        <v>78</v>
      </c>
      <c r="T60">
        <v>107.66</v>
      </c>
      <c r="U60">
        <v>103.14</v>
      </c>
      <c r="V60" t="s">
        <v>94</v>
      </c>
      <c r="W60">
        <v>103</v>
      </c>
      <c r="X60">
        <v>57.46</v>
      </c>
      <c r="Y60">
        <v>54.79</v>
      </c>
      <c r="Z60" t="s">
        <v>94</v>
      </c>
    </row>
    <row r="61" spans="9:26" x14ac:dyDescent="0.25">
      <c r="I61">
        <f t="shared" si="2"/>
        <v>98.16</v>
      </c>
      <c r="J61" s="2">
        <v>10</v>
      </c>
      <c r="K61" s="2" t="b">
        <f t="shared" si="3"/>
        <v>1</v>
      </c>
      <c r="L61" t="s">
        <v>53</v>
      </c>
      <c r="M61">
        <v>9.57</v>
      </c>
      <c r="N61">
        <v>83419</v>
      </c>
      <c r="O61">
        <v>0.16</v>
      </c>
      <c r="P61">
        <v>9.8160000000000007</v>
      </c>
      <c r="Q61" t="s">
        <v>94</v>
      </c>
      <c r="R61">
        <v>173</v>
      </c>
      <c r="S61">
        <v>171</v>
      </c>
      <c r="T61">
        <v>50.29</v>
      </c>
      <c r="U61">
        <v>52.2</v>
      </c>
      <c r="V61" t="s">
        <v>94</v>
      </c>
      <c r="W61">
        <v>175</v>
      </c>
      <c r="X61">
        <v>46.95</v>
      </c>
      <c r="Y61">
        <v>48.75</v>
      </c>
      <c r="Z61" t="s">
        <v>94</v>
      </c>
    </row>
    <row r="62" spans="9:26" x14ac:dyDescent="0.25">
      <c r="I62">
        <f t="shared" si="2"/>
        <v>73.540000000000006</v>
      </c>
      <c r="J62" s="2">
        <v>10</v>
      </c>
      <c r="K62" s="2" t="b">
        <f t="shared" si="3"/>
        <v>1</v>
      </c>
      <c r="L62" t="s">
        <v>54</v>
      </c>
      <c r="M62">
        <v>9.6999999999999993</v>
      </c>
      <c r="N62">
        <v>629298</v>
      </c>
      <c r="O62">
        <v>1.18</v>
      </c>
      <c r="P62">
        <v>7.3540000000000001</v>
      </c>
      <c r="Q62" t="s">
        <v>94</v>
      </c>
      <c r="R62">
        <v>105</v>
      </c>
      <c r="S62">
        <v>120</v>
      </c>
      <c r="T62">
        <v>26.33</v>
      </c>
      <c r="U62">
        <v>27.09</v>
      </c>
      <c r="V62" t="s">
        <v>94</v>
      </c>
      <c r="W62">
        <v>79</v>
      </c>
      <c r="X62">
        <v>22.45</v>
      </c>
      <c r="Y62">
        <v>22.07</v>
      </c>
      <c r="Z62" t="s">
        <v>94</v>
      </c>
    </row>
    <row r="63" spans="9:26" x14ac:dyDescent="0.25">
      <c r="I63">
        <f t="shared" si="2"/>
        <v>97.865000000000009</v>
      </c>
      <c r="J63" s="2">
        <v>20</v>
      </c>
      <c r="K63" s="2" t="b">
        <f t="shared" si="3"/>
        <v>1</v>
      </c>
      <c r="L63" t="s">
        <v>137</v>
      </c>
      <c r="M63">
        <v>9.83</v>
      </c>
      <c r="N63">
        <v>567405</v>
      </c>
      <c r="O63">
        <v>1.06</v>
      </c>
      <c r="P63">
        <v>19.573</v>
      </c>
      <c r="Q63" t="s">
        <v>94</v>
      </c>
      <c r="R63">
        <v>95</v>
      </c>
      <c r="S63">
        <v>174</v>
      </c>
      <c r="T63">
        <v>53.87</v>
      </c>
      <c r="U63">
        <v>54.99</v>
      </c>
      <c r="V63" t="s">
        <v>94</v>
      </c>
      <c r="W63">
        <v>176</v>
      </c>
      <c r="X63">
        <v>50.8</v>
      </c>
      <c r="Y63">
        <v>53.8</v>
      </c>
      <c r="Z63" t="s">
        <v>94</v>
      </c>
    </row>
    <row r="64" spans="9:26" x14ac:dyDescent="0.25">
      <c r="I64">
        <f t="shared" si="2"/>
        <v>83.51</v>
      </c>
      <c r="J64" s="2">
        <v>10</v>
      </c>
      <c r="K64" s="2" t="b">
        <f t="shared" si="3"/>
        <v>1</v>
      </c>
      <c r="L64" t="s">
        <v>55</v>
      </c>
      <c r="M64">
        <v>9.93</v>
      </c>
      <c r="N64">
        <v>531612</v>
      </c>
      <c r="O64">
        <v>0.99</v>
      </c>
      <c r="P64">
        <v>8.3510000000000009</v>
      </c>
      <c r="Q64" t="s">
        <v>94</v>
      </c>
      <c r="R64">
        <v>77</v>
      </c>
      <c r="S64">
        <v>156</v>
      </c>
      <c r="T64">
        <v>33.51</v>
      </c>
      <c r="U64">
        <v>35.270000000000003</v>
      </c>
      <c r="V64" t="s">
        <v>94</v>
      </c>
      <c r="W64">
        <v>158</v>
      </c>
      <c r="X64">
        <v>32.54</v>
      </c>
      <c r="Y64">
        <v>34.01</v>
      </c>
      <c r="Z64" t="s">
        <v>94</v>
      </c>
    </row>
    <row r="65" spans="9:26" x14ac:dyDescent="0.25">
      <c r="I65">
        <f t="shared" si="2"/>
        <v>98.51</v>
      </c>
      <c r="J65" s="2">
        <v>10</v>
      </c>
      <c r="K65" s="2" t="b">
        <f t="shared" si="3"/>
        <v>1</v>
      </c>
      <c r="L65" t="s">
        <v>56</v>
      </c>
      <c r="M65">
        <v>9.94</v>
      </c>
      <c r="N65">
        <v>213079</v>
      </c>
      <c r="O65">
        <v>0.4</v>
      </c>
      <c r="P65">
        <v>9.8510000000000009</v>
      </c>
      <c r="Q65" t="s">
        <v>94</v>
      </c>
      <c r="R65">
        <v>83</v>
      </c>
      <c r="S65">
        <v>85</v>
      </c>
      <c r="T65">
        <v>64.25</v>
      </c>
      <c r="U65">
        <v>64.569999999999993</v>
      </c>
      <c r="V65" t="s">
        <v>94</v>
      </c>
      <c r="W65">
        <v>95</v>
      </c>
      <c r="X65">
        <v>15.9</v>
      </c>
      <c r="Y65">
        <v>14.36</v>
      </c>
      <c r="Z65" t="s">
        <v>94</v>
      </c>
    </row>
    <row r="66" spans="9:26" x14ac:dyDescent="0.25">
      <c r="I66">
        <f t="shared" si="2"/>
        <v>91.18</v>
      </c>
      <c r="J66" s="2">
        <v>10</v>
      </c>
      <c r="K66" s="2" t="b">
        <f t="shared" si="3"/>
        <v>1</v>
      </c>
      <c r="L66" t="s">
        <v>57</v>
      </c>
      <c r="M66">
        <v>9.9700000000000006</v>
      </c>
      <c r="N66">
        <v>120815</v>
      </c>
      <c r="O66">
        <v>0.23</v>
      </c>
      <c r="P66">
        <v>9.1180000000000003</v>
      </c>
      <c r="Q66" t="s">
        <v>94</v>
      </c>
      <c r="R66">
        <v>77</v>
      </c>
      <c r="S66">
        <v>110</v>
      </c>
      <c r="T66">
        <v>44.88</v>
      </c>
      <c r="U66">
        <v>44.49</v>
      </c>
      <c r="V66" t="s">
        <v>94</v>
      </c>
      <c r="W66">
        <v>61</v>
      </c>
      <c r="X66">
        <v>58.7</v>
      </c>
      <c r="Y66">
        <v>56.91</v>
      </c>
      <c r="Z66" t="s">
        <v>94</v>
      </c>
    </row>
    <row r="67" spans="9:26" x14ac:dyDescent="0.25">
      <c r="I67">
        <f t="shared" si="2"/>
        <v>91.95</v>
      </c>
      <c r="J67" s="2">
        <v>10</v>
      </c>
      <c r="K67" s="2" t="b">
        <f t="shared" si="3"/>
        <v>1</v>
      </c>
      <c r="L67" t="s">
        <v>58</v>
      </c>
      <c r="M67">
        <v>9.9700000000000006</v>
      </c>
      <c r="N67">
        <v>344807</v>
      </c>
      <c r="O67">
        <v>0.64</v>
      </c>
      <c r="P67">
        <v>9.1950000000000003</v>
      </c>
      <c r="Q67" t="s">
        <v>94</v>
      </c>
      <c r="R67">
        <v>75</v>
      </c>
      <c r="S67">
        <v>53</v>
      </c>
      <c r="T67">
        <v>20.02</v>
      </c>
      <c r="U67">
        <v>20.32</v>
      </c>
      <c r="V67" t="s">
        <v>94</v>
      </c>
      <c r="W67">
        <v>89</v>
      </c>
      <c r="X67">
        <v>6.44</v>
      </c>
      <c r="Y67">
        <v>7.15</v>
      </c>
      <c r="Z67" t="s">
        <v>94</v>
      </c>
    </row>
    <row r="68" spans="9:26" x14ac:dyDescent="0.25">
      <c r="I68">
        <f t="shared" si="2"/>
        <v>75.330000000000013</v>
      </c>
      <c r="J68" s="2">
        <v>10</v>
      </c>
      <c r="K68" s="2" t="b">
        <f t="shared" si="3"/>
        <v>1</v>
      </c>
      <c r="L68" t="s">
        <v>59</v>
      </c>
      <c r="M68">
        <v>10.01</v>
      </c>
      <c r="N68">
        <v>817318</v>
      </c>
      <c r="O68">
        <v>1.53</v>
      </c>
      <c r="P68">
        <v>7.5330000000000004</v>
      </c>
      <c r="Q68" t="s">
        <v>94</v>
      </c>
      <c r="R68">
        <v>91</v>
      </c>
      <c r="S68">
        <v>120</v>
      </c>
      <c r="T68">
        <v>21.47</v>
      </c>
      <c r="U68">
        <v>21.81</v>
      </c>
      <c r="V68" t="s">
        <v>94</v>
      </c>
      <c r="W68">
        <v>65</v>
      </c>
      <c r="X68">
        <v>19.54</v>
      </c>
      <c r="Y68">
        <v>19.03</v>
      </c>
      <c r="Z68" t="s">
        <v>94</v>
      </c>
    </row>
    <row r="69" spans="9:26" x14ac:dyDescent="0.25">
      <c r="I69">
        <f t="shared" ref="I69:I88" si="4">P69/J69*100</f>
        <v>78.349999999999994</v>
      </c>
      <c r="J69" s="2">
        <v>10</v>
      </c>
      <c r="K69" s="2" t="b">
        <f t="shared" ref="K69:K88" si="5">AND(P69&gt;J69*0.7,P69&lt;J69*1.3)</f>
        <v>1</v>
      </c>
      <c r="L69" t="s">
        <v>60</v>
      </c>
      <c r="M69">
        <v>10.07</v>
      </c>
      <c r="N69">
        <v>537763</v>
      </c>
      <c r="O69">
        <v>1</v>
      </c>
      <c r="P69">
        <v>7.835</v>
      </c>
      <c r="Q69" t="s">
        <v>94</v>
      </c>
      <c r="R69">
        <v>91</v>
      </c>
      <c r="S69">
        <v>126</v>
      </c>
      <c r="T69">
        <v>27.8</v>
      </c>
      <c r="U69">
        <v>28.51</v>
      </c>
      <c r="V69" t="s">
        <v>94</v>
      </c>
      <c r="W69">
        <v>89</v>
      </c>
      <c r="X69">
        <v>20.76</v>
      </c>
      <c r="Y69">
        <v>20.78</v>
      </c>
      <c r="Z69" t="s">
        <v>94</v>
      </c>
    </row>
    <row r="70" spans="9:26" x14ac:dyDescent="0.25">
      <c r="I70">
        <f t="shared" si="4"/>
        <v>76.95</v>
      </c>
      <c r="J70" s="2">
        <v>10</v>
      </c>
      <c r="K70" s="2" t="b">
        <f t="shared" si="5"/>
        <v>1</v>
      </c>
      <c r="L70" t="s">
        <v>62</v>
      </c>
      <c r="M70">
        <v>10.14</v>
      </c>
      <c r="N70">
        <v>603604</v>
      </c>
      <c r="O70">
        <v>1.1299999999999999</v>
      </c>
      <c r="P70">
        <v>7.6950000000000003</v>
      </c>
      <c r="Q70" t="s">
        <v>94</v>
      </c>
      <c r="R70">
        <v>105</v>
      </c>
      <c r="S70">
        <v>120</v>
      </c>
      <c r="T70">
        <v>41.58</v>
      </c>
      <c r="U70">
        <v>43.38</v>
      </c>
      <c r="V70" t="s">
        <v>94</v>
      </c>
      <c r="W70">
        <v>119</v>
      </c>
      <c r="X70">
        <v>9.42</v>
      </c>
      <c r="Y70">
        <v>9.6199999999999992</v>
      </c>
      <c r="Z70" t="s">
        <v>94</v>
      </c>
    </row>
    <row r="71" spans="9:26" x14ac:dyDescent="0.25">
      <c r="I71">
        <f t="shared" si="4"/>
        <v>76.73</v>
      </c>
      <c r="J71" s="2">
        <v>10</v>
      </c>
      <c r="K71" s="2" t="b">
        <f t="shared" si="5"/>
        <v>1</v>
      </c>
      <c r="L71" t="s">
        <v>61</v>
      </c>
      <c r="M71">
        <v>10.16</v>
      </c>
      <c r="N71">
        <v>645358</v>
      </c>
      <c r="O71">
        <v>1.21</v>
      </c>
      <c r="P71">
        <v>7.673</v>
      </c>
      <c r="Q71" t="s">
        <v>94</v>
      </c>
      <c r="R71">
        <v>91</v>
      </c>
      <c r="S71">
        <v>126</v>
      </c>
      <c r="T71">
        <v>23.32</v>
      </c>
      <c r="U71">
        <v>25.19</v>
      </c>
      <c r="V71" t="s">
        <v>94</v>
      </c>
      <c r="W71">
        <v>89</v>
      </c>
      <c r="X71">
        <v>13.68</v>
      </c>
      <c r="Y71">
        <v>13.91</v>
      </c>
      <c r="Z71" t="s">
        <v>94</v>
      </c>
    </row>
    <row r="72" spans="9:26" x14ac:dyDescent="0.25">
      <c r="I72">
        <f t="shared" si="4"/>
        <v>79.900000000000006</v>
      </c>
      <c r="J72" s="2">
        <v>10</v>
      </c>
      <c r="K72" s="2" t="b">
        <f t="shared" si="5"/>
        <v>1</v>
      </c>
      <c r="L72" t="s">
        <v>63</v>
      </c>
      <c r="M72">
        <v>10.36</v>
      </c>
      <c r="N72">
        <v>458750</v>
      </c>
      <c r="O72">
        <v>0.86</v>
      </c>
      <c r="P72">
        <v>7.99</v>
      </c>
      <c r="Q72" t="s">
        <v>94</v>
      </c>
      <c r="R72">
        <v>119</v>
      </c>
      <c r="S72">
        <v>91</v>
      </c>
      <c r="T72">
        <v>93.27</v>
      </c>
      <c r="U72">
        <v>88.14</v>
      </c>
      <c r="V72" t="s">
        <v>94</v>
      </c>
      <c r="W72">
        <v>134</v>
      </c>
      <c r="X72">
        <v>28.94</v>
      </c>
      <c r="Y72">
        <v>29.1</v>
      </c>
      <c r="Z72" t="s">
        <v>94</v>
      </c>
    </row>
    <row r="73" spans="9:26" x14ac:dyDescent="0.25">
      <c r="I73">
        <f t="shared" si="4"/>
        <v>115.22999999999999</v>
      </c>
      <c r="J73" s="2">
        <v>10</v>
      </c>
      <c r="K73" s="2" t="b">
        <f t="shared" si="5"/>
        <v>1</v>
      </c>
      <c r="L73" t="s">
        <v>64</v>
      </c>
      <c r="M73">
        <v>10.38</v>
      </c>
      <c r="N73">
        <v>47436</v>
      </c>
      <c r="O73">
        <v>0.09</v>
      </c>
      <c r="P73">
        <v>11.523</v>
      </c>
      <c r="Q73" t="s">
        <v>94</v>
      </c>
      <c r="R73">
        <v>167</v>
      </c>
      <c r="S73">
        <v>130</v>
      </c>
      <c r="T73">
        <v>69.45</v>
      </c>
      <c r="U73">
        <v>58.26</v>
      </c>
      <c r="V73" t="s">
        <v>94</v>
      </c>
      <c r="W73">
        <v>132</v>
      </c>
      <c r="X73">
        <v>62.22</v>
      </c>
      <c r="Y73">
        <v>57.83</v>
      </c>
      <c r="Z73" t="s">
        <v>94</v>
      </c>
    </row>
    <row r="74" spans="9:26" x14ac:dyDescent="0.25">
      <c r="I74">
        <f t="shared" si="4"/>
        <v>79.600000000000009</v>
      </c>
      <c r="J74" s="2">
        <v>10</v>
      </c>
      <c r="K74" s="2" t="b">
        <f t="shared" si="5"/>
        <v>1</v>
      </c>
      <c r="L74" t="s">
        <v>65</v>
      </c>
      <c r="M74">
        <v>10.41</v>
      </c>
      <c r="N74">
        <v>588284</v>
      </c>
      <c r="O74">
        <v>1.1000000000000001</v>
      </c>
      <c r="P74">
        <v>7.96</v>
      </c>
      <c r="Q74" t="s">
        <v>94</v>
      </c>
      <c r="R74">
        <v>105</v>
      </c>
      <c r="S74">
        <v>120</v>
      </c>
      <c r="T74">
        <v>41.61</v>
      </c>
      <c r="U74">
        <v>41.65</v>
      </c>
      <c r="V74" t="s">
        <v>94</v>
      </c>
      <c r="W74">
        <v>77</v>
      </c>
      <c r="X74">
        <v>22.61</v>
      </c>
      <c r="Y74">
        <v>21.07</v>
      </c>
      <c r="Z74" t="s">
        <v>94</v>
      </c>
    </row>
    <row r="75" spans="9:26" x14ac:dyDescent="0.25">
      <c r="I75">
        <f t="shared" si="4"/>
        <v>76.099999999999994</v>
      </c>
      <c r="J75" s="2">
        <v>10</v>
      </c>
      <c r="K75" s="2" t="b">
        <f t="shared" si="5"/>
        <v>1</v>
      </c>
      <c r="L75" t="s">
        <v>66</v>
      </c>
      <c r="M75">
        <v>10.52</v>
      </c>
      <c r="N75">
        <v>601197</v>
      </c>
      <c r="O75">
        <v>1.1200000000000001</v>
      </c>
      <c r="P75">
        <v>7.61</v>
      </c>
      <c r="Q75" t="s">
        <v>94</v>
      </c>
      <c r="R75">
        <v>105</v>
      </c>
      <c r="S75">
        <v>134</v>
      </c>
      <c r="T75">
        <v>24.19</v>
      </c>
      <c r="U75">
        <v>25.15</v>
      </c>
      <c r="V75" t="s">
        <v>94</v>
      </c>
      <c r="W75">
        <v>91</v>
      </c>
      <c r="X75">
        <v>18.329999999999998</v>
      </c>
      <c r="Y75">
        <v>18.2</v>
      </c>
      <c r="Z75" t="s">
        <v>94</v>
      </c>
    </row>
    <row r="76" spans="9:26" x14ac:dyDescent="0.25">
      <c r="I76">
        <f t="shared" si="4"/>
        <v>82.41</v>
      </c>
      <c r="J76" s="2">
        <v>10</v>
      </c>
      <c r="K76" s="2" t="b">
        <f t="shared" si="5"/>
        <v>1</v>
      </c>
      <c r="L76" t="s">
        <v>67</v>
      </c>
      <c r="M76">
        <v>10.6</v>
      </c>
      <c r="N76">
        <v>338997</v>
      </c>
      <c r="O76">
        <v>0.63</v>
      </c>
      <c r="P76">
        <v>8.2409999999999997</v>
      </c>
      <c r="Q76" t="s">
        <v>94</v>
      </c>
      <c r="R76">
        <v>146</v>
      </c>
      <c r="S76">
        <v>148</v>
      </c>
      <c r="T76">
        <v>62.17</v>
      </c>
      <c r="U76">
        <v>62.1</v>
      </c>
      <c r="V76" t="s">
        <v>94</v>
      </c>
      <c r="W76">
        <v>111</v>
      </c>
      <c r="X76">
        <v>47.11</v>
      </c>
      <c r="Y76">
        <v>45.2</v>
      </c>
      <c r="Z76" t="s">
        <v>94</v>
      </c>
    </row>
    <row r="77" spans="9:26" x14ac:dyDescent="0.25">
      <c r="I77">
        <f t="shared" si="4"/>
        <v>79.36</v>
      </c>
      <c r="J77" s="2">
        <v>10</v>
      </c>
      <c r="K77" s="2" t="b">
        <f t="shared" si="5"/>
        <v>1</v>
      </c>
      <c r="L77" t="s">
        <v>68</v>
      </c>
      <c r="M77">
        <v>10.63</v>
      </c>
      <c r="N77">
        <v>450671</v>
      </c>
      <c r="O77">
        <v>0.84</v>
      </c>
      <c r="P77">
        <v>7.9359999999999999</v>
      </c>
      <c r="Q77" t="s">
        <v>94</v>
      </c>
      <c r="R77">
        <v>119</v>
      </c>
      <c r="S77">
        <v>91</v>
      </c>
      <c r="T77">
        <v>43.21</v>
      </c>
      <c r="U77">
        <v>41.62</v>
      </c>
      <c r="V77" t="s">
        <v>94</v>
      </c>
      <c r="W77">
        <v>134</v>
      </c>
      <c r="X77">
        <v>38.270000000000003</v>
      </c>
      <c r="Y77">
        <v>38.03</v>
      </c>
      <c r="Z77" t="s">
        <v>94</v>
      </c>
    </row>
    <row r="78" spans="9:26" x14ac:dyDescent="0.25">
      <c r="I78">
        <f t="shared" si="4"/>
        <v>100</v>
      </c>
      <c r="J78" s="2">
        <v>20</v>
      </c>
      <c r="K78" s="2" t="b">
        <f t="shared" si="5"/>
        <v>1</v>
      </c>
      <c r="L78" t="s">
        <v>138</v>
      </c>
      <c r="M78">
        <v>10.65</v>
      </c>
      <c r="N78">
        <v>477597</v>
      </c>
      <c r="O78">
        <v>0.89</v>
      </c>
      <c r="P78">
        <v>20</v>
      </c>
      <c r="Q78" t="s">
        <v>94</v>
      </c>
      <c r="R78">
        <v>152</v>
      </c>
      <c r="S78">
        <v>150</v>
      </c>
      <c r="T78">
        <v>170.23</v>
      </c>
      <c r="U78">
        <v>168.39</v>
      </c>
      <c r="V78" t="s">
        <v>94</v>
      </c>
      <c r="W78" t="s">
        <v>86</v>
      </c>
      <c r="X78" t="s">
        <v>86</v>
      </c>
      <c r="Y78" t="s">
        <v>86</v>
      </c>
      <c r="Z78" t="s">
        <v>86</v>
      </c>
    </row>
    <row r="79" spans="9:26" x14ac:dyDescent="0.25">
      <c r="I79">
        <f t="shared" si="4"/>
        <v>84.04</v>
      </c>
      <c r="J79" s="2">
        <v>10</v>
      </c>
      <c r="K79" s="2" t="b">
        <f t="shared" si="5"/>
        <v>1</v>
      </c>
      <c r="L79" t="s">
        <v>69</v>
      </c>
      <c r="M79">
        <v>10.67</v>
      </c>
      <c r="N79">
        <v>351296</v>
      </c>
      <c r="O79">
        <v>0.66</v>
      </c>
      <c r="P79">
        <v>8.4039999999999999</v>
      </c>
      <c r="Q79" t="s">
        <v>94</v>
      </c>
      <c r="R79">
        <v>146</v>
      </c>
      <c r="S79">
        <v>148</v>
      </c>
      <c r="T79">
        <v>62.3</v>
      </c>
      <c r="U79">
        <v>62.33</v>
      </c>
      <c r="V79" t="s">
        <v>94</v>
      </c>
      <c r="W79">
        <v>111</v>
      </c>
      <c r="X79">
        <v>46.26</v>
      </c>
      <c r="Y79">
        <v>45.92</v>
      </c>
      <c r="Z79" t="s">
        <v>94</v>
      </c>
    </row>
    <row r="80" spans="9:26" x14ac:dyDescent="0.25">
      <c r="I80">
        <f t="shared" si="4"/>
        <v>83.610000000000014</v>
      </c>
      <c r="J80" s="2">
        <v>10</v>
      </c>
      <c r="K80" s="2" t="b">
        <f t="shared" si="5"/>
        <v>1</v>
      </c>
      <c r="L80" t="s">
        <v>71</v>
      </c>
      <c r="M80">
        <v>10.9</v>
      </c>
      <c r="N80">
        <v>452317</v>
      </c>
      <c r="O80">
        <v>0.84</v>
      </c>
      <c r="P80">
        <v>8.3610000000000007</v>
      </c>
      <c r="Q80" t="s">
        <v>94</v>
      </c>
      <c r="R80">
        <v>91</v>
      </c>
      <c r="S80">
        <v>92</v>
      </c>
      <c r="T80">
        <v>51.34</v>
      </c>
      <c r="U80">
        <v>51.73</v>
      </c>
      <c r="V80" t="s">
        <v>94</v>
      </c>
      <c r="W80">
        <v>134</v>
      </c>
      <c r="X80">
        <v>29.22</v>
      </c>
      <c r="Y80">
        <v>29.6</v>
      </c>
      <c r="Z80" t="s">
        <v>94</v>
      </c>
    </row>
    <row r="81" spans="9:26" x14ac:dyDescent="0.25">
      <c r="I81">
        <f t="shared" si="4"/>
        <v>85.63000000000001</v>
      </c>
      <c r="J81" s="2">
        <v>10</v>
      </c>
      <c r="K81" s="2" t="b">
        <f t="shared" si="5"/>
        <v>1</v>
      </c>
      <c r="L81" t="s">
        <v>70</v>
      </c>
      <c r="M81">
        <v>10.91</v>
      </c>
      <c r="N81">
        <v>320671</v>
      </c>
      <c r="O81">
        <v>0.6</v>
      </c>
      <c r="P81">
        <v>8.5630000000000006</v>
      </c>
      <c r="Q81" t="s">
        <v>94</v>
      </c>
      <c r="R81">
        <v>146</v>
      </c>
      <c r="S81">
        <v>148</v>
      </c>
      <c r="T81">
        <v>62.99</v>
      </c>
      <c r="U81">
        <v>62.4</v>
      </c>
      <c r="V81" t="s">
        <v>94</v>
      </c>
      <c r="W81">
        <v>111</v>
      </c>
      <c r="X81">
        <v>46.71</v>
      </c>
      <c r="Y81">
        <v>45.02</v>
      </c>
      <c r="Z81" t="s">
        <v>94</v>
      </c>
    </row>
    <row r="82" spans="9:26" x14ac:dyDescent="0.25">
      <c r="I82">
        <f t="shared" si="4"/>
        <v>88.490000000000009</v>
      </c>
      <c r="J82" s="2">
        <v>10</v>
      </c>
      <c r="K82" s="2" t="b">
        <f t="shared" si="5"/>
        <v>1</v>
      </c>
      <c r="L82" t="s">
        <v>72</v>
      </c>
      <c r="M82">
        <v>11.09</v>
      </c>
      <c r="N82">
        <v>46502</v>
      </c>
      <c r="O82">
        <v>0.09</v>
      </c>
      <c r="P82">
        <v>8.8490000000000002</v>
      </c>
      <c r="Q82" t="s">
        <v>94</v>
      </c>
      <c r="R82">
        <v>117</v>
      </c>
      <c r="S82">
        <v>119</v>
      </c>
      <c r="T82">
        <v>88.93</v>
      </c>
      <c r="U82">
        <v>93.1</v>
      </c>
      <c r="V82" t="s">
        <v>94</v>
      </c>
      <c r="W82">
        <v>201</v>
      </c>
      <c r="X82">
        <v>59.3</v>
      </c>
      <c r="Y82">
        <v>64.819999999999993</v>
      </c>
      <c r="Z82" t="s">
        <v>94</v>
      </c>
    </row>
    <row r="83" spans="9:26" x14ac:dyDescent="0.25">
      <c r="I83">
        <f t="shared" si="4"/>
        <v>111.21000000000001</v>
      </c>
      <c r="J83" s="2">
        <v>10</v>
      </c>
      <c r="K83" s="2" t="b">
        <f t="shared" si="5"/>
        <v>1</v>
      </c>
      <c r="L83" t="s">
        <v>73</v>
      </c>
      <c r="M83">
        <v>11.44</v>
      </c>
      <c r="N83">
        <v>26642</v>
      </c>
      <c r="O83">
        <v>0.05</v>
      </c>
      <c r="P83">
        <v>11.121</v>
      </c>
      <c r="Q83" t="s">
        <v>94</v>
      </c>
      <c r="R83">
        <v>157</v>
      </c>
      <c r="S83">
        <v>155</v>
      </c>
      <c r="T83">
        <v>77.86</v>
      </c>
      <c r="U83">
        <v>78.94</v>
      </c>
      <c r="V83" t="s">
        <v>94</v>
      </c>
      <c r="W83">
        <v>75</v>
      </c>
      <c r="X83">
        <v>206.79</v>
      </c>
      <c r="Y83">
        <v>199.98</v>
      </c>
      <c r="Z83" t="s">
        <v>94</v>
      </c>
    </row>
    <row r="84" spans="9:26" x14ac:dyDescent="0.25">
      <c r="I84">
        <f t="shared" si="4"/>
        <v>141.79999999999998</v>
      </c>
      <c r="J84" s="2">
        <v>10</v>
      </c>
      <c r="K84" s="2" t="b">
        <f t="shared" si="5"/>
        <v>0</v>
      </c>
      <c r="L84" t="s">
        <v>74</v>
      </c>
      <c r="M84">
        <v>11.57</v>
      </c>
      <c r="N84">
        <v>10601</v>
      </c>
      <c r="O84">
        <v>0.02</v>
      </c>
      <c r="P84">
        <v>14.18</v>
      </c>
      <c r="Q84" t="s">
        <v>94</v>
      </c>
      <c r="R84">
        <v>77</v>
      </c>
      <c r="S84">
        <v>51</v>
      </c>
      <c r="T84">
        <v>50.8</v>
      </c>
      <c r="U84">
        <v>50.8</v>
      </c>
      <c r="V84" t="s">
        <v>94</v>
      </c>
      <c r="W84">
        <v>123</v>
      </c>
      <c r="X84">
        <v>20.05</v>
      </c>
      <c r="Y84">
        <v>22.68</v>
      </c>
      <c r="Z84" t="s">
        <v>94</v>
      </c>
    </row>
    <row r="85" spans="9:26" x14ac:dyDescent="0.25">
      <c r="I85">
        <f t="shared" si="4"/>
        <v>102.36000000000001</v>
      </c>
      <c r="J85" s="2">
        <v>10</v>
      </c>
      <c r="K85" s="2" t="b">
        <f t="shared" si="5"/>
        <v>1</v>
      </c>
      <c r="L85" t="s">
        <v>75</v>
      </c>
      <c r="M85">
        <v>11.96</v>
      </c>
      <c r="N85">
        <v>62925</v>
      </c>
      <c r="O85">
        <v>0.12</v>
      </c>
      <c r="P85">
        <v>10.236000000000001</v>
      </c>
      <c r="Q85" t="s">
        <v>94</v>
      </c>
      <c r="R85">
        <v>180</v>
      </c>
      <c r="S85">
        <v>182</v>
      </c>
      <c r="T85">
        <v>91.69</v>
      </c>
      <c r="U85">
        <v>96.35</v>
      </c>
      <c r="V85" t="s">
        <v>94</v>
      </c>
      <c r="W85">
        <v>145</v>
      </c>
      <c r="X85">
        <v>53.11</v>
      </c>
      <c r="Y85">
        <v>53.92</v>
      </c>
      <c r="Z85" t="s">
        <v>94</v>
      </c>
    </row>
    <row r="86" spans="9:26" x14ac:dyDescent="0.25">
      <c r="I86">
        <f t="shared" si="4"/>
        <v>102.22</v>
      </c>
      <c r="J86" s="2">
        <v>10</v>
      </c>
      <c r="K86" s="2" t="b">
        <f t="shared" si="5"/>
        <v>1</v>
      </c>
      <c r="L86" t="s">
        <v>76</v>
      </c>
      <c r="M86">
        <v>12.05</v>
      </c>
      <c r="N86">
        <v>14582</v>
      </c>
      <c r="O86">
        <v>0.03</v>
      </c>
      <c r="P86">
        <v>10.222</v>
      </c>
      <c r="Q86" t="s">
        <v>94</v>
      </c>
      <c r="R86">
        <v>225</v>
      </c>
      <c r="S86">
        <v>227</v>
      </c>
      <c r="T86">
        <v>64.77</v>
      </c>
      <c r="U86">
        <v>64.37</v>
      </c>
      <c r="V86" t="s">
        <v>94</v>
      </c>
      <c r="W86">
        <v>223</v>
      </c>
      <c r="X86">
        <v>64.17</v>
      </c>
      <c r="Y86">
        <v>64.97</v>
      </c>
      <c r="Z86" t="s">
        <v>94</v>
      </c>
    </row>
    <row r="87" spans="9:26" x14ac:dyDescent="0.25">
      <c r="I87">
        <f t="shared" si="4"/>
        <v>112.33999999999999</v>
      </c>
      <c r="J87" s="2">
        <v>10</v>
      </c>
      <c r="K87" s="2" t="b">
        <f t="shared" si="5"/>
        <v>1</v>
      </c>
      <c r="L87" t="s">
        <v>77</v>
      </c>
      <c r="M87">
        <v>12.14</v>
      </c>
      <c r="N87">
        <v>186311</v>
      </c>
      <c r="O87">
        <v>0.35</v>
      </c>
      <c r="P87">
        <v>11.234</v>
      </c>
      <c r="Q87" t="s">
        <v>94</v>
      </c>
      <c r="R87">
        <v>128</v>
      </c>
      <c r="S87">
        <v>127</v>
      </c>
      <c r="T87">
        <v>14.22</v>
      </c>
      <c r="U87">
        <v>14.33</v>
      </c>
      <c r="V87" t="s">
        <v>94</v>
      </c>
      <c r="W87">
        <v>129</v>
      </c>
      <c r="X87">
        <v>10.220000000000001</v>
      </c>
      <c r="Y87">
        <v>9.94</v>
      </c>
      <c r="Z87" t="s">
        <v>94</v>
      </c>
    </row>
    <row r="88" spans="9:26" x14ac:dyDescent="0.25">
      <c r="I88">
        <f t="shared" si="4"/>
        <v>101.12</v>
      </c>
      <c r="J88" s="2">
        <v>10</v>
      </c>
      <c r="K88" s="2" t="b">
        <f t="shared" si="5"/>
        <v>1</v>
      </c>
      <c r="L88" t="s">
        <v>78</v>
      </c>
      <c r="M88">
        <v>12.28</v>
      </c>
      <c r="N88">
        <v>44692</v>
      </c>
      <c r="O88">
        <v>0.08</v>
      </c>
      <c r="P88">
        <v>10.112</v>
      </c>
      <c r="Q88" t="s">
        <v>94</v>
      </c>
      <c r="R88">
        <v>180</v>
      </c>
      <c r="S88">
        <v>182</v>
      </c>
      <c r="T88">
        <v>93.91</v>
      </c>
      <c r="U88">
        <v>96.43</v>
      </c>
      <c r="V88" t="s">
        <v>94</v>
      </c>
      <c r="W88">
        <v>145</v>
      </c>
      <c r="X88">
        <v>57.32</v>
      </c>
      <c r="Y88">
        <v>56.83</v>
      </c>
      <c r="Z88" t="s">
        <v>94</v>
      </c>
    </row>
  </sheetData>
  <conditionalFormatting sqref="K1:K1048576">
    <cfRule type="cellIs" dxfId="17" priority="3" operator="equal">
      <formula>FALSE</formula>
    </cfRule>
  </conditionalFormatting>
  <conditionalFormatting sqref="B1:B1048576 F1:G1048576">
    <cfRule type="cellIs" dxfId="16" priority="2" operator="equal">
      <formula>FALSE</formula>
    </cfRule>
  </conditionalFormatting>
  <conditionalFormatting sqref="I4:I88">
    <cfRule type="cellIs" dxfId="15" priority="1" operator="lessThan">
      <formula>70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G26" sqref="G26"/>
    </sheetView>
  </sheetViews>
  <sheetFormatPr defaultRowHeight="15" x14ac:dyDescent="0.25"/>
  <cols>
    <col min="3" max="3" width="10.7109375" bestFit="1" customWidth="1"/>
    <col min="4" max="4" width="6.140625" bestFit="1" customWidth="1"/>
    <col min="6" max="6" width="41.140625" bestFit="1" customWidth="1"/>
    <col min="11" max="11" width="15.85546875" bestFit="1" customWidth="1"/>
  </cols>
  <sheetData>
    <row r="1" spans="1:20" x14ac:dyDescent="0.25">
      <c r="F1" t="s">
        <v>82</v>
      </c>
      <c r="G1" t="s">
        <v>88</v>
      </c>
      <c r="H1" t="s">
        <v>89</v>
      </c>
      <c r="I1" t="s">
        <v>90</v>
      </c>
      <c r="J1" t="s">
        <v>87</v>
      </c>
      <c r="K1" t="s">
        <v>91</v>
      </c>
      <c r="L1" t="s">
        <v>111</v>
      </c>
      <c r="M1" t="s">
        <v>112</v>
      </c>
      <c r="N1" t="s">
        <v>113</v>
      </c>
      <c r="O1" t="s">
        <v>113</v>
      </c>
      <c r="P1" t="s">
        <v>113</v>
      </c>
      <c r="Q1" t="s">
        <v>114</v>
      </c>
      <c r="R1" t="s">
        <v>115</v>
      </c>
      <c r="S1" t="s">
        <v>115</v>
      </c>
      <c r="T1" t="s">
        <v>115</v>
      </c>
    </row>
    <row r="2" spans="1:20" x14ac:dyDescent="0.25">
      <c r="G2" t="s">
        <v>83</v>
      </c>
      <c r="H2" t="s">
        <v>92</v>
      </c>
      <c r="I2" t="s">
        <v>84</v>
      </c>
      <c r="J2" t="s">
        <v>80</v>
      </c>
      <c r="K2" t="s">
        <v>93</v>
      </c>
      <c r="L2" t="s">
        <v>116</v>
      </c>
      <c r="M2" t="s">
        <v>116</v>
      </c>
      <c r="N2" t="s">
        <v>117</v>
      </c>
      <c r="O2" t="s">
        <v>118</v>
      </c>
      <c r="P2" t="s">
        <v>119</v>
      </c>
      <c r="Q2" t="s">
        <v>116</v>
      </c>
      <c r="R2" t="s">
        <v>117</v>
      </c>
      <c r="S2" t="s">
        <v>118</v>
      </c>
      <c r="T2" t="s">
        <v>119</v>
      </c>
    </row>
    <row r="3" spans="1:20" x14ac:dyDescent="0.25">
      <c r="A3" t="s">
        <v>81</v>
      </c>
      <c r="B3" t="s">
        <v>100</v>
      </c>
      <c r="C3" t="s">
        <v>107</v>
      </c>
      <c r="D3" t="s">
        <v>106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</row>
    <row r="4" spans="1:20" x14ac:dyDescent="0.25">
      <c r="A4">
        <v>2</v>
      </c>
      <c r="B4" t="b">
        <f t="shared" ref="B4:B35" si="0">OR(J4&lt;0.5*A4,J4="n.a.",J4&gt;9)</f>
        <v>1</v>
      </c>
      <c r="C4" t="b">
        <f t="shared" ref="C4:C35" si="1">K4="Not confirmed"</f>
        <v>1</v>
      </c>
      <c r="D4" t="b">
        <f>AND(B4=FALSE,C4=FALSE)</f>
        <v>0</v>
      </c>
      <c r="F4" t="s">
        <v>1</v>
      </c>
      <c r="G4">
        <v>1.44</v>
      </c>
      <c r="H4">
        <v>905</v>
      </c>
      <c r="I4">
        <v>0.01</v>
      </c>
      <c r="J4">
        <v>3.5000000000000003E-2</v>
      </c>
      <c r="K4" t="s">
        <v>95</v>
      </c>
      <c r="L4">
        <v>50</v>
      </c>
      <c r="M4">
        <v>52</v>
      </c>
      <c r="N4">
        <v>33.64</v>
      </c>
      <c r="O4" t="s">
        <v>86</v>
      </c>
      <c r="P4" t="s">
        <v>95</v>
      </c>
      <c r="Q4">
        <v>49</v>
      </c>
      <c r="R4">
        <v>10.07</v>
      </c>
      <c r="S4" t="s">
        <v>86</v>
      </c>
      <c r="T4" t="s">
        <v>95</v>
      </c>
    </row>
    <row r="5" spans="1:20" x14ac:dyDescent="0.25">
      <c r="A5">
        <v>2</v>
      </c>
      <c r="B5" t="b">
        <f t="shared" si="0"/>
        <v>1</v>
      </c>
      <c r="C5" t="b">
        <f t="shared" si="1"/>
        <v>1</v>
      </c>
      <c r="D5" t="b">
        <f t="shared" ref="D5:D68" si="2">AND(B5=FALSE,C5=FALSE)</f>
        <v>0</v>
      </c>
      <c r="F5" t="s">
        <v>2</v>
      </c>
      <c r="G5" t="s">
        <v>86</v>
      </c>
      <c r="H5" t="s">
        <v>86</v>
      </c>
      <c r="I5" t="s">
        <v>86</v>
      </c>
      <c r="J5" t="s">
        <v>86</v>
      </c>
      <c r="K5" t="s">
        <v>95</v>
      </c>
      <c r="L5">
        <v>62</v>
      </c>
      <c r="M5">
        <v>64</v>
      </c>
      <c r="N5">
        <v>33</v>
      </c>
      <c r="O5" t="s">
        <v>86</v>
      </c>
      <c r="P5" t="s">
        <v>95</v>
      </c>
      <c r="Q5">
        <v>61</v>
      </c>
      <c r="R5">
        <v>7.67</v>
      </c>
      <c r="S5" t="s">
        <v>86</v>
      </c>
      <c r="T5" t="s">
        <v>95</v>
      </c>
    </row>
    <row r="6" spans="1:20" x14ac:dyDescent="0.25">
      <c r="A6">
        <v>2</v>
      </c>
      <c r="B6" t="b">
        <f t="shared" si="0"/>
        <v>1</v>
      </c>
      <c r="C6" t="b">
        <f t="shared" si="1"/>
        <v>0</v>
      </c>
      <c r="D6" t="b">
        <f t="shared" si="2"/>
        <v>0</v>
      </c>
      <c r="F6" t="s">
        <v>3</v>
      </c>
      <c r="G6">
        <v>1.82</v>
      </c>
      <c r="H6">
        <v>1089</v>
      </c>
      <c r="I6">
        <v>0.02</v>
      </c>
      <c r="J6">
        <v>7.8E-2</v>
      </c>
      <c r="K6" t="s">
        <v>94</v>
      </c>
      <c r="L6">
        <v>94</v>
      </c>
      <c r="M6">
        <v>96</v>
      </c>
      <c r="N6">
        <v>93.97</v>
      </c>
      <c r="O6">
        <v>106.55</v>
      </c>
      <c r="P6" t="s">
        <v>94</v>
      </c>
      <c r="Q6">
        <v>93</v>
      </c>
      <c r="R6">
        <v>20.7</v>
      </c>
      <c r="S6">
        <v>23.61</v>
      </c>
      <c r="T6" t="s">
        <v>94</v>
      </c>
    </row>
    <row r="7" spans="1:20" x14ac:dyDescent="0.25">
      <c r="A7">
        <v>2</v>
      </c>
      <c r="B7" t="b">
        <f t="shared" si="0"/>
        <v>1</v>
      </c>
      <c r="C7" t="b">
        <f t="shared" si="1"/>
        <v>1</v>
      </c>
      <c r="D7" t="b">
        <f t="shared" si="2"/>
        <v>0</v>
      </c>
      <c r="F7" t="s">
        <v>4</v>
      </c>
      <c r="G7" t="s">
        <v>86</v>
      </c>
      <c r="H7" t="s">
        <v>86</v>
      </c>
      <c r="I7" t="s">
        <v>86</v>
      </c>
      <c r="J7" t="s">
        <v>86</v>
      </c>
      <c r="K7" t="s">
        <v>95</v>
      </c>
      <c r="L7">
        <v>64</v>
      </c>
      <c r="M7">
        <v>66</v>
      </c>
      <c r="N7">
        <v>31.47</v>
      </c>
      <c r="O7" t="s">
        <v>86</v>
      </c>
      <c r="P7" t="s">
        <v>95</v>
      </c>
      <c r="Q7">
        <v>49</v>
      </c>
      <c r="R7">
        <v>24.21</v>
      </c>
      <c r="S7" t="s">
        <v>86</v>
      </c>
      <c r="T7" t="s">
        <v>95</v>
      </c>
    </row>
    <row r="8" spans="1:20" x14ac:dyDescent="0.25">
      <c r="A8">
        <v>2</v>
      </c>
      <c r="B8" t="b">
        <f t="shared" si="0"/>
        <v>1</v>
      </c>
      <c r="C8" t="b">
        <f t="shared" si="1"/>
        <v>1</v>
      </c>
      <c r="D8" t="b">
        <f t="shared" si="2"/>
        <v>0</v>
      </c>
      <c r="F8" t="s">
        <v>5</v>
      </c>
      <c r="G8">
        <v>2.17</v>
      </c>
      <c r="H8">
        <v>114</v>
      </c>
      <c r="I8">
        <v>0</v>
      </c>
      <c r="J8">
        <v>4.0000000000000001E-3</v>
      </c>
      <c r="K8" t="s">
        <v>95</v>
      </c>
      <c r="L8">
        <v>101</v>
      </c>
      <c r="M8">
        <v>103</v>
      </c>
      <c r="N8">
        <v>65.61</v>
      </c>
      <c r="O8" t="s">
        <v>86</v>
      </c>
      <c r="P8" t="s">
        <v>95</v>
      </c>
      <c r="Q8">
        <v>105</v>
      </c>
      <c r="R8">
        <v>9.76</v>
      </c>
      <c r="S8" t="s">
        <v>86</v>
      </c>
      <c r="T8" t="s">
        <v>95</v>
      </c>
    </row>
    <row r="9" spans="1:20" x14ac:dyDescent="0.25">
      <c r="A9">
        <v>2</v>
      </c>
      <c r="B9" t="b">
        <f t="shared" si="0"/>
        <v>1</v>
      </c>
      <c r="C9" t="b">
        <f t="shared" si="1"/>
        <v>1</v>
      </c>
      <c r="D9" t="b">
        <f t="shared" si="2"/>
        <v>0</v>
      </c>
      <c r="F9" t="s">
        <v>6</v>
      </c>
      <c r="G9" t="s">
        <v>86</v>
      </c>
      <c r="H9" t="s">
        <v>86</v>
      </c>
      <c r="I9" t="s">
        <v>86</v>
      </c>
      <c r="J9" t="s">
        <v>86</v>
      </c>
      <c r="K9" t="s">
        <v>95</v>
      </c>
      <c r="L9">
        <v>59</v>
      </c>
      <c r="M9">
        <v>74</v>
      </c>
      <c r="N9">
        <v>70.98</v>
      </c>
      <c r="O9" t="s">
        <v>86</v>
      </c>
      <c r="P9" t="s">
        <v>95</v>
      </c>
      <c r="Q9">
        <v>45</v>
      </c>
      <c r="R9">
        <v>58.88</v>
      </c>
      <c r="S9" t="s">
        <v>86</v>
      </c>
      <c r="T9" t="s">
        <v>95</v>
      </c>
    </row>
    <row r="10" spans="1:20" x14ac:dyDescent="0.25">
      <c r="A10">
        <v>2</v>
      </c>
      <c r="B10" t="b">
        <f t="shared" si="0"/>
        <v>1</v>
      </c>
      <c r="C10" t="b">
        <f t="shared" si="1"/>
        <v>1</v>
      </c>
      <c r="D10" t="b">
        <f t="shared" si="2"/>
        <v>0</v>
      </c>
      <c r="F10" t="s">
        <v>7</v>
      </c>
      <c r="G10">
        <v>2.71</v>
      </c>
      <c r="H10">
        <v>360</v>
      </c>
      <c r="I10">
        <v>0.01</v>
      </c>
      <c r="J10">
        <v>8.9999999999999993E-3</v>
      </c>
      <c r="K10" t="s">
        <v>95</v>
      </c>
      <c r="L10">
        <v>61</v>
      </c>
      <c r="M10">
        <v>96</v>
      </c>
      <c r="N10">
        <v>41.66</v>
      </c>
      <c r="O10" t="s">
        <v>86</v>
      </c>
      <c r="P10" t="s">
        <v>95</v>
      </c>
      <c r="Q10">
        <v>98</v>
      </c>
      <c r="R10">
        <v>26.5</v>
      </c>
      <c r="S10" t="s">
        <v>86</v>
      </c>
      <c r="T10" t="s">
        <v>95</v>
      </c>
    </row>
    <row r="11" spans="1:20" x14ac:dyDescent="0.25">
      <c r="A11">
        <v>3.6</v>
      </c>
      <c r="B11" t="b">
        <f t="shared" si="0"/>
        <v>1</v>
      </c>
      <c r="C11" t="b">
        <f t="shared" si="1"/>
        <v>1</v>
      </c>
      <c r="D11" t="b">
        <f t="shared" si="2"/>
        <v>0</v>
      </c>
      <c r="F11" t="s">
        <v>8</v>
      </c>
      <c r="G11" t="s">
        <v>86</v>
      </c>
      <c r="H11" t="s">
        <v>86</v>
      </c>
      <c r="I11" t="s">
        <v>86</v>
      </c>
      <c r="J11" t="s">
        <v>86</v>
      </c>
      <c r="K11" t="s">
        <v>95</v>
      </c>
      <c r="L11">
        <v>43</v>
      </c>
      <c r="M11">
        <v>58</v>
      </c>
      <c r="N11">
        <v>42.08</v>
      </c>
      <c r="O11" t="s">
        <v>86</v>
      </c>
      <c r="P11" t="s">
        <v>95</v>
      </c>
      <c r="Q11">
        <v>42</v>
      </c>
      <c r="R11">
        <v>6.63</v>
      </c>
      <c r="S11" t="s">
        <v>86</v>
      </c>
      <c r="T11" t="s">
        <v>95</v>
      </c>
    </row>
    <row r="12" spans="1:20" x14ac:dyDescent="0.25">
      <c r="A12">
        <v>2</v>
      </c>
      <c r="B12" t="b">
        <f t="shared" si="0"/>
        <v>1</v>
      </c>
      <c r="C12" t="b">
        <f t="shared" si="1"/>
        <v>1</v>
      </c>
      <c r="D12" t="b">
        <f t="shared" si="2"/>
        <v>0</v>
      </c>
      <c r="F12" t="s">
        <v>9</v>
      </c>
      <c r="G12">
        <v>2.87</v>
      </c>
      <c r="H12">
        <v>2081</v>
      </c>
      <c r="I12">
        <v>0.03</v>
      </c>
      <c r="J12">
        <v>0.06</v>
      </c>
      <c r="K12" t="s">
        <v>95</v>
      </c>
      <c r="L12">
        <v>142</v>
      </c>
      <c r="M12">
        <v>127</v>
      </c>
      <c r="N12">
        <v>34.369999999999997</v>
      </c>
      <c r="O12">
        <v>29.65</v>
      </c>
      <c r="P12" t="s">
        <v>94</v>
      </c>
      <c r="Q12">
        <v>141</v>
      </c>
      <c r="R12">
        <v>13.37</v>
      </c>
      <c r="S12" t="s">
        <v>86</v>
      </c>
      <c r="T12" t="s">
        <v>95</v>
      </c>
    </row>
    <row r="13" spans="1:20" x14ac:dyDescent="0.25">
      <c r="A13">
        <v>2</v>
      </c>
      <c r="B13" t="b">
        <f t="shared" si="0"/>
        <v>1</v>
      </c>
      <c r="C13" t="b">
        <f t="shared" si="1"/>
        <v>1</v>
      </c>
      <c r="D13" t="b">
        <f t="shared" si="2"/>
        <v>0</v>
      </c>
      <c r="F13" t="s">
        <v>10</v>
      </c>
      <c r="G13">
        <v>2.93</v>
      </c>
      <c r="H13">
        <v>2951</v>
      </c>
      <c r="I13">
        <v>0.04</v>
      </c>
      <c r="J13">
        <v>3.5000000000000003E-2</v>
      </c>
      <c r="K13" t="s">
        <v>95</v>
      </c>
      <c r="L13">
        <v>76</v>
      </c>
      <c r="M13">
        <v>78</v>
      </c>
      <c r="N13">
        <v>8.56</v>
      </c>
      <c r="O13" t="s">
        <v>86</v>
      </c>
      <c r="P13" t="s">
        <v>95</v>
      </c>
      <c r="Q13" t="s">
        <v>86</v>
      </c>
      <c r="R13" t="s">
        <v>86</v>
      </c>
      <c r="S13" t="s">
        <v>86</v>
      </c>
      <c r="T13" t="s">
        <v>86</v>
      </c>
    </row>
    <row r="14" spans="1:20" x14ac:dyDescent="0.25">
      <c r="A14">
        <v>2</v>
      </c>
      <c r="B14" t="b">
        <f t="shared" si="0"/>
        <v>1</v>
      </c>
      <c r="C14" t="b">
        <f t="shared" si="1"/>
        <v>1</v>
      </c>
      <c r="D14" t="b">
        <f t="shared" si="2"/>
        <v>0</v>
      </c>
      <c r="F14" t="s">
        <v>11</v>
      </c>
      <c r="G14" t="s">
        <v>86</v>
      </c>
      <c r="H14" t="s">
        <v>86</v>
      </c>
      <c r="I14" t="s">
        <v>86</v>
      </c>
      <c r="J14" t="s">
        <v>86</v>
      </c>
      <c r="K14" t="s">
        <v>95</v>
      </c>
      <c r="L14">
        <v>41</v>
      </c>
      <c r="M14">
        <v>39</v>
      </c>
      <c r="N14">
        <v>62.3</v>
      </c>
      <c r="O14" t="s">
        <v>86</v>
      </c>
      <c r="P14" t="s">
        <v>95</v>
      </c>
      <c r="Q14">
        <v>76</v>
      </c>
      <c r="R14">
        <v>50.52</v>
      </c>
      <c r="S14" t="s">
        <v>86</v>
      </c>
      <c r="T14" t="s">
        <v>95</v>
      </c>
    </row>
    <row r="15" spans="1:20" x14ac:dyDescent="0.25">
      <c r="A15">
        <v>2</v>
      </c>
      <c r="B15" t="b">
        <f t="shared" si="0"/>
        <v>1</v>
      </c>
      <c r="C15" t="b">
        <f t="shared" si="1"/>
        <v>0</v>
      </c>
      <c r="D15" t="b">
        <f t="shared" si="2"/>
        <v>0</v>
      </c>
      <c r="F15" t="s">
        <v>12</v>
      </c>
      <c r="G15">
        <v>3.34</v>
      </c>
      <c r="H15">
        <v>888</v>
      </c>
      <c r="I15">
        <v>0.01</v>
      </c>
      <c r="J15">
        <v>2.7E-2</v>
      </c>
      <c r="K15" t="s">
        <v>94</v>
      </c>
      <c r="L15">
        <v>49</v>
      </c>
      <c r="M15">
        <v>84</v>
      </c>
      <c r="N15">
        <v>63.94</v>
      </c>
      <c r="O15">
        <v>71.33</v>
      </c>
      <c r="P15" t="s">
        <v>94</v>
      </c>
      <c r="Q15">
        <v>86</v>
      </c>
      <c r="R15">
        <v>40.83</v>
      </c>
      <c r="S15">
        <v>34.130000000000003</v>
      </c>
      <c r="T15" t="s">
        <v>94</v>
      </c>
    </row>
    <row r="16" spans="1:20" x14ac:dyDescent="0.25">
      <c r="A16">
        <v>2</v>
      </c>
      <c r="B16" t="b">
        <f t="shared" si="0"/>
        <v>1</v>
      </c>
      <c r="C16" t="b">
        <f t="shared" si="1"/>
        <v>0</v>
      </c>
      <c r="D16" t="b">
        <f t="shared" si="2"/>
        <v>0</v>
      </c>
      <c r="F16" t="s">
        <v>13</v>
      </c>
      <c r="G16">
        <v>3.66</v>
      </c>
      <c r="H16">
        <v>809</v>
      </c>
      <c r="I16">
        <v>0.01</v>
      </c>
      <c r="J16">
        <v>1.7999999999999999E-2</v>
      </c>
      <c r="K16" t="s">
        <v>94</v>
      </c>
      <c r="L16">
        <v>61</v>
      </c>
      <c r="M16">
        <v>96</v>
      </c>
      <c r="N16">
        <v>43.3</v>
      </c>
      <c r="O16">
        <v>30.56</v>
      </c>
      <c r="P16" t="s">
        <v>94</v>
      </c>
      <c r="Q16">
        <v>98</v>
      </c>
      <c r="R16">
        <v>27.59</v>
      </c>
      <c r="S16">
        <v>27.79</v>
      </c>
      <c r="T16" t="s">
        <v>94</v>
      </c>
    </row>
    <row r="17" spans="1:20" x14ac:dyDescent="0.25">
      <c r="A17">
        <v>2</v>
      </c>
      <c r="B17" t="b">
        <f t="shared" si="0"/>
        <v>1</v>
      </c>
      <c r="C17" t="b">
        <f t="shared" si="1"/>
        <v>1</v>
      </c>
      <c r="D17" t="b">
        <f t="shared" si="2"/>
        <v>0</v>
      </c>
      <c r="F17" t="s">
        <v>14</v>
      </c>
      <c r="G17" t="s">
        <v>86</v>
      </c>
      <c r="H17" t="s">
        <v>86</v>
      </c>
      <c r="I17" t="s">
        <v>86</v>
      </c>
      <c r="J17" t="s">
        <v>86</v>
      </c>
      <c r="K17" t="s">
        <v>95</v>
      </c>
      <c r="L17">
        <v>73</v>
      </c>
      <c r="M17">
        <v>41</v>
      </c>
      <c r="N17">
        <v>23.77</v>
      </c>
      <c r="O17" t="s">
        <v>86</v>
      </c>
      <c r="P17" t="s">
        <v>95</v>
      </c>
      <c r="Q17">
        <v>57</v>
      </c>
      <c r="R17">
        <v>20.91</v>
      </c>
      <c r="S17" t="s">
        <v>86</v>
      </c>
      <c r="T17" t="s">
        <v>95</v>
      </c>
    </row>
    <row r="18" spans="1:20" x14ac:dyDescent="0.25">
      <c r="A18">
        <v>2</v>
      </c>
      <c r="B18" t="b">
        <f t="shared" si="0"/>
        <v>1</v>
      </c>
      <c r="C18" t="b">
        <f t="shared" si="1"/>
        <v>1</v>
      </c>
      <c r="D18" t="b">
        <f t="shared" si="2"/>
        <v>0</v>
      </c>
      <c r="F18" t="s">
        <v>15</v>
      </c>
      <c r="G18" t="s">
        <v>86</v>
      </c>
      <c r="H18" t="s">
        <v>86</v>
      </c>
      <c r="I18" t="s">
        <v>86</v>
      </c>
      <c r="J18" t="s">
        <v>86</v>
      </c>
      <c r="K18" t="s">
        <v>95</v>
      </c>
      <c r="L18">
        <v>63</v>
      </c>
      <c r="M18">
        <v>65</v>
      </c>
      <c r="N18">
        <v>32.1</v>
      </c>
      <c r="O18" t="s">
        <v>86</v>
      </c>
      <c r="P18" t="s">
        <v>95</v>
      </c>
      <c r="Q18">
        <v>83</v>
      </c>
      <c r="R18">
        <v>8.4</v>
      </c>
      <c r="S18" t="s">
        <v>86</v>
      </c>
      <c r="T18" t="s">
        <v>95</v>
      </c>
    </row>
    <row r="19" spans="1:20" x14ac:dyDescent="0.25">
      <c r="A19">
        <v>2</v>
      </c>
      <c r="B19" t="b">
        <f t="shared" si="0"/>
        <v>1</v>
      </c>
      <c r="C19" t="b">
        <f t="shared" si="1"/>
        <v>1</v>
      </c>
      <c r="D19" t="b">
        <f t="shared" si="2"/>
        <v>0</v>
      </c>
      <c r="F19" t="s">
        <v>17</v>
      </c>
      <c r="G19">
        <v>4.8</v>
      </c>
      <c r="H19">
        <v>566</v>
      </c>
      <c r="I19">
        <v>0.01</v>
      </c>
      <c r="J19">
        <v>1.0999999999999999E-2</v>
      </c>
      <c r="K19" t="s">
        <v>95</v>
      </c>
      <c r="L19">
        <v>61</v>
      </c>
      <c r="M19">
        <v>96</v>
      </c>
      <c r="N19">
        <v>45.11</v>
      </c>
      <c r="O19">
        <v>51.6</v>
      </c>
      <c r="P19" t="s">
        <v>94</v>
      </c>
      <c r="Q19">
        <v>98</v>
      </c>
      <c r="R19">
        <v>28.47</v>
      </c>
      <c r="S19" t="s">
        <v>86</v>
      </c>
      <c r="T19" t="s">
        <v>95</v>
      </c>
    </row>
    <row r="20" spans="1:20" x14ac:dyDescent="0.25">
      <c r="A20">
        <v>2</v>
      </c>
      <c r="B20" t="b">
        <f t="shared" si="0"/>
        <v>1</v>
      </c>
      <c r="C20" t="b">
        <f t="shared" si="1"/>
        <v>1</v>
      </c>
      <c r="D20" t="b">
        <f t="shared" si="2"/>
        <v>0</v>
      </c>
      <c r="F20" t="s">
        <v>16</v>
      </c>
      <c r="G20" t="s">
        <v>86</v>
      </c>
      <c r="H20" t="s">
        <v>86</v>
      </c>
      <c r="I20" t="s">
        <v>86</v>
      </c>
      <c r="J20" t="s">
        <v>86</v>
      </c>
      <c r="K20" t="s">
        <v>95</v>
      </c>
      <c r="L20">
        <v>77</v>
      </c>
      <c r="M20">
        <v>41</v>
      </c>
      <c r="N20">
        <v>61.04</v>
      </c>
      <c r="O20" t="s">
        <v>86</v>
      </c>
      <c r="P20" t="s">
        <v>95</v>
      </c>
      <c r="Q20">
        <v>79</v>
      </c>
      <c r="R20">
        <v>21.97</v>
      </c>
      <c r="S20" t="s">
        <v>86</v>
      </c>
      <c r="T20" t="s">
        <v>95</v>
      </c>
    </row>
    <row r="21" spans="1:20" x14ac:dyDescent="0.25">
      <c r="A21">
        <v>3.6</v>
      </c>
      <c r="B21" t="b">
        <f t="shared" si="0"/>
        <v>1</v>
      </c>
      <c r="C21" t="b">
        <f t="shared" si="1"/>
        <v>1</v>
      </c>
      <c r="D21" t="b">
        <f t="shared" si="2"/>
        <v>0</v>
      </c>
      <c r="F21" t="s">
        <v>18</v>
      </c>
      <c r="G21" t="s">
        <v>86</v>
      </c>
      <c r="H21" t="s">
        <v>86</v>
      </c>
      <c r="I21" t="s">
        <v>86</v>
      </c>
      <c r="J21" t="s">
        <v>86</v>
      </c>
      <c r="K21" t="s">
        <v>95</v>
      </c>
      <c r="L21">
        <v>43</v>
      </c>
      <c r="M21">
        <v>72</v>
      </c>
      <c r="N21">
        <v>36.64</v>
      </c>
      <c r="O21" t="s">
        <v>86</v>
      </c>
      <c r="P21" t="s">
        <v>95</v>
      </c>
      <c r="Q21">
        <v>57</v>
      </c>
      <c r="R21">
        <v>10.15</v>
      </c>
      <c r="S21" t="s">
        <v>86</v>
      </c>
      <c r="T21" t="s">
        <v>95</v>
      </c>
    </row>
    <row r="22" spans="1:20" x14ac:dyDescent="0.25">
      <c r="A22">
        <v>2</v>
      </c>
      <c r="B22" t="b">
        <f t="shared" si="0"/>
        <v>1</v>
      </c>
      <c r="C22" t="b">
        <f t="shared" si="1"/>
        <v>1</v>
      </c>
      <c r="D22" t="b">
        <f t="shared" si="2"/>
        <v>0</v>
      </c>
      <c r="F22" t="s">
        <v>19</v>
      </c>
      <c r="G22" t="s">
        <v>86</v>
      </c>
      <c r="H22" t="s">
        <v>86</v>
      </c>
      <c r="I22" t="s">
        <v>86</v>
      </c>
      <c r="J22" t="s">
        <v>86</v>
      </c>
      <c r="K22" t="s">
        <v>95</v>
      </c>
      <c r="L22">
        <v>55</v>
      </c>
      <c r="M22">
        <v>85</v>
      </c>
      <c r="N22">
        <v>12.27</v>
      </c>
      <c r="O22" t="s">
        <v>86</v>
      </c>
      <c r="P22" t="s">
        <v>95</v>
      </c>
      <c r="Q22">
        <v>42</v>
      </c>
      <c r="R22">
        <v>7.13</v>
      </c>
      <c r="S22" t="s">
        <v>86</v>
      </c>
      <c r="T22" t="s">
        <v>95</v>
      </c>
    </row>
    <row r="23" spans="1:20" x14ac:dyDescent="0.25">
      <c r="A23">
        <v>2</v>
      </c>
      <c r="B23" t="b">
        <f t="shared" si="0"/>
        <v>1</v>
      </c>
      <c r="C23" t="b">
        <f t="shared" si="1"/>
        <v>1</v>
      </c>
      <c r="D23" t="b">
        <f t="shared" si="2"/>
        <v>0</v>
      </c>
      <c r="F23" t="s">
        <v>20</v>
      </c>
      <c r="G23">
        <v>5.05</v>
      </c>
      <c r="H23">
        <v>282</v>
      </c>
      <c r="I23">
        <v>0</v>
      </c>
      <c r="J23">
        <v>1.2E-2</v>
      </c>
      <c r="K23" t="s">
        <v>95</v>
      </c>
      <c r="L23">
        <v>49</v>
      </c>
      <c r="M23">
        <v>130</v>
      </c>
      <c r="N23">
        <v>45.05</v>
      </c>
      <c r="O23">
        <v>39.5</v>
      </c>
      <c r="P23" t="s">
        <v>94</v>
      </c>
      <c r="Q23">
        <v>128</v>
      </c>
      <c r="R23">
        <v>35.43</v>
      </c>
      <c r="S23" t="s">
        <v>86</v>
      </c>
      <c r="T23" t="s">
        <v>95</v>
      </c>
    </row>
    <row r="24" spans="1:20" x14ac:dyDescent="0.25">
      <c r="A24">
        <v>2</v>
      </c>
      <c r="B24" t="b">
        <f t="shared" si="0"/>
        <v>1</v>
      </c>
      <c r="C24" t="b">
        <f t="shared" si="1"/>
        <v>1</v>
      </c>
      <c r="D24" t="b">
        <f t="shared" si="2"/>
        <v>0</v>
      </c>
      <c r="F24" t="s">
        <v>21</v>
      </c>
      <c r="G24" t="s">
        <v>86</v>
      </c>
      <c r="H24" t="s">
        <v>86</v>
      </c>
      <c r="I24" t="s">
        <v>86</v>
      </c>
      <c r="J24" t="s">
        <v>86</v>
      </c>
      <c r="K24" t="s">
        <v>95</v>
      </c>
      <c r="L24">
        <v>67</v>
      </c>
      <c r="M24">
        <v>52</v>
      </c>
      <c r="N24">
        <v>30.29</v>
      </c>
      <c r="O24" t="s">
        <v>86</v>
      </c>
      <c r="P24" t="s">
        <v>95</v>
      </c>
      <c r="Q24">
        <v>40</v>
      </c>
      <c r="R24">
        <v>26.21</v>
      </c>
      <c r="S24" t="s">
        <v>86</v>
      </c>
      <c r="T24" t="s">
        <v>95</v>
      </c>
    </row>
    <row r="25" spans="1:20" x14ac:dyDescent="0.25">
      <c r="A25">
        <v>2</v>
      </c>
      <c r="B25" t="b">
        <f t="shared" si="0"/>
        <v>1</v>
      </c>
      <c r="C25" t="b">
        <f t="shared" si="1"/>
        <v>1</v>
      </c>
      <c r="D25" t="b">
        <f t="shared" si="2"/>
        <v>0</v>
      </c>
      <c r="F25" t="s">
        <v>22</v>
      </c>
      <c r="G25" t="s">
        <v>86</v>
      </c>
      <c r="H25" t="s">
        <v>86</v>
      </c>
      <c r="I25" t="s">
        <v>86</v>
      </c>
      <c r="J25" t="s">
        <v>86</v>
      </c>
      <c r="K25" t="s">
        <v>95</v>
      </c>
      <c r="L25">
        <v>42</v>
      </c>
      <c r="M25">
        <v>72</v>
      </c>
      <c r="N25">
        <v>58.35</v>
      </c>
      <c r="O25" t="s">
        <v>86</v>
      </c>
      <c r="P25" t="s">
        <v>95</v>
      </c>
      <c r="Q25">
        <v>71</v>
      </c>
      <c r="R25">
        <v>63.15</v>
      </c>
      <c r="S25" t="s">
        <v>86</v>
      </c>
      <c r="T25" t="s">
        <v>95</v>
      </c>
    </row>
    <row r="26" spans="1:20" x14ac:dyDescent="0.25">
      <c r="A26">
        <v>2</v>
      </c>
      <c r="B26" t="b">
        <f t="shared" si="0"/>
        <v>1</v>
      </c>
      <c r="C26" t="b">
        <f t="shared" si="1"/>
        <v>1</v>
      </c>
      <c r="D26" t="b">
        <f t="shared" si="2"/>
        <v>0</v>
      </c>
      <c r="F26" t="s">
        <v>23</v>
      </c>
      <c r="G26">
        <v>5.19</v>
      </c>
      <c r="H26">
        <v>226</v>
      </c>
      <c r="I26">
        <v>0</v>
      </c>
      <c r="J26">
        <v>6.0000000000000001E-3</v>
      </c>
      <c r="K26" t="s">
        <v>95</v>
      </c>
      <c r="L26">
        <v>83</v>
      </c>
      <c r="M26">
        <v>85</v>
      </c>
      <c r="N26">
        <v>65.989999999999995</v>
      </c>
      <c r="O26" t="s">
        <v>86</v>
      </c>
      <c r="P26" t="s">
        <v>95</v>
      </c>
      <c r="Q26">
        <v>47</v>
      </c>
      <c r="R26">
        <v>24.81</v>
      </c>
      <c r="S26" t="s">
        <v>86</v>
      </c>
      <c r="T26" t="s">
        <v>95</v>
      </c>
    </row>
    <row r="27" spans="1:20" x14ac:dyDescent="0.25">
      <c r="A27">
        <v>2</v>
      </c>
      <c r="B27" t="b">
        <f t="shared" si="0"/>
        <v>1</v>
      </c>
      <c r="C27" t="b">
        <f t="shared" si="1"/>
        <v>1</v>
      </c>
      <c r="D27" t="b">
        <f t="shared" si="2"/>
        <v>0</v>
      </c>
      <c r="F27" t="s">
        <v>24</v>
      </c>
      <c r="G27" t="s">
        <v>86</v>
      </c>
      <c r="H27" t="s">
        <v>86</v>
      </c>
      <c r="I27" t="s">
        <v>86</v>
      </c>
      <c r="J27" t="s">
        <v>86</v>
      </c>
      <c r="K27" t="s">
        <v>95</v>
      </c>
      <c r="L27">
        <v>97</v>
      </c>
      <c r="M27">
        <v>99</v>
      </c>
      <c r="N27">
        <v>62.11</v>
      </c>
      <c r="O27" t="s">
        <v>86</v>
      </c>
      <c r="P27" t="s">
        <v>95</v>
      </c>
      <c r="Q27">
        <v>61</v>
      </c>
      <c r="R27">
        <v>63.28</v>
      </c>
      <c r="S27" t="s">
        <v>86</v>
      </c>
      <c r="T27" t="s">
        <v>95</v>
      </c>
    </row>
    <row r="28" spans="1:20" x14ac:dyDescent="0.25">
      <c r="A28">
        <v>20</v>
      </c>
      <c r="B28" t="b">
        <f t="shared" si="0"/>
        <v>1</v>
      </c>
      <c r="C28" t="b">
        <f t="shared" si="1"/>
        <v>0</v>
      </c>
      <c r="D28" t="b">
        <f t="shared" si="2"/>
        <v>0</v>
      </c>
      <c r="F28" t="s">
        <v>132</v>
      </c>
      <c r="G28">
        <v>5.35</v>
      </c>
      <c r="H28">
        <v>306376</v>
      </c>
      <c r="I28">
        <v>4.58</v>
      </c>
      <c r="J28">
        <v>17.751999999999999</v>
      </c>
      <c r="K28" t="s">
        <v>94</v>
      </c>
      <c r="L28">
        <v>113</v>
      </c>
      <c r="M28">
        <v>111</v>
      </c>
      <c r="N28">
        <v>103.24</v>
      </c>
      <c r="O28">
        <v>103.28</v>
      </c>
      <c r="P28" t="s">
        <v>94</v>
      </c>
      <c r="Q28" t="s">
        <v>86</v>
      </c>
      <c r="R28" t="s">
        <v>86</v>
      </c>
      <c r="S28" t="s">
        <v>86</v>
      </c>
      <c r="T28" t="s">
        <v>86</v>
      </c>
    </row>
    <row r="29" spans="1:20" x14ac:dyDescent="0.25">
      <c r="A29">
        <v>2</v>
      </c>
      <c r="B29" t="b">
        <f t="shared" si="0"/>
        <v>1</v>
      </c>
      <c r="C29" t="b">
        <f t="shared" si="1"/>
        <v>0</v>
      </c>
      <c r="D29" t="b">
        <f t="shared" si="2"/>
        <v>0</v>
      </c>
      <c r="F29" t="s">
        <v>133</v>
      </c>
      <c r="G29">
        <v>5.41</v>
      </c>
      <c r="H29">
        <v>551336</v>
      </c>
      <c r="I29">
        <v>8.24</v>
      </c>
      <c r="J29">
        <v>20</v>
      </c>
      <c r="K29" t="s">
        <v>94</v>
      </c>
      <c r="L29">
        <v>168</v>
      </c>
      <c r="M29">
        <v>99</v>
      </c>
      <c r="N29">
        <v>73.95</v>
      </c>
      <c r="O29">
        <v>69.44</v>
      </c>
      <c r="P29" t="s">
        <v>94</v>
      </c>
      <c r="Q29" t="s">
        <v>86</v>
      </c>
      <c r="R29" t="s">
        <v>86</v>
      </c>
      <c r="S29" t="s">
        <v>86</v>
      </c>
      <c r="T29" t="s">
        <v>86</v>
      </c>
    </row>
    <row r="30" spans="1:20" x14ac:dyDescent="0.25">
      <c r="A30">
        <v>20</v>
      </c>
      <c r="B30" t="b">
        <f t="shared" si="0"/>
        <v>1</v>
      </c>
      <c r="C30" t="b">
        <f t="shared" si="1"/>
        <v>1</v>
      </c>
      <c r="D30" t="b">
        <f t="shared" si="2"/>
        <v>0</v>
      </c>
      <c r="F30" t="s">
        <v>26</v>
      </c>
      <c r="G30" t="s">
        <v>86</v>
      </c>
      <c r="H30" t="s">
        <v>86</v>
      </c>
      <c r="I30" t="s">
        <v>86</v>
      </c>
      <c r="J30" t="s">
        <v>86</v>
      </c>
      <c r="K30" t="s">
        <v>95</v>
      </c>
      <c r="L30">
        <v>56</v>
      </c>
      <c r="M30">
        <v>41</v>
      </c>
      <c r="N30">
        <v>45.36</v>
      </c>
      <c r="O30" t="s">
        <v>86</v>
      </c>
      <c r="P30" t="s">
        <v>95</v>
      </c>
      <c r="Q30">
        <v>43</v>
      </c>
      <c r="R30">
        <v>19.75</v>
      </c>
      <c r="S30" t="s">
        <v>86</v>
      </c>
      <c r="T30" t="s">
        <v>95</v>
      </c>
    </row>
    <row r="31" spans="1:20" x14ac:dyDescent="0.25">
      <c r="A31">
        <v>2</v>
      </c>
      <c r="B31" t="b">
        <f t="shared" si="0"/>
        <v>1</v>
      </c>
      <c r="C31" t="b">
        <f t="shared" si="1"/>
        <v>1</v>
      </c>
      <c r="D31" t="b">
        <f t="shared" si="2"/>
        <v>0</v>
      </c>
      <c r="F31" t="s">
        <v>25</v>
      </c>
      <c r="G31" t="s">
        <v>86</v>
      </c>
      <c r="H31" t="s">
        <v>86</v>
      </c>
      <c r="I31" t="s">
        <v>86</v>
      </c>
      <c r="J31" t="s">
        <v>86</v>
      </c>
      <c r="K31" t="s">
        <v>95</v>
      </c>
      <c r="L31">
        <v>119</v>
      </c>
      <c r="M31">
        <v>121</v>
      </c>
      <c r="N31">
        <v>31.5</v>
      </c>
      <c r="O31" t="s">
        <v>86</v>
      </c>
      <c r="P31" t="s">
        <v>95</v>
      </c>
      <c r="Q31" t="s">
        <v>86</v>
      </c>
      <c r="R31" t="s">
        <v>86</v>
      </c>
      <c r="S31" t="s">
        <v>86</v>
      </c>
      <c r="T31" t="s">
        <v>86</v>
      </c>
    </row>
    <row r="32" spans="1:20" x14ac:dyDescent="0.25">
      <c r="A32">
        <v>2</v>
      </c>
      <c r="B32" t="b">
        <f t="shared" si="0"/>
        <v>1</v>
      </c>
      <c r="C32" t="b">
        <f t="shared" si="1"/>
        <v>1</v>
      </c>
      <c r="D32" t="b">
        <f t="shared" si="2"/>
        <v>0</v>
      </c>
      <c r="F32" t="s">
        <v>27</v>
      </c>
      <c r="G32">
        <v>5.49</v>
      </c>
      <c r="H32">
        <v>1189</v>
      </c>
      <c r="I32">
        <v>0.02</v>
      </c>
      <c r="J32">
        <v>3.1E-2</v>
      </c>
      <c r="K32" t="s">
        <v>95</v>
      </c>
      <c r="L32">
        <v>75</v>
      </c>
      <c r="M32">
        <v>77</v>
      </c>
      <c r="N32">
        <v>31.3</v>
      </c>
      <c r="O32" t="s">
        <v>86</v>
      </c>
      <c r="P32" t="s">
        <v>95</v>
      </c>
      <c r="Q32">
        <v>110</v>
      </c>
      <c r="R32">
        <v>23.07</v>
      </c>
      <c r="S32">
        <v>13.41</v>
      </c>
      <c r="T32" t="s">
        <v>94</v>
      </c>
    </row>
    <row r="33" spans="1:20" x14ac:dyDescent="0.25">
      <c r="A33">
        <v>2</v>
      </c>
      <c r="B33" t="b">
        <f t="shared" si="0"/>
        <v>1</v>
      </c>
      <c r="C33" t="b">
        <f t="shared" si="1"/>
        <v>1</v>
      </c>
      <c r="D33" t="b">
        <f t="shared" si="2"/>
        <v>0</v>
      </c>
      <c r="F33" t="s">
        <v>28</v>
      </c>
      <c r="G33">
        <v>5.69</v>
      </c>
      <c r="H33">
        <v>2598</v>
      </c>
      <c r="I33">
        <v>0.04</v>
      </c>
      <c r="J33">
        <v>2.1000000000000001E-2</v>
      </c>
      <c r="K33" t="s">
        <v>95</v>
      </c>
      <c r="L33">
        <v>78</v>
      </c>
      <c r="M33">
        <v>77</v>
      </c>
      <c r="N33">
        <v>24.39</v>
      </c>
      <c r="O33" t="s">
        <v>86</v>
      </c>
      <c r="P33" t="s">
        <v>95</v>
      </c>
      <c r="Q33">
        <v>52</v>
      </c>
      <c r="R33">
        <v>14.67</v>
      </c>
      <c r="S33">
        <v>68.53</v>
      </c>
      <c r="T33" t="s">
        <v>95</v>
      </c>
    </row>
    <row r="34" spans="1:20" x14ac:dyDescent="0.25">
      <c r="A34">
        <v>2</v>
      </c>
      <c r="B34" t="b">
        <f t="shared" si="0"/>
        <v>1</v>
      </c>
      <c r="C34" t="b">
        <f t="shared" si="1"/>
        <v>1</v>
      </c>
      <c r="D34" t="b">
        <f t="shared" si="2"/>
        <v>0</v>
      </c>
      <c r="F34" t="s">
        <v>29</v>
      </c>
      <c r="G34">
        <v>5.76</v>
      </c>
      <c r="H34">
        <v>562</v>
      </c>
      <c r="I34">
        <v>0.01</v>
      </c>
      <c r="J34">
        <v>1.2999999999999999E-2</v>
      </c>
      <c r="K34" t="s">
        <v>95</v>
      </c>
      <c r="L34">
        <v>62</v>
      </c>
      <c r="M34">
        <v>64</v>
      </c>
      <c r="N34">
        <v>32.29</v>
      </c>
      <c r="O34" t="s">
        <v>86</v>
      </c>
      <c r="P34" t="s">
        <v>95</v>
      </c>
      <c r="Q34">
        <v>49</v>
      </c>
      <c r="R34">
        <v>20.75</v>
      </c>
      <c r="S34" t="s">
        <v>86</v>
      </c>
      <c r="T34" t="s">
        <v>95</v>
      </c>
    </row>
    <row r="35" spans="1:20" x14ac:dyDescent="0.25">
      <c r="A35">
        <v>20</v>
      </c>
      <c r="B35" t="b">
        <f t="shared" si="0"/>
        <v>1</v>
      </c>
      <c r="C35" t="b">
        <f t="shared" si="1"/>
        <v>0</v>
      </c>
      <c r="D35" t="b">
        <f t="shared" si="2"/>
        <v>0</v>
      </c>
      <c r="F35" t="s">
        <v>134</v>
      </c>
      <c r="G35">
        <v>6.16</v>
      </c>
      <c r="H35">
        <v>921444</v>
      </c>
      <c r="I35">
        <v>13.77</v>
      </c>
      <c r="J35">
        <v>20</v>
      </c>
      <c r="K35" t="s">
        <v>94</v>
      </c>
      <c r="L35">
        <v>114</v>
      </c>
      <c r="M35">
        <v>88</v>
      </c>
      <c r="N35">
        <v>24.25</v>
      </c>
      <c r="O35">
        <v>23.58</v>
      </c>
      <c r="P35" t="s">
        <v>94</v>
      </c>
      <c r="Q35">
        <v>63</v>
      </c>
      <c r="R35">
        <v>34.31</v>
      </c>
      <c r="S35">
        <v>33.44</v>
      </c>
      <c r="T35" t="s">
        <v>94</v>
      </c>
    </row>
    <row r="36" spans="1:20" x14ac:dyDescent="0.25">
      <c r="A36">
        <v>2</v>
      </c>
      <c r="B36" t="b">
        <f t="shared" ref="B36:B67" si="3">OR(J36&lt;0.5*A36,J36="n.a.",J36&gt;9)</f>
        <v>1</v>
      </c>
      <c r="C36" t="b">
        <f t="shared" ref="C36:C67" si="4">K36="Not confirmed"</f>
        <v>0</v>
      </c>
      <c r="D36" t="b">
        <f t="shared" si="2"/>
        <v>0</v>
      </c>
      <c r="F36" t="s">
        <v>30</v>
      </c>
      <c r="G36">
        <v>6.37</v>
      </c>
      <c r="H36">
        <v>600</v>
      </c>
      <c r="I36">
        <v>0.01</v>
      </c>
      <c r="J36">
        <v>3.5000000000000003E-2</v>
      </c>
      <c r="K36" t="s">
        <v>94</v>
      </c>
      <c r="L36">
        <v>130</v>
      </c>
      <c r="M36">
        <v>132</v>
      </c>
      <c r="N36">
        <v>93.82</v>
      </c>
      <c r="O36">
        <v>76.739999999999995</v>
      </c>
      <c r="P36" t="s">
        <v>94</v>
      </c>
      <c r="Q36">
        <v>95</v>
      </c>
      <c r="R36">
        <v>134.61000000000001</v>
      </c>
      <c r="S36">
        <v>132.30000000000001</v>
      </c>
      <c r="T36" t="s">
        <v>94</v>
      </c>
    </row>
    <row r="37" spans="1:20" x14ac:dyDescent="0.25">
      <c r="A37">
        <v>2</v>
      </c>
      <c r="B37" t="b">
        <f t="shared" si="3"/>
        <v>1</v>
      </c>
      <c r="C37" t="b">
        <f t="shared" si="4"/>
        <v>1</v>
      </c>
      <c r="D37" t="b">
        <f t="shared" si="2"/>
        <v>0</v>
      </c>
      <c r="F37" t="s">
        <v>31</v>
      </c>
      <c r="G37">
        <v>6.63</v>
      </c>
      <c r="H37">
        <v>983</v>
      </c>
      <c r="I37">
        <v>0.01</v>
      </c>
      <c r="J37">
        <v>3.3000000000000002E-2</v>
      </c>
      <c r="K37" t="s">
        <v>95</v>
      </c>
      <c r="L37">
        <v>63</v>
      </c>
      <c r="M37">
        <v>62</v>
      </c>
      <c r="N37">
        <v>68.73</v>
      </c>
      <c r="O37">
        <v>48.97</v>
      </c>
      <c r="P37" t="s">
        <v>94</v>
      </c>
      <c r="Q37">
        <v>41</v>
      </c>
      <c r="R37">
        <v>37.03</v>
      </c>
      <c r="S37" t="s">
        <v>86</v>
      </c>
      <c r="T37" t="s">
        <v>95</v>
      </c>
    </row>
    <row r="38" spans="1:20" x14ac:dyDescent="0.25">
      <c r="A38">
        <v>2</v>
      </c>
      <c r="B38" t="b">
        <f t="shared" si="3"/>
        <v>1</v>
      </c>
      <c r="C38" t="b">
        <f t="shared" si="4"/>
        <v>1</v>
      </c>
      <c r="D38" t="b">
        <f t="shared" si="2"/>
        <v>0</v>
      </c>
      <c r="F38" t="s">
        <v>32</v>
      </c>
      <c r="G38">
        <v>6.72</v>
      </c>
      <c r="H38">
        <v>131</v>
      </c>
      <c r="I38">
        <v>0</v>
      </c>
      <c r="J38">
        <v>1.2999999999999999E-2</v>
      </c>
      <c r="K38" t="s">
        <v>95</v>
      </c>
      <c r="L38">
        <v>174</v>
      </c>
      <c r="M38">
        <v>93</v>
      </c>
      <c r="N38">
        <v>145.03</v>
      </c>
      <c r="O38" t="s">
        <v>86</v>
      </c>
      <c r="P38" t="s">
        <v>95</v>
      </c>
      <c r="Q38">
        <v>95</v>
      </c>
      <c r="R38">
        <v>121.41</v>
      </c>
      <c r="S38" t="s">
        <v>86</v>
      </c>
      <c r="T38" t="s">
        <v>95</v>
      </c>
    </row>
    <row r="39" spans="1:20" x14ac:dyDescent="0.25">
      <c r="A39">
        <v>2</v>
      </c>
      <c r="B39" t="b">
        <f t="shared" si="3"/>
        <v>1</v>
      </c>
      <c r="C39" t="b">
        <f t="shared" si="4"/>
        <v>1</v>
      </c>
      <c r="D39" t="b">
        <f t="shared" si="2"/>
        <v>0</v>
      </c>
      <c r="F39" t="s">
        <v>33</v>
      </c>
      <c r="G39" t="s">
        <v>86</v>
      </c>
      <c r="H39" t="s">
        <v>86</v>
      </c>
      <c r="I39" t="s">
        <v>86</v>
      </c>
      <c r="J39" t="s">
        <v>86</v>
      </c>
      <c r="K39" t="s">
        <v>95</v>
      </c>
      <c r="L39">
        <v>41</v>
      </c>
      <c r="M39">
        <v>69</v>
      </c>
      <c r="N39">
        <v>120.76</v>
      </c>
      <c r="O39" t="s">
        <v>86</v>
      </c>
      <c r="P39" t="s">
        <v>95</v>
      </c>
      <c r="Q39">
        <v>39</v>
      </c>
      <c r="R39">
        <v>47.66</v>
      </c>
      <c r="S39" t="s">
        <v>86</v>
      </c>
      <c r="T39" t="s">
        <v>95</v>
      </c>
    </row>
    <row r="40" spans="1:20" x14ac:dyDescent="0.25">
      <c r="A40">
        <v>2</v>
      </c>
      <c r="B40" t="b">
        <f t="shared" si="3"/>
        <v>1</v>
      </c>
      <c r="C40" t="b">
        <f t="shared" si="4"/>
        <v>1</v>
      </c>
      <c r="D40" t="b">
        <f t="shared" si="2"/>
        <v>0</v>
      </c>
      <c r="F40" t="s">
        <v>34</v>
      </c>
      <c r="G40">
        <v>6.9</v>
      </c>
      <c r="H40">
        <v>362</v>
      </c>
      <c r="I40">
        <v>0.01</v>
      </c>
      <c r="J40">
        <v>1.4E-2</v>
      </c>
      <c r="K40" t="s">
        <v>95</v>
      </c>
      <c r="L40">
        <v>83</v>
      </c>
      <c r="M40">
        <v>85</v>
      </c>
      <c r="N40">
        <v>61.84</v>
      </c>
      <c r="O40" t="s">
        <v>86</v>
      </c>
      <c r="P40" t="s">
        <v>95</v>
      </c>
      <c r="Q40">
        <v>47</v>
      </c>
      <c r="R40">
        <v>19.8</v>
      </c>
      <c r="S40">
        <v>20.84</v>
      </c>
      <c r="T40" t="s">
        <v>94</v>
      </c>
    </row>
    <row r="41" spans="1:20" x14ac:dyDescent="0.25">
      <c r="A41">
        <v>2</v>
      </c>
      <c r="B41" t="b">
        <f t="shared" si="3"/>
        <v>1</v>
      </c>
      <c r="C41" t="b">
        <f t="shared" si="4"/>
        <v>1</v>
      </c>
      <c r="D41" t="b">
        <f t="shared" si="2"/>
        <v>0</v>
      </c>
      <c r="F41" t="s">
        <v>35</v>
      </c>
      <c r="G41">
        <v>7.16</v>
      </c>
      <c r="H41">
        <v>1124</v>
      </c>
      <c r="I41">
        <v>0.02</v>
      </c>
      <c r="J41">
        <v>0.31900000000000001</v>
      </c>
      <c r="K41" t="s">
        <v>95</v>
      </c>
      <c r="L41">
        <v>43</v>
      </c>
      <c r="M41">
        <v>41</v>
      </c>
      <c r="N41">
        <v>80.78</v>
      </c>
      <c r="O41" t="s">
        <v>86</v>
      </c>
      <c r="P41" t="s">
        <v>95</v>
      </c>
      <c r="Q41">
        <v>39</v>
      </c>
      <c r="R41">
        <v>26.34</v>
      </c>
      <c r="S41" t="s">
        <v>86</v>
      </c>
      <c r="T41" t="s">
        <v>95</v>
      </c>
    </row>
    <row r="42" spans="1:20" x14ac:dyDescent="0.25">
      <c r="A42">
        <v>2</v>
      </c>
      <c r="B42" t="b">
        <f t="shared" si="3"/>
        <v>1</v>
      </c>
      <c r="C42" t="b">
        <f t="shared" si="4"/>
        <v>1</v>
      </c>
      <c r="D42" t="b">
        <f t="shared" si="2"/>
        <v>0</v>
      </c>
      <c r="F42" t="s">
        <v>36</v>
      </c>
      <c r="G42">
        <v>7.35</v>
      </c>
      <c r="H42">
        <v>1075</v>
      </c>
      <c r="I42">
        <v>0.02</v>
      </c>
      <c r="J42">
        <v>2.7E-2</v>
      </c>
      <c r="K42" t="s">
        <v>95</v>
      </c>
      <c r="L42">
        <v>75</v>
      </c>
      <c r="M42">
        <v>39</v>
      </c>
      <c r="N42">
        <v>33.93</v>
      </c>
      <c r="O42" t="s">
        <v>86</v>
      </c>
      <c r="P42" t="s">
        <v>95</v>
      </c>
      <c r="Q42">
        <v>77</v>
      </c>
      <c r="R42">
        <v>31.76</v>
      </c>
      <c r="S42" t="s">
        <v>86</v>
      </c>
      <c r="T42" t="s">
        <v>95</v>
      </c>
    </row>
    <row r="43" spans="1:20" x14ac:dyDescent="0.25">
      <c r="A43">
        <v>3.6</v>
      </c>
      <c r="B43" t="b">
        <f t="shared" si="3"/>
        <v>1</v>
      </c>
      <c r="C43" t="b">
        <f t="shared" si="4"/>
        <v>1</v>
      </c>
      <c r="D43" t="b">
        <f t="shared" si="2"/>
        <v>0</v>
      </c>
      <c r="F43" t="s">
        <v>37</v>
      </c>
      <c r="G43" t="s">
        <v>86</v>
      </c>
      <c r="H43" t="s">
        <v>86</v>
      </c>
      <c r="I43" t="s">
        <v>86</v>
      </c>
      <c r="J43" t="s">
        <v>86</v>
      </c>
      <c r="K43" t="s">
        <v>95</v>
      </c>
      <c r="L43">
        <v>43</v>
      </c>
      <c r="M43">
        <v>58</v>
      </c>
      <c r="N43">
        <v>49.46</v>
      </c>
      <c r="O43" t="s">
        <v>86</v>
      </c>
      <c r="P43" t="s">
        <v>95</v>
      </c>
      <c r="Q43">
        <v>41</v>
      </c>
      <c r="R43">
        <v>25.68</v>
      </c>
      <c r="S43" t="s">
        <v>86</v>
      </c>
      <c r="T43" t="s">
        <v>95</v>
      </c>
    </row>
    <row r="44" spans="1:20" x14ac:dyDescent="0.25">
      <c r="A44">
        <v>20</v>
      </c>
      <c r="B44" t="b">
        <f t="shared" si="3"/>
        <v>1</v>
      </c>
      <c r="C44" t="b">
        <f t="shared" si="4"/>
        <v>0</v>
      </c>
      <c r="D44" t="b">
        <f t="shared" si="2"/>
        <v>0</v>
      </c>
      <c r="F44" t="s">
        <v>135</v>
      </c>
      <c r="G44">
        <v>7.6</v>
      </c>
      <c r="H44">
        <v>1362451</v>
      </c>
      <c r="I44">
        <v>20.37</v>
      </c>
      <c r="J44">
        <v>20.254000000000001</v>
      </c>
      <c r="K44" t="s">
        <v>94</v>
      </c>
      <c r="L44">
        <v>98</v>
      </c>
      <c r="M44">
        <v>100</v>
      </c>
      <c r="N44">
        <v>61.17</v>
      </c>
      <c r="O44">
        <v>59.86</v>
      </c>
      <c r="P44" t="s">
        <v>94</v>
      </c>
      <c r="Q44">
        <v>70</v>
      </c>
      <c r="R44">
        <v>21.72</v>
      </c>
      <c r="S44">
        <v>20.77</v>
      </c>
      <c r="T44" t="s">
        <v>94</v>
      </c>
    </row>
    <row r="45" spans="1:20" x14ac:dyDescent="0.25">
      <c r="A45">
        <v>2</v>
      </c>
      <c r="B45" t="b">
        <f t="shared" si="3"/>
        <v>1</v>
      </c>
      <c r="C45" t="b">
        <f t="shared" si="4"/>
        <v>0</v>
      </c>
      <c r="D45" t="b">
        <f t="shared" si="2"/>
        <v>0</v>
      </c>
      <c r="F45" t="s">
        <v>38</v>
      </c>
      <c r="G45">
        <v>7.67</v>
      </c>
      <c r="H45">
        <v>41143</v>
      </c>
      <c r="I45">
        <v>0.61</v>
      </c>
      <c r="J45">
        <v>0.45500000000000002</v>
      </c>
      <c r="K45" t="s">
        <v>94</v>
      </c>
      <c r="L45">
        <v>91</v>
      </c>
      <c r="M45">
        <v>92</v>
      </c>
      <c r="N45">
        <v>54.45</v>
      </c>
      <c r="O45">
        <v>54.02</v>
      </c>
      <c r="P45" t="s">
        <v>94</v>
      </c>
      <c r="Q45">
        <v>65</v>
      </c>
      <c r="R45">
        <v>21.01</v>
      </c>
      <c r="S45">
        <v>24.42</v>
      </c>
      <c r="T45" t="s">
        <v>94</v>
      </c>
    </row>
    <row r="46" spans="1:20" x14ac:dyDescent="0.25">
      <c r="A46">
        <v>2</v>
      </c>
      <c r="B46" t="b">
        <f t="shared" si="3"/>
        <v>1</v>
      </c>
      <c r="C46" t="b">
        <f t="shared" si="4"/>
        <v>1</v>
      </c>
      <c r="D46" t="b">
        <f t="shared" si="2"/>
        <v>0</v>
      </c>
      <c r="F46" t="s">
        <v>39</v>
      </c>
      <c r="G46">
        <v>7.92</v>
      </c>
      <c r="H46">
        <v>1137</v>
      </c>
      <c r="I46">
        <v>0.02</v>
      </c>
      <c r="J46">
        <v>3.6999999999999998E-2</v>
      </c>
      <c r="K46" t="s">
        <v>95</v>
      </c>
      <c r="L46">
        <v>75</v>
      </c>
      <c r="M46">
        <v>39</v>
      </c>
      <c r="N46">
        <v>33.369999999999997</v>
      </c>
      <c r="O46" t="s">
        <v>86</v>
      </c>
      <c r="P46" t="s">
        <v>95</v>
      </c>
      <c r="Q46">
        <v>77</v>
      </c>
      <c r="R46">
        <v>30.88</v>
      </c>
      <c r="S46" t="s">
        <v>86</v>
      </c>
      <c r="T46" t="s">
        <v>95</v>
      </c>
    </row>
    <row r="47" spans="1:20" x14ac:dyDescent="0.25">
      <c r="A47">
        <v>2</v>
      </c>
      <c r="B47" t="b">
        <f t="shared" si="3"/>
        <v>1</v>
      </c>
      <c r="C47" t="b">
        <f t="shared" si="4"/>
        <v>1</v>
      </c>
      <c r="D47" t="b">
        <f t="shared" si="2"/>
        <v>0</v>
      </c>
      <c r="F47" t="s">
        <v>40</v>
      </c>
      <c r="G47" t="s">
        <v>86</v>
      </c>
      <c r="H47" t="s">
        <v>86</v>
      </c>
      <c r="I47" t="s">
        <v>86</v>
      </c>
      <c r="J47" t="s">
        <v>86</v>
      </c>
      <c r="K47" t="s">
        <v>95</v>
      </c>
      <c r="L47">
        <v>69</v>
      </c>
      <c r="M47">
        <v>41</v>
      </c>
      <c r="N47">
        <v>45.6</v>
      </c>
      <c r="O47" t="s">
        <v>86</v>
      </c>
      <c r="P47" t="s">
        <v>95</v>
      </c>
      <c r="Q47">
        <v>99</v>
      </c>
      <c r="R47">
        <v>17.43</v>
      </c>
      <c r="S47" t="s">
        <v>86</v>
      </c>
      <c r="T47" t="s">
        <v>95</v>
      </c>
    </row>
    <row r="48" spans="1:20" x14ac:dyDescent="0.25">
      <c r="A48">
        <v>2</v>
      </c>
      <c r="B48" t="b">
        <f t="shared" si="3"/>
        <v>1</v>
      </c>
      <c r="C48" t="b">
        <f t="shared" si="4"/>
        <v>0</v>
      </c>
      <c r="D48" t="b">
        <f t="shared" si="2"/>
        <v>0</v>
      </c>
      <c r="F48" t="s">
        <v>41</v>
      </c>
      <c r="G48">
        <v>8.09</v>
      </c>
      <c r="H48">
        <v>570</v>
      </c>
      <c r="I48">
        <v>0.01</v>
      </c>
      <c r="J48">
        <v>3.2000000000000001E-2</v>
      </c>
      <c r="K48" t="s">
        <v>94</v>
      </c>
      <c r="L48">
        <v>97</v>
      </c>
      <c r="M48">
        <v>83</v>
      </c>
      <c r="N48">
        <v>97.06</v>
      </c>
      <c r="O48">
        <v>89.22</v>
      </c>
      <c r="P48" t="s">
        <v>94</v>
      </c>
      <c r="Q48">
        <v>99</v>
      </c>
      <c r="R48">
        <v>61.16</v>
      </c>
      <c r="S48">
        <v>65.86</v>
      </c>
      <c r="T48" t="s">
        <v>94</v>
      </c>
    </row>
    <row r="49" spans="1:20" x14ac:dyDescent="0.25">
      <c r="A49">
        <v>2</v>
      </c>
      <c r="B49" t="b">
        <f t="shared" si="3"/>
        <v>1</v>
      </c>
      <c r="C49" t="b">
        <f t="shared" si="4"/>
        <v>0</v>
      </c>
      <c r="D49" t="b">
        <f t="shared" si="2"/>
        <v>0</v>
      </c>
      <c r="F49" t="s">
        <v>42</v>
      </c>
      <c r="G49">
        <v>8.15</v>
      </c>
      <c r="H49">
        <v>1586</v>
      </c>
      <c r="I49">
        <v>0.02</v>
      </c>
      <c r="J49">
        <v>6.0999999999999999E-2</v>
      </c>
      <c r="K49" t="s">
        <v>94</v>
      </c>
      <c r="L49">
        <v>166</v>
      </c>
      <c r="M49">
        <v>164</v>
      </c>
      <c r="N49">
        <v>77.88</v>
      </c>
      <c r="O49">
        <v>70.89</v>
      </c>
      <c r="P49" t="s">
        <v>94</v>
      </c>
      <c r="Q49">
        <v>129</v>
      </c>
      <c r="R49">
        <v>73.459999999999994</v>
      </c>
      <c r="S49">
        <v>73.09</v>
      </c>
      <c r="T49" t="s">
        <v>94</v>
      </c>
    </row>
    <row r="50" spans="1:20" x14ac:dyDescent="0.25">
      <c r="A50">
        <v>2</v>
      </c>
      <c r="B50" t="b">
        <f t="shared" si="3"/>
        <v>1</v>
      </c>
      <c r="C50" t="b">
        <f t="shared" si="4"/>
        <v>1</v>
      </c>
      <c r="D50" t="b">
        <f t="shared" si="2"/>
        <v>0</v>
      </c>
      <c r="F50" t="s">
        <v>43</v>
      </c>
      <c r="G50">
        <v>8.24</v>
      </c>
      <c r="H50">
        <v>1103</v>
      </c>
      <c r="I50">
        <v>0.02</v>
      </c>
      <c r="J50">
        <v>2.5000000000000001E-2</v>
      </c>
      <c r="K50" t="s">
        <v>95</v>
      </c>
      <c r="L50">
        <v>76</v>
      </c>
      <c r="M50">
        <v>41</v>
      </c>
      <c r="N50">
        <v>49.21</v>
      </c>
      <c r="O50" t="s">
        <v>86</v>
      </c>
      <c r="P50" t="s">
        <v>95</v>
      </c>
      <c r="Q50">
        <v>78</v>
      </c>
      <c r="R50">
        <v>32.22</v>
      </c>
      <c r="S50" t="s">
        <v>86</v>
      </c>
      <c r="T50" t="s">
        <v>95</v>
      </c>
    </row>
    <row r="51" spans="1:20" x14ac:dyDescent="0.25">
      <c r="A51">
        <v>3.6</v>
      </c>
      <c r="B51" t="b">
        <f t="shared" si="3"/>
        <v>1</v>
      </c>
      <c r="C51" t="b">
        <f t="shared" si="4"/>
        <v>1</v>
      </c>
      <c r="D51" t="b">
        <f t="shared" si="2"/>
        <v>0</v>
      </c>
      <c r="F51" t="s">
        <v>44</v>
      </c>
      <c r="G51" t="s">
        <v>86</v>
      </c>
      <c r="H51" t="s">
        <v>86</v>
      </c>
      <c r="I51" t="s">
        <v>86</v>
      </c>
      <c r="J51" t="s">
        <v>86</v>
      </c>
      <c r="K51" t="s">
        <v>95</v>
      </c>
      <c r="L51">
        <v>43</v>
      </c>
      <c r="M51">
        <v>58</v>
      </c>
      <c r="N51">
        <v>67.790000000000006</v>
      </c>
      <c r="O51" t="s">
        <v>86</v>
      </c>
      <c r="P51" t="s">
        <v>95</v>
      </c>
      <c r="Q51">
        <v>57</v>
      </c>
      <c r="R51">
        <v>25.22</v>
      </c>
      <c r="S51" t="s">
        <v>86</v>
      </c>
      <c r="T51" t="s">
        <v>95</v>
      </c>
    </row>
    <row r="52" spans="1:20" x14ac:dyDescent="0.25">
      <c r="A52">
        <v>2</v>
      </c>
      <c r="B52" t="b">
        <f t="shared" si="3"/>
        <v>1</v>
      </c>
      <c r="C52" t="b">
        <f t="shared" si="4"/>
        <v>1</v>
      </c>
      <c r="D52" t="b">
        <f t="shared" si="2"/>
        <v>0</v>
      </c>
      <c r="F52" t="s">
        <v>45</v>
      </c>
      <c r="G52">
        <v>8.42</v>
      </c>
      <c r="H52">
        <v>347</v>
      </c>
      <c r="I52">
        <v>0.01</v>
      </c>
      <c r="J52">
        <v>2.7E-2</v>
      </c>
      <c r="K52" t="s">
        <v>95</v>
      </c>
      <c r="L52">
        <v>129</v>
      </c>
      <c r="M52">
        <v>127</v>
      </c>
      <c r="N52">
        <v>75.94</v>
      </c>
      <c r="O52">
        <v>74.33</v>
      </c>
      <c r="P52" t="s">
        <v>94</v>
      </c>
      <c r="Q52">
        <v>131</v>
      </c>
      <c r="R52">
        <v>22.8</v>
      </c>
      <c r="S52" t="s">
        <v>86</v>
      </c>
      <c r="T52" t="s">
        <v>95</v>
      </c>
    </row>
    <row r="53" spans="1:20" x14ac:dyDescent="0.25">
      <c r="A53">
        <v>2</v>
      </c>
      <c r="B53" t="b">
        <f t="shared" si="3"/>
        <v>1</v>
      </c>
      <c r="C53" t="b">
        <f t="shared" si="4"/>
        <v>1</v>
      </c>
      <c r="D53" t="b">
        <f t="shared" si="2"/>
        <v>0</v>
      </c>
      <c r="F53" t="s">
        <v>46</v>
      </c>
      <c r="G53">
        <v>8.51</v>
      </c>
      <c r="H53">
        <v>605</v>
      </c>
      <c r="I53">
        <v>0.01</v>
      </c>
      <c r="J53">
        <v>3.6999999999999998E-2</v>
      </c>
      <c r="K53" t="s">
        <v>95</v>
      </c>
      <c r="L53">
        <v>107</v>
      </c>
      <c r="M53">
        <v>109</v>
      </c>
      <c r="N53">
        <v>91.88</v>
      </c>
      <c r="O53" t="s">
        <v>86</v>
      </c>
      <c r="P53" t="s">
        <v>95</v>
      </c>
      <c r="Q53">
        <v>93</v>
      </c>
      <c r="R53">
        <v>4.8499999999999996</v>
      </c>
      <c r="S53" t="s">
        <v>86</v>
      </c>
      <c r="T53" t="s">
        <v>95</v>
      </c>
    </row>
    <row r="54" spans="1:20" x14ac:dyDescent="0.25">
      <c r="A54">
        <v>20</v>
      </c>
      <c r="B54" t="b">
        <f t="shared" si="3"/>
        <v>1</v>
      </c>
      <c r="C54" t="b">
        <f t="shared" si="4"/>
        <v>0</v>
      </c>
      <c r="D54" t="b">
        <f t="shared" si="2"/>
        <v>0</v>
      </c>
      <c r="F54" t="s">
        <v>136</v>
      </c>
      <c r="G54">
        <v>8.9</v>
      </c>
      <c r="H54">
        <v>851243</v>
      </c>
      <c r="I54">
        <v>12.72</v>
      </c>
      <c r="J54">
        <v>20</v>
      </c>
      <c r="K54" t="s">
        <v>94</v>
      </c>
      <c r="L54">
        <v>117</v>
      </c>
      <c r="M54">
        <v>82</v>
      </c>
      <c r="N54">
        <v>80.86</v>
      </c>
      <c r="O54">
        <v>78.92</v>
      </c>
      <c r="P54" t="s">
        <v>94</v>
      </c>
      <c r="Q54">
        <v>52</v>
      </c>
      <c r="R54">
        <v>27.45</v>
      </c>
      <c r="S54">
        <v>26.53</v>
      </c>
      <c r="T54" t="s">
        <v>94</v>
      </c>
    </row>
    <row r="55" spans="1:20" x14ac:dyDescent="0.25">
      <c r="A55">
        <v>2</v>
      </c>
      <c r="B55" t="b">
        <f t="shared" si="3"/>
        <v>1</v>
      </c>
      <c r="C55" t="b">
        <f t="shared" si="4"/>
        <v>1</v>
      </c>
      <c r="D55" t="b">
        <f t="shared" si="2"/>
        <v>0</v>
      </c>
      <c r="F55" t="s">
        <v>47</v>
      </c>
      <c r="G55">
        <v>8.93</v>
      </c>
      <c r="H55">
        <v>3519</v>
      </c>
      <c r="I55">
        <v>0.05</v>
      </c>
      <c r="J55">
        <v>7.0999999999999994E-2</v>
      </c>
      <c r="K55" t="s">
        <v>95</v>
      </c>
      <c r="L55">
        <v>112</v>
      </c>
      <c r="M55">
        <v>77</v>
      </c>
      <c r="N55">
        <v>118.29</v>
      </c>
      <c r="O55">
        <v>413.74</v>
      </c>
      <c r="P55" t="s">
        <v>95</v>
      </c>
      <c r="Q55">
        <v>114</v>
      </c>
      <c r="R55">
        <v>30.95</v>
      </c>
      <c r="S55">
        <v>34.53</v>
      </c>
      <c r="T55" t="s">
        <v>94</v>
      </c>
    </row>
    <row r="56" spans="1:20" x14ac:dyDescent="0.25">
      <c r="A56">
        <v>2</v>
      </c>
      <c r="B56" t="b">
        <f t="shared" si="3"/>
        <v>1</v>
      </c>
      <c r="C56" t="b">
        <f t="shared" si="4"/>
        <v>1</v>
      </c>
      <c r="D56" t="b">
        <f t="shared" si="2"/>
        <v>0</v>
      </c>
      <c r="F56" t="s">
        <v>48</v>
      </c>
      <c r="G56">
        <v>9.01</v>
      </c>
      <c r="H56">
        <v>305</v>
      </c>
      <c r="I56">
        <v>0</v>
      </c>
      <c r="J56">
        <v>2.4E-2</v>
      </c>
      <c r="K56" t="s">
        <v>95</v>
      </c>
      <c r="L56">
        <v>131</v>
      </c>
      <c r="M56">
        <v>133</v>
      </c>
      <c r="N56">
        <v>134.27000000000001</v>
      </c>
      <c r="O56" t="s">
        <v>86</v>
      </c>
      <c r="P56" t="s">
        <v>95</v>
      </c>
      <c r="Q56">
        <v>117</v>
      </c>
      <c r="R56">
        <v>82.02</v>
      </c>
      <c r="S56">
        <v>224.02</v>
      </c>
      <c r="T56" t="s">
        <v>95</v>
      </c>
    </row>
    <row r="57" spans="1:20" x14ac:dyDescent="0.25">
      <c r="A57">
        <v>2</v>
      </c>
      <c r="B57" t="b">
        <f t="shared" si="3"/>
        <v>1</v>
      </c>
      <c r="C57" t="b">
        <f t="shared" si="4"/>
        <v>0</v>
      </c>
      <c r="D57" t="b">
        <f t="shared" si="2"/>
        <v>0</v>
      </c>
      <c r="F57" t="s">
        <v>49</v>
      </c>
      <c r="G57">
        <v>9.01</v>
      </c>
      <c r="H57">
        <v>13923</v>
      </c>
      <c r="I57">
        <v>0.21</v>
      </c>
      <c r="J57">
        <v>0.15</v>
      </c>
      <c r="K57" t="s">
        <v>94</v>
      </c>
      <c r="L57">
        <v>91</v>
      </c>
      <c r="M57">
        <v>106</v>
      </c>
      <c r="N57">
        <v>32.15</v>
      </c>
      <c r="O57">
        <v>31.62</v>
      </c>
      <c r="P57" t="s">
        <v>94</v>
      </c>
      <c r="Q57">
        <v>51</v>
      </c>
      <c r="R57">
        <v>12.56</v>
      </c>
      <c r="S57">
        <v>15.61</v>
      </c>
      <c r="T57" t="s">
        <v>94</v>
      </c>
    </row>
    <row r="58" spans="1:20" x14ac:dyDescent="0.25">
      <c r="A58">
        <v>2</v>
      </c>
      <c r="B58" t="b">
        <f t="shared" si="3"/>
        <v>1</v>
      </c>
      <c r="C58" t="b">
        <f t="shared" si="4"/>
        <v>0</v>
      </c>
      <c r="D58" t="b">
        <f t="shared" si="2"/>
        <v>0</v>
      </c>
      <c r="F58" t="s">
        <v>50</v>
      </c>
      <c r="G58">
        <v>9.1199999999999992</v>
      </c>
      <c r="H58">
        <v>29350</v>
      </c>
      <c r="I58">
        <v>0.44</v>
      </c>
      <c r="J58">
        <v>0.17</v>
      </c>
      <c r="K58" t="s">
        <v>94</v>
      </c>
      <c r="L58">
        <v>91</v>
      </c>
      <c r="M58">
        <v>106</v>
      </c>
      <c r="N58">
        <v>44.48</v>
      </c>
      <c r="O58">
        <v>41.39</v>
      </c>
      <c r="P58" t="s">
        <v>94</v>
      </c>
      <c r="Q58">
        <v>105</v>
      </c>
      <c r="R58">
        <v>18.57</v>
      </c>
      <c r="S58">
        <v>17.84</v>
      </c>
      <c r="T58" t="s">
        <v>94</v>
      </c>
    </row>
    <row r="59" spans="1:20" x14ac:dyDescent="0.25">
      <c r="A59">
        <v>2</v>
      </c>
      <c r="B59" t="b">
        <f t="shared" si="3"/>
        <v>1</v>
      </c>
      <c r="C59" t="b">
        <f t="shared" si="4"/>
        <v>0</v>
      </c>
      <c r="D59" t="b">
        <f t="shared" si="2"/>
        <v>0</v>
      </c>
      <c r="F59" t="s">
        <v>51</v>
      </c>
      <c r="G59">
        <v>9.42</v>
      </c>
      <c r="H59">
        <v>12752</v>
      </c>
      <c r="I59">
        <v>0.19</v>
      </c>
      <c r="J59">
        <v>0.152</v>
      </c>
      <c r="K59" t="s">
        <v>94</v>
      </c>
      <c r="L59">
        <v>91</v>
      </c>
      <c r="M59">
        <v>106</v>
      </c>
      <c r="N59">
        <v>43.26</v>
      </c>
      <c r="O59">
        <v>40.57</v>
      </c>
      <c r="P59" t="s">
        <v>94</v>
      </c>
      <c r="Q59">
        <v>105</v>
      </c>
      <c r="R59">
        <v>21.07</v>
      </c>
      <c r="S59">
        <v>22.23</v>
      </c>
      <c r="T59" t="s">
        <v>94</v>
      </c>
    </row>
    <row r="60" spans="1:20" x14ac:dyDescent="0.25">
      <c r="A60">
        <v>2</v>
      </c>
      <c r="B60" t="b">
        <f t="shared" si="3"/>
        <v>1</v>
      </c>
      <c r="C60" t="b">
        <f t="shared" si="4"/>
        <v>0</v>
      </c>
      <c r="D60" t="b">
        <f t="shared" si="2"/>
        <v>0</v>
      </c>
      <c r="F60" t="s">
        <v>52</v>
      </c>
      <c r="G60">
        <v>9.44</v>
      </c>
      <c r="H60">
        <v>8984</v>
      </c>
      <c r="I60">
        <v>0.13</v>
      </c>
      <c r="J60">
        <v>0.154</v>
      </c>
      <c r="K60" t="s">
        <v>94</v>
      </c>
      <c r="L60">
        <v>104</v>
      </c>
      <c r="M60">
        <v>78</v>
      </c>
      <c r="N60">
        <v>107.66</v>
      </c>
      <c r="O60">
        <v>118.5</v>
      </c>
      <c r="P60" t="s">
        <v>94</v>
      </c>
      <c r="Q60">
        <v>103</v>
      </c>
      <c r="R60">
        <v>57.46</v>
      </c>
      <c r="S60">
        <v>57.28</v>
      </c>
      <c r="T60" t="s">
        <v>94</v>
      </c>
    </row>
    <row r="61" spans="1:20" x14ac:dyDescent="0.25">
      <c r="A61">
        <v>2</v>
      </c>
      <c r="B61" t="b">
        <f t="shared" si="3"/>
        <v>1</v>
      </c>
      <c r="C61" t="b">
        <f t="shared" si="4"/>
        <v>0</v>
      </c>
      <c r="D61" t="b">
        <f t="shared" si="2"/>
        <v>0</v>
      </c>
      <c r="F61" t="s">
        <v>53</v>
      </c>
      <c r="G61">
        <v>9.57</v>
      </c>
      <c r="H61">
        <v>386</v>
      </c>
      <c r="I61">
        <v>0.01</v>
      </c>
      <c r="J61">
        <v>4.7E-2</v>
      </c>
      <c r="K61" t="s">
        <v>94</v>
      </c>
      <c r="L61">
        <v>173</v>
      </c>
      <c r="M61">
        <v>171</v>
      </c>
      <c r="N61">
        <v>50.29</v>
      </c>
      <c r="O61">
        <v>51.22</v>
      </c>
      <c r="P61" t="s">
        <v>94</v>
      </c>
      <c r="Q61">
        <v>175</v>
      </c>
      <c r="R61">
        <v>46.95</v>
      </c>
      <c r="S61">
        <v>49.17</v>
      </c>
      <c r="T61" t="s">
        <v>94</v>
      </c>
    </row>
    <row r="62" spans="1:20" x14ac:dyDescent="0.25">
      <c r="A62">
        <v>2</v>
      </c>
      <c r="B62" t="b">
        <f t="shared" si="3"/>
        <v>1</v>
      </c>
      <c r="C62" t="b">
        <f t="shared" si="4"/>
        <v>0</v>
      </c>
      <c r="D62" t="b">
        <f t="shared" si="2"/>
        <v>0</v>
      </c>
      <c r="F62" t="s">
        <v>54</v>
      </c>
      <c r="G62">
        <v>9.6999999999999993</v>
      </c>
      <c r="H62">
        <v>7819</v>
      </c>
      <c r="I62">
        <v>0.12</v>
      </c>
      <c r="J62">
        <v>9.0999999999999998E-2</v>
      </c>
      <c r="K62" t="s">
        <v>94</v>
      </c>
      <c r="L62">
        <v>105</v>
      </c>
      <c r="M62">
        <v>120</v>
      </c>
      <c r="N62">
        <v>26.33</v>
      </c>
      <c r="O62">
        <v>25.31</v>
      </c>
      <c r="P62" t="s">
        <v>94</v>
      </c>
      <c r="Q62">
        <v>79</v>
      </c>
      <c r="R62">
        <v>22.45</v>
      </c>
      <c r="S62">
        <v>28.95</v>
      </c>
      <c r="T62" t="s">
        <v>94</v>
      </c>
    </row>
    <row r="63" spans="1:20" x14ac:dyDescent="0.25">
      <c r="A63">
        <v>20</v>
      </c>
      <c r="B63" t="b">
        <f t="shared" si="3"/>
        <v>1</v>
      </c>
      <c r="C63" t="b">
        <f t="shared" si="4"/>
        <v>0</v>
      </c>
      <c r="D63" t="b">
        <f t="shared" si="2"/>
        <v>0</v>
      </c>
      <c r="F63" t="s">
        <v>137</v>
      </c>
      <c r="G63">
        <v>9.83</v>
      </c>
      <c r="H63">
        <v>579312</v>
      </c>
      <c r="I63">
        <v>8.66</v>
      </c>
      <c r="J63">
        <v>19.943999999999999</v>
      </c>
      <c r="K63" t="s">
        <v>94</v>
      </c>
      <c r="L63">
        <v>95</v>
      </c>
      <c r="M63">
        <v>174</v>
      </c>
      <c r="N63">
        <v>53.87</v>
      </c>
      <c r="O63">
        <v>57.28</v>
      </c>
      <c r="P63" t="s">
        <v>94</v>
      </c>
      <c r="Q63">
        <v>176</v>
      </c>
      <c r="R63">
        <v>50.8</v>
      </c>
      <c r="S63">
        <v>54.97</v>
      </c>
      <c r="T63" t="s">
        <v>94</v>
      </c>
    </row>
    <row r="64" spans="1:20" x14ac:dyDescent="0.25">
      <c r="A64">
        <v>2</v>
      </c>
      <c r="B64" t="b">
        <f t="shared" si="3"/>
        <v>1</v>
      </c>
      <c r="C64" t="b">
        <f t="shared" si="4"/>
        <v>0</v>
      </c>
      <c r="D64" t="b">
        <f t="shared" si="2"/>
        <v>0</v>
      </c>
      <c r="F64" t="s">
        <v>55</v>
      </c>
      <c r="G64">
        <v>9.93</v>
      </c>
      <c r="H64">
        <v>7798</v>
      </c>
      <c r="I64">
        <v>0.12</v>
      </c>
      <c r="J64">
        <v>0.122</v>
      </c>
      <c r="K64" t="s">
        <v>94</v>
      </c>
      <c r="L64">
        <v>77</v>
      </c>
      <c r="M64">
        <v>156</v>
      </c>
      <c r="N64">
        <v>33.51</v>
      </c>
      <c r="O64">
        <v>31.21</v>
      </c>
      <c r="P64" t="s">
        <v>94</v>
      </c>
      <c r="Q64">
        <v>158</v>
      </c>
      <c r="R64">
        <v>32.54</v>
      </c>
      <c r="S64">
        <v>28.94</v>
      </c>
      <c r="T64" t="s">
        <v>94</v>
      </c>
    </row>
    <row r="65" spans="1:20" x14ac:dyDescent="0.25">
      <c r="A65">
        <v>2</v>
      </c>
      <c r="B65" t="b">
        <f t="shared" si="3"/>
        <v>1</v>
      </c>
      <c r="C65" t="b">
        <f t="shared" si="4"/>
        <v>0</v>
      </c>
      <c r="D65" t="b">
        <f t="shared" si="2"/>
        <v>0</v>
      </c>
      <c r="F65" t="s">
        <v>56</v>
      </c>
      <c r="G65">
        <v>9.94</v>
      </c>
      <c r="H65">
        <v>1781</v>
      </c>
      <c r="I65">
        <v>0.03</v>
      </c>
      <c r="J65">
        <v>8.3000000000000004E-2</v>
      </c>
      <c r="K65" t="s">
        <v>94</v>
      </c>
      <c r="L65">
        <v>83</v>
      </c>
      <c r="M65">
        <v>85</v>
      </c>
      <c r="N65">
        <v>64.25</v>
      </c>
      <c r="O65">
        <v>67.45</v>
      </c>
      <c r="P65" t="s">
        <v>94</v>
      </c>
      <c r="Q65">
        <v>95</v>
      </c>
      <c r="R65">
        <v>15.9</v>
      </c>
      <c r="S65">
        <v>16.95</v>
      </c>
      <c r="T65" t="s">
        <v>94</v>
      </c>
    </row>
    <row r="66" spans="1:20" x14ac:dyDescent="0.25">
      <c r="A66">
        <v>2</v>
      </c>
      <c r="B66" t="b">
        <f t="shared" si="3"/>
        <v>1</v>
      </c>
      <c r="C66" t="b">
        <f t="shared" si="4"/>
        <v>0</v>
      </c>
      <c r="D66" t="b">
        <f t="shared" si="2"/>
        <v>0</v>
      </c>
      <c r="F66" t="s">
        <v>57</v>
      </c>
      <c r="G66">
        <v>9.9700000000000006</v>
      </c>
      <c r="H66">
        <v>1193</v>
      </c>
      <c r="I66">
        <v>0.02</v>
      </c>
      <c r="J66">
        <v>9.0999999999999998E-2</v>
      </c>
      <c r="K66" t="s">
        <v>94</v>
      </c>
      <c r="L66">
        <v>77</v>
      </c>
      <c r="M66">
        <v>110</v>
      </c>
      <c r="N66">
        <v>44.88</v>
      </c>
      <c r="O66">
        <v>36.67</v>
      </c>
      <c r="P66" t="s">
        <v>94</v>
      </c>
      <c r="Q66">
        <v>61</v>
      </c>
      <c r="R66">
        <v>58.7</v>
      </c>
      <c r="S66">
        <v>48.81</v>
      </c>
      <c r="T66" t="s">
        <v>94</v>
      </c>
    </row>
    <row r="67" spans="1:20" x14ac:dyDescent="0.25">
      <c r="A67">
        <v>2</v>
      </c>
      <c r="B67" t="b">
        <f t="shared" si="3"/>
        <v>1</v>
      </c>
      <c r="C67" t="b">
        <f t="shared" si="4"/>
        <v>0</v>
      </c>
      <c r="D67" t="b">
        <f t="shared" si="2"/>
        <v>0</v>
      </c>
      <c r="F67" t="s">
        <v>58</v>
      </c>
      <c r="G67">
        <v>9.9700000000000006</v>
      </c>
      <c r="H67">
        <v>3077</v>
      </c>
      <c r="I67">
        <v>0.05</v>
      </c>
      <c r="J67">
        <v>8.3000000000000004E-2</v>
      </c>
      <c r="K67" t="s">
        <v>94</v>
      </c>
      <c r="L67">
        <v>75</v>
      </c>
      <c r="M67">
        <v>53</v>
      </c>
      <c r="N67">
        <v>20.02</v>
      </c>
      <c r="O67">
        <v>32.57</v>
      </c>
      <c r="P67" t="s">
        <v>94</v>
      </c>
      <c r="Q67">
        <v>89</v>
      </c>
      <c r="R67">
        <v>6.44</v>
      </c>
      <c r="S67">
        <v>10</v>
      </c>
      <c r="T67" t="s">
        <v>94</v>
      </c>
    </row>
    <row r="68" spans="1:20" x14ac:dyDescent="0.25">
      <c r="A68">
        <v>2</v>
      </c>
      <c r="B68" t="b">
        <f t="shared" ref="B68:B88" si="5">OR(J68&lt;0.5*A68,J68="n.a.",J68&gt;9)</f>
        <v>1</v>
      </c>
      <c r="C68" t="b">
        <f t="shared" ref="C68:C88" si="6">K68="Not confirmed"</f>
        <v>0</v>
      </c>
      <c r="D68" t="b">
        <f t="shared" si="2"/>
        <v>0</v>
      </c>
      <c r="F68" t="s">
        <v>59</v>
      </c>
      <c r="G68">
        <v>10.01</v>
      </c>
      <c r="H68">
        <v>15060</v>
      </c>
      <c r="I68">
        <v>0.23</v>
      </c>
      <c r="J68">
        <v>0.13900000000000001</v>
      </c>
      <c r="K68" t="s">
        <v>94</v>
      </c>
      <c r="L68">
        <v>91</v>
      </c>
      <c r="M68">
        <v>120</v>
      </c>
      <c r="N68">
        <v>21.47</v>
      </c>
      <c r="O68">
        <v>19.57</v>
      </c>
      <c r="P68" t="s">
        <v>94</v>
      </c>
      <c r="Q68">
        <v>65</v>
      </c>
      <c r="R68">
        <v>19.54</v>
      </c>
      <c r="S68">
        <v>24.63</v>
      </c>
      <c r="T68" t="s">
        <v>94</v>
      </c>
    </row>
    <row r="69" spans="1:20" x14ac:dyDescent="0.25">
      <c r="A69">
        <v>2</v>
      </c>
      <c r="B69" t="b">
        <f t="shared" si="5"/>
        <v>1</v>
      </c>
      <c r="C69" t="b">
        <f t="shared" si="6"/>
        <v>0</v>
      </c>
      <c r="D69" t="b">
        <f t="shared" ref="D69:D88" si="7">AND(B69=FALSE,C69=FALSE)</f>
        <v>0</v>
      </c>
      <c r="F69" t="s">
        <v>60</v>
      </c>
      <c r="G69">
        <v>10.07</v>
      </c>
      <c r="H69">
        <v>8144</v>
      </c>
      <c r="I69">
        <v>0.12</v>
      </c>
      <c r="J69">
        <v>0.11799999999999999</v>
      </c>
      <c r="K69" t="s">
        <v>94</v>
      </c>
      <c r="L69">
        <v>91</v>
      </c>
      <c r="M69">
        <v>126</v>
      </c>
      <c r="N69">
        <v>27.8</v>
      </c>
      <c r="O69">
        <v>26.84</v>
      </c>
      <c r="P69" t="s">
        <v>94</v>
      </c>
      <c r="Q69">
        <v>89</v>
      </c>
      <c r="R69">
        <v>20.76</v>
      </c>
      <c r="S69">
        <v>21.49</v>
      </c>
      <c r="T69" t="s">
        <v>94</v>
      </c>
    </row>
    <row r="70" spans="1:20" x14ac:dyDescent="0.25">
      <c r="A70">
        <v>2</v>
      </c>
      <c r="B70" t="b">
        <f t="shared" si="5"/>
        <v>1</v>
      </c>
      <c r="C70" t="b">
        <f t="shared" si="6"/>
        <v>0</v>
      </c>
      <c r="D70" t="b">
        <f t="shared" si="7"/>
        <v>0</v>
      </c>
      <c r="F70" t="s">
        <v>62</v>
      </c>
      <c r="G70">
        <v>10.14</v>
      </c>
      <c r="H70">
        <v>10075</v>
      </c>
      <c r="I70">
        <v>0.15</v>
      </c>
      <c r="J70">
        <v>0.129</v>
      </c>
      <c r="K70" t="s">
        <v>94</v>
      </c>
      <c r="L70">
        <v>105</v>
      </c>
      <c r="M70">
        <v>120</v>
      </c>
      <c r="N70">
        <v>41.58</v>
      </c>
      <c r="O70">
        <v>39.86</v>
      </c>
      <c r="P70" t="s">
        <v>94</v>
      </c>
      <c r="Q70">
        <v>119</v>
      </c>
      <c r="R70">
        <v>9.42</v>
      </c>
      <c r="S70">
        <v>10.51</v>
      </c>
      <c r="T70" t="s">
        <v>94</v>
      </c>
    </row>
    <row r="71" spans="1:20" x14ac:dyDescent="0.25">
      <c r="A71">
        <v>2</v>
      </c>
      <c r="B71" t="b">
        <f t="shared" si="5"/>
        <v>1</v>
      </c>
      <c r="C71" t="b">
        <f t="shared" si="6"/>
        <v>0</v>
      </c>
      <c r="D71" t="b">
        <f t="shared" si="7"/>
        <v>0</v>
      </c>
      <c r="F71" t="s">
        <v>61</v>
      </c>
      <c r="G71">
        <v>10.16</v>
      </c>
      <c r="H71">
        <v>11533</v>
      </c>
      <c r="I71">
        <v>0.17</v>
      </c>
      <c r="J71">
        <v>0.13600000000000001</v>
      </c>
      <c r="K71" t="s">
        <v>94</v>
      </c>
      <c r="L71">
        <v>91</v>
      </c>
      <c r="M71">
        <v>126</v>
      </c>
      <c r="N71">
        <v>23.32</v>
      </c>
      <c r="O71">
        <v>24.25</v>
      </c>
      <c r="P71" t="s">
        <v>94</v>
      </c>
      <c r="Q71">
        <v>89</v>
      </c>
      <c r="R71">
        <v>13.68</v>
      </c>
      <c r="S71">
        <v>14.75</v>
      </c>
      <c r="T71" t="s">
        <v>94</v>
      </c>
    </row>
    <row r="72" spans="1:20" x14ac:dyDescent="0.25">
      <c r="A72">
        <v>2</v>
      </c>
      <c r="B72" t="b">
        <f t="shared" si="5"/>
        <v>1</v>
      </c>
      <c r="C72" t="b">
        <f t="shared" si="6"/>
        <v>0</v>
      </c>
      <c r="D72" t="b">
        <f t="shared" si="7"/>
        <v>0</v>
      </c>
      <c r="F72" t="s">
        <v>63</v>
      </c>
      <c r="G72">
        <v>10.36</v>
      </c>
      <c r="H72">
        <v>6146</v>
      </c>
      <c r="I72">
        <v>0.09</v>
      </c>
      <c r="J72">
        <v>0.108</v>
      </c>
      <c r="K72" t="s">
        <v>94</v>
      </c>
      <c r="L72">
        <v>119</v>
      </c>
      <c r="M72">
        <v>91</v>
      </c>
      <c r="N72">
        <v>93.27</v>
      </c>
      <c r="O72">
        <v>106.99</v>
      </c>
      <c r="P72" t="s">
        <v>94</v>
      </c>
      <c r="Q72">
        <v>134</v>
      </c>
      <c r="R72">
        <v>28.94</v>
      </c>
      <c r="S72">
        <v>26.81</v>
      </c>
      <c r="T72" t="s">
        <v>94</v>
      </c>
    </row>
    <row r="73" spans="1:20" x14ac:dyDescent="0.25">
      <c r="A73">
        <v>2</v>
      </c>
      <c r="B73" t="b">
        <f t="shared" si="5"/>
        <v>1</v>
      </c>
      <c r="C73" t="b">
        <f t="shared" si="6"/>
        <v>0</v>
      </c>
      <c r="D73" t="b">
        <f t="shared" si="7"/>
        <v>0</v>
      </c>
      <c r="F73" t="s">
        <v>64</v>
      </c>
      <c r="G73">
        <v>10.38</v>
      </c>
      <c r="H73">
        <v>350</v>
      </c>
      <c r="I73">
        <v>0.01</v>
      </c>
      <c r="J73">
        <v>9.1999999999999998E-2</v>
      </c>
      <c r="K73" t="s">
        <v>94</v>
      </c>
      <c r="L73">
        <v>167</v>
      </c>
      <c r="M73">
        <v>130</v>
      </c>
      <c r="N73">
        <v>69.45</v>
      </c>
      <c r="O73">
        <v>58.07</v>
      </c>
      <c r="P73" t="s">
        <v>94</v>
      </c>
      <c r="Q73">
        <v>132</v>
      </c>
      <c r="R73">
        <v>62.22</v>
      </c>
      <c r="S73">
        <v>51.69</v>
      </c>
      <c r="T73" t="s">
        <v>94</v>
      </c>
    </row>
    <row r="74" spans="1:20" x14ac:dyDescent="0.25">
      <c r="A74">
        <v>2</v>
      </c>
      <c r="B74" t="b">
        <f t="shared" si="5"/>
        <v>1</v>
      </c>
      <c r="C74" t="b">
        <f t="shared" si="6"/>
        <v>0</v>
      </c>
      <c r="D74" t="b">
        <f t="shared" si="7"/>
        <v>0</v>
      </c>
      <c r="F74" t="s">
        <v>65</v>
      </c>
      <c r="G74">
        <v>10.41</v>
      </c>
      <c r="H74">
        <v>12938</v>
      </c>
      <c r="I74">
        <v>0.19</v>
      </c>
      <c r="J74">
        <v>0.17499999999999999</v>
      </c>
      <c r="K74" t="s">
        <v>94</v>
      </c>
      <c r="L74">
        <v>105</v>
      </c>
      <c r="M74">
        <v>120</v>
      </c>
      <c r="N74">
        <v>41.61</v>
      </c>
      <c r="O74">
        <v>36.880000000000003</v>
      </c>
      <c r="P74" t="s">
        <v>94</v>
      </c>
      <c r="Q74">
        <v>77</v>
      </c>
      <c r="R74">
        <v>22.61</v>
      </c>
      <c r="S74">
        <v>31.18</v>
      </c>
      <c r="T74" t="s">
        <v>94</v>
      </c>
    </row>
    <row r="75" spans="1:20" x14ac:dyDescent="0.25">
      <c r="A75">
        <v>2</v>
      </c>
      <c r="B75" t="b">
        <f t="shared" si="5"/>
        <v>1</v>
      </c>
      <c r="C75" t="b">
        <f t="shared" si="6"/>
        <v>1</v>
      </c>
      <c r="D75" t="b">
        <f t="shared" si="7"/>
        <v>0</v>
      </c>
      <c r="F75" t="s">
        <v>66</v>
      </c>
      <c r="G75">
        <v>10.52</v>
      </c>
      <c r="H75">
        <v>12933</v>
      </c>
      <c r="I75">
        <v>0.19</v>
      </c>
      <c r="J75">
        <v>0.16500000000000001</v>
      </c>
      <c r="K75" t="s">
        <v>95</v>
      </c>
      <c r="L75">
        <v>105</v>
      </c>
      <c r="M75">
        <v>134</v>
      </c>
      <c r="N75">
        <v>24.19</v>
      </c>
      <c r="O75">
        <v>22.18</v>
      </c>
      <c r="P75" t="s">
        <v>94</v>
      </c>
      <c r="Q75">
        <v>91</v>
      </c>
      <c r="R75">
        <v>18.329999999999998</v>
      </c>
      <c r="S75" t="s">
        <v>86</v>
      </c>
      <c r="T75" t="s">
        <v>95</v>
      </c>
    </row>
    <row r="76" spans="1:20" x14ac:dyDescent="0.25">
      <c r="A76">
        <v>2</v>
      </c>
      <c r="B76" t="b">
        <f t="shared" si="5"/>
        <v>1</v>
      </c>
      <c r="C76" t="b">
        <f t="shared" si="6"/>
        <v>0</v>
      </c>
      <c r="D76" t="b">
        <f t="shared" si="7"/>
        <v>0</v>
      </c>
      <c r="F76" t="s">
        <v>67</v>
      </c>
      <c r="G76">
        <v>10.6</v>
      </c>
      <c r="H76">
        <v>7622</v>
      </c>
      <c r="I76">
        <v>0.11</v>
      </c>
      <c r="J76">
        <v>0.186</v>
      </c>
      <c r="K76" t="s">
        <v>94</v>
      </c>
      <c r="L76">
        <v>146</v>
      </c>
      <c r="M76">
        <v>148</v>
      </c>
      <c r="N76">
        <v>62.17</v>
      </c>
      <c r="O76">
        <v>59.86</v>
      </c>
      <c r="P76" t="s">
        <v>94</v>
      </c>
      <c r="Q76">
        <v>111</v>
      </c>
      <c r="R76">
        <v>47.11</v>
      </c>
      <c r="S76">
        <v>48.37</v>
      </c>
      <c r="T76" t="s">
        <v>94</v>
      </c>
    </row>
    <row r="77" spans="1:20" x14ac:dyDescent="0.25">
      <c r="A77">
        <v>2</v>
      </c>
      <c r="B77" t="b">
        <f t="shared" si="5"/>
        <v>1</v>
      </c>
      <c r="C77" t="b">
        <f t="shared" si="6"/>
        <v>0</v>
      </c>
      <c r="D77" t="b">
        <f t="shared" si="7"/>
        <v>0</v>
      </c>
      <c r="F77" t="s">
        <v>68</v>
      </c>
      <c r="G77">
        <v>10.62</v>
      </c>
      <c r="H77">
        <v>10626</v>
      </c>
      <c r="I77">
        <v>0.16</v>
      </c>
      <c r="J77">
        <v>0.188</v>
      </c>
      <c r="K77" t="s">
        <v>94</v>
      </c>
      <c r="L77">
        <v>119</v>
      </c>
      <c r="M77">
        <v>91</v>
      </c>
      <c r="N77">
        <v>43.21</v>
      </c>
      <c r="O77">
        <v>49.97</v>
      </c>
      <c r="P77" t="s">
        <v>94</v>
      </c>
      <c r="Q77">
        <v>134</v>
      </c>
      <c r="R77">
        <v>38.270000000000003</v>
      </c>
      <c r="S77">
        <v>34.68</v>
      </c>
      <c r="T77" t="s">
        <v>94</v>
      </c>
    </row>
    <row r="78" spans="1:20" x14ac:dyDescent="0.25">
      <c r="A78">
        <v>20</v>
      </c>
      <c r="B78" t="b">
        <f t="shared" si="5"/>
        <v>1</v>
      </c>
      <c r="C78" t="b">
        <f t="shared" si="6"/>
        <v>0</v>
      </c>
      <c r="D78" t="b">
        <f t="shared" si="7"/>
        <v>0</v>
      </c>
      <c r="F78" t="s">
        <v>138</v>
      </c>
      <c r="G78">
        <v>10.65</v>
      </c>
      <c r="H78">
        <v>478549</v>
      </c>
      <c r="I78">
        <v>7.15</v>
      </c>
      <c r="J78">
        <v>20</v>
      </c>
      <c r="K78" t="s">
        <v>94</v>
      </c>
      <c r="L78">
        <v>152</v>
      </c>
      <c r="M78">
        <v>150</v>
      </c>
      <c r="N78">
        <v>170.23</v>
      </c>
      <c r="O78">
        <v>162.31</v>
      </c>
      <c r="P78" t="s">
        <v>94</v>
      </c>
      <c r="Q78" t="s">
        <v>86</v>
      </c>
      <c r="R78" t="s">
        <v>86</v>
      </c>
      <c r="S78" t="s">
        <v>86</v>
      </c>
      <c r="T78" t="s">
        <v>86</v>
      </c>
    </row>
    <row r="79" spans="1:20" x14ac:dyDescent="0.25">
      <c r="A79">
        <v>2</v>
      </c>
      <c r="B79" t="b">
        <f t="shared" si="5"/>
        <v>1</v>
      </c>
      <c r="C79" t="b">
        <f t="shared" si="6"/>
        <v>1</v>
      </c>
      <c r="D79" t="b">
        <f t="shared" si="7"/>
        <v>0</v>
      </c>
      <c r="F79" t="s">
        <v>69</v>
      </c>
      <c r="G79">
        <v>10.67</v>
      </c>
      <c r="H79">
        <v>9841</v>
      </c>
      <c r="I79">
        <v>0.15</v>
      </c>
      <c r="J79">
        <v>0.23499999999999999</v>
      </c>
      <c r="K79" t="s">
        <v>95</v>
      </c>
      <c r="L79">
        <v>146</v>
      </c>
      <c r="M79">
        <v>148</v>
      </c>
      <c r="N79">
        <v>62.3</v>
      </c>
      <c r="O79">
        <v>70.86</v>
      </c>
      <c r="P79" t="s">
        <v>94</v>
      </c>
      <c r="Q79">
        <v>111</v>
      </c>
      <c r="R79">
        <v>46.26</v>
      </c>
      <c r="S79">
        <v>97.51</v>
      </c>
      <c r="T79" t="s">
        <v>95</v>
      </c>
    </row>
    <row r="80" spans="1:20" x14ac:dyDescent="0.25">
      <c r="A80">
        <v>2</v>
      </c>
      <c r="B80" t="b">
        <f t="shared" si="5"/>
        <v>1</v>
      </c>
      <c r="C80" t="b">
        <f t="shared" si="6"/>
        <v>0</v>
      </c>
      <c r="D80" t="b">
        <f t="shared" si="7"/>
        <v>0</v>
      </c>
      <c r="F80" t="s">
        <v>71</v>
      </c>
      <c r="G80">
        <v>10.9</v>
      </c>
      <c r="H80">
        <v>17169</v>
      </c>
      <c r="I80">
        <v>0.26</v>
      </c>
      <c r="J80">
        <v>0.31900000000000001</v>
      </c>
      <c r="K80" t="s">
        <v>94</v>
      </c>
      <c r="L80">
        <v>91</v>
      </c>
      <c r="M80">
        <v>92</v>
      </c>
      <c r="N80">
        <v>51.34</v>
      </c>
      <c r="O80">
        <v>48.21</v>
      </c>
      <c r="P80" t="s">
        <v>94</v>
      </c>
      <c r="Q80">
        <v>134</v>
      </c>
      <c r="R80">
        <v>29.22</v>
      </c>
      <c r="S80">
        <v>24.96</v>
      </c>
      <c r="T80" t="s">
        <v>94</v>
      </c>
    </row>
    <row r="81" spans="1:20" x14ac:dyDescent="0.25">
      <c r="A81">
        <v>2</v>
      </c>
      <c r="B81" t="b">
        <f t="shared" si="5"/>
        <v>1</v>
      </c>
      <c r="C81" t="b">
        <f t="shared" si="6"/>
        <v>0</v>
      </c>
      <c r="D81" t="b">
        <f t="shared" si="7"/>
        <v>0</v>
      </c>
      <c r="F81" t="s">
        <v>70</v>
      </c>
      <c r="G81">
        <v>10.91</v>
      </c>
      <c r="H81">
        <v>8512</v>
      </c>
      <c r="I81">
        <v>0.13</v>
      </c>
      <c r="J81">
        <v>0.22700000000000001</v>
      </c>
      <c r="K81" t="s">
        <v>94</v>
      </c>
      <c r="L81">
        <v>146</v>
      </c>
      <c r="M81">
        <v>148</v>
      </c>
      <c r="N81">
        <v>62.99</v>
      </c>
      <c r="O81">
        <v>62.52</v>
      </c>
      <c r="P81" t="s">
        <v>94</v>
      </c>
      <c r="Q81">
        <v>111</v>
      </c>
      <c r="R81">
        <v>46.71</v>
      </c>
      <c r="S81">
        <v>48.15</v>
      </c>
      <c r="T81" t="s">
        <v>94</v>
      </c>
    </row>
    <row r="82" spans="1:20" x14ac:dyDescent="0.25">
      <c r="A82">
        <v>2</v>
      </c>
      <c r="B82" t="b">
        <f t="shared" si="5"/>
        <v>1</v>
      </c>
      <c r="C82" t="b">
        <f t="shared" si="6"/>
        <v>0</v>
      </c>
      <c r="D82" t="b">
        <f t="shared" si="7"/>
        <v>0</v>
      </c>
      <c r="F82" t="s">
        <v>72</v>
      </c>
      <c r="G82">
        <v>11.09</v>
      </c>
      <c r="H82">
        <v>958</v>
      </c>
      <c r="I82">
        <v>0.01</v>
      </c>
      <c r="J82">
        <v>0.187</v>
      </c>
      <c r="K82" t="s">
        <v>94</v>
      </c>
      <c r="L82">
        <v>117</v>
      </c>
      <c r="M82">
        <v>119</v>
      </c>
      <c r="N82">
        <v>88.93</v>
      </c>
      <c r="O82">
        <v>95.65</v>
      </c>
      <c r="P82" t="s">
        <v>94</v>
      </c>
      <c r="Q82">
        <v>201</v>
      </c>
      <c r="R82">
        <v>59.3</v>
      </c>
      <c r="S82">
        <v>60.97</v>
      </c>
      <c r="T82" t="s">
        <v>94</v>
      </c>
    </row>
    <row r="83" spans="1:20" x14ac:dyDescent="0.25">
      <c r="A83">
        <v>2</v>
      </c>
      <c r="B83" t="b">
        <f t="shared" si="5"/>
        <v>1</v>
      </c>
      <c r="C83" t="b">
        <f t="shared" si="6"/>
        <v>0</v>
      </c>
      <c r="D83" t="b">
        <f t="shared" si="7"/>
        <v>0</v>
      </c>
      <c r="F83" t="s">
        <v>73</v>
      </c>
      <c r="G83">
        <v>11.43</v>
      </c>
      <c r="H83">
        <v>793</v>
      </c>
      <c r="I83">
        <v>0.01</v>
      </c>
      <c r="J83">
        <v>0.36099999999999999</v>
      </c>
      <c r="K83" t="s">
        <v>94</v>
      </c>
      <c r="L83">
        <v>157</v>
      </c>
      <c r="M83">
        <v>155</v>
      </c>
      <c r="N83">
        <v>77.86</v>
      </c>
      <c r="O83">
        <v>73.08</v>
      </c>
      <c r="P83" t="s">
        <v>94</v>
      </c>
      <c r="Q83">
        <v>75</v>
      </c>
      <c r="R83">
        <v>206.79</v>
      </c>
      <c r="S83">
        <v>242.65</v>
      </c>
      <c r="T83" t="s">
        <v>94</v>
      </c>
    </row>
    <row r="84" spans="1:20" x14ac:dyDescent="0.25">
      <c r="A84">
        <v>2</v>
      </c>
      <c r="B84" t="b">
        <f t="shared" si="5"/>
        <v>1</v>
      </c>
      <c r="C84" t="b">
        <f t="shared" si="6"/>
        <v>1</v>
      </c>
      <c r="D84" t="b">
        <f t="shared" si="7"/>
        <v>0</v>
      </c>
      <c r="F84" t="s">
        <v>74</v>
      </c>
      <c r="G84" t="s">
        <v>86</v>
      </c>
      <c r="H84" t="s">
        <v>86</v>
      </c>
      <c r="I84" t="s">
        <v>86</v>
      </c>
      <c r="J84" t="s">
        <v>86</v>
      </c>
      <c r="K84" t="s">
        <v>95</v>
      </c>
      <c r="L84">
        <v>77</v>
      </c>
      <c r="M84">
        <v>51</v>
      </c>
      <c r="N84">
        <v>50.8</v>
      </c>
      <c r="O84" t="s">
        <v>86</v>
      </c>
      <c r="P84" t="s">
        <v>95</v>
      </c>
      <c r="Q84">
        <v>123</v>
      </c>
      <c r="R84">
        <v>20.05</v>
      </c>
      <c r="S84" t="s">
        <v>86</v>
      </c>
      <c r="T84" t="s">
        <v>95</v>
      </c>
    </row>
    <row r="85" spans="1:20" x14ac:dyDescent="0.25">
      <c r="A85">
        <v>2</v>
      </c>
      <c r="B85" t="b">
        <f t="shared" si="5"/>
        <v>0</v>
      </c>
      <c r="C85" t="b">
        <f t="shared" si="6"/>
        <v>0</v>
      </c>
      <c r="D85" t="b">
        <f t="shared" si="7"/>
        <v>1</v>
      </c>
      <c r="F85" t="s">
        <v>75</v>
      </c>
      <c r="G85">
        <v>11.96</v>
      </c>
      <c r="H85">
        <v>6059</v>
      </c>
      <c r="I85">
        <v>0.09</v>
      </c>
      <c r="J85">
        <v>1.012</v>
      </c>
      <c r="K85" t="s">
        <v>94</v>
      </c>
      <c r="L85">
        <v>180</v>
      </c>
      <c r="M85">
        <v>182</v>
      </c>
      <c r="N85">
        <v>91.69</v>
      </c>
      <c r="O85">
        <v>96.56</v>
      </c>
      <c r="P85" t="s">
        <v>94</v>
      </c>
      <c r="Q85">
        <v>145</v>
      </c>
      <c r="R85">
        <v>53.11</v>
      </c>
      <c r="S85">
        <v>56.19</v>
      </c>
      <c r="T85" t="s">
        <v>94</v>
      </c>
    </row>
    <row r="86" spans="1:20" x14ac:dyDescent="0.25">
      <c r="A86">
        <v>2</v>
      </c>
      <c r="B86" t="b">
        <f t="shared" si="5"/>
        <v>0</v>
      </c>
      <c r="C86" t="b">
        <f t="shared" si="6"/>
        <v>0</v>
      </c>
      <c r="D86" t="b">
        <f t="shared" si="7"/>
        <v>1</v>
      </c>
      <c r="F86" t="s">
        <v>76</v>
      </c>
      <c r="G86">
        <v>12.05</v>
      </c>
      <c r="H86">
        <v>1612</v>
      </c>
      <c r="I86">
        <v>0.02</v>
      </c>
      <c r="J86">
        <v>1.177</v>
      </c>
      <c r="K86" t="s">
        <v>94</v>
      </c>
      <c r="L86">
        <v>225</v>
      </c>
      <c r="M86">
        <v>227</v>
      </c>
      <c r="N86">
        <v>64.77</v>
      </c>
      <c r="O86">
        <v>68.510000000000005</v>
      </c>
      <c r="P86" t="s">
        <v>94</v>
      </c>
      <c r="Q86">
        <v>223</v>
      </c>
      <c r="R86">
        <v>64.17</v>
      </c>
      <c r="S86">
        <v>62.67</v>
      </c>
      <c r="T86" t="s">
        <v>94</v>
      </c>
    </row>
    <row r="87" spans="1:20" x14ac:dyDescent="0.25">
      <c r="A87">
        <v>2</v>
      </c>
      <c r="B87" t="b">
        <f t="shared" si="5"/>
        <v>0</v>
      </c>
      <c r="C87" t="b">
        <f t="shared" si="6"/>
        <v>0</v>
      </c>
      <c r="D87" t="b">
        <f t="shared" si="7"/>
        <v>1</v>
      </c>
      <c r="F87" t="s">
        <v>77</v>
      </c>
      <c r="G87">
        <v>12.14</v>
      </c>
      <c r="H87">
        <v>19526</v>
      </c>
      <c r="I87">
        <v>0.28999999999999998</v>
      </c>
      <c r="J87">
        <v>1.2270000000000001</v>
      </c>
      <c r="K87" t="s">
        <v>94</v>
      </c>
      <c r="L87">
        <v>128</v>
      </c>
      <c r="M87">
        <v>127</v>
      </c>
      <c r="N87">
        <v>14.22</v>
      </c>
      <c r="O87">
        <v>14.42</v>
      </c>
      <c r="P87" t="s">
        <v>94</v>
      </c>
      <c r="Q87">
        <v>129</v>
      </c>
      <c r="R87">
        <v>10.220000000000001</v>
      </c>
      <c r="S87">
        <v>11.14</v>
      </c>
      <c r="T87" t="s">
        <v>94</v>
      </c>
    </row>
    <row r="88" spans="1:20" x14ac:dyDescent="0.25">
      <c r="A88">
        <v>2</v>
      </c>
      <c r="B88" t="b">
        <f t="shared" si="5"/>
        <v>0</v>
      </c>
      <c r="C88" t="b">
        <f t="shared" si="6"/>
        <v>0</v>
      </c>
      <c r="D88" t="b">
        <f t="shared" si="7"/>
        <v>1</v>
      </c>
      <c r="F88" t="s">
        <v>78</v>
      </c>
      <c r="G88">
        <v>12.28</v>
      </c>
      <c r="H88">
        <v>5728</v>
      </c>
      <c r="I88">
        <v>0.09</v>
      </c>
      <c r="J88">
        <v>1.3320000000000001</v>
      </c>
      <c r="K88" t="s">
        <v>94</v>
      </c>
      <c r="L88">
        <v>180</v>
      </c>
      <c r="M88">
        <v>182</v>
      </c>
      <c r="N88">
        <v>93.91</v>
      </c>
      <c r="O88">
        <v>97.38</v>
      </c>
      <c r="P88" t="s">
        <v>94</v>
      </c>
      <c r="Q88">
        <v>145</v>
      </c>
      <c r="R88">
        <v>57.32</v>
      </c>
      <c r="S88">
        <v>59.16</v>
      </c>
      <c r="T88" t="s">
        <v>94</v>
      </c>
    </row>
  </sheetData>
  <conditionalFormatting sqref="B1:C1048576 D3">
    <cfRule type="cellIs" dxfId="14" priority="2" operator="equal">
      <formula>FALSE</formula>
    </cfRule>
  </conditionalFormatting>
  <conditionalFormatting sqref="D1:D1048576">
    <cfRule type="cellIs" dxfId="13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workbookViewId="0">
      <selection activeCell="L11" sqref="L11"/>
    </sheetView>
  </sheetViews>
  <sheetFormatPr defaultRowHeight="15" x14ac:dyDescent="0.25"/>
  <cols>
    <col min="1" max="1" width="41.140625" style="9" bestFit="1" customWidth="1"/>
    <col min="2" max="4" width="20.42578125" style="10" bestFit="1" customWidth="1"/>
    <col min="5" max="5" width="11.7109375" style="10" customWidth="1"/>
    <col min="6" max="6" width="20.42578125" style="10" bestFit="1" customWidth="1"/>
    <col min="7" max="18" width="11.7109375" style="10" customWidth="1"/>
    <col min="19" max="20" width="9.140625" style="10"/>
    <col min="21" max="16384" width="9.140625" style="9"/>
  </cols>
  <sheetData>
    <row r="1" spans="1:20" x14ac:dyDescent="0.25">
      <c r="A1" s="9" t="s">
        <v>108</v>
      </c>
    </row>
    <row r="2" spans="1:20" x14ac:dyDescent="0.25">
      <c r="A2" s="11">
        <v>230927</v>
      </c>
    </row>
    <row r="4" spans="1:20" x14ac:dyDescent="0.25">
      <c r="A4" s="9" t="s">
        <v>82</v>
      </c>
      <c r="B4" s="10" t="s">
        <v>87</v>
      </c>
    </row>
    <row r="5" spans="1:20" x14ac:dyDescent="0.25">
      <c r="B5" s="10" t="s">
        <v>80</v>
      </c>
    </row>
    <row r="6" spans="1:20" x14ac:dyDescent="0.25">
      <c r="A6" s="9" t="s">
        <v>109</v>
      </c>
      <c r="B6" s="15" t="s">
        <v>141</v>
      </c>
      <c r="C6" s="15" t="s">
        <v>142</v>
      </c>
      <c r="D6" s="15" t="s">
        <v>143</v>
      </c>
      <c r="E6" s="10" t="s">
        <v>144</v>
      </c>
      <c r="F6" s="10" t="s">
        <v>145</v>
      </c>
      <c r="G6" s="10" t="s">
        <v>146</v>
      </c>
      <c r="H6" s="10" t="s">
        <v>147</v>
      </c>
      <c r="I6" s="10" t="s">
        <v>148</v>
      </c>
      <c r="J6" s="10" t="s">
        <v>149</v>
      </c>
      <c r="K6" s="10" t="s">
        <v>150</v>
      </c>
      <c r="L6" s="10" t="s">
        <v>151</v>
      </c>
      <c r="M6" s="10" t="s">
        <v>152</v>
      </c>
      <c r="O6" s="9"/>
      <c r="P6" s="9"/>
      <c r="Q6" s="9"/>
      <c r="R6" s="9"/>
      <c r="S6" s="9"/>
      <c r="T6" s="9"/>
    </row>
    <row r="7" spans="1:20" x14ac:dyDescent="0.25">
      <c r="A7" s="9" t="s">
        <v>85</v>
      </c>
      <c r="B7" s="15" t="s">
        <v>85</v>
      </c>
      <c r="C7" s="15" t="s">
        <v>85</v>
      </c>
      <c r="D7" s="15" t="s">
        <v>85</v>
      </c>
      <c r="E7" s="10" t="s">
        <v>85</v>
      </c>
      <c r="F7" s="10" t="s">
        <v>85</v>
      </c>
      <c r="G7" s="10" t="s">
        <v>85</v>
      </c>
      <c r="H7" s="10" t="s">
        <v>85</v>
      </c>
      <c r="I7" s="10" t="s">
        <v>85</v>
      </c>
      <c r="J7" s="10" t="s">
        <v>85</v>
      </c>
      <c r="K7" s="10" t="s">
        <v>85</v>
      </c>
      <c r="L7" s="10" t="s">
        <v>85</v>
      </c>
      <c r="M7" s="10" t="s">
        <v>85</v>
      </c>
      <c r="O7" s="9"/>
      <c r="P7" s="9"/>
      <c r="Q7" s="9"/>
      <c r="R7" s="9"/>
      <c r="S7" s="9"/>
      <c r="T7" s="9"/>
    </row>
    <row r="8" spans="1:20" x14ac:dyDescent="0.25">
      <c r="A8" s="9" t="s">
        <v>1</v>
      </c>
      <c r="B8" s="15" t="s">
        <v>110</v>
      </c>
      <c r="C8" s="15" t="s">
        <v>110</v>
      </c>
      <c r="D8" s="15" t="s">
        <v>110</v>
      </c>
      <c r="E8" s="10" t="s">
        <v>110</v>
      </c>
      <c r="F8" s="10" t="s">
        <v>110</v>
      </c>
      <c r="G8" s="10" t="s">
        <v>110</v>
      </c>
      <c r="H8" s="10" t="s">
        <v>110</v>
      </c>
      <c r="I8" s="10" t="s">
        <v>110</v>
      </c>
      <c r="J8" s="10" t="s">
        <v>110</v>
      </c>
      <c r="K8" s="10" t="s">
        <v>110</v>
      </c>
      <c r="L8" s="10" t="s">
        <v>110</v>
      </c>
      <c r="M8" s="10" t="s">
        <v>110</v>
      </c>
      <c r="O8" s="9"/>
      <c r="P8" s="9"/>
      <c r="Q8" s="9"/>
      <c r="R8" s="9"/>
      <c r="S8" s="9"/>
      <c r="T8" s="9"/>
    </row>
    <row r="9" spans="1:20" x14ac:dyDescent="0.25">
      <c r="A9" s="9" t="s">
        <v>2</v>
      </c>
      <c r="B9" s="15" t="s">
        <v>110</v>
      </c>
      <c r="C9" s="15" t="s">
        <v>110</v>
      </c>
      <c r="D9" s="15" t="s">
        <v>110</v>
      </c>
      <c r="E9" s="10" t="s">
        <v>110</v>
      </c>
      <c r="F9" s="10" t="s">
        <v>110</v>
      </c>
      <c r="G9" s="10" t="s">
        <v>110</v>
      </c>
      <c r="H9" s="10" t="s">
        <v>110</v>
      </c>
      <c r="I9" s="10" t="s">
        <v>110</v>
      </c>
      <c r="J9" s="10" t="s">
        <v>110</v>
      </c>
      <c r="K9" s="10" t="s">
        <v>110</v>
      </c>
      <c r="L9" s="10" t="s">
        <v>110</v>
      </c>
      <c r="M9" s="10" t="s">
        <v>110</v>
      </c>
      <c r="O9" s="9"/>
      <c r="P9" s="9"/>
      <c r="Q9" s="9"/>
      <c r="R9" s="9"/>
      <c r="S9" s="9"/>
      <c r="T9" s="9"/>
    </row>
    <row r="10" spans="1:20" x14ac:dyDescent="0.25">
      <c r="A10" s="9" t="s">
        <v>3</v>
      </c>
      <c r="B10" s="15">
        <v>7.0300000000000001E-2</v>
      </c>
      <c r="C10" s="15">
        <v>5.3100000000000001E-2</v>
      </c>
      <c r="D10" s="15" t="s">
        <v>110</v>
      </c>
      <c r="E10" s="10">
        <v>7.8299999999999995E-2</v>
      </c>
      <c r="F10" s="10">
        <v>6.6799999999999998E-2</v>
      </c>
      <c r="G10" s="10">
        <v>6.2300000000000001E-2</v>
      </c>
      <c r="H10" s="10" t="s">
        <v>110</v>
      </c>
      <c r="I10" s="10">
        <v>7.3800000000000004E-2</v>
      </c>
      <c r="J10" s="10" t="s">
        <v>110</v>
      </c>
      <c r="K10" s="10">
        <v>6.6199999999999995E-2</v>
      </c>
      <c r="L10" s="10" t="s">
        <v>110</v>
      </c>
      <c r="M10" s="10">
        <v>7.9500000000000001E-2</v>
      </c>
      <c r="O10" s="9"/>
      <c r="P10" s="9"/>
      <c r="Q10" s="9"/>
      <c r="R10" s="9"/>
      <c r="S10" s="9"/>
      <c r="T10" s="9"/>
    </row>
    <row r="11" spans="1:20" x14ac:dyDescent="0.25">
      <c r="A11" s="9" t="s">
        <v>4</v>
      </c>
      <c r="B11" s="15" t="s">
        <v>110</v>
      </c>
      <c r="C11" s="15" t="s">
        <v>110</v>
      </c>
      <c r="D11" s="15" t="s">
        <v>110</v>
      </c>
      <c r="E11" s="10" t="s">
        <v>110</v>
      </c>
      <c r="F11" s="10" t="s">
        <v>110</v>
      </c>
      <c r="G11" s="10" t="s">
        <v>110</v>
      </c>
      <c r="H11" s="10" t="s">
        <v>110</v>
      </c>
      <c r="I11" s="10" t="s">
        <v>110</v>
      </c>
      <c r="J11" s="10" t="s">
        <v>110</v>
      </c>
      <c r="K11" s="10" t="s">
        <v>110</v>
      </c>
      <c r="L11" s="10" t="s">
        <v>110</v>
      </c>
      <c r="M11" s="10" t="s">
        <v>110</v>
      </c>
      <c r="O11" s="9"/>
      <c r="P11" s="9"/>
      <c r="Q11" s="9"/>
      <c r="R11" s="9"/>
      <c r="S11" s="9"/>
      <c r="T11" s="9"/>
    </row>
    <row r="12" spans="1:20" x14ac:dyDescent="0.25">
      <c r="A12" s="9" t="s">
        <v>5</v>
      </c>
      <c r="B12" s="15" t="s">
        <v>110</v>
      </c>
      <c r="C12" s="15" t="s">
        <v>110</v>
      </c>
      <c r="D12" s="15" t="s">
        <v>110</v>
      </c>
      <c r="E12" s="10" t="s">
        <v>110</v>
      </c>
      <c r="F12" s="10" t="s">
        <v>110</v>
      </c>
      <c r="G12" s="10" t="s">
        <v>110</v>
      </c>
      <c r="H12" s="10" t="s">
        <v>110</v>
      </c>
      <c r="I12" s="10" t="s">
        <v>110</v>
      </c>
      <c r="J12" s="10" t="s">
        <v>110</v>
      </c>
      <c r="K12" s="10" t="s">
        <v>110</v>
      </c>
      <c r="L12" s="10" t="s">
        <v>110</v>
      </c>
      <c r="M12" s="10" t="s">
        <v>110</v>
      </c>
      <c r="O12" s="9"/>
      <c r="P12" s="9"/>
      <c r="Q12" s="9"/>
      <c r="R12" s="9"/>
      <c r="S12" s="9"/>
      <c r="T12" s="9"/>
    </row>
    <row r="13" spans="1:20" x14ac:dyDescent="0.25">
      <c r="A13" s="9" t="s">
        <v>6</v>
      </c>
      <c r="B13" s="15" t="s">
        <v>110</v>
      </c>
      <c r="C13" s="15" t="s">
        <v>110</v>
      </c>
      <c r="D13" s="15" t="s">
        <v>110</v>
      </c>
      <c r="E13" s="10" t="s">
        <v>110</v>
      </c>
      <c r="F13" s="10" t="s">
        <v>110</v>
      </c>
      <c r="G13" s="10" t="s">
        <v>110</v>
      </c>
      <c r="H13" s="10" t="s">
        <v>110</v>
      </c>
      <c r="I13" s="10" t="s">
        <v>110</v>
      </c>
      <c r="J13" s="10" t="s">
        <v>110</v>
      </c>
      <c r="K13" s="10" t="s">
        <v>110</v>
      </c>
      <c r="L13" s="10" t="s">
        <v>110</v>
      </c>
      <c r="M13" s="10" t="s">
        <v>110</v>
      </c>
      <c r="O13" s="9"/>
      <c r="P13" s="9"/>
      <c r="Q13" s="9"/>
      <c r="R13" s="9"/>
      <c r="S13" s="9"/>
      <c r="T13" s="9"/>
    </row>
    <row r="14" spans="1:20" x14ac:dyDescent="0.25">
      <c r="A14" s="9" t="s">
        <v>7</v>
      </c>
      <c r="B14" s="15" t="s">
        <v>110</v>
      </c>
      <c r="C14" s="15" t="s">
        <v>110</v>
      </c>
      <c r="D14" s="15" t="s">
        <v>110</v>
      </c>
      <c r="E14" s="10" t="s">
        <v>110</v>
      </c>
      <c r="F14" s="10" t="s">
        <v>110</v>
      </c>
      <c r="G14" s="10" t="s">
        <v>110</v>
      </c>
      <c r="H14" s="10" t="s">
        <v>110</v>
      </c>
      <c r="I14" s="10" t="s">
        <v>110</v>
      </c>
      <c r="J14" s="10" t="s">
        <v>110</v>
      </c>
      <c r="K14" s="10" t="s">
        <v>110</v>
      </c>
      <c r="L14" s="10" t="s">
        <v>110</v>
      </c>
      <c r="M14" s="10" t="s">
        <v>110</v>
      </c>
      <c r="O14" s="9"/>
      <c r="P14" s="9"/>
      <c r="Q14" s="9"/>
      <c r="R14" s="9"/>
      <c r="S14" s="9"/>
      <c r="T14" s="9"/>
    </row>
    <row r="15" spans="1:20" x14ac:dyDescent="0.25">
      <c r="A15" s="9" t="s">
        <v>8</v>
      </c>
      <c r="B15" s="15" t="s">
        <v>110</v>
      </c>
      <c r="C15" s="15" t="s">
        <v>110</v>
      </c>
      <c r="D15" s="15" t="s">
        <v>110</v>
      </c>
      <c r="E15" s="10">
        <v>4.2328000000000001</v>
      </c>
      <c r="F15" s="10">
        <v>2.4903</v>
      </c>
      <c r="G15" s="10" t="s">
        <v>110</v>
      </c>
      <c r="H15" s="10" t="s">
        <v>110</v>
      </c>
      <c r="I15" s="10" t="s">
        <v>110</v>
      </c>
      <c r="J15" s="10" t="s">
        <v>110</v>
      </c>
      <c r="K15" s="10" t="s">
        <v>110</v>
      </c>
      <c r="L15" s="10" t="s">
        <v>110</v>
      </c>
      <c r="M15" s="10" t="s">
        <v>110</v>
      </c>
      <c r="O15" s="9"/>
      <c r="P15" s="9"/>
      <c r="Q15" s="9"/>
      <c r="R15" s="9"/>
      <c r="S15" s="9"/>
      <c r="T15" s="9"/>
    </row>
    <row r="16" spans="1:20" x14ac:dyDescent="0.25">
      <c r="A16" s="9" t="s">
        <v>9</v>
      </c>
      <c r="B16" s="15">
        <v>4.2799999999999998E-2</v>
      </c>
      <c r="C16" s="15" t="s">
        <v>110</v>
      </c>
      <c r="D16" s="15">
        <v>3.8199999999999998E-2</v>
      </c>
      <c r="E16" s="10" t="s">
        <v>110</v>
      </c>
      <c r="F16" s="10" t="s">
        <v>110</v>
      </c>
      <c r="G16" s="10" t="s">
        <v>110</v>
      </c>
      <c r="H16" s="10">
        <v>3.9800000000000002E-2</v>
      </c>
      <c r="I16" s="10" t="s">
        <v>110</v>
      </c>
      <c r="J16" s="10">
        <v>4.7699999999999999E-2</v>
      </c>
      <c r="K16" s="10" t="s">
        <v>110</v>
      </c>
      <c r="L16" s="10" t="s">
        <v>110</v>
      </c>
      <c r="M16" s="10" t="s">
        <v>110</v>
      </c>
      <c r="O16" s="9"/>
      <c r="P16" s="9"/>
      <c r="Q16" s="9"/>
      <c r="R16" s="9"/>
      <c r="S16" s="9"/>
      <c r="T16" s="9"/>
    </row>
    <row r="17" spans="1:20" x14ac:dyDescent="0.25">
      <c r="A17" s="9" t="s">
        <v>10</v>
      </c>
      <c r="B17" s="15" t="s">
        <v>110</v>
      </c>
      <c r="C17" s="15" t="s">
        <v>110</v>
      </c>
      <c r="D17" s="15" t="s">
        <v>110</v>
      </c>
      <c r="E17" s="10" t="s">
        <v>110</v>
      </c>
      <c r="F17" s="10" t="s">
        <v>110</v>
      </c>
      <c r="G17" s="10" t="s">
        <v>110</v>
      </c>
      <c r="H17" s="10" t="s">
        <v>110</v>
      </c>
      <c r="I17" s="10" t="s">
        <v>110</v>
      </c>
      <c r="J17" s="10" t="s">
        <v>110</v>
      </c>
      <c r="K17" s="10" t="s">
        <v>110</v>
      </c>
      <c r="L17" s="10" t="s">
        <v>110</v>
      </c>
      <c r="M17" s="10" t="s">
        <v>110</v>
      </c>
      <c r="O17" s="9"/>
      <c r="P17" s="9"/>
      <c r="Q17" s="9"/>
      <c r="R17" s="9"/>
      <c r="S17" s="9"/>
      <c r="T17" s="9"/>
    </row>
    <row r="18" spans="1:20" x14ac:dyDescent="0.25">
      <c r="A18" s="9" t="s">
        <v>11</v>
      </c>
      <c r="B18" s="15" t="s">
        <v>110</v>
      </c>
      <c r="C18" s="15" t="s">
        <v>110</v>
      </c>
      <c r="D18" s="15" t="s">
        <v>110</v>
      </c>
      <c r="E18" s="10" t="s">
        <v>110</v>
      </c>
      <c r="F18" s="10" t="s">
        <v>110</v>
      </c>
      <c r="G18" s="10" t="s">
        <v>110</v>
      </c>
      <c r="H18" s="10" t="s">
        <v>110</v>
      </c>
      <c r="I18" s="10" t="s">
        <v>110</v>
      </c>
      <c r="J18" s="10" t="s">
        <v>110</v>
      </c>
      <c r="K18" s="10" t="s">
        <v>110</v>
      </c>
      <c r="L18" s="10" t="s">
        <v>110</v>
      </c>
      <c r="M18" s="10" t="s">
        <v>110</v>
      </c>
      <c r="O18" s="9"/>
      <c r="P18" s="9"/>
      <c r="Q18" s="9"/>
      <c r="R18" s="9"/>
      <c r="S18" s="9"/>
      <c r="T18" s="9"/>
    </row>
    <row r="19" spans="1:20" x14ac:dyDescent="0.25">
      <c r="A19" s="9" t="s">
        <v>12</v>
      </c>
      <c r="B19" s="15">
        <v>3.3500000000000002E-2</v>
      </c>
      <c r="C19" s="15">
        <v>3.2500000000000001E-2</v>
      </c>
      <c r="D19" s="15">
        <v>2.5999999999999999E-2</v>
      </c>
      <c r="E19" s="10">
        <v>0.13669999999999999</v>
      </c>
      <c r="F19" s="10">
        <v>6.5299999999999997E-2</v>
      </c>
      <c r="G19" s="10">
        <v>4.4900000000000002E-2</v>
      </c>
      <c r="H19" s="10">
        <v>6.9199999999999998E-2</v>
      </c>
      <c r="I19" s="10">
        <v>3.8399999999999997E-2</v>
      </c>
      <c r="J19" s="10">
        <v>3.1300000000000001E-2</v>
      </c>
      <c r="K19" s="10">
        <v>2.5999999999999999E-2</v>
      </c>
      <c r="L19" s="10">
        <v>3.3700000000000001E-2</v>
      </c>
      <c r="M19" s="10">
        <v>3.6499999999999998E-2</v>
      </c>
      <c r="O19" s="9"/>
      <c r="P19" s="9"/>
      <c r="Q19" s="9"/>
      <c r="R19" s="9"/>
      <c r="S19" s="9"/>
      <c r="T19" s="9"/>
    </row>
    <row r="20" spans="1:20" x14ac:dyDescent="0.25">
      <c r="A20" s="9" t="s">
        <v>13</v>
      </c>
      <c r="B20" s="15" t="s">
        <v>110</v>
      </c>
      <c r="C20" s="15" t="s">
        <v>110</v>
      </c>
      <c r="D20" s="15" t="s">
        <v>110</v>
      </c>
      <c r="E20" s="10" t="s">
        <v>110</v>
      </c>
      <c r="F20" s="10" t="s">
        <v>110</v>
      </c>
      <c r="G20" s="10" t="s">
        <v>110</v>
      </c>
      <c r="H20" s="10" t="s">
        <v>110</v>
      </c>
      <c r="I20" s="10" t="s">
        <v>110</v>
      </c>
      <c r="J20" s="10" t="s">
        <v>110</v>
      </c>
      <c r="K20" s="10" t="s">
        <v>110</v>
      </c>
      <c r="L20" s="10" t="s">
        <v>110</v>
      </c>
      <c r="M20" s="10" t="s">
        <v>110</v>
      </c>
      <c r="O20" s="9"/>
      <c r="P20" s="9"/>
      <c r="Q20" s="9"/>
      <c r="R20" s="9"/>
      <c r="S20" s="9"/>
      <c r="T20" s="9"/>
    </row>
    <row r="21" spans="1:20" x14ac:dyDescent="0.25">
      <c r="A21" s="9" t="s">
        <v>14</v>
      </c>
      <c r="B21" s="15" t="s">
        <v>110</v>
      </c>
      <c r="C21" s="15" t="s">
        <v>110</v>
      </c>
      <c r="D21" s="15" t="s">
        <v>110</v>
      </c>
      <c r="E21" s="10" t="s">
        <v>110</v>
      </c>
      <c r="F21" s="10" t="s">
        <v>110</v>
      </c>
      <c r="G21" s="10" t="s">
        <v>110</v>
      </c>
      <c r="H21" s="10" t="s">
        <v>110</v>
      </c>
      <c r="I21" s="10" t="s">
        <v>110</v>
      </c>
      <c r="J21" s="10" t="s">
        <v>110</v>
      </c>
      <c r="K21" s="10" t="s">
        <v>110</v>
      </c>
      <c r="L21" s="10" t="s">
        <v>110</v>
      </c>
      <c r="M21" s="10" t="s">
        <v>110</v>
      </c>
      <c r="O21" s="9"/>
      <c r="P21" s="9"/>
      <c r="Q21" s="9"/>
      <c r="R21" s="9"/>
      <c r="S21" s="9"/>
      <c r="T21" s="9"/>
    </row>
    <row r="22" spans="1:20" x14ac:dyDescent="0.25">
      <c r="A22" s="9" t="s">
        <v>15</v>
      </c>
      <c r="B22" s="15" t="s">
        <v>110</v>
      </c>
      <c r="C22" s="15" t="s">
        <v>110</v>
      </c>
      <c r="D22" s="15" t="s">
        <v>110</v>
      </c>
      <c r="E22" s="10" t="s">
        <v>110</v>
      </c>
      <c r="F22" s="10" t="s">
        <v>110</v>
      </c>
      <c r="G22" s="10" t="s">
        <v>110</v>
      </c>
      <c r="H22" s="10" t="s">
        <v>110</v>
      </c>
      <c r="I22" s="10" t="s">
        <v>110</v>
      </c>
      <c r="J22" s="10" t="s">
        <v>110</v>
      </c>
      <c r="K22" s="10" t="s">
        <v>110</v>
      </c>
      <c r="L22" s="10" t="s">
        <v>110</v>
      </c>
      <c r="M22" s="10" t="s">
        <v>110</v>
      </c>
      <c r="O22" s="9"/>
      <c r="P22" s="9"/>
      <c r="Q22" s="9"/>
      <c r="R22" s="9"/>
      <c r="S22" s="9"/>
      <c r="T22" s="9"/>
    </row>
    <row r="23" spans="1:20" x14ac:dyDescent="0.25">
      <c r="A23" s="9" t="s">
        <v>16</v>
      </c>
      <c r="B23" s="15" t="s">
        <v>110</v>
      </c>
      <c r="C23" s="15" t="s">
        <v>110</v>
      </c>
      <c r="D23" s="15" t="s">
        <v>110</v>
      </c>
      <c r="E23" s="10" t="s">
        <v>110</v>
      </c>
      <c r="F23" s="10" t="s">
        <v>110</v>
      </c>
      <c r="G23" s="10" t="s">
        <v>110</v>
      </c>
      <c r="H23" s="10" t="s">
        <v>110</v>
      </c>
      <c r="I23" s="10" t="s">
        <v>110</v>
      </c>
      <c r="J23" s="10" t="s">
        <v>110</v>
      </c>
      <c r="K23" s="10" t="s">
        <v>110</v>
      </c>
      <c r="L23" s="10" t="s">
        <v>110</v>
      </c>
      <c r="M23" s="10" t="s">
        <v>110</v>
      </c>
      <c r="O23" s="9"/>
      <c r="P23" s="9"/>
      <c r="Q23" s="9"/>
      <c r="R23" s="9"/>
      <c r="S23" s="9"/>
      <c r="T23" s="9"/>
    </row>
    <row r="24" spans="1:20" x14ac:dyDescent="0.25">
      <c r="A24" s="9" t="s">
        <v>17</v>
      </c>
      <c r="B24" s="15" t="s">
        <v>110</v>
      </c>
      <c r="C24" s="15" t="s">
        <v>110</v>
      </c>
      <c r="D24" s="15" t="s">
        <v>110</v>
      </c>
      <c r="E24" s="10" t="s">
        <v>110</v>
      </c>
      <c r="F24" s="10" t="s">
        <v>110</v>
      </c>
      <c r="G24" s="10" t="s">
        <v>110</v>
      </c>
      <c r="H24" s="10" t="s">
        <v>110</v>
      </c>
      <c r="I24" s="10" t="s">
        <v>110</v>
      </c>
      <c r="J24" s="10" t="s">
        <v>110</v>
      </c>
      <c r="K24" s="10" t="s">
        <v>110</v>
      </c>
      <c r="L24" s="10" t="s">
        <v>110</v>
      </c>
      <c r="M24" s="10" t="s">
        <v>110</v>
      </c>
      <c r="O24" s="9"/>
      <c r="P24" s="9"/>
      <c r="Q24" s="9"/>
      <c r="R24" s="9"/>
      <c r="S24" s="9"/>
      <c r="T24" s="9"/>
    </row>
    <row r="25" spans="1:20" x14ac:dyDescent="0.25">
      <c r="A25" s="9" t="s">
        <v>18</v>
      </c>
      <c r="B25" s="15" t="s">
        <v>110</v>
      </c>
      <c r="C25" s="15" t="s">
        <v>110</v>
      </c>
      <c r="D25" s="15" t="s">
        <v>110</v>
      </c>
      <c r="E25" s="10" t="s">
        <v>110</v>
      </c>
      <c r="F25" s="10" t="s">
        <v>110</v>
      </c>
      <c r="G25" s="10" t="s">
        <v>110</v>
      </c>
      <c r="H25" s="10" t="s">
        <v>110</v>
      </c>
      <c r="I25" s="10" t="s">
        <v>110</v>
      </c>
      <c r="J25" s="10" t="s">
        <v>110</v>
      </c>
      <c r="K25" s="10" t="s">
        <v>110</v>
      </c>
      <c r="L25" s="10" t="s">
        <v>110</v>
      </c>
      <c r="M25" s="10" t="s">
        <v>110</v>
      </c>
      <c r="O25" s="9"/>
      <c r="P25" s="9"/>
      <c r="Q25" s="9"/>
      <c r="R25" s="9"/>
      <c r="S25" s="9"/>
      <c r="T25" s="9"/>
    </row>
    <row r="26" spans="1:20" x14ac:dyDescent="0.25">
      <c r="A26" s="9" t="s">
        <v>19</v>
      </c>
      <c r="B26" s="15" t="s">
        <v>110</v>
      </c>
      <c r="C26" s="15" t="s">
        <v>110</v>
      </c>
      <c r="D26" s="15" t="s">
        <v>110</v>
      </c>
      <c r="E26" s="10" t="s">
        <v>110</v>
      </c>
      <c r="F26" s="10" t="s">
        <v>110</v>
      </c>
      <c r="G26" s="10" t="s">
        <v>110</v>
      </c>
      <c r="H26" s="10" t="s">
        <v>110</v>
      </c>
      <c r="I26" s="10" t="s">
        <v>110</v>
      </c>
      <c r="J26" s="10" t="s">
        <v>110</v>
      </c>
      <c r="K26" s="10" t="s">
        <v>110</v>
      </c>
      <c r="L26" s="10" t="s">
        <v>110</v>
      </c>
      <c r="M26" s="10" t="s">
        <v>110</v>
      </c>
      <c r="O26" s="9"/>
      <c r="P26" s="9"/>
      <c r="Q26" s="9"/>
      <c r="R26" s="9"/>
      <c r="S26" s="9"/>
      <c r="T26" s="9"/>
    </row>
    <row r="27" spans="1:20" x14ac:dyDescent="0.25">
      <c r="A27" s="9" t="s">
        <v>21</v>
      </c>
      <c r="B27" s="15" t="s">
        <v>110</v>
      </c>
      <c r="C27" s="15" t="s">
        <v>110</v>
      </c>
      <c r="D27" s="15" t="s">
        <v>110</v>
      </c>
      <c r="E27" s="10" t="s">
        <v>110</v>
      </c>
      <c r="F27" s="10" t="s">
        <v>110</v>
      </c>
      <c r="G27" s="10" t="s">
        <v>110</v>
      </c>
      <c r="H27" s="10" t="s">
        <v>110</v>
      </c>
      <c r="I27" s="10" t="s">
        <v>110</v>
      </c>
      <c r="J27" s="10" t="s">
        <v>110</v>
      </c>
      <c r="K27" s="10" t="s">
        <v>110</v>
      </c>
      <c r="L27" s="10" t="s">
        <v>110</v>
      </c>
      <c r="M27" s="10" t="s">
        <v>110</v>
      </c>
      <c r="O27" s="9"/>
      <c r="P27" s="9"/>
      <c r="Q27" s="9"/>
      <c r="R27" s="9"/>
      <c r="S27" s="9"/>
      <c r="T27" s="9"/>
    </row>
    <row r="28" spans="1:20" x14ac:dyDescent="0.25">
      <c r="A28" s="9" t="s">
        <v>20</v>
      </c>
      <c r="B28" s="15" t="s">
        <v>110</v>
      </c>
      <c r="C28" s="15" t="s">
        <v>110</v>
      </c>
      <c r="D28" s="15" t="s">
        <v>110</v>
      </c>
      <c r="E28" s="10" t="s">
        <v>110</v>
      </c>
      <c r="F28" s="10" t="s">
        <v>110</v>
      </c>
      <c r="G28" s="10" t="s">
        <v>110</v>
      </c>
      <c r="H28" s="10" t="s">
        <v>110</v>
      </c>
      <c r="I28" s="10" t="s">
        <v>110</v>
      </c>
      <c r="J28" s="10" t="s">
        <v>110</v>
      </c>
      <c r="K28" s="10" t="s">
        <v>110</v>
      </c>
      <c r="L28" s="10" t="s">
        <v>110</v>
      </c>
      <c r="M28" s="10" t="s">
        <v>110</v>
      </c>
      <c r="O28" s="9"/>
      <c r="P28" s="9"/>
      <c r="Q28" s="9"/>
      <c r="R28" s="9"/>
      <c r="S28" s="9"/>
      <c r="T28" s="9"/>
    </row>
    <row r="29" spans="1:20" x14ac:dyDescent="0.25">
      <c r="A29" s="9" t="s">
        <v>22</v>
      </c>
      <c r="B29" s="15" t="s">
        <v>110</v>
      </c>
      <c r="C29" s="15" t="s">
        <v>110</v>
      </c>
      <c r="D29" s="15" t="s">
        <v>110</v>
      </c>
      <c r="E29" s="10" t="s">
        <v>110</v>
      </c>
      <c r="F29" s="10" t="s">
        <v>110</v>
      </c>
      <c r="G29" s="10" t="s">
        <v>110</v>
      </c>
      <c r="H29" s="10" t="s">
        <v>110</v>
      </c>
      <c r="I29" s="10" t="s">
        <v>110</v>
      </c>
      <c r="J29" s="10" t="s">
        <v>110</v>
      </c>
      <c r="K29" s="10" t="s">
        <v>110</v>
      </c>
      <c r="L29" s="10" t="s">
        <v>110</v>
      </c>
      <c r="M29" s="10" t="s">
        <v>110</v>
      </c>
      <c r="O29" s="9"/>
      <c r="P29" s="9"/>
      <c r="Q29" s="9"/>
      <c r="R29" s="9"/>
      <c r="S29" s="9"/>
      <c r="T29" s="9"/>
    </row>
    <row r="30" spans="1:20" x14ac:dyDescent="0.25">
      <c r="A30" s="9" t="s">
        <v>23</v>
      </c>
      <c r="B30" s="15">
        <v>0.14979999999999999</v>
      </c>
      <c r="C30" s="15">
        <v>0.45829999999999999</v>
      </c>
      <c r="D30" s="15" t="s">
        <v>110</v>
      </c>
      <c r="E30" s="10">
        <v>6.5869</v>
      </c>
      <c r="F30" s="10" t="s">
        <v>110</v>
      </c>
      <c r="G30" s="10" t="s">
        <v>110</v>
      </c>
      <c r="H30" s="10">
        <v>23.934200000000001</v>
      </c>
      <c r="I30" s="10">
        <v>4.9099999999999998E-2</v>
      </c>
      <c r="J30" s="10" t="s">
        <v>110</v>
      </c>
      <c r="K30" s="10" t="s">
        <v>110</v>
      </c>
      <c r="L30" s="10" t="s">
        <v>110</v>
      </c>
      <c r="M30" s="10">
        <v>41.582700000000003</v>
      </c>
      <c r="O30" s="9"/>
      <c r="P30" s="9"/>
      <c r="Q30" s="9"/>
      <c r="R30" s="9"/>
      <c r="S30" s="9"/>
      <c r="T30" s="9"/>
    </row>
    <row r="31" spans="1:20" x14ac:dyDescent="0.25">
      <c r="A31" s="9" t="s">
        <v>24</v>
      </c>
      <c r="B31" s="15" t="s">
        <v>110</v>
      </c>
      <c r="C31" s="15" t="s">
        <v>110</v>
      </c>
      <c r="D31" s="15" t="s">
        <v>110</v>
      </c>
      <c r="E31" s="10" t="s">
        <v>110</v>
      </c>
      <c r="F31" s="10" t="s">
        <v>110</v>
      </c>
      <c r="G31" s="10" t="s">
        <v>110</v>
      </c>
      <c r="H31" s="10" t="s">
        <v>110</v>
      </c>
      <c r="I31" s="10" t="s">
        <v>110</v>
      </c>
      <c r="J31" s="10" t="s">
        <v>110</v>
      </c>
      <c r="K31" s="10" t="s">
        <v>110</v>
      </c>
      <c r="L31" s="10" t="s">
        <v>110</v>
      </c>
      <c r="M31" s="10" t="s">
        <v>110</v>
      </c>
      <c r="O31" s="9"/>
      <c r="P31" s="9"/>
      <c r="Q31" s="9"/>
      <c r="R31" s="9"/>
      <c r="S31" s="9"/>
      <c r="T31" s="9"/>
    </row>
    <row r="32" spans="1:20" x14ac:dyDescent="0.25">
      <c r="A32" s="9" t="s">
        <v>132</v>
      </c>
      <c r="B32" s="15">
        <v>17.7561</v>
      </c>
      <c r="C32" s="15">
        <v>18.015599999999999</v>
      </c>
      <c r="D32" s="15">
        <v>17.980499999999999</v>
      </c>
      <c r="E32" s="10">
        <v>17.372699999999998</v>
      </c>
      <c r="F32" s="10">
        <v>18.228999999999999</v>
      </c>
      <c r="G32" s="10">
        <v>17.536899999999999</v>
      </c>
      <c r="H32" s="10">
        <v>19.415800000000001</v>
      </c>
      <c r="I32" s="10">
        <v>17.840699999999998</v>
      </c>
      <c r="J32" s="10">
        <v>18.563800000000001</v>
      </c>
      <c r="K32" s="10">
        <v>17.7728</v>
      </c>
      <c r="L32" s="10">
        <v>19.685199999999998</v>
      </c>
      <c r="M32" s="10">
        <v>17.306100000000001</v>
      </c>
      <c r="O32" s="9"/>
      <c r="P32" s="9"/>
      <c r="Q32" s="9"/>
      <c r="R32" s="9"/>
      <c r="S32" s="9"/>
      <c r="T32" s="9"/>
    </row>
    <row r="33" spans="1:20" x14ac:dyDescent="0.25">
      <c r="A33" s="9" t="s">
        <v>133</v>
      </c>
      <c r="B33" s="15">
        <v>20</v>
      </c>
      <c r="C33" s="15">
        <v>20</v>
      </c>
      <c r="D33" s="15">
        <v>20</v>
      </c>
      <c r="E33" s="10">
        <v>20</v>
      </c>
      <c r="F33" s="10">
        <v>20</v>
      </c>
      <c r="G33" s="10">
        <v>20</v>
      </c>
      <c r="H33" s="10">
        <v>20</v>
      </c>
      <c r="I33" s="10">
        <v>20</v>
      </c>
      <c r="J33" s="10">
        <v>20</v>
      </c>
      <c r="K33" s="10">
        <v>20</v>
      </c>
      <c r="L33" s="10">
        <v>20</v>
      </c>
      <c r="M33" s="10">
        <v>20</v>
      </c>
      <c r="O33" s="9"/>
      <c r="P33" s="9"/>
      <c r="Q33" s="9"/>
      <c r="R33" s="9"/>
      <c r="S33" s="9"/>
      <c r="T33" s="9"/>
    </row>
    <row r="34" spans="1:20" x14ac:dyDescent="0.25">
      <c r="A34" s="9" t="s">
        <v>26</v>
      </c>
      <c r="B34" s="15" t="s">
        <v>110</v>
      </c>
      <c r="C34" s="15" t="s">
        <v>110</v>
      </c>
      <c r="D34" s="15" t="s">
        <v>110</v>
      </c>
      <c r="E34" s="10" t="s">
        <v>110</v>
      </c>
      <c r="F34" s="10" t="s">
        <v>110</v>
      </c>
      <c r="G34" s="10" t="s">
        <v>110</v>
      </c>
      <c r="H34" s="10" t="s">
        <v>110</v>
      </c>
      <c r="I34" s="10" t="s">
        <v>110</v>
      </c>
      <c r="J34" s="10" t="s">
        <v>110</v>
      </c>
      <c r="K34" s="10" t="s">
        <v>110</v>
      </c>
      <c r="L34" s="10" t="s">
        <v>110</v>
      </c>
      <c r="M34" s="10" t="s">
        <v>110</v>
      </c>
      <c r="O34" s="9"/>
      <c r="P34" s="9"/>
      <c r="Q34" s="9"/>
      <c r="R34" s="9"/>
      <c r="S34" s="9"/>
      <c r="T34" s="9"/>
    </row>
    <row r="35" spans="1:20" x14ac:dyDescent="0.25">
      <c r="A35" s="9" t="s">
        <v>25</v>
      </c>
      <c r="B35" s="15" t="s">
        <v>110</v>
      </c>
      <c r="C35" s="15" t="s">
        <v>110</v>
      </c>
      <c r="D35" s="15" t="s">
        <v>110</v>
      </c>
      <c r="E35" s="10" t="s">
        <v>110</v>
      </c>
      <c r="F35" s="10" t="s">
        <v>110</v>
      </c>
      <c r="G35" s="10" t="s">
        <v>110</v>
      </c>
      <c r="H35" s="10" t="s">
        <v>110</v>
      </c>
      <c r="I35" s="10" t="s">
        <v>110</v>
      </c>
      <c r="J35" s="10" t="s">
        <v>110</v>
      </c>
      <c r="K35" s="10" t="s">
        <v>110</v>
      </c>
      <c r="L35" s="10" t="s">
        <v>110</v>
      </c>
      <c r="M35" s="10" t="s">
        <v>110</v>
      </c>
      <c r="O35" s="9"/>
      <c r="P35" s="9"/>
      <c r="Q35" s="9"/>
      <c r="R35" s="9"/>
      <c r="S35" s="9"/>
      <c r="T35" s="9"/>
    </row>
    <row r="36" spans="1:20" x14ac:dyDescent="0.25">
      <c r="A36" s="9" t="s">
        <v>27</v>
      </c>
      <c r="B36" s="15" t="s">
        <v>110</v>
      </c>
      <c r="C36" s="15" t="s">
        <v>110</v>
      </c>
      <c r="D36" s="15" t="s">
        <v>110</v>
      </c>
      <c r="E36" s="10" t="s">
        <v>110</v>
      </c>
      <c r="F36" s="10" t="s">
        <v>110</v>
      </c>
      <c r="G36" s="10" t="s">
        <v>110</v>
      </c>
      <c r="H36" s="10" t="s">
        <v>110</v>
      </c>
      <c r="I36" s="10" t="s">
        <v>110</v>
      </c>
      <c r="J36" s="10" t="s">
        <v>110</v>
      </c>
      <c r="K36" s="10" t="s">
        <v>110</v>
      </c>
      <c r="L36" s="10" t="s">
        <v>110</v>
      </c>
      <c r="M36" s="10" t="s">
        <v>110</v>
      </c>
      <c r="O36" s="9"/>
      <c r="P36" s="9"/>
      <c r="Q36" s="9"/>
      <c r="R36" s="9"/>
      <c r="S36" s="9"/>
      <c r="T36" s="9"/>
    </row>
    <row r="37" spans="1:20" x14ac:dyDescent="0.25">
      <c r="A37" s="9" t="s">
        <v>28</v>
      </c>
      <c r="B37" s="15" t="s">
        <v>110</v>
      </c>
      <c r="C37" s="15" t="s">
        <v>110</v>
      </c>
      <c r="D37" s="15" t="s">
        <v>110</v>
      </c>
      <c r="E37" s="10" t="s">
        <v>110</v>
      </c>
      <c r="F37" s="10" t="s">
        <v>110</v>
      </c>
      <c r="G37" s="10" t="s">
        <v>110</v>
      </c>
      <c r="H37" s="10" t="s">
        <v>110</v>
      </c>
      <c r="I37" s="10" t="s">
        <v>110</v>
      </c>
      <c r="J37" s="10" t="s">
        <v>110</v>
      </c>
      <c r="K37" s="10" t="s">
        <v>110</v>
      </c>
      <c r="L37" s="10" t="s">
        <v>110</v>
      </c>
      <c r="M37" s="10" t="s">
        <v>110</v>
      </c>
      <c r="O37" s="9"/>
      <c r="P37" s="9"/>
      <c r="Q37" s="9"/>
      <c r="R37" s="9"/>
      <c r="S37" s="9"/>
      <c r="T37" s="9"/>
    </row>
    <row r="38" spans="1:20" x14ac:dyDescent="0.25">
      <c r="A38" s="9" t="s">
        <v>29</v>
      </c>
      <c r="B38" s="15" t="s">
        <v>110</v>
      </c>
      <c r="C38" s="15" t="s">
        <v>110</v>
      </c>
      <c r="D38" s="15" t="s">
        <v>110</v>
      </c>
      <c r="E38" s="10" t="s">
        <v>110</v>
      </c>
      <c r="F38" s="10" t="s">
        <v>110</v>
      </c>
      <c r="G38" s="10" t="s">
        <v>110</v>
      </c>
      <c r="H38" s="10" t="s">
        <v>110</v>
      </c>
      <c r="I38" s="10" t="s">
        <v>110</v>
      </c>
      <c r="J38" s="10" t="s">
        <v>110</v>
      </c>
      <c r="K38" s="10" t="s">
        <v>110</v>
      </c>
      <c r="L38" s="10" t="s">
        <v>110</v>
      </c>
      <c r="M38" s="10" t="s">
        <v>110</v>
      </c>
      <c r="O38" s="9"/>
      <c r="P38" s="9"/>
      <c r="Q38" s="9"/>
      <c r="R38" s="9"/>
      <c r="S38" s="9"/>
      <c r="T38" s="9"/>
    </row>
    <row r="39" spans="1:20" x14ac:dyDescent="0.25">
      <c r="A39" s="9" t="s">
        <v>134</v>
      </c>
      <c r="B39" s="15">
        <v>20</v>
      </c>
      <c r="C39" s="15">
        <v>20</v>
      </c>
      <c r="D39" s="15">
        <v>20</v>
      </c>
      <c r="E39" s="10">
        <v>20</v>
      </c>
      <c r="F39" s="10">
        <v>20</v>
      </c>
      <c r="G39" s="10">
        <v>20</v>
      </c>
      <c r="H39" s="10">
        <v>20</v>
      </c>
      <c r="I39" s="10">
        <v>20</v>
      </c>
      <c r="J39" s="10">
        <v>20</v>
      </c>
      <c r="K39" s="10">
        <v>20</v>
      </c>
      <c r="L39" s="10">
        <v>20</v>
      </c>
      <c r="M39" s="10">
        <v>20</v>
      </c>
      <c r="O39" s="9"/>
      <c r="P39" s="9"/>
      <c r="Q39" s="9"/>
      <c r="R39" s="9"/>
      <c r="S39" s="9"/>
      <c r="T39" s="9"/>
    </row>
    <row r="40" spans="1:20" x14ac:dyDescent="0.25">
      <c r="A40" s="9" t="s">
        <v>30</v>
      </c>
      <c r="B40" s="15" t="s">
        <v>110</v>
      </c>
      <c r="C40" s="15" t="s">
        <v>110</v>
      </c>
      <c r="D40" s="15" t="s">
        <v>110</v>
      </c>
      <c r="E40" s="10" t="s">
        <v>110</v>
      </c>
      <c r="F40" s="10" t="s">
        <v>110</v>
      </c>
      <c r="G40" s="10" t="s">
        <v>110</v>
      </c>
      <c r="H40" s="10" t="s">
        <v>110</v>
      </c>
      <c r="I40" s="10" t="s">
        <v>110</v>
      </c>
      <c r="J40" s="10" t="s">
        <v>110</v>
      </c>
      <c r="K40" s="10" t="s">
        <v>110</v>
      </c>
      <c r="L40" s="10" t="s">
        <v>110</v>
      </c>
      <c r="M40" s="10" t="s">
        <v>110</v>
      </c>
      <c r="O40" s="9"/>
      <c r="P40" s="9"/>
      <c r="Q40" s="9"/>
      <c r="R40" s="9"/>
      <c r="S40" s="9"/>
      <c r="T40" s="9"/>
    </row>
    <row r="41" spans="1:20" x14ac:dyDescent="0.25">
      <c r="A41" s="9" t="s">
        <v>31</v>
      </c>
      <c r="B41" s="15" t="s">
        <v>110</v>
      </c>
      <c r="C41" s="15" t="s">
        <v>110</v>
      </c>
      <c r="D41" s="15" t="s">
        <v>110</v>
      </c>
      <c r="E41" s="10" t="s">
        <v>110</v>
      </c>
      <c r="F41" s="10" t="s">
        <v>110</v>
      </c>
      <c r="G41" s="10" t="s">
        <v>110</v>
      </c>
      <c r="H41" s="10" t="s">
        <v>110</v>
      </c>
      <c r="I41" s="10" t="s">
        <v>110</v>
      </c>
      <c r="J41" s="10" t="s">
        <v>110</v>
      </c>
      <c r="K41" s="10" t="s">
        <v>110</v>
      </c>
      <c r="L41" s="10" t="s">
        <v>110</v>
      </c>
      <c r="M41" s="10" t="s">
        <v>110</v>
      </c>
      <c r="O41" s="9"/>
      <c r="P41" s="9"/>
      <c r="Q41" s="9"/>
      <c r="R41" s="9"/>
      <c r="S41" s="9"/>
      <c r="T41" s="9"/>
    </row>
    <row r="42" spans="1:20" x14ac:dyDescent="0.25">
      <c r="A42" s="9" t="s">
        <v>32</v>
      </c>
      <c r="B42" s="15" t="s">
        <v>110</v>
      </c>
      <c r="C42" s="15" t="s">
        <v>110</v>
      </c>
      <c r="D42" s="15" t="s">
        <v>110</v>
      </c>
      <c r="E42" s="10" t="s">
        <v>110</v>
      </c>
      <c r="F42" s="10" t="s">
        <v>110</v>
      </c>
      <c r="G42" s="10" t="s">
        <v>110</v>
      </c>
      <c r="H42" s="10" t="s">
        <v>110</v>
      </c>
      <c r="I42" s="10" t="s">
        <v>110</v>
      </c>
      <c r="J42" s="10" t="s">
        <v>110</v>
      </c>
      <c r="K42" s="10" t="s">
        <v>110</v>
      </c>
      <c r="L42" s="10" t="s">
        <v>110</v>
      </c>
      <c r="M42" s="10" t="s">
        <v>110</v>
      </c>
      <c r="O42" s="9"/>
      <c r="P42" s="9"/>
      <c r="Q42" s="9"/>
      <c r="R42" s="9"/>
      <c r="S42" s="9"/>
      <c r="T42" s="9"/>
    </row>
    <row r="43" spans="1:20" x14ac:dyDescent="0.25">
      <c r="A43" s="9" t="s">
        <v>33</v>
      </c>
      <c r="B43" s="15" t="s">
        <v>110</v>
      </c>
      <c r="C43" s="15" t="s">
        <v>110</v>
      </c>
      <c r="D43" s="15" t="s">
        <v>110</v>
      </c>
      <c r="E43" s="10" t="s">
        <v>110</v>
      </c>
      <c r="F43" s="10" t="s">
        <v>110</v>
      </c>
      <c r="G43" s="10" t="s">
        <v>110</v>
      </c>
      <c r="H43" s="10" t="s">
        <v>110</v>
      </c>
      <c r="I43" s="10" t="s">
        <v>110</v>
      </c>
      <c r="J43" s="10" t="s">
        <v>110</v>
      </c>
      <c r="K43" s="10" t="s">
        <v>110</v>
      </c>
      <c r="L43" s="10" t="s">
        <v>110</v>
      </c>
      <c r="M43" s="10" t="s">
        <v>110</v>
      </c>
      <c r="O43" s="9"/>
      <c r="P43" s="9"/>
      <c r="Q43" s="9"/>
      <c r="R43" s="9"/>
      <c r="S43" s="9"/>
      <c r="T43" s="9"/>
    </row>
    <row r="44" spans="1:20" x14ac:dyDescent="0.25">
      <c r="A44" s="9" t="s">
        <v>34</v>
      </c>
      <c r="B44" s="15">
        <v>4.3900000000000002E-2</v>
      </c>
      <c r="C44" s="15">
        <v>0.1004</v>
      </c>
      <c r="D44" s="15" t="s">
        <v>110</v>
      </c>
      <c r="E44" s="10">
        <v>1.7992999999999999</v>
      </c>
      <c r="F44" s="10" t="s">
        <v>110</v>
      </c>
      <c r="G44" s="10" t="s">
        <v>110</v>
      </c>
      <c r="H44" s="10">
        <v>4.9745999999999997</v>
      </c>
      <c r="I44" s="10">
        <v>0.13769999999999999</v>
      </c>
      <c r="J44" s="10">
        <v>0.13769999999999999</v>
      </c>
      <c r="K44" s="10" t="s">
        <v>110</v>
      </c>
      <c r="L44" s="10" t="s">
        <v>110</v>
      </c>
      <c r="M44" s="10">
        <v>8.8472000000000008</v>
      </c>
      <c r="O44" s="9"/>
      <c r="P44" s="9"/>
      <c r="Q44" s="9"/>
      <c r="R44" s="9"/>
      <c r="S44" s="9"/>
      <c r="T44" s="9"/>
    </row>
    <row r="45" spans="1:20" x14ac:dyDescent="0.25">
      <c r="A45" s="9" t="s">
        <v>35</v>
      </c>
      <c r="B45" s="15" t="s">
        <v>110</v>
      </c>
      <c r="C45" s="15" t="s">
        <v>110</v>
      </c>
      <c r="D45" s="15" t="s">
        <v>110</v>
      </c>
      <c r="E45" s="10" t="s">
        <v>110</v>
      </c>
      <c r="F45" s="10" t="s">
        <v>110</v>
      </c>
      <c r="G45" s="10" t="s">
        <v>110</v>
      </c>
      <c r="H45" s="10" t="s">
        <v>110</v>
      </c>
      <c r="I45" s="10" t="s">
        <v>110</v>
      </c>
      <c r="J45" s="10" t="s">
        <v>110</v>
      </c>
      <c r="K45" s="10" t="s">
        <v>110</v>
      </c>
      <c r="L45" s="10" t="s">
        <v>110</v>
      </c>
      <c r="M45" s="10" t="s">
        <v>110</v>
      </c>
      <c r="O45" s="9"/>
      <c r="P45" s="9"/>
      <c r="Q45" s="9"/>
      <c r="R45" s="9"/>
      <c r="S45" s="9"/>
      <c r="T45" s="9"/>
    </row>
    <row r="46" spans="1:20" x14ac:dyDescent="0.25">
      <c r="A46" s="9" t="s">
        <v>36</v>
      </c>
      <c r="B46" s="15" t="s">
        <v>110</v>
      </c>
      <c r="C46" s="15" t="s">
        <v>110</v>
      </c>
      <c r="D46" s="15" t="s">
        <v>110</v>
      </c>
      <c r="E46" s="10" t="s">
        <v>110</v>
      </c>
      <c r="F46" s="10" t="s">
        <v>110</v>
      </c>
      <c r="G46" s="10" t="s">
        <v>110</v>
      </c>
      <c r="H46" s="10" t="s">
        <v>110</v>
      </c>
      <c r="I46" s="10" t="s">
        <v>110</v>
      </c>
      <c r="J46" s="10" t="s">
        <v>110</v>
      </c>
      <c r="K46" s="10" t="s">
        <v>110</v>
      </c>
      <c r="L46" s="10" t="s">
        <v>110</v>
      </c>
      <c r="M46" s="10" t="s">
        <v>110</v>
      </c>
      <c r="O46" s="9"/>
      <c r="P46" s="9"/>
      <c r="Q46" s="9"/>
      <c r="R46" s="9"/>
      <c r="S46" s="9"/>
      <c r="T46" s="9"/>
    </row>
    <row r="47" spans="1:20" x14ac:dyDescent="0.25">
      <c r="A47" s="9" t="s">
        <v>37</v>
      </c>
      <c r="B47" s="15" t="s">
        <v>110</v>
      </c>
      <c r="C47" s="15" t="s">
        <v>110</v>
      </c>
      <c r="D47" s="15" t="s">
        <v>110</v>
      </c>
      <c r="E47" s="10" t="s">
        <v>110</v>
      </c>
      <c r="F47" s="10" t="s">
        <v>110</v>
      </c>
      <c r="G47" s="10" t="s">
        <v>110</v>
      </c>
      <c r="H47" s="10" t="s">
        <v>110</v>
      </c>
      <c r="I47" s="10" t="s">
        <v>110</v>
      </c>
      <c r="J47" s="10" t="s">
        <v>110</v>
      </c>
      <c r="K47" s="10" t="s">
        <v>110</v>
      </c>
      <c r="L47" s="10" t="s">
        <v>110</v>
      </c>
      <c r="M47" s="10" t="s">
        <v>110</v>
      </c>
      <c r="O47" s="9"/>
      <c r="P47" s="9"/>
      <c r="Q47" s="9"/>
      <c r="R47" s="9"/>
      <c r="S47" s="9"/>
      <c r="T47" s="9"/>
    </row>
    <row r="48" spans="1:20" x14ac:dyDescent="0.25">
      <c r="A48" s="9" t="s">
        <v>135</v>
      </c>
      <c r="B48" s="15">
        <v>20.3047</v>
      </c>
      <c r="C48" s="15">
        <v>20.477499999999999</v>
      </c>
      <c r="D48" s="15">
        <v>19.9071</v>
      </c>
      <c r="E48" s="10">
        <v>19.7178</v>
      </c>
      <c r="F48" s="10">
        <v>20.004100000000001</v>
      </c>
      <c r="G48" s="10">
        <v>20.185199999999998</v>
      </c>
      <c r="H48" s="10">
        <v>19.677199999999999</v>
      </c>
      <c r="I48" s="10">
        <v>19.7683</v>
      </c>
      <c r="J48" s="10">
        <v>19.376200000000001</v>
      </c>
      <c r="K48" s="10">
        <v>19.8962</v>
      </c>
      <c r="L48" s="10">
        <v>20.214700000000001</v>
      </c>
      <c r="M48" s="10">
        <v>20.390699999999999</v>
      </c>
      <c r="O48" s="9"/>
      <c r="P48" s="9"/>
      <c r="Q48" s="9"/>
      <c r="R48" s="9"/>
      <c r="S48" s="9"/>
      <c r="T48" s="9"/>
    </row>
    <row r="49" spans="1:20" x14ac:dyDescent="0.25">
      <c r="A49" s="9" t="s">
        <v>38</v>
      </c>
      <c r="B49" s="15">
        <v>0.4425</v>
      </c>
      <c r="C49" s="15">
        <v>0.42959999999999998</v>
      </c>
      <c r="D49" s="15">
        <v>0.43459999999999999</v>
      </c>
      <c r="E49" s="10" t="s">
        <v>110</v>
      </c>
      <c r="F49" s="10">
        <v>1.5299999999999999E-2</v>
      </c>
      <c r="G49" s="10" t="s">
        <v>110</v>
      </c>
      <c r="H49" s="10" t="s">
        <v>110</v>
      </c>
      <c r="I49" s="10" t="s">
        <v>110</v>
      </c>
      <c r="J49" s="10" t="s">
        <v>110</v>
      </c>
      <c r="K49" s="10" t="s">
        <v>110</v>
      </c>
      <c r="L49" s="10" t="s">
        <v>110</v>
      </c>
      <c r="M49" s="10" t="s">
        <v>110</v>
      </c>
      <c r="O49" s="9"/>
      <c r="P49" s="9"/>
      <c r="Q49" s="9"/>
      <c r="R49" s="9"/>
      <c r="S49" s="9"/>
      <c r="T49" s="9"/>
    </row>
    <row r="50" spans="1:20" x14ac:dyDescent="0.25">
      <c r="A50" s="9" t="s">
        <v>39</v>
      </c>
      <c r="B50" s="15" t="s">
        <v>110</v>
      </c>
      <c r="C50" s="15" t="s">
        <v>110</v>
      </c>
      <c r="D50" s="15" t="s">
        <v>110</v>
      </c>
      <c r="E50" s="10" t="s">
        <v>110</v>
      </c>
      <c r="F50" s="10" t="s">
        <v>110</v>
      </c>
      <c r="G50" s="10" t="s">
        <v>110</v>
      </c>
      <c r="H50" s="10" t="s">
        <v>110</v>
      </c>
      <c r="I50" s="10" t="s">
        <v>110</v>
      </c>
      <c r="J50" s="10" t="s">
        <v>110</v>
      </c>
      <c r="K50" s="10" t="s">
        <v>110</v>
      </c>
      <c r="L50" s="10" t="s">
        <v>110</v>
      </c>
      <c r="M50" s="10" t="s">
        <v>110</v>
      </c>
      <c r="O50" s="9"/>
      <c r="P50" s="9"/>
      <c r="Q50" s="9"/>
      <c r="R50" s="9"/>
      <c r="S50" s="9"/>
      <c r="T50" s="9"/>
    </row>
    <row r="51" spans="1:20" x14ac:dyDescent="0.25">
      <c r="A51" s="9" t="s">
        <v>40</v>
      </c>
      <c r="B51" s="15" t="s">
        <v>110</v>
      </c>
      <c r="C51" s="15" t="s">
        <v>110</v>
      </c>
      <c r="D51" s="15" t="s">
        <v>110</v>
      </c>
      <c r="E51" s="10" t="s">
        <v>110</v>
      </c>
      <c r="F51" s="10" t="s">
        <v>110</v>
      </c>
      <c r="G51" s="10" t="s">
        <v>110</v>
      </c>
      <c r="H51" s="10" t="s">
        <v>110</v>
      </c>
      <c r="I51" s="10" t="s">
        <v>110</v>
      </c>
      <c r="J51" s="10" t="s">
        <v>110</v>
      </c>
      <c r="K51" s="10" t="s">
        <v>110</v>
      </c>
      <c r="L51" s="10" t="s">
        <v>110</v>
      </c>
      <c r="M51" s="10" t="s">
        <v>110</v>
      </c>
      <c r="O51" s="9"/>
      <c r="P51" s="9"/>
      <c r="Q51" s="9"/>
      <c r="R51" s="9"/>
      <c r="S51" s="9"/>
      <c r="T51" s="9"/>
    </row>
    <row r="52" spans="1:20" x14ac:dyDescent="0.25">
      <c r="A52" s="9" t="s">
        <v>41</v>
      </c>
      <c r="B52" s="15" t="s">
        <v>110</v>
      </c>
      <c r="C52" s="15">
        <v>2.6499999999999999E-2</v>
      </c>
      <c r="D52" s="15" t="s">
        <v>110</v>
      </c>
      <c r="E52" s="10" t="s">
        <v>110</v>
      </c>
      <c r="F52" s="10" t="s">
        <v>110</v>
      </c>
      <c r="G52" s="10" t="s">
        <v>110</v>
      </c>
      <c r="H52" s="10" t="s">
        <v>110</v>
      </c>
      <c r="I52" s="10" t="s">
        <v>110</v>
      </c>
      <c r="J52" s="10" t="s">
        <v>110</v>
      </c>
      <c r="K52" s="10" t="s">
        <v>110</v>
      </c>
      <c r="L52" s="10" t="s">
        <v>110</v>
      </c>
      <c r="M52" s="10" t="s">
        <v>110</v>
      </c>
      <c r="O52" s="9"/>
      <c r="P52" s="9"/>
      <c r="Q52" s="9"/>
      <c r="R52" s="9"/>
      <c r="S52" s="9"/>
      <c r="T52" s="9"/>
    </row>
    <row r="53" spans="1:20" x14ac:dyDescent="0.25">
      <c r="A53" s="9" t="s">
        <v>42</v>
      </c>
      <c r="B53" s="15">
        <v>1.11E-2</v>
      </c>
      <c r="C53" s="15" t="s">
        <v>110</v>
      </c>
      <c r="D53" s="15" t="s">
        <v>110</v>
      </c>
      <c r="E53" s="10" t="s">
        <v>110</v>
      </c>
      <c r="F53" s="10" t="s">
        <v>110</v>
      </c>
      <c r="G53" s="10" t="s">
        <v>110</v>
      </c>
      <c r="H53" s="10" t="s">
        <v>110</v>
      </c>
      <c r="I53" s="10" t="s">
        <v>110</v>
      </c>
      <c r="J53" s="10" t="s">
        <v>110</v>
      </c>
      <c r="K53" s="10" t="s">
        <v>110</v>
      </c>
      <c r="L53" s="10" t="s">
        <v>110</v>
      </c>
      <c r="M53" s="10" t="s">
        <v>110</v>
      </c>
      <c r="O53" s="9"/>
      <c r="P53" s="9"/>
      <c r="Q53" s="9"/>
      <c r="R53" s="9"/>
      <c r="S53" s="9"/>
      <c r="T53" s="9"/>
    </row>
    <row r="54" spans="1:20" x14ac:dyDescent="0.25">
      <c r="A54" s="9" t="s">
        <v>43</v>
      </c>
      <c r="B54" s="15" t="s">
        <v>110</v>
      </c>
      <c r="C54" s="15" t="s">
        <v>110</v>
      </c>
      <c r="D54" s="15" t="s">
        <v>110</v>
      </c>
      <c r="E54" s="10" t="s">
        <v>110</v>
      </c>
      <c r="F54" s="10" t="s">
        <v>110</v>
      </c>
      <c r="G54" s="10" t="s">
        <v>110</v>
      </c>
      <c r="H54" s="10" t="s">
        <v>110</v>
      </c>
      <c r="I54" s="10" t="s">
        <v>110</v>
      </c>
      <c r="J54" s="10" t="s">
        <v>110</v>
      </c>
      <c r="K54" s="10" t="s">
        <v>110</v>
      </c>
      <c r="L54" s="10" t="s">
        <v>110</v>
      </c>
      <c r="M54" s="10" t="s">
        <v>110</v>
      </c>
      <c r="O54" s="9"/>
      <c r="P54" s="9"/>
      <c r="Q54" s="9"/>
      <c r="R54" s="9"/>
      <c r="S54" s="9"/>
      <c r="T54" s="9"/>
    </row>
    <row r="55" spans="1:20" x14ac:dyDescent="0.25">
      <c r="A55" s="9" t="s">
        <v>44</v>
      </c>
      <c r="B55" s="15" t="s">
        <v>110</v>
      </c>
      <c r="C55" s="15" t="s">
        <v>110</v>
      </c>
      <c r="D55" s="15" t="s">
        <v>110</v>
      </c>
      <c r="E55" s="10" t="s">
        <v>110</v>
      </c>
      <c r="F55" s="10" t="s">
        <v>110</v>
      </c>
      <c r="G55" s="10" t="s">
        <v>110</v>
      </c>
      <c r="H55" s="10" t="s">
        <v>110</v>
      </c>
      <c r="I55" s="10" t="s">
        <v>110</v>
      </c>
      <c r="J55" s="10" t="s">
        <v>110</v>
      </c>
      <c r="K55" s="10" t="s">
        <v>110</v>
      </c>
      <c r="L55" s="10" t="s">
        <v>110</v>
      </c>
      <c r="M55" s="10" t="s">
        <v>110</v>
      </c>
      <c r="O55" s="9"/>
      <c r="P55" s="9"/>
      <c r="Q55" s="9"/>
      <c r="R55" s="9"/>
      <c r="S55" s="9"/>
      <c r="T55" s="9"/>
    </row>
    <row r="56" spans="1:20" x14ac:dyDescent="0.25">
      <c r="A56" s="9" t="s">
        <v>45</v>
      </c>
      <c r="B56" s="15" t="s">
        <v>110</v>
      </c>
      <c r="C56" s="15" t="s">
        <v>110</v>
      </c>
      <c r="D56" s="15" t="s">
        <v>110</v>
      </c>
      <c r="E56" s="10">
        <v>0.97330000000000005</v>
      </c>
      <c r="F56" s="10" t="s">
        <v>110</v>
      </c>
      <c r="G56" s="10" t="s">
        <v>110</v>
      </c>
      <c r="H56" s="10">
        <v>1.48</v>
      </c>
      <c r="I56" s="10">
        <v>0.82469999999999999</v>
      </c>
      <c r="J56" s="10">
        <v>0.82620000000000005</v>
      </c>
      <c r="K56" s="10" t="s">
        <v>110</v>
      </c>
      <c r="L56" s="10" t="s">
        <v>110</v>
      </c>
      <c r="M56" s="10">
        <v>2.6038000000000001</v>
      </c>
      <c r="O56" s="9"/>
      <c r="P56" s="9"/>
      <c r="Q56" s="9"/>
      <c r="R56" s="9"/>
      <c r="S56" s="9"/>
      <c r="T56" s="9"/>
    </row>
    <row r="57" spans="1:20" x14ac:dyDescent="0.25">
      <c r="A57" s="9" t="s">
        <v>46</v>
      </c>
      <c r="B57" s="15" t="s">
        <v>110</v>
      </c>
      <c r="C57" s="15" t="s">
        <v>110</v>
      </c>
      <c r="D57" s="15" t="s">
        <v>110</v>
      </c>
      <c r="E57" s="10" t="s">
        <v>110</v>
      </c>
      <c r="F57" s="10" t="s">
        <v>110</v>
      </c>
      <c r="G57" s="10" t="s">
        <v>110</v>
      </c>
      <c r="H57" s="10" t="s">
        <v>110</v>
      </c>
      <c r="I57" s="10" t="s">
        <v>110</v>
      </c>
      <c r="J57" s="10" t="s">
        <v>110</v>
      </c>
      <c r="K57" s="10" t="s">
        <v>110</v>
      </c>
      <c r="L57" s="10" t="s">
        <v>110</v>
      </c>
      <c r="M57" s="10" t="s">
        <v>110</v>
      </c>
      <c r="O57" s="9"/>
      <c r="P57" s="9"/>
      <c r="Q57" s="9"/>
      <c r="R57" s="9"/>
      <c r="S57" s="9"/>
      <c r="T57" s="9"/>
    </row>
    <row r="58" spans="1:20" x14ac:dyDescent="0.25">
      <c r="A58" s="9" t="s">
        <v>136</v>
      </c>
      <c r="B58" s="15">
        <v>20</v>
      </c>
      <c r="C58" s="15">
        <v>20</v>
      </c>
      <c r="D58" s="15">
        <v>20</v>
      </c>
      <c r="E58" s="10">
        <v>20</v>
      </c>
      <c r="F58" s="10">
        <v>20</v>
      </c>
      <c r="G58" s="10">
        <v>20</v>
      </c>
      <c r="H58" s="10">
        <v>20</v>
      </c>
      <c r="I58" s="10">
        <v>20</v>
      </c>
      <c r="J58" s="10">
        <v>20</v>
      </c>
      <c r="K58" s="10">
        <v>20</v>
      </c>
      <c r="L58" s="10">
        <v>20</v>
      </c>
      <c r="M58" s="10">
        <v>20</v>
      </c>
      <c r="O58" s="9"/>
      <c r="P58" s="9"/>
      <c r="Q58" s="9"/>
      <c r="R58" s="9"/>
      <c r="S58" s="9"/>
      <c r="T58" s="9"/>
    </row>
    <row r="59" spans="1:20" x14ac:dyDescent="0.25">
      <c r="A59" s="9" t="s">
        <v>47</v>
      </c>
      <c r="B59" s="15" t="s">
        <v>110</v>
      </c>
      <c r="C59" s="15" t="s">
        <v>110</v>
      </c>
      <c r="D59" s="15" t="s">
        <v>110</v>
      </c>
      <c r="E59" s="10" t="s">
        <v>110</v>
      </c>
      <c r="F59" s="10" t="s">
        <v>110</v>
      </c>
      <c r="G59" s="10" t="s">
        <v>110</v>
      </c>
      <c r="H59" s="10" t="s">
        <v>110</v>
      </c>
      <c r="I59" s="10" t="s">
        <v>110</v>
      </c>
      <c r="J59" s="10" t="s">
        <v>110</v>
      </c>
      <c r="K59" s="10" t="s">
        <v>110</v>
      </c>
      <c r="L59" s="10" t="s">
        <v>110</v>
      </c>
      <c r="M59" s="10" t="s">
        <v>110</v>
      </c>
      <c r="O59" s="9"/>
      <c r="P59" s="9"/>
      <c r="Q59" s="9"/>
      <c r="R59" s="9"/>
      <c r="S59" s="9"/>
      <c r="T59" s="9"/>
    </row>
    <row r="60" spans="1:20" x14ac:dyDescent="0.25">
      <c r="A60" s="9" t="s">
        <v>48</v>
      </c>
      <c r="B60" s="15" t="s">
        <v>110</v>
      </c>
      <c r="C60" s="15" t="s">
        <v>110</v>
      </c>
      <c r="D60" s="15" t="s">
        <v>110</v>
      </c>
      <c r="E60" s="10" t="s">
        <v>110</v>
      </c>
      <c r="F60" s="10" t="s">
        <v>110</v>
      </c>
      <c r="G60" s="10" t="s">
        <v>110</v>
      </c>
      <c r="H60" s="10" t="s">
        <v>110</v>
      </c>
      <c r="I60" s="10" t="s">
        <v>110</v>
      </c>
      <c r="J60" s="10" t="s">
        <v>110</v>
      </c>
      <c r="K60" s="10" t="s">
        <v>110</v>
      </c>
      <c r="L60" s="10" t="s">
        <v>110</v>
      </c>
      <c r="M60" s="10" t="s">
        <v>110</v>
      </c>
      <c r="O60" s="9"/>
      <c r="P60" s="9"/>
      <c r="Q60" s="9"/>
      <c r="R60" s="9"/>
      <c r="S60" s="9"/>
      <c r="T60" s="9"/>
    </row>
    <row r="61" spans="1:20" x14ac:dyDescent="0.25">
      <c r="A61" s="9" t="s">
        <v>49</v>
      </c>
      <c r="B61" s="15">
        <v>8.9800000000000005E-2</v>
      </c>
      <c r="C61" s="15">
        <v>8.4099999999999994E-2</v>
      </c>
      <c r="D61" s="15">
        <v>8.1000000000000003E-2</v>
      </c>
      <c r="E61" s="10" t="s">
        <v>110</v>
      </c>
      <c r="F61" s="10" t="s">
        <v>110</v>
      </c>
      <c r="G61" s="10" t="s">
        <v>110</v>
      </c>
      <c r="H61" s="10" t="s">
        <v>110</v>
      </c>
      <c r="I61" s="10" t="s">
        <v>110</v>
      </c>
      <c r="J61" s="10" t="s">
        <v>110</v>
      </c>
      <c r="K61" s="10" t="s">
        <v>110</v>
      </c>
      <c r="L61" s="10" t="s">
        <v>110</v>
      </c>
      <c r="M61" s="10" t="s">
        <v>110</v>
      </c>
      <c r="O61" s="9"/>
      <c r="P61" s="9"/>
      <c r="Q61" s="9"/>
      <c r="R61" s="9"/>
      <c r="S61" s="9"/>
      <c r="T61" s="9"/>
    </row>
    <row r="62" spans="1:20" x14ac:dyDescent="0.25">
      <c r="A62" s="9" t="s">
        <v>50</v>
      </c>
      <c r="B62" s="15">
        <v>0.1091</v>
      </c>
      <c r="C62" s="15">
        <v>0.1011</v>
      </c>
      <c r="D62" s="15">
        <v>0.1018</v>
      </c>
      <c r="E62" s="10" t="s">
        <v>110</v>
      </c>
      <c r="F62" s="10">
        <v>7.7200000000000005E-2</v>
      </c>
      <c r="G62" s="10" t="s">
        <v>110</v>
      </c>
      <c r="H62" s="10" t="s">
        <v>110</v>
      </c>
      <c r="I62" s="10" t="s">
        <v>110</v>
      </c>
      <c r="J62" s="10" t="s">
        <v>110</v>
      </c>
      <c r="K62" s="10" t="s">
        <v>110</v>
      </c>
      <c r="L62" s="10" t="s">
        <v>110</v>
      </c>
      <c r="M62" s="10" t="s">
        <v>110</v>
      </c>
      <c r="O62" s="9"/>
      <c r="P62" s="9"/>
      <c r="Q62" s="9"/>
      <c r="R62" s="9"/>
      <c r="S62" s="9"/>
      <c r="T62" s="9"/>
    </row>
    <row r="63" spans="1:20" x14ac:dyDescent="0.25">
      <c r="A63" s="9" t="s">
        <v>51</v>
      </c>
      <c r="B63" s="15">
        <v>9.9400000000000002E-2</v>
      </c>
      <c r="C63" s="15">
        <v>8.4699999999999998E-2</v>
      </c>
      <c r="D63" s="15">
        <v>9.2700000000000005E-2</v>
      </c>
      <c r="E63" s="10" t="s">
        <v>110</v>
      </c>
      <c r="F63" s="10" t="s">
        <v>110</v>
      </c>
      <c r="G63" s="10" t="s">
        <v>110</v>
      </c>
      <c r="H63" s="10" t="s">
        <v>110</v>
      </c>
      <c r="I63" s="10" t="s">
        <v>110</v>
      </c>
      <c r="J63" s="10" t="s">
        <v>110</v>
      </c>
      <c r="K63" s="10" t="s">
        <v>110</v>
      </c>
      <c r="L63" s="10" t="s">
        <v>110</v>
      </c>
      <c r="M63" s="10" t="s">
        <v>110</v>
      </c>
      <c r="O63" s="9"/>
      <c r="P63" s="9"/>
      <c r="Q63" s="9"/>
      <c r="R63" s="9"/>
      <c r="S63" s="9"/>
      <c r="T63" s="9"/>
    </row>
    <row r="64" spans="1:20" x14ac:dyDescent="0.25">
      <c r="A64" s="9" t="s">
        <v>52</v>
      </c>
      <c r="B64" s="15">
        <v>8.5099999999999995E-2</v>
      </c>
      <c r="C64" s="15">
        <v>7.8799999999999995E-2</v>
      </c>
      <c r="D64" s="15">
        <v>8.0199999999999994E-2</v>
      </c>
      <c r="E64" s="10">
        <v>1.66E-2</v>
      </c>
      <c r="F64" s="10" t="s">
        <v>110</v>
      </c>
      <c r="G64" s="10" t="s">
        <v>110</v>
      </c>
      <c r="H64" s="10" t="s">
        <v>110</v>
      </c>
      <c r="I64" s="10" t="s">
        <v>110</v>
      </c>
      <c r="J64" s="10" t="s">
        <v>110</v>
      </c>
      <c r="K64" s="10" t="s">
        <v>110</v>
      </c>
      <c r="L64" s="10" t="s">
        <v>110</v>
      </c>
      <c r="M64" s="10" t="s">
        <v>110</v>
      </c>
      <c r="O64" s="9"/>
      <c r="P64" s="9"/>
      <c r="Q64" s="9"/>
      <c r="R64" s="9"/>
      <c r="S64" s="9"/>
      <c r="T64" s="9"/>
    </row>
    <row r="65" spans="1:20" x14ac:dyDescent="0.25">
      <c r="A65" s="9" t="s">
        <v>53</v>
      </c>
      <c r="B65" s="15" t="s">
        <v>110</v>
      </c>
      <c r="C65" s="15" t="s">
        <v>110</v>
      </c>
      <c r="D65" s="15">
        <v>0.10009999999999999</v>
      </c>
      <c r="E65" s="10">
        <v>0.16919999999999999</v>
      </c>
      <c r="F65" s="10" t="s">
        <v>110</v>
      </c>
      <c r="G65" s="10" t="s">
        <v>110</v>
      </c>
      <c r="H65" s="10">
        <v>0.14580000000000001</v>
      </c>
      <c r="I65" s="10">
        <v>5.1292</v>
      </c>
      <c r="J65" s="10">
        <v>4.3838999999999997</v>
      </c>
      <c r="K65" s="10">
        <v>3.0800000000000001E-2</v>
      </c>
      <c r="L65" s="10" t="s">
        <v>110</v>
      </c>
      <c r="M65" s="10">
        <v>0.28770000000000001</v>
      </c>
      <c r="O65" s="9"/>
      <c r="P65" s="9"/>
      <c r="Q65" s="9"/>
      <c r="R65" s="9"/>
      <c r="S65" s="9"/>
      <c r="T65" s="9"/>
    </row>
    <row r="66" spans="1:20" x14ac:dyDescent="0.25">
      <c r="A66" s="9" t="s">
        <v>54</v>
      </c>
      <c r="B66" s="15">
        <v>1.7600000000000001E-2</v>
      </c>
      <c r="C66" s="15" t="s">
        <v>110</v>
      </c>
      <c r="D66" s="15" t="s">
        <v>110</v>
      </c>
      <c r="E66" s="10" t="s">
        <v>110</v>
      </c>
      <c r="F66" s="10" t="s">
        <v>110</v>
      </c>
      <c r="G66" s="10" t="s">
        <v>110</v>
      </c>
      <c r="H66" s="10" t="s">
        <v>110</v>
      </c>
      <c r="I66" s="10" t="s">
        <v>110</v>
      </c>
      <c r="J66" s="10" t="s">
        <v>110</v>
      </c>
      <c r="K66" s="10" t="s">
        <v>110</v>
      </c>
      <c r="L66" s="10" t="s">
        <v>110</v>
      </c>
      <c r="M66" s="10" t="s">
        <v>110</v>
      </c>
      <c r="O66" s="9"/>
      <c r="P66" s="9"/>
      <c r="Q66" s="9"/>
      <c r="R66" s="9"/>
      <c r="S66" s="9"/>
      <c r="T66" s="9"/>
    </row>
    <row r="67" spans="1:20" x14ac:dyDescent="0.25">
      <c r="A67" s="9" t="s">
        <v>137</v>
      </c>
      <c r="B67" s="15">
        <v>20.886199999999999</v>
      </c>
      <c r="C67" s="15">
        <v>20.800599999999999</v>
      </c>
      <c r="D67" s="15">
        <v>19.5229</v>
      </c>
      <c r="E67" s="10">
        <v>20.6692</v>
      </c>
      <c r="F67" s="10">
        <v>21.331700000000001</v>
      </c>
      <c r="G67" s="10">
        <v>20.697399999999998</v>
      </c>
      <c r="H67" s="10">
        <v>20.116399999999999</v>
      </c>
      <c r="I67" s="10">
        <v>19.8155</v>
      </c>
      <c r="J67" s="10">
        <v>19.498999999999999</v>
      </c>
      <c r="K67" s="10">
        <v>20.667000000000002</v>
      </c>
      <c r="L67" s="10">
        <v>20.925000000000001</v>
      </c>
      <c r="M67" s="10">
        <v>20.977399999999999</v>
      </c>
      <c r="O67" s="9"/>
      <c r="P67" s="9"/>
      <c r="Q67" s="9"/>
      <c r="R67" s="9"/>
      <c r="S67" s="9"/>
      <c r="T67" s="9"/>
    </row>
    <row r="68" spans="1:20" x14ac:dyDescent="0.25">
      <c r="A68" s="9" t="s">
        <v>55</v>
      </c>
      <c r="B68" s="15">
        <v>2.9600000000000001E-2</v>
      </c>
      <c r="C68" s="15">
        <v>1.83E-2</v>
      </c>
      <c r="D68" s="15">
        <v>1.5900000000000001E-2</v>
      </c>
      <c r="E68" s="10">
        <v>1.41E-2</v>
      </c>
      <c r="F68" s="10" t="s">
        <v>110</v>
      </c>
      <c r="G68" s="10" t="s">
        <v>110</v>
      </c>
      <c r="H68" s="10">
        <v>1.3100000000000001E-2</v>
      </c>
      <c r="I68" s="10" t="s">
        <v>110</v>
      </c>
      <c r="J68" s="10" t="s">
        <v>110</v>
      </c>
      <c r="K68" s="10" t="s">
        <v>110</v>
      </c>
      <c r="L68" s="10" t="s">
        <v>110</v>
      </c>
      <c r="M68" s="10" t="s">
        <v>110</v>
      </c>
      <c r="O68" s="9"/>
      <c r="P68" s="9"/>
      <c r="Q68" s="9"/>
      <c r="R68" s="9"/>
      <c r="S68" s="9"/>
      <c r="T68" s="9"/>
    </row>
    <row r="69" spans="1:20" x14ac:dyDescent="0.25">
      <c r="A69" s="9" t="s">
        <v>56</v>
      </c>
      <c r="B69" s="15" t="s">
        <v>110</v>
      </c>
      <c r="C69" s="15" t="s">
        <v>110</v>
      </c>
      <c r="D69" s="15" t="s">
        <v>110</v>
      </c>
      <c r="E69" s="10" t="s">
        <v>110</v>
      </c>
      <c r="F69" s="10" t="s">
        <v>110</v>
      </c>
      <c r="G69" s="10" t="s">
        <v>110</v>
      </c>
      <c r="H69" s="10" t="s">
        <v>110</v>
      </c>
      <c r="I69" s="10" t="s">
        <v>110</v>
      </c>
      <c r="J69" s="10" t="s">
        <v>110</v>
      </c>
      <c r="K69" s="10" t="s">
        <v>110</v>
      </c>
      <c r="L69" s="10" t="s">
        <v>110</v>
      </c>
      <c r="M69" s="10" t="s">
        <v>110</v>
      </c>
      <c r="O69" s="9"/>
      <c r="P69" s="9"/>
      <c r="Q69" s="9"/>
      <c r="R69" s="9"/>
      <c r="S69" s="9"/>
      <c r="T69" s="9"/>
    </row>
    <row r="70" spans="1:20" x14ac:dyDescent="0.25">
      <c r="A70" s="9" t="s">
        <v>58</v>
      </c>
      <c r="B70" s="15" t="s">
        <v>110</v>
      </c>
      <c r="C70" s="15" t="s">
        <v>110</v>
      </c>
      <c r="D70" s="15" t="s">
        <v>110</v>
      </c>
      <c r="E70" s="10" t="s">
        <v>110</v>
      </c>
      <c r="F70" s="10" t="s">
        <v>110</v>
      </c>
      <c r="G70" s="10" t="s">
        <v>110</v>
      </c>
      <c r="H70" s="10" t="s">
        <v>110</v>
      </c>
      <c r="I70" s="10" t="s">
        <v>110</v>
      </c>
      <c r="J70" s="10" t="s">
        <v>110</v>
      </c>
      <c r="K70" s="10" t="s">
        <v>110</v>
      </c>
      <c r="L70" s="10" t="s">
        <v>110</v>
      </c>
      <c r="M70" s="10" t="s">
        <v>110</v>
      </c>
      <c r="O70" s="9"/>
      <c r="P70" s="9"/>
      <c r="Q70" s="9"/>
      <c r="R70" s="9"/>
      <c r="S70" s="9"/>
      <c r="T70" s="9"/>
    </row>
    <row r="71" spans="1:20" x14ac:dyDescent="0.25">
      <c r="A71" s="9" t="s">
        <v>57</v>
      </c>
      <c r="B71" s="15" t="s">
        <v>110</v>
      </c>
      <c r="C71" s="15" t="s">
        <v>110</v>
      </c>
      <c r="D71" s="15" t="s">
        <v>110</v>
      </c>
      <c r="E71" s="10" t="s">
        <v>110</v>
      </c>
      <c r="F71" s="10" t="s">
        <v>110</v>
      </c>
      <c r="G71" s="10" t="s">
        <v>110</v>
      </c>
      <c r="H71" s="10" t="s">
        <v>110</v>
      </c>
      <c r="I71" s="10" t="s">
        <v>110</v>
      </c>
      <c r="J71" s="10" t="s">
        <v>110</v>
      </c>
      <c r="K71" s="10" t="s">
        <v>110</v>
      </c>
      <c r="L71" s="10" t="s">
        <v>110</v>
      </c>
      <c r="M71" s="10" t="s">
        <v>110</v>
      </c>
      <c r="O71" s="9"/>
      <c r="P71" s="9"/>
      <c r="Q71" s="9"/>
      <c r="R71" s="9"/>
      <c r="S71" s="9"/>
      <c r="T71" s="9"/>
    </row>
    <row r="72" spans="1:20" x14ac:dyDescent="0.25">
      <c r="A72" s="9" t="s">
        <v>59</v>
      </c>
      <c r="B72" s="16">
        <v>3.0599999999999999E-2</v>
      </c>
      <c r="C72" s="16">
        <v>2.18E-2</v>
      </c>
      <c r="D72" s="16">
        <v>1.46E-2</v>
      </c>
      <c r="E72" s="12" t="s">
        <v>110</v>
      </c>
      <c r="F72" s="12" t="s">
        <v>110</v>
      </c>
      <c r="G72" s="12" t="s">
        <v>110</v>
      </c>
      <c r="H72" s="12" t="s">
        <v>110</v>
      </c>
      <c r="I72" s="12" t="s">
        <v>110</v>
      </c>
      <c r="J72" s="12" t="s">
        <v>110</v>
      </c>
      <c r="K72" s="12" t="s">
        <v>110</v>
      </c>
      <c r="L72" s="12" t="s">
        <v>110</v>
      </c>
      <c r="M72" s="10" t="s">
        <v>110</v>
      </c>
      <c r="O72" s="9"/>
      <c r="P72" s="9"/>
      <c r="Q72" s="9"/>
      <c r="R72" s="9"/>
      <c r="S72" s="9"/>
      <c r="T72" s="9"/>
    </row>
    <row r="73" spans="1:20" x14ac:dyDescent="0.25">
      <c r="A73" s="9" t="s">
        <v>60</v>
      </c>
      <c r="B73" s="16">
        <v>2.29E-2</v>
      </c>
      <c r="C73" s="16">
        <v>1.4800000000000001E-2</v>
      </c>
      <c r="D73" s="16" t="s">
        <v>110</v>
      </c>
      <c r="E73" s="12" t="s">
        <v>110</v>
      </c>
      <c r="F73" s="12" t="s">
        <v>110</v>
      </c>
      <c r="G73" s="12" t="s">
        <v>110</v>
      </c>
      <c r="H73" s="12" t="s">
        <v>110</v>
      </c>
      <c r="I73" s="12" t="s">
        <v>110</v>
      </c>
      <c r="J73" s="12" t="s">
        <v>110</v>
      </c>
      <c r="K73" s="12" t="s">
        <v>110</v>
      </c>
      <c r="L73" s="12" t="s">
        <v>110</v>
      </c>
      <c r="M73" s="10" t="s">
        <v>110</v>
      </c>
      <c r="O73" s="9"/>
      <c r="P73" s="9"/>
      <c r="Q73" s="9"/>
      <c r="R73" s="9"/>
      <c r="S73" s="9"/>
      <c r="T73" s="9"/>
    </row>
    <row r="74" spans="1:20" x14ac:dyDescent="0.25">
      <c r="A74" s="9" t="s">
        <v>62</v>
      </c>
      <c r="B74" s="16" t="s">
        <v>110</v>
      </c>
      <c r="C74" s="16" t="s">
        <v>110</v>
      </c>
      <c r="D74" s="16" t="s">
        <v>110</v>
      </c>
      <c r="E74" s="12" t="s">
        <v>110</v>
      </c>
      <c r="F74" s="12" t="s">
        <v>110</v>
      </c>
      <c r="G74" s="12" t="s">
        <v>110</v>
      </c>
      <c r="H74" s="12" t="s">
        <v>110</v>
      </c>
      <c r="I74" s="12" t="s">
        <v>110</v>
      </c>
      <c r="J74" s="12" t="s">
        <v>110</v>
      </c>
      <c r="K74" s="12" t="s">
        <v>110</v>
      </c>
      <c r="L74" s="12" t="s">
        <v>110</v>
      </c>
      <c r="M74" s="10" t="s">
        <v>110</v>
      </c>
      <c r="O74" s="9"/>
      <c r="P74" s="9"/>
      <c r="Q74" s="9"/>
      <c r="R74" s="9"/>
      <c r="S74" s="9"/>
      <c r="T74" s="9"/>
    </row>
    <row r="75" spans="1:20" x14ac:dyDescent="0.25">
      <c r="A75" s="9" t="s">
        <v>61</v>
      </c>
      <c r="B75" s="16">
        <v>3.3099999999999997E-2</v>
      </c>
      <c r="C75" s="16" t="s">
        <v>110</v>
      </c>
      <c r="D75" s="16">
        <v>1.4200000000000001E-2</v>
      </c>
      <c r="E75" s="12" t="s">
        <v>110</v>
      </c>
      <c r="F75" s="12" t="s">
        <v>110</v>
      </c>
      <c r="G75" s="12" t="s">
        <v>110</v>
      </c>
      <c r="H75" s="12" t="s">
        <v>110</v>
      </c>
      <c r="I75" s="12" t="s">
        <v>110</v>
      </c>
      <c r="J75" s="12" t="s">
        <v>110</v>
      </c>
      <c r="K75" s="12" t="s">
        <v>110</v>
      </c>
      <c r="L75" s="12" t="s">
        <v>110</v>
      </c>
      <c r="M75" s="10" t="s">
        <v>110</v>
      </c>
      <c r="O75" s="9"/>
      <c r="P75" s="9"/>
      <c r="Q75" s="9"/>
      <c r="R75" s="9"/>
      <c r="S75" s="9"/>
      <c r="T75" s="9"/>
    </row>
    <row r="76" spans="1:20" x14ac:dyDescent="0.25">
      <c r="A76" s="9" t="s">
        <v>63</v>
      </c>
      <c r="B76" s="16" t="s">
        <v>110</v>
      </c>
      <c r="C76" s="16" t="s">
        <v>110</v>
      </c>
      <c r="D76" s="16" t="s">
        <v>110</v>
      </c>
      <c r="E76" s="12" t="s">
        <v>110</v>
      </c>
      <c r="F76" s="12" t="s">
        <v>110</v>
      </c>
      <c r="G76" s="12" t="s">
        <v>110</v>
      </c>
      <c r="H76" s="12" t="s">
        <v>110</v>
      </c>
      <c r="I76" s="12" t="s">
        <v>110</v>
      </c>
      <c r="J76" s="12" t="s">
        <v>110</v>
      </c>
      <c r="K76" s="12" t="s">
        <v>110</v>
      </c>
      <c r="L76" s="12" t="s">
        <v>110</v>
      </c>
      <c r="M76" s="10" t="s">
        <v>110</v>
      </c>
      <c r="O76" s="9"/>
      <c r="P76" s="9"/>
      <c r="Q76" s="9"/>
      <c r="R76" s="9"/>
      <c r="S76" s="9"/>
      <c r="T76" s="9"/>
    </row>
    <row r="77" spans="1:20" x14ac:dyDescent="0.25">
      <c r="A77" s="9" t="s">
        <v>64</v>
      </c>
      <c r="B77" s="16" t="s">
        <v>110</v>
      </c>
      <c r="C77" s="16" t="s">
        <v>110</v>
      </c>
      <c r="D77" s="16" t="s">
        <v>110</v>
      </c>
      <c r="E77" s="12" t="s">
        <v>110</v>
      </c>
      <c r="F77" s="12" t="s">
        <v>110</v>
      </c>
      <c r="G77" s="12" t="s">
        <v>110</v>
      </c>
      <c r="H77" s="12" t="s">
        <v>110</v>
      </c>
      <c r="I77" s="12" t="s">
        <v>110</v>
      </c>
      <c r="J77" s="12" t="s">
        <v>110</v>
      </c>
      <c r="K77" s="12" t="s">
        <v>110</v>
      </c>
      <c r="L77" s="12" t="s">
        <v>110</v>
      </c>
      <c r="M77" s="10" t="s">
        <v>110</v>
      </c>
      <c r="O77" s="9"/>
      <c r="P77" s="9"/>
      <c r="Q77" s="9"/>
      <c r="R77" s="9"/>
      <c r="S77" s="9"/>
      <c r="T77" s="9"/>
    </row>
    <row r="78" spans="1:20" x14ac:dyDescent="0.25">
      <c r="A78" s="9" t="s">
        <v>65</v>
      </c>
      <c r="B78" s="16">
        <v>5.21E-2</v>
      </c>
      <c r="C78" s="16" t="s">
        <v>110</v>
      </c>
      <c r="D78" s="16" t="s">
        <v>110</v>
      </c>
      <c r="E78" s="12" t="s">
        <v>110</v>
      </c>
      <c r="F78" s="12" t="s">
        <v>110</v>
      </c>
      <c r="G78" s="12" t="s">
        <v>110</v>
      </c>
      <c r="H78" s="12" t="s">
        <v>110</v>
      </c>
      <c r="I78" s="12" t="s">
        <v>110</v>
      </c>
      <c r="J78" s="12" t="s">
        <v>110</v>
      </c>
      <c r="K78" s="12" t="s">
        <v>110</v>
      </c>
      <c r="L78" s="12" t="s">
        <v>110</v>
      </c>
      <c r="M78" s="10" t="s">
        <v>110</v>
      </c>
      <c r="O78" s="9"/>
      <c r="P78" s="9"/>
      <c r="Q78" s="9"/>
      <c r="R78" s="9"/>
      <c r="S78" s="9"/>
      <c r="T78" s="9"/>
    </row>
    <row r="79" spans="1:20" x14ac:dyDescent="0.25">
      <c r="A79" s="9" t="s">
        <v>66</v>
      </c>
      <c r="B79" s="16" t="s">
        <v>110</v>
      </c>
      <c r="C79" s="16" t="s">
        <v>110</v>
      </c>
      <c r="D79" s="16" t="s">
        <v>110</v>
      </c>
      <c r="E79" s="12" t="s">
        <v>110</v>
      </c>
      <c r="F79" s="12" t="s">
        <v>110</v>
      </c>
      <c r="G79" s="12" t="s">
        <v>110</v>
      </c>
      <c r="H79" s="12" t="s">
        <v>110</v>
      </c>
      <c r="I79" s="12" t="s">
        <v>110</v>
      </c>
      <c r="J79" s="12" t="s">
        <v>110</v>
      </c>
      <c r="K79" s="12" t="s">
        <v>110</v>
      </c>
      <c r="L79" s="12" t="s">
        <v>110</v>
      </c>
      <c r="M79" s="10" t="s">
        <v>110</v>
      </c>
      <c r="O79" s="9"/>
      <c r="P79" s="9"/>
      <c r="Q79" s="9"/>
      <c r="R79" s="9"/>
      <c r="S79" s="9"/>
      <c r="T79" s="9"/>
    </row>
    <row r="80" spans="1:20" x14ac:dyDescent="0.25">
      <c r="A80" s="9" t="s">
        <v>67</v>
      </c>
      <c r="B80" s="16">
        <v>4.5999999999999999E-2</v>
      </c>
      <c r="C80" s="16">
        <v>2.9499999999999998E-2</v>
      </c>
      <c r="D80" s="16">
        <v>2.06E-2</v>
      </c>
      <c r="E80" s="12">
        <v>1.9099999999999999E-2</v>
      </c>
      <c r="F80" s="12">
        <v>1.4200000000000001E-2</v>
      </c>
      <c r="G80" s="12" t="s">
        <v>110</v>
      </c>
      <c r="H80" s="12">
        <v>1.04E-2</v>
      </c>
      <c r="I80" s="12">
        <v>1.0999999999999999E-2</v>
      </c>
      <c r="J80" s="12">
        <v>9.9000000000000008E-3</v>
      </c>
      <c r="K80" s="12">
        <v>8.5000000000000006E-3</v>
      </c>
      <c r="L80" s="12">
        <v>8.5000000000000006E-3</v>
      </c>
      <c r="M80" s="10">
        <v>8.8000000000000005E-3</v>
      </c>
      <c r="O80" s="9"/>
      <c r="P80" s="9"/>
      <c r="Q80" s="9"/>
      <c r="R80" s="9"/>
      <c r="S80" s="9"/>
      <c r="T80" s="9"/>
    </row>
    <row r="81" spans="1:20" x14ac:dyDescent="0.25">
      <c r="A81" s="9" t="s">
        <v>68</v>
      </c>
      <c r="B81" s="16">
        <v>4.7800000000000002E-2</v>
      </c>
      <c r="C81" s="16" t="s">
        <v>110</v>
      </c>
      <c r="D81" s="16" t="s">
        <v>110</v>
      </c>
      <c r="E81" s="12" t="s">
        <v>110</v>
      </c>
      <c r="F81" s="12" t="s">
        <v>110</v>
      </c>
      <c r="G81" s="12" t="s">
        <v>110</v>
      </c>
      <c r="H81" s="12" t="s">
        <v>110</v>
      </c>
      <c r="I81" s="12" t="s">
        <v>110</v>
      </c>
      <c r="J81" s="12" t="s">
        <v>110</v>
      </c>
      <c r="K81" s="12" t="s">
        <v>110</v>
      </c>
      <c r="L81" s="12" t="s">
        <v>110</v>
      </c>
      <c r="M81" s="10" t="s">
        <v>110</v>
      </c>
      <c r="O81" s="9"/>
      <c r="P81" s="9"/>
      <c r="Q81" s="9"/>
      <c r="R81" s="9"/>
      <c r="S81" s="9"/>
      <c r="T81" s="9"/>
    </row>
    <row r="82" spans="1:20" x14ac:dyDescent="0.25">
      <c r="A82" s="9" t="s">
        <v>138</v>
      </c>
      <c r="B82" s="16">
        <v>20</v>
      </c>
      <c r="C82" s="16">
        <v>20</v>
      </c>
      <c r="D82" s="16">
        <v>20</v>
      </c>
      <c r="E82" s="12">
        <v>20</v>
      </c>
      <c r="F82" s="12">
        <v>20</v>
      </c>
      <c r="G82" s="12">
        <v>20</v>
      </c>
      <c r="H82" s="12">
        <v>20</v>
      </c>
      <c r="I82" s="12">
        <v>20</v>
      </c>
      <c r="J82" s="12">
        <v>20</v>
      </c>
      <c r="K82" s="12">
        <v>20</v>
      </c>
      <c r="L82" s="12">
        <v>20</v>
      </c>
      <c r="M82" s="10">
        <v>20</v>
      </c>
      <c r="O82" s="9"/>
      <c r="P82" s="9"/>
      <c r="Q82" s="9"/>
      <c r="R82" s="9"/>
      <c r="S82" s="9"/>
      <c r="T82" s="9"/>
    </row>
    <row r="83" spans="1:20" x14ac:dyDescent="0.25">
      <c r="A83" s="9" t="s">
        <v>69</v>
      </c>
      <c r="B83" s="16" t="s">
        <v>110</v>
      </c>
      <c r="C83" s="16" t="s">
        <v>110</v>
      </c>
      <c r="D83" s="16" t="s">
        <v>110</v>
      </c>
      <c r="E83" s="12" t="s">
        <v>110</v>
      </c>
      <c r="F83" s="12" t="s">
        <v>110</v>
      </c>
      <c r="G83" s="12" t="s">
        <v>110</v>
      </c>
      <c r="H83" s="12" t="s">
        <v>110</v>
      </c>
      <c r="I83" s="12" t="s">
        <v>110</v>
      </c>
      <c r="J83" s="12" t="s">
        <v>110</v>
      </c>
      <c r="K83" s="12" t="s">
        <v>110</v>
      </c>
      <c r="L83" s="12" t="s">
        <v>110</v>
      </c>
      <c r="M83" s="10" t="s">
        <v>110</v>
      </c>
      <c r="O83" s="9"/>
      <c r="P83" s="9"/>
      <c r="Q83" s="9"/>
      <c r="R83" s="9"/>
      <c r="S83" s="9"/>
      <c r="T83" s="9"/>
    </row>
    <row r="84" spans="1:20" x14ac:dyDescent="0.25">
      <c r="A84" s="9" t="s">
        <v>71</v>
      </c>
      <c r="B84" s="16">
        <v>7.51E-2</v>
      </c>
      <c r="C84" s="16">
        <v>4.58E-2</v>
      </c>
      <c r="D84" s="16">
        <v>3.3799999999999997E-2</v>
      </c>
      <c r="E84" s="12">
        <v>2.7300000000000001E-2</v>
      </c>
      <c r="F84" s="12" t="s">
        <v>110</v>
      </c>
      <c r="G84" s="12">
        <v>1.77E-2</v>
      </c>
      <c r="H84" s="12" t="s">
        <v>110</v>
      </c>
      <c r="I84" s="12" t="s">
        <v>110</v>
      </c>
      <c r="J84" s="12" t="s">
        <v>110</v>
      </c>
      <c r="K84" s="12" t="s">
        <v>110</v>
      </c>
      <c r="L84" s="12" t="s">
        <v>110</v>
      </c>
      <c r="M84" s="10" t="s">
        <v>110</v>
      </c>
      <c r="O84" s="9"/>
      <c r="P84" s="9"/>
      <c r="Q84" s="9"/>
      <c r="R84" s="9"/>
      <c r="S84" s="9"/>
      <c r="T84" s="9"/>
    </row>
    <row r="85" spans="1:20" x14ac:dyDescent="0.25">
      <c r="A85" s="9" t="s">
        <v>70</v>
      </c>
      <c r="B85" s="16">
        <v>5.1799999999999999E-2</v>
      </c>
      <c r="C85" s="16">
        <v>2.93E-2</v>
      </c>
      <c r="D85" s="16">
        <v>2.1600000000000001E-2</v>
      </c>
      <c r="E85" s="12">
        <v>2.24E-2</v>
      </c>
      <c r="F85" s="12">
        <v>1.7399999999999999E-2</v>
      </c>
      <c r="G85" s="12">
        <v>1.46E-2</v>
      </c>
      <c r="H85" s="12">
        <v>1.43E-2</v>
      </c>
      <c r="I85" s="12">
        <v>1.54E-2</v>
      </c>
      <c r="J85" s="12">
        <v>1.43E-2</v>
      </c>
      <c r="K85" s="12" t="s">
        <v>110</v>
      </c>
      <c r="L85" s="12">
        <v>1.4E-2</v>
      </c>
      <c r="M85" s="10">
        <v>1.35E-2</v>
      </c>
      <c r="O85" s="9"/>
      <c r="P85" s="9"/>
      <c r="Q85" s="9"/>
      <c r="R85" s="9"/>
      <c r="S85" s="9"/>
      <c r="T85" s="9"/>
    </row>
    <row r="86" spans="1:20" x14ac:dyDescent="0.25">
      <c r="A86" s="9" t="s">
        <v>72</v>
      </c>
      <c r="B86" s="16" t="s">
        <v>110</v>
      </c>
      <c r="C86" s="16" t="s">
        <v>110</v>
      </c>
      <c r="D86" s="16" t="s">
        <v>110</v>
      </c>
      <c r="E86" s="12" t="s">
        <v>110</v>
      </c>
      <c r="F86" s="12" t="s">
        <v>110</v>
      </c>
      <c r="G86" s="12" t="s">
        <v>110</v>
      </c>
      <c r="H86" s="12" t="s">
        <v>110</v>
      </c>
      <c r="I86" s="12" t="s">
        <v>110</v>
      </c>
      <c r="J86" s="12" t="s">
        <v>110</v>
      </c>
      <c r="K86" s="12" t="s">
        <v>110</v>
      </c>
      <c r="L86" s="12" t="s">
        <v>110</v>
      </c>
      <c r="M86" s="10" t="s">
        <v>110</v>
      </c>
      <c r="O86" s="9"/>
      <c r="P86" s="9"/>
      <c r="Q86" s="9"/>
      <c r="R86" s="9"/>
      <c r="S86" s="9"/>
      <c r="T86" s="9"/>
    </row>
    <row r="87" spans="1:20" x14ac:dyDescent="0.25">
      <c r="A87" s="9" t="s">
        <v>73</v>
      </c>
      <c r="B87" s="16" t="s">
        <v>110</v>
      </c>
      <c r="C87" s="16" t="s">
        <v>110</v>
      </c>
      <c r="D87" s="16" t="s">
        <v>110</v>
      </c>
      <c r="E87" s="12" t="s">
        <v>110</v>
      </c>
      <c r="F87" s="12" t="s">
        <v>110</v>
      </c>
      <c r="G87" s="12" t="s">
        <v>110</v>
      </c>
      <c r="H87" s="12" t="s">
        <v>110</v>
      </c>
      <c r="I87" s="12" t="s">
        <v>110</v>
      </c>
      <c r="J87" s="12" t="s">
        <v>110</v>
      </c>
      <c r="K87" s="12" t="s">
        <v>110</v>
      </c>
      <c r="L87" s="12" t="s">
        <v>110</v>
      </c>
      <c r="M87" s="10" t="s">
        <v>110</v>
      </c>
      <c r="O87" s="9"/>
      <c r="P87" s="9"/>
      <c r="Q87" s="9"/>
      <c r="R87" s="9"/>
      <c r="S87" s="9"/>
      <c r="T87" s="9"/>
    </row>
    <row r="88" spans="1:20" x14ac:dyDescent="0.25">
      <c r="A88" s="9" t="s">
        <v>74</v>
      </c>
      <c r="B88" s="16" t="s">
        <v>110</v>
      </c>
      <c r="C88" s="16" t="s">
        <v>110</v>
      </c>
      <c r="D88" s="16" t="s">
        <v>110</v>
      </c>
      <c r="E88" s="12" t="s">
        <v>110</v>
      </c>
      <c r="F88" s="12" t="s">
        <v>110</v>
      </c>
      <c r="G88" s="12" t="s">
        <v>110</v>
      </c>
      <c r="H88" s="12" t="s">
        <v>110</v>
      </c>
      <c r="I88" s="12" t="s">
        <v>110</v>
      </c>
      <c r="J88" s="12" t="s">
        <v>110</v>
      </c>
      <c r="K88" s="12" t="s">
        <v>110</v>
      </c>
      <c r="L88" s="12" t="s">
        <v>110</v>
      </c>
      <c r="M88" s="10" t="s">
        <v>110</v>
      </c>
      <c r="O88" s="9"/>
      <c r="P88" s="9"/>
      <c r="Q88" s="9"/>
      <c r="R88" s="9"/>
      <c r="S88" s="9"/>
      <c r="T88" s="9"/>
    </row>
    <row r="89" spans="1:20" x14ac:dyDescent="0.25">
      <c r="A89" s="9" t="s">
        <v>75</v>
      </c>
      <c r="B89" s="16">
        <v>0.23530000000000001</v>
      </c>
      <c r="C89" s="16">
        <v>0.14799999999999999</v>
      </c>
      <c r="D89" s="16">
        <v>9.2100000000000001E-2</v>
      </c>
      <c r="E89" s="12">
        <v>0.08</v>
      </c>
      <c r="F89" s="12" t="s">
        <v>110</v>
      </c>
      <c r="G89" s="12">
        <v>5.4199999999999998E-2</v>
      </c>
      <c r="H89" s="12" t="s">
        <v>110</v>
      </c>
      <c r="I89" s="12">
        <v>3.1099999999999999E-2</v>
      </c>
      <c r="J89" s="12" t="s">
        <v>110</v>
      </c>
      <c r="K89" s="12" t="s">
        <v>110</v>
      </c>
      <c r="L89" s="12" t="s">
        <v>110</v>
      </c>
      <c r="M89" s="10" t="s">
        <v>110</v>
      </c>
      <c r="O89" s="9"/>
      <c r="P89" s="9"/>
      <c r="Q89" s="9"/>
      <c r="R89" s="9"/>
      <c r="S89" s="9"/>
      <c r="T89" s="9"/>
    </row>
    <row r="90" spans="1:20" x14ac:dyDescent="0.25">
      <c r="A90" s="9" t="s">
        <v>76</v>
      </c>
      <c r="B90" s="16">
        <v>0.28789999999999999</v>
      </c>
      <c r="C90" s="16">
        <v>0.16450000000000001</v>
      </c>
      <c r="D90" s="16">
        <v>8.1799999999999998E-2</v>
      </c>
      <c r="E90" s="12">
        <v>8.72E-2</v>
      </c>
      <c r="F90" s="12">
        <v>4.0300000000000002E-2</v>
      </c>
      <c r="G90" s="12">
        <v>5.4600000000000003E-2</v>
      </c>
      <c r="H90" s="12" t="s">
        <v>110</v>
      </c>
      <c r="I90" s="12" t="s">
        <v>110</v>
      </c>
      <c r="J90" s="12" t="s">
        <v>110</v>
      </c>
      <c r="K90" s="12">
        <v>3.1399999999999997E-2</v>
      </c>
      <c r="L90" s="12" t="s">
        <v>110</v>
      </c>
      <c r="M90" s="10" t="s">
        <v>110</v>
      </c>
      <c r="O90" s="9"/>
      <c r="P90" s="9"/>
      <c r="Q90" s="9"/>
      <c r="R90" s="9"/>
      <c r="S90" s="9"/>
      <c r="T90" s="9"/>
    </row>
    <row r="91" spans="1:20" x14ac:dyDescent="0.25">
      <c r="A91" s="9" t="s">
        <v>77</v>
      </c>
      <c r="B91" s="16">
        <v>0.2712</v>
      </c>
      <c r="C91" s="16">
        <v>0.13950000000000001</v>
      </c>
      <c r="D91" s="16" t="s">
        <v>110</v>
      </c>
      <c r="E91" s="12">
        <v>8.4699999999999998E-2</v>
      </c>
      <c r="F91" s="12" t="s">
        <v>110</v>
      </c>
      <c r="G91" s="12" t="s">
        <v>110</v>
      </c>
      <c r="H91" s="12" t="s">
        <v>110</v>
      </c>
      <c r="I91" s="12" t="s">
        <v>110</v>
      </c>
      <c r="J91" s="12" t="s">
        <v>110</v>
      </c>
      <c r="K91" s="12" t="s">
        <v>110</v>
      </c>
      <c r="L91" s="12" t="s">
        <v>110</v>
      </c>
      <c r="M91" s="10" t="s">
        <v>110</v>
      </c>
      <c r="O91" s="9"/>
      <c r="P91" s="9"/>
      <c r="Q91" s="9"/>
      <c r="R91" s="9"/>
      <c r="S91" s="9"/>
      <c r="T91" s="9"/>
    </row>
    <row r="92" spans="1:20" x14ac:dyDescent="0.25">
      <c r="A92" s="9" t="s">
        <v>78</v>
      </c>
      <c r="B92" s="16">
        <v>0.32990000000000003</v>
      </c>
      <c r="C92" s="16">
        <v>0.18190000000000001</v>
      </c>
      <c r="D92" s="16">
        <v>0.1079</v>
      </c>
      <c r="E92" s="12">
        <v>8.5999999999999993E-2</v>
      </c>
      <c r="F92" s="12" t="s">
        <v>110</v>
      </c>
      <c r="G92" s="12">
        <v>6.3700000000000007E-2</v>
      </c>
      <c r="H92" s="12">
        <v>6.0199999999999997E-2</v>
      </c>
      <c r="I92" s="12" t="s">
        <v>110</v>
      </c>
      <c r="J92" s="12" t="s">
        <v>110</v>
      </c>
      <c r="K92" s="12" t="s">
        <v>110</v>
      </c>
      <c r="L92" s="12" t="s">
        <v>110</v>
      </c>
      <c r="M92" s="10" t="s">
        <v>110</v>
      </c>
      <c r="O92" s="9"/>
      <c r="P92" s="9"/>
      <c r="Q92" s="9"/>
      <c r="R92" s="9"/>
      <c r="S92" s="9"/>
      <c r="T92" s="9"/>
    </row>
    <row r="93" spans="1:20" x14ac:dyDescent="0.25">
      <c r="A93" s="14"/>
    </row>
  </sheetData>
  <conditionalFormatting sqref="B8:L92">
    <cfRule type="cellIs" dxfId="12" priority="1" stopIfTrue="1" operator="equal">
      <formula>20</formula>
    </cfRule>
    <cfRule type="cellIs" dxfId="11" priority="2" stopIfTrue="1" operator="equal">
      <formula>"n.a./n.r."</formula>
    </cfRule>
    <cfRule type="cellIs" dxfId="10" priority="5" operator="notEqual">
      <formula>"n.a./n.r."</formula>
    </cfRule>
  </conditionalFormatting>
  <conditionalFormatting sqref="B15:L15 B24:L24 B47:L47 B55:L55">
    <cfRule type="cellIs" dxfId="9" priority="3" stopIfTrue="1" operator="greaterThan">
      <formula>3.8</formula>
    </cfRule>
  </conditionalFormatting>
  <conditionalFormatting sqref="B8:L14 B16:L23 B25:L46 B48:L54 B56:L92">
    <cfRule type="cellIs" dxfId="8" priority="4" stopIfTrue="1" operator="greaterThan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F23" sqref="F23"/>
    </sheetView>
  </sheetViews>
  <sheetFormatPr defaultRowHeight="15" x14ac:dyDescent="0.25"/>
  <cols>
    <col min="1" max="1" width="10.85546875" style="13" bestFit="1" customWidth="1"/>
    <col min="2" max="2" width="5.28515625" bestFit="1" customWidth="1"/>
    <col min="3" max="3" width="9" bestFit="1" customWidth="1"/>
    <col min="4" max="4" width="6.5703125" bestFit="1" customWidth="1"/>
    <col min="5" max="5" width="18.28515625" bestFit="1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</cols>
  <sheetData>
    <row r="1" spans="1:12" x14ac:dyDescent="0.25">
      <c r="B1" t="s">
        <v>120</v>
      </c>
      <c r="C1" s="2" t="s">
        <v>121</v>
      </c>
      <c r="D1" s="2" t="s">
        <v>122</v>
      </c>
      <c r="E1" s="2" t="s">
        <v>123</v>
      </c>
      <c r="F1" t="s">
        <v>124</v>
      </c>
      <c r="G1" t="s">
        <v>125</v>
      </c>
      <c r="H1" t="s">
        <v>126</v>
      </c>
      <c r="I1" t="s">
        <v>124</v>
      </c>
      <c r="J1" t="s">
        <v>127</v>
      </c>
      <c r="K1" t="s">
        <v>123</v>
      </c>
      <c r="L1" t="s">
        <v>124</v>
      </c>
    </row>
    <row r="2" spans="1:12" x14ac:dyDescent="0.25">
      <c r="B2" s="8" t="s">
        <v>128</v>
      </c>
      <c r="C2" t="s">
        <v>83</v>
      </c>
      <c r="D2" t="s">
        <v>129</v>
      </c>
      <c r="G2" t="s">
        <v>129</v>
      </c>
      <c r="J2" t="s">
        <v>129</v>
      </c>
    </row>
    <row r="3" spans="1:12" x14ac:dyDescent="0.25">
      <c r="A3" s="13" t="s">
        <v>139</v>
      </c>
      <c r="B3" t="s">
        <v>130</v>
      </c>
      <c r="C3" t="s">
        <v>130</v>
      </c>
      <c r="D3" t="s">
        <v>130</v>
      </c>
      <c r="E3" t="s">
        <v>130</v>
      </c>
      <c r="F3" t="s">
        <v>130</v>
      </c>
      <c r="G3" t="s">
        <v>130</v>
      </c>
      <c r="H3" t="s">
        <v>130</v>
      </c>
      <c r="I3" t="s">
        <v>130</v>
      </c>
      <c r="J3" t="s">
        <v>130</v>
      </c>
      <c r="K3" t="s">
        <v>130</v>
      </c>
      <c r="L3" t="s">
        <v>130</v>
      </c>
    </row>
    <row r="4" spans="1:12" x14ac:dyDescent="0.25">
      <c r="A4" s="13" t="s">
        <v>144</v>
      </c>
      <c r="B4">
        <v>6</v>
      </c>
      <c r="C4">
        <v>3.17</v>
      </c>
      <c r="D4">
        <v>843</v>
      </c>
      <c r="E4" t="s">
        <v>153</v>
      </c>
      <c r="F4" t="s">
        <v>131</v>
      </c>
      <c r="G4">
        <v>840</v>
      </c>
      <c r="H4" t="s">
        <v>154</v>
      </c>
      <c r="I4" t="s">
        <v>131</v>
      </c>
      <c r="J4">
        <v>674</v>
      </c>
      <c r="K4" t="s">
        <v>155</v>
      </c>
      <c r="L4" t="s">
        <v>131</v>
      </c>
    </row>
    <row r="5" spans="1:12" x14ac:dyDescent="0.25">
      <c r="A5" s="13" t="s">
        <v>144</v>
      </c>
      <c r="B5">
        <v>8</v>
      </c>
      <c r="C5">
        <v>3.53</v>
      </c>
      <c r="D5">
        <v>800</v>
      </c>
      <c r="E5" t="s">
        <v>156</v>
      </c>
      <c r="F5" t="s">
        <v>131</v>
      </c>
      <c r="G5">
        <v>790</v>
      </c>
      <c r="H5" t="s">
        <v>157</v>
      </c>
      <c r="I5" t="s">
        <v>131</v>
      </c>
      <c r="J5">
        <v>764</v>
      </c>
      <c r="K5" t="s">
        <v>158</v>
      </c>
      <c r="L5" t="s">
        <v>131</v>
      </c>
    </row>
    <row r="6" spans="1:12" x14ac:dyDescent="0.25">
      <c r="A6" s="13" t="s">
        <v>144</v>
      </c>
      <c r="B6">
        <v>9</v>
      </c>
      <c r="C6">
        <v>4.63</v>
      </c>
      <c r="D6">
        <v>811</v>
      </c>
      <c r="E6" t="s">
        <v>159</v>
      </c>
      <c r="F6" t="s">
        <v>131</v>
      </c>
      <c r="G6">
        <v>769</v>
      </c>
      <c r="H6" t="s">
        <v>160</v>
      </c>
      <c r="I6" t="s">
        <v>131</v>
      </c>
      <c r="J6">
        <v>768</v>
      </c>
      <c r="K6" t="s">
        <v>161</v>
      </c>
      <c r="L6" t="s">
        <v>131</v>
      </c>
    </row>
    <row r="7" spans="1:12" x14ac:dyDescent="0.25">
      <c r="A7" s="13" t="s">
        <v>147</v>
      </c>
      <c r="B7">
        <v>9</v>
      </c>
      <c r="C7">
        <v>5.91</v>
      </c>
      <c r="D7">
        <v>686</v>
      </c>
      <c r="E7" t="s">
        <v>162</v>
      </c>
      <c r="F7" t="s">
        <v>131</v>
      </c>
      <c r="G7">
        <v>685</v>
      </c>
      <c r="H7" t="s">
        <v>163</v>
      </c>
      <c r="I7" t="s">
        <v>131</v>
      </c>
      <c r="J7">
        <v>637</v>
      </c>
      <c r="K7" t="s">
        <v>164</v>
      </c>
      <c r="L7" t="s">
        <v>131</v>
      </c>
    </row>
    <row r="8" spans="1:12" x14ac:dyDescent="0.25">
      <c r="A8" s="13" t="s">
        <v>147</v>
      </c>
      <c r="B8">
        <v>10</v>
      </c>
      <c r="C8">
        <v>6.05</v>
      </c>
      <c r="D8">
        <v>663</v>
      </c>
      <c r="E8" t="s">
        <v>165</v>
      </c>
      <c r="F8" t="s">
        <v>131</v>
      </c>
      <c r="G8">
        <v>660</v>
      </c>
      <c r="H8" t="s">
        <v>163</v>
      </c>
      <c r="I8" t="s">
        <v>131</v>
      </c>
      <c r="J8">
        <v>632</v>
      </c>
      <c r="K8" t="s">
        <v>160</v>
      </c>
      <c r="L8" t="s">
        <v>131</v>
      </c>
    </row>
    <row r="9" spans="1:12" x14ac:dyDescent="0.25">
      <c r="A9" s="13" t="s">
        <v>166</v>
      </c>
      <c r="B9">
        <v>4</v>
      </c>
      <c r="C9">
        <v>3.18</v>
      </c>
      <c r="D9">
        <v>774</v>
      </c>
      <c r="E9" t="s">
        <v>154</v>
      </c>
      <c r="F9" t="s">
        <v>131</v>
      </c>
      <c r="G9">
        <v>767</v>
      </c>
      <c r="H9" t="s">
        <v>153</v>
      </c>
      <c r="I9" t="s">
        <v>131</v>
      </c>
      <c r="J9">
        <v>685</v>
      </c>
      <c r="K9" t="s">
        <v>167</v>
      </c>
      <c r="L9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K4" sqref="K4:K88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bestFit="1" customWidth="1"/>
  </cols>
  <sheetData>
    <row r="1" spans="1:26" x14ac:dyDescent="0.25">
      <c r="L1" t="s">
        <v>82</v>
      </c>
      <c r="M1" t="s">
        <v>88</v>
      </c>
      <c r="N1" t="s">
        <v>89</v>
      </c>
      <c r="O1" t="s">
        <v>90</v>
      </c>
      <c r="P1" t="s">
        <v>87</v>
      </c>
      <c r="Q1" t="s">
        <v>91</v>
      </c>
      <c r="R1" t="s">
        <v>111</v>
      </c>
      <c r="S1" t="s">
        <v>112</v>
      </c>
      <c r="T1" t="s">
        <v>113</v>
      </c>
      <c r="U1" t="s">
        <v>113</v>
      </c>
      <c r="V1" t="s">
        <v>113</v>
      </c>
      <c r="W1" t="s">
        <v>114</v>
      </c>
      <c r="X1" t="s">
        <v>115</v>
      </c>
      <c r="Y1" t="s">
        <v>115</v>
      </c>
      <c r="Z1" t="s">
        <v>115</v>
      </c>
    </row>
    <row r="2" spans="1:26" x14ac:dyDescent="0.25">
      <c r="B2" t="s">
        <v>105</v>
      </c>
      <c r="C2" t="s">
        <v>79</v>
      </c>
      <c r="D2" t="s">
        <v>101</v>
      </c>
      <c r="E2" t="s">
        <v>102</v>
      </c>
      <c r="F2" s="3" t="s">
        <v>103</v>
      </c>
      <c r="G2" s="3" t="s">
        <v>104</v>
      </c>
      <c r="I2" t="s">
        <v>168</v>
      </c>
      <c r="M2" t="s">
        <v>83</v>
      </c>
      <c r="N2" t="s">
        <v>92</v>
      </c>
      <c r="O2" t="s">
        <v>84</v>
      </c>
      <c r="P2" t="s">
        <v>80</v>
      </c>
      <c r="Q2" t="s">
        <v>93</v>
      </c>
      <c r="R2" t="s">
        <v>116</v>
      </c>
      <c r="S2" t="s">
        <v>116</v>
      </c>
      <c r="T2" t="s">
        <v>117</v>
      </c>
      <c r="U2" t="s">
        <v>118</v>
      </c>
      <c r="V2" t="s">
        <v>119</v>
      </c>
      <c r="W2" t="s">
        <v>116</v>
      </c>
      <c r="X2" t="s">
        <v>117</v>
      </c>
      <c r="Y2" t="s">
        <v>118</v>
      </c>
      <c r="Z2" t="s">
        <v>119</v>
      </c>
    </row>
    <row r="3" spans="1:26" x14ac:dyDescent="0.25">
      <c r="A3" t="str">
        <f>L29</f>
        <v>Pentafluorobenzene [IS1]</v>
      </c>
      <c r="B3">
        <f>M29</f>
        <v>5.41</v>
      </c>
      <c r="C3">
        <f>N29</f>
        <v>515963</v>
      </c>
      <c r="D3">
        <v>5.42</v>
      </c>
      <c r="E3">
        <v>381819</v>
      </c>
      <c r="F3" s="1" t="b">
        <f>ABS(D3-B3)&lt;=0.5</f>
        <v>1</v>
      </c>
      <c r="G3" s="1" t="b">
        <f>AND(C3&gt;E3*0.5,C3&lt;E3*1.5)</f>
        <v>1</v>
      </c>
      <c r="I3" t="s">
        <v>140</v>
      </c>
      <c r="J3" s="2" t="s">
        <v>96</v>
      </c>
      <c r="K3" s="5" t="s">
        <v>0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85</v>
      </c>
      <c r="R3" t="s">
        <v>85</v>
      </c>
      <c r="S3" t="s">
        <v>85</v>
      </c>
      <c r="T3" t="s">
        <v>85</v>
      </c>
      <c r="U3" t="s">
        <v>85</v>
      </c>
      <c r="V3" t="s">
        <v>85</v>
      </c>
      <c r="W3" t="s">
        <v>85</v>
      </c>
      <c r="X3" t="s">
        <v>85</v>
      </c>
      <c r="Y3" t="s">
        <v>85</v>
      </c>
      <c r="Z3" t="s">
        <v>85</v>
      </c>
    </row>
    <row r="4" spans="1:26" x14ac:dyDescent="0.25">
      <c r="A4" t="str">
        <f>L35</f>
        <v>1,4-Difluorobenzene [IS2]</v>
      </c>
      <c r="B4">
        <f>M35</f>
        <v>6.16</v>
      </c>
      <c r="C4">
        <f>N35</f>
        <v>884832</v>
      </c>
      <c r="D4">
        <v>6.16</v>
      </c>
      <c r="E4">
        <v>705843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60.410000000000011</v>
      </c>
      <c r="J4" s="2">
        <v>10</v>
      </c>
      <c r="K4" s="2" t="b">
        <f>AND(P4&gt;J4*0.7,P4&lt;J4*1.3)</f>
        <v>0</v>
      </c>
      <c r="L4" t="s">
        <v>1</v>
      </c>
      <c r="M4">
        <v>1.44</v>
      </c>
      <c r="N4">
        <v>144539</v>
      </c>
      <c r="O4">
        <v>0.35</v>
      </c>
      <c r="P4">
        <v>6.0410000000000004</v>
      </c>
      <c r="Q4" t="s">
        <v>94</v>
      </c>
      <c r="R4">
        <v>50</v>
      </c>
      <c r="S4">
        <v>52</v>
      </c>
      <c r="T4">
        <v>33.64</v>
      </c>
      <c r="U4">
        <v>33.21</v>
      </c>
      <c r="V4" t="s">
        <v>94</v>
      </c>
      <c r="W4">
        <v>49</v>
      </c>
      <c r="X4">
        <v>10.07</v>
      </c>
      <c r="Y4">
        <v>10.67</v>
      </c>
      <c r="Z4" t="s">
        <v>94</v>
      </c>
    </row>
    <row r="5" spans="1:26" x14ac:dyDescent="0.25">
      <c r="A5" t="str">
        <f>L54</f>
        <v>Chlorobenzene-d5 [IS3]</v>
      </c>
      <c r="B5">
        <f>M54</f>
        <v>8.9</v>
      </c>
      <c r="C5">
        <f>N54</f>
        <v>778184</v>
      </c>
      <c r="D5">
        <v>8.91</v>
      </c>
      <c r="E5">
        <v>650256</v>
      </c>
      <c r="F5" s="1" t="b">
        <f t="shared" si="0"/>
        <v>1</v>
      </c>
      <c r="G5" s="1" t="b">
        <f t="shared" si="1"/>
        <v>1</v>
      </c>
      <c r="I5">
        <f t="shared" ref="I5:I68" si="2">P5/J5*100</f>
        <v>54.160000000000011</v>
      </c>
      <c r="J5" s="2">
        <v>10</v>
      </c>
      <c r="K5" s="2" t="b">
        <f t="shared" ref="K5:K68" si="3">AND(P5&gt;J5*0.7,P5&lt;J5*1.3)</f>
        <v>0</v>
      </c>
      <c r="L5" t="s">
        <v>2</v>
      </c>
      <c r="M5">
        <v>1.53</v>
      </c>
      <c r="N5">
        <v>167568</v>
      </c>
      <c r="O5">
        <v>0.41</v>
      </c>
      <c r="P5">
        <v>5.4160000000000004</v>
      </c>
      <c r="Q5" t="s">
        <v>94</v>
      </c>
      <c r="R5">
        <v>62</v>
      </c>
      <c r="S5">
        <v>64</v>
      </c>
      <c r="T5">
        <v>33</v>
      </c>
      <c r="U5">
        <v>31.26</v>
      </c>
      <c r="V5" t="s">
        <v>94</v>
      </c>
      <c r="W5">
        <v>61</v>
      </c>
      <c r="X5">
        <v>7.67</v>
      </c>
      <c r="Y5">
        <v>7.68</v>
      </c>
      <c r="Z5" t="s">
        <v>94</v>
      </c>
    </row>
    <row r="6" spans="1:26" x14ac:dyDescent="0.25">
      <c r="A6" t="str">
        <f>L78</f>
        <v>1,4-Dichlorobenzene-d4 [IS4]</v>
      </c>
      <c r="B6">
        <f>M78</f>
        <v>10.65</v>
      </c>
      <c r="C6">
        <f>N78</f>
        <v>417715</v>
      </c>
      <c r="D6">
        <v>10.66</v>
      </c>
      <c r="E6">
        <v>353809</v>
      </c>
      <c r="F6" s="1" t="b">
        <f t="shared" si="0"/>
        <v>1</v>
      </c>
      <c r="G6" s="1" t="b">
        <f t="shared" si="1"/>
        <v>1</v>
      </c>
      <c r="I6">
        <f t="shared" si="2"/>
        <v>48.120000000000005</v>
      </c>
      <c r="J6" s="2">
        <v>10</v>
      </c>
      <c r="K6" s="2" t="b">
        <f t="shared" si="3"/>
        <v>0</v>
      </c>
      <c r="L6" t="s">
        <v>3</v>
      </c>
      <c r="M6">
        <v>1.82</v>
      </c>
      <c r="N6">
        <v>62087</v>
      </c>
      <c r="O6">
        <v>0.15</v>
      </c>
      <c r="P6">
        <v>4.8120000000000003</v>
      </c>
      <c r="Q6" t="s">
        <v>94</v>
      </c>
      <c r="R6">
        <v>94</v>
      </c>
      <c r="S6">
        <v>96</v>
      </c>
      <c r="T6">
        <v>93.97</v>
      </c>
      <c r="U6">
        <v>92.39</v>
      </c>
      <c r="V6" t="s">
        <v>94</v>
      </c>
      <c r="W6">
        <v>93</v>
      </c>
      <c r="X6">
        <v>20.7</v>
      </c>
      <c r="Y6">
        <v>20.38</v>
      </c>
      <c r="Z6" t="s">
        <v>94</v>
      </c>
    </row>
    <row r="7" spans="1:26" x14ac:dyDescent="0.25">
      <c r="I7">
        <f t="shared" si="2"/>
        <v>61.49</v>
      </c>
      <c r="J7" s="2">
        <v>10</v>
      </c>
      <c r="K7" s="2" t="b">
        <f t="shared" si="3"/>
        <v>0</v>
      </c>
      <c r="L7" t="s">
        <v>4</v>
      </c>
      <c r="M7">
        <v>1.92</v>
      </c>
      <c r="N7">
        <v>101948</v>
      </c>
      <c r="O7">
        <v>0.25</v>
      </c>
      <c r="P7">
        <v>6.149</v>
      </c>
      <c r="Q7" t="s">
        <v>94</v>
      </c>
      <c r="R7">
        <v>64</v>
      </c>
      <c r="S7">
        <v>66</v>
      </c>
      <c r="T7">
        <v>31.47</v>
      </c>
      <c r="U7">
        <v>31.04</v>
      </c>
      <c r="V7" t="s">
        <v>94</v>
      </c>
      <c r="W7">
        <v>49</v>
      </c>
      <c r="X7">
        <v>24.21</v>
      </c>
      <c r="Y7">
        <v>24.06</v>
      </c>
      <c r="Z7" t="s">
        <v>94</v>
      </c>
    </row>
    <row r="8" spans="1:26" x14ac:dyDescent="0.25">
      <c r="I8">
        <f t="shared" si="2"/>
        <v>47.839999999999996</v>
      </c>
      <c r="J8" s="2">
        <v>10</v>
      </c>
      <c r="K8" s="2" t="b">
        <f t="shared" si="3"/>
        <v>0</v>
      </c>
      <c r="L8" t="s">
        <v>5</v>
      </c>
      <c r="M8">
        <v>2.17</v>
      </c>
      <c r="N8">
        <v>119330</v>
      </c>
      <c r="O8">
        <v>0.28999999999999998</v>
      </c>
      <c r="P8">
        <v>4.7839999999999998</v>
      </c>
      <c r="Q8" t="s">
        <v>94</v>
      </c>
      <c r="R8">
        <v>101</v>
      </c>
      <c r="S8">
        <v>103</v>
      </c>
      <c r="T8">
        <v>65.61</v>
      </c>
      <c r="U8">
        <v>65.14</v>
      </c>
      <c r="V8" t="s">
        <v>94</v>
      </c>
      <c r="W8">
        <v>105</v>
      </c>
      <c r="X8">
        <v>9.76</v>
      </c>
      <c r="Y8">
        <v>9.56</v>
      </c>
      <c r="Z8" t="s">
        <v>94</v>
      </c>
    </row>
    <row r="9" spans="1:26" x14ac:dyDescent="0.25">
      <c r="A9" s="4" t="s">
        <v>97</v>
      </c>
      <c r="B9">
        <f>85-4</f>
        <v>81</v>
      </c>
      <c r="I9">
        <f t="shared" si="2"/>
        <v>78.08</v>
      </c>
      <c r="J9" s="2">
        <v>10</v>
      </c>
      <c r="K9" s="2" t="b">
        <f t="shared" si="3"/>
        <v>1</v>
      </c>
      <c r="L9" t="s">
        <v>6</v>
      </c>
      <c r="M9">
        <v>2.48</v>
      </c>
      <c r="N9">
        <v>175980</v>
      </c>
      <c r="O9">
        <v>0.43</v>
      </c>
      <c r="P9">
        <v>7.8079999999999998</v>
      </c>
      <c r="Q9" t="s">
        <v>94</v>
      </c>
      <c r="R9">
        <v>59</v>
      </c>
      <c r="S9">
        <v>74</v>
      </c>
      <c r="T9">
        <v>70.98</v>
      </c>
      <c r="U9">
        <v>70.36</v>
      </c>
      <c r="V9" t="s">
        <v>94</v>
      </c>
      <c r="W9">
        <v>45</v>
      </c>
      <c r="X9">
        <v>58.88</v>
      </c>
      <c r="Y9">
        <v>58.85</v>
      </c>
      <c r="Z9" t="s">
        <v>94</v>
      </c>
    </row>
    <row r="10" spans="1:26" x14ac:dyDescent="0.25">
      <c r="A10" t="s">
        <v>98</v>
      </c>
      <c r="B10">
        <f>COUNTIF(K4:K88,"FALSE")</f>
        <v>36</v>
      </c>
      <c r="I10">
        <f t="shared" si="2"/>
        <v>51.070000000000007</v>
      </c>
      <c r="J10" s="2">
        <v>10</v>
      </c>
      <c r="K10" s="2" t="b">
        <f t="shared" si="3"/>
        <v>0</v>
      </c>
      <c r="L10" t="s">
        <v>7</v>
      </c>
      <c r="M10">
        <v>2.72</v>
      </c>
      <c r="N10">
        <v>193462</v>
      </c>
      <c r="O10">
        <v>0.47</v>
      </c>
      <c r="P10">
        <v>5.1070000000000002</v>
      </c>
      <c r="Q10" t="s">
        <v>94</v>
      </c>
      <c r="R10">
        <v>61</v>
      </c>
      <c r="S10">
        <v>96</v>
      </c>
      <c r="T10">
        <v>41.66</v>
      </c>
      <c r="U10">
        <v>40.700000000000003</v>
      </c>
      <c r="V10" t="s">
        <v>94</v>
      </c>
      <c r="W10">
        <v>98</v>
      </c>
      <c r="X10">
        <v>26.5</v>
      </c>
      <c r="Y10">
        <v>26.31</v>
      </c>
      <c r="Z10" t="s">
        <v>94</v>
      </c>
    </row>
    <row r="11" spans="1:26" x14ac:dyDescent="0.25">
      <c r="A11" t="s">
        <v>99</v>
      </c>
      <c r="B11">
        <f>0.2*B9</f>
        <v>16.2</v>
      </c>
      <c r="I11">
        <f t="shared" si="2"/>
        <v>88.855555555555554</v>
      </c>
      <c r="J11" s="2">
        <v>18</v>
      </c>
      <c r="K11" s="2" t="b">
        <f t="shared" si="3"/>
        <v>1</v>
      </c>
      <c r="L11" t="s">
        <v>8</v>
      </c>
      <c r="M11">
        <v>2.81</v>
      </c>
      <c r="N11">
        <v>119941</v>
      </c>
      <c r="O11">
        <v>0.28999999999999998</v>
      </c>
      <c r="P11">
        <v>15.994</v>
      </c>
      <c r="Q11" t="s">
        <v>94</v>
      </c>
      <c r="R11">
        <v>43</v>
      </c>
      <c r="S11">
        <v>58</v>
      </c>
      <c r="T11">
        <v>42.08</v>
      </c>
      <c r="U11">
        <v>41.85</v>
      </c>
      <c r="V11" t="s">
        <v>94</v>
      </c>
      <c r="W11">
        <v>42</v>
      </c>
      <c r="X11">
        <v>6.63</v>
      </c>
      <c r="Y11">
        <v>7.09</v>
      </c>
      <c r="Z11" t="s">
        <v>94</v>
      </c>
    </row>
    <row r="12" spans="1:26" x14ac:dyDescent="0.25">
      <c r="A12" s="7" t="s">
        <v>0</v>
      </c>
      <c r="B12" s="6" t="b">
        <f>B10&lt;B11</f>
        <v>0</v>
      </c>
      <c r="I12">
        <f t="shared" si="2"/>
        <v>39.980000000000004</v>
      </c>
      <c r="J12" s="2">
        <v>10</v>
      </c>
      <c r="K12" s="2" t="b">
        <f t="shared" si="3"/>
        <v>0</v>
      </c>
      <c r="L12" t="s">
        <v>9</v>
      </c>
      <c r="M12">
        <v>2.86</v>
      </c>
      <c r="N12">
        <v>130837</v>
      </c>
      <c r="O12">
        <v>0.32</v>
      </c>
      <c r="P12">
        <v>3.9980000000000002</v>
      </c>
      <c r="Q12" t="s">
        <v>94</v>
      </c>
      <c r="R12">
        <v>142</v>
      </c>
      <c r="S12">
        <v>127</v>
      </c>
      <c r="T12">
        <v>34.369999999999997</v>
      </c>
      <c r="U12">
        <v>34.92</v>
      </c>
      <c r="V12" t="s">
        <v>94</v>
      </c>
      <c r="W12">
        <v>141</v>
      </c>
      <c r="X12">
        <v>13.37</v>
      </c>
      <c r="Y12">
        <v>12.93</v>
      </c>
      <c r="Z12" t="s">
        <v>94</v>
      </c>
    </row>
    <row r="13" spans="1:26" x14ac:dyDescent="0.25">
      <c r="I13">
        <f t="shared" si="2"/>
        <v>53.98</v>
      </c>
      <c r="J13" s="2">
        <v>10</v>
      </c>
      <c r="K13" s="2" t="b">
        <f t="shared" si="3"/>
        <v>0</v>
      </c>
      <c r="L13" t="s">
        <v>10</v>
      </c>
      <c r="M13">
        <v>2.93</v>
      </c>
      <c r="N13">
        <v>420541</v>
      </c>
      <c r="O13">
        <v>1.03</v>
      </c>
      <c r="P13">
        <v>5.3979999999999997</v>
      </c>
      <c r="Q13" t="s">
        <v>94</v>
      </c>
      <c r="R13">
        <v>76</v>
      </c>
      <c r="S13">
        <v>78</v>
      </c>
      <c r="T13">
        <v>8.56</v>
      </c>
      <c r="U13">
        <v>8.32</v>
      </c>
      <c r="V13" t="s">
        <v>94</v>
      </c>
      <c r="W13" t="s">
        <v>86</v>
      </c>
      <c r="X13" t="s">
        <v>86</v>
      </c>
      <c r="Y13" t="s">
        <v>86</v>
      </c>
      <c r="Z13" t="s">
        <v>86</v>
      </c>
    </row>
    <row r="14" spans="1:26" x14ac:dyDescent="0.25">
      <c r="I14">
        <f t="shared" si="2"/>
        <v>59.589999999999996</v>
      </c>
      <c r="J14" s="2">
        <v>10</v>
      </c>
      <c r="K14" s="2" t="b">
        <f t="shared" si="3"/>
        <v>0</v>
      </c>
      <c r="L14" t="s">
        <v>11</v>
      </c>
      <c r="M14">
        <v>3.18</v>
      </c>
      <c r="N14">
        <v>166865</v>
      </c>
      <c r="O14">
        <v>0.41</v>
      </c>
      <c r="P14">
        <v>5.9589999999999996</v>
      </c>
      <c r="Q14" t="s">
        <v>94</v>
      </c>
      <c r="R14">
        <v>41</v>
      </c>
      <c r="S14">
        <v>39</v>
      </c>
      <c r="T14">
        <v>62.3</v>
      </c>
      <c r="U14">
        <v>61.76</v>
      </c>
      <c r="V14" t="s">
        <v>94</v>
      </c>
      <c r="W14">
        <v>76</v>
      </c>
      <c r="X14">
        <v>50.52</v>
      </c>
      <c r="Y14">
        <v>50.51</v>
      </c>
      <c r="Z14" t="s">
        <v>94</v>
      </c>
    </row>
    <row r="15" spans="1:26" x14ac:dyDescent="0.25">
      <c r="I15">
        <f t="shared" si="2"/>
        <v>78.820000000000007</v>
      </c>
      <c r="J15" s="2">
        <v>10</v>
      </c>
      <c r="K15" s="2" t="b">
        <f t="shared" si="3"/>
        <v>1</v>
      </c>
      <c r="L15" t="s">
        <v>12</v>
      </c>
      <c r="M15">
        <v>3.34</v>
      </c>
      <c r="N15">
        <v>243918</v>
      </c>
      <c r="O15">
        <v>0.59</v>
      </c>
      <c r="P15">
        <v>7.8819999999999997</v>
      </c>
      <c r="Q15" t="s">
        <v>94</v>
      </c>
      <c r="R15">
        <v>49</v>
      </c>
      <c r="S15">
        <v>84</v>
      </c>
      <c r="T15">
        <v>63.94</v>
      </c>
      <c r="U15">
        <v>63.62</v>
      </c>
      <c r="V15" t="s">
        <v>94</v>
      </c>
      <c r="W15">
        <v>86</v>
      </c>
      <c r="X15">
        <v>40.83</v>
      </c>
      <c r="Y15">
        <v>40.61</v>
      </c>
      <c r="Z15" t="s">
        <v>94</v>
      </c>
    </row>
    <row r="16" spans="1:26" x14ac:dyDescent="0.25">
      <c r="I16">
        <f t="shared" si="2"/>
        <v>57.110000000000007</v>
      </c>
      <c r="J16" s="2">
        <v>10</v>
      </c>
      <c r="K16" s="2" t="b">
        <f t="shared" si="3"/>
        <v>0</v>
      </c>
      <c r="L16" t="s">
        <v>13</v>
      </c>
      <c r="M16">
        <v>3.66</v>
      </c>
      <c r="N16">
        <v>237517</v>
      </c>
      <c r="O16">
        <v>0.57999999999999996</v>
      </c>
      <c r="P16">
        <v>5.7110000000000003</v>
      </c>
      <c r="Q16" t="s">
        <v>94</v>
      </c>
      <c r="R16">
        <v>61</v>
      </c>
      <c r="S16">
        <v>96</v>
      </c>
      <c r="T16">
        <v>43.3</v>
      </c>
      <c r="U16">
        <v>44.42</v>
      </c>
      <c r="V16" t="s">
        <v>94</v>
      </c>
      <c r="W16">
        <v>98</v>
      </c>
      <c r="X16">
        <v>27.59</v>
      </c>
      <c r="Y16">
        <v>27.38</v>
      </c>
      <c r="Z16" t="s">
        <v>94</v>
      </c>
    </row>
    <row r="17" spans="9:26" x14ac:dyDescent="0.25">
      <c r="I17">
        <f t="shared" si="2"/>
        <v>89.2</v>
      </c>
      <c r="J17" s="2">
        <v>10</v>
      </c>
      <c r="K17" s="2" t="b">
        <f t="shared" si="3"/>
        <v>1</v>
      </c>
      <c r="L17" t="s">
        <v>14</v>
      </c>
      <c r="M17">
        <v>3.67</v>
      </c>
      <c r="N17">
        <v>539691</v>
      </c>
      <c r="O17">
        <v>1.32</v>
      </c>
      <c r="P17">
        <v>8.92</v>
      </c>
      <c r="Q17" t="s">
        <v>94</v>
      </c>
      <c r="R17">
        <v>73</v>
      </c>
      <c r="S17">
        <v>41</v>
      </c>
      <c r="T17">
        <v>23.77</v>
      </c>
      <c r="U17">
        <v>24.04</v>
      </c>
      <c r="V17" t="s">
        <v>94</v>
      </c>
      <c r="W17">
        <v>57</v>
      </c>
      <c r="X17">
        <v>20.91</v>
      </c>
      <c r="Y17">
        <v>20.49</v>
      </c>
      <c r="Z17" t="s">
        <v>94</v>
      </c>
    </row>
    <row r="18" spans="9:26" x14ac:dyDescent="0.25">
      <c r="I18">
        <f t="shared" si="2"/>
        <v>66.67</v>
      </c>
      <c r="J18" s="2">
        <v>10</v>
      </c>
      <c r="K18" s="2" t="b">
        <f t="shared" si="3"/>
        <v>0</v>
      </c>
      <c r="L18" t="s">
        <v>15</v>
      </c>
      <c r="M18">
        <v>4.17</v>
      </c>
      <c r="N18">
        <v>339030</v>
      </c>
      <c r="O18">
        <v>0.83</v>
      </c>
      <c r="P18">
        <v>6.6669999999999998</v>
      </c>
      <c r="Q18" t="s">
        <v>94</v>
      </c>
      <c r="R18">
        <v>63</v>
      </c>
      <c r="S18">
        <v>65</v>
      </c>
      <c r="T18">
        <v>32.1</v>
      </c>
      <c r="U18">
        <v>31.94</v>
      </c>
      <c r="V18" t="s">
        <v>94</v>
      </c>
      <c r="W18">
        <v>83</v>
      </c>
      <c r="X18">
        <v>8.4</v>
      </c>
      <c r="Y18">
        <v>8.51</v>
      </c>
      <c r="Z18" t="s">
        <v>94</v>
      </c>
    </row>
    <row r="19" spans="9:26" x14ac:dyDescent="0.25">
      <c r="I19">
        <f t="shared" si="2"/>
        <v>44.930000000000007</v>
      </c>
      <c r="J19" s="2">
        <v>10</v>
      </c>
      <c r="K19" s="2" t="b">
        <f t="shared" si="3"/>
        <v>0</v>
      </c>
      <c r="L19" t="s">
        <v>16</v>
      </c>
      <c r="M19">
        <v>4.8</v>
      </c>
      <c r="N19">
        <v>147549</v>
      </c>
      <c r="O19">
        <v>0.36</v>
      </c>
      <c r="P19">
        <v>4.4930000000000003</v>
      </c>
      <c r="Q19" t="s">
        <v>94</v>
      </c>
      <c r="R19">
        <v>77</v>
      </c>
      <c r="S19">
        <v>41</v>
      </c>
      <c r="T19">
        <v>61.04</v>
      </c>
      <c r="U19">
        <v>64.989999999999995</v>
      </c>
      <c r="V19" t="s">
        <v>94</v>
      </c>
      <c r="W19">
        <v>79</v>
      </c>
      <c r="X19">
        <v>21.97</v>
      </c>
      <c r="Y19">
        <v>22.33</v>
      </c>
      <c r="Z19" t="s">
        <v>94</v>
      </c>
    </row>
    <row r="20" spans="9:26" x14ac:dyDescent="0.25">
      <c r="I20">
        <f t="shared" si="2"/>
        <v>64.12</v>
      </c>
      <c r="J20" s="2">
        <v>10</v>
      </c>
      <c r="K20" s="2" t="b">
        <f t="shared" si="3"/>
        <v>0</v>
      </c>
      <c r="L20" t="s">
        <v>17</v>
      </c>
      <c r="M20">
        <v>4.8099999999999996</v>
      </c>
      <c r="N20">
        <v>296568</v>
      </c>
      <c r="O20">
        <v>0.72</v>
      </c>
      <c r="P20">
        <v>6.4119999999999999</v>
      </c>
      <c r="Q20" t="s">
        <v>94</v>
      </c>
      <c r="R20">
        <v>61</v>
      </c>
      <c r="S20">
        <v>96</v>
      </c>
      <c r="T20">
        <v>45.11</v>
      </c>
      <c r="U20">
        <v>47.24</v>
      </c>
      <c r="V20" t="s">
        <v>94</v>
      </c>
      <c r="W20">
        <v>98</v>
      </c>
      <c r="X20">
        <v>28.47</v>
      </c>
      <c r="Y20">
        <v>29.91</v>
      </c>
      <c r="Z20" t="s">
        <v>94</v>
      </c>
    </row>
    <row r="21" spans="9:26" x14ac:dyDescent="0.25">
      <c r="I21">
        <f t="shared" si="2"/>
        <v>95.127777777777794</v>
      </c>
      <c r="J21" s="2">
        <v>18</v>
      </c>
      <c r="K21" s="2" t="b">
        <f t="shared" si="3"/>
        <v>1</v>
      </c>
      <c r="L21" t="s">
        <v>18</v>
      </c>
      <c r="M21">
        <v>4.83</v>
      </c>
      <c r="N21">
        <v>189211</v>
      </c>
      <c r="O21">
        <v>0.46</v>
      </c>
      <c r="P21">
        <v>17.123000000000001</v>
      </c>
      <c r="Q21" t="s">
        <v>94</v>
      </c>
      <c r="R21">
        <v>43</v>
      </c>
      <c r="S21">
        <v>72</v>
      </c>
      <c r="T21">
        <v>36.64</v>
      </c>
      <c r="U21">
        <v>34.96</v>
      </c>
      <c r="V21" t="s">
        <v>94</v>
      </c>
      <c r="W21">
        <v>57</v>
      </c>
      <c r="X21">
        <v>10.15</v>
      </c>
      <c r="Y21">
        <v>10.54</v>
      </c>
      <c r="Z21" t="s">
        <v>94</v>
      </c>
    </row>
    <row r="22" spans="9:26" x14ac:dyDescent="0.25">
      <c r="I22">
        <f t="shared" si="2"/>
        <v>92.68</v>
      </c>
      <c r="J22" s="2">
        <v>10</v>
      </c>
      <c r="K22" s="2" t="b">
        <f t="shared" si="3"/>
        <v>1</v>
      </c>
      <c r="L22" t="s">
        <v>19</v>
      </c>
      <c r="M22">
        <v>4.92</v>
      </c>
      <c r="N22">
        <v>186984</v>
      </c>
      <c r="O22">
        <v>0.46</v>
      </c>
      <c r="P22">
        <v>9.2680000000000007</v>
      </c>
      <c r="Q22" t="s">
        <v>94</v>
      </c>
      <c r="R22">
        <v>55</v>
      </c>
      <c r="S22">
        <v>85</v>
      </c>
      <c r="T22">
        <v>12.27</v>
      </c>
      <c r="U22">
        <v>12.5</v>
      </c>
      <c r="V22" t="s">
        <v>94</v>
      </c>
      <c r="W22">
        <v>42</v>
      </c>
      <c r="X22">
        <v>7.13</v>
      </c>
      <c r="Y22">
        <v>7.88</v>
      </c>
      <c r="Z22" t="s">
        <v>94</v>
      </c>
    </row>
    <row r="23" spans="9:26" x14ac:dyDescent="0.25">
      <c r="I23">
        <f t="shared" si="2"/>
        <v>102.56</v>
      </c>
      <c r="J23" s="2">
        <v>10</v>
      </c>
      <c r="K23" s="2" t="b">
        <f t="shared" si="3"/>
        <v>1</v>
      </c>
      <c r="L23" t="s">
        <v>21</v>
      </c>
      <c r="M23">
        <v>5.04</v>
      </c>
      <c r="N23">
        <v>131866</v>
      </c>
      <c r="O23">
        <v>0.32</v>
      </c>
      <c r="P23">
        <v>10.256</v>
      </c>
      <c r="Q23" t="s">
        <v>94</v>
      </c>
      <c r="R23">
        <v>67</v>
      </c>
      <c r="S23">
        <v>52</v>
      </c>
      <c r="T23">
        <v>30.29</v>
      </c>
      <c r="U23">
        <v>31.12</v>
      </c>
      <c r="V23" t="s">
        <v>94</v>
      </c>
      <c r="W23">
        <v>40</v>
      </c>
      <c r="X23">
        <v>26.21</v>
      </c>
      <c r="Y23">
        <v>28.7</v>
      </c>
      <c r="Z23" t="s">
        <v>94</v>
      </c>
    </row>
    <row r="24" spans="9:26" x14ac:dyDescent="0.25">
      <c r="I24">
        <f t="shared" si="2"/>
        <v>79.77000000000001</v>
      </c>
      <c r="J24" s="2">
        <v>10</v>
      </c>
      <c r="K24" s="2" t="b">
        <f t="shared" si="3"/>
        <v>1</v>
      </c>
      <c r="L24" t="s">
        <v>20</v>
      </c>
      <c r="M24">
        <v>5.05</v>
      </c>
      <c r="N24">
        <v>178403</v>
      </c>
      <c r="O24">
        <v>0.43</v>
      </c>
      <c r="P24">
        <v>7.9770000000000003</v>
      </c>
      <c r="Q24" t="s">
        <v>94</v>
      </c>
      <c r="R24">
        <v>49</v>
      </c>
      <c r="S24">
        <v>130</v>
      </c>
      <c r="T24">
        <v>45.05</v>
      </c>
      <c r="U24">
        <v>45</v>
      </c>
      <c r="V24" t="s">
        <v>94</v>
      </c>
      <c r="W24">
        <v>128</v>
      </c>
      <c r="X24">
        <v>35.43</v>
      </c>
      <c r="Y24">
        <v>35.22</v>
      </c>
      <c r="Z24" t="s">
        <v>94</v>
      </c>
    </row>
    <row r="25" spans="9:26" x14ac:dyDescent="0.25">
      <c r="I25">
        <f t="shared" si="2"/>
        <v>111.29</v>
      </c>
      <c r="J25" s="2">
        <v>10</v>
      </c>
      <c r="K25" s="2" t="b">
        <f t="shared" si="3"/>
        <v>1</v>
      </c>
      <c r="L25" t="s">
        <v>22</v>
      </c>
      <c r="M25">
        <v>5.07</v>
      </c>
      <c r="N25">
        <v>71746</v>
      </c>
      <c r="O25">
        <v>0.17</v>
      </c>
      <c r="P25">
        <v>11.129</v>
      </c>
      <c r="Q25" t="s">
        <v>94</v>
      </c>
      <c r="R25">
        <v>42</v>
      </c>
      <c r="S25">
        <v>72</v>
      </c>
      <c r="T25">
        <v>58.35</v>
      </c>
      <c r="U25">
        <v>57.17</v>
      </c>
      <c r="V25" t="s">
        <v>94</v>
      </c>
      <c r="W25">
        <v>71</v>
      </c>
      <c r="X25">
        <v>63.15</v>
      </c>
      <c r="Y25">
        <v>60.09</v>
      </c>
      <c r="Z25" t="s">
        <v>94</v>
      </c>
    </row>
    <row r="26" spans="9:26" x14ac:dyDescent="0.25">
      <c r="I26">
        <f t="shared" si="2"/>
        <v>67.78</v>
      </c>
      <c r="J26" s="2">
        <v>10</v>
      </c>
      <c r="K26" s="2" t="b">
        <f t="shared" si="3"/>
        <v>0</v>
      </c>
      <c r="L26" t="s">
        <v>23</v>
      </c>
      <c r="M26">
        <v>5.19</v>
      </c>
      <c r="N26">
        <v>256423</v>
      </c>
      <c r="O26">
        <v>0.63</v>
      </c>
      <c r="P26">
        <v>6.7779999999999996</v>
      </c>
      <c r="Q26" t="s">
        <v>94</v>
      </c>
      <c r="R26">
        <v>83</v>
      </c>
      <c r="S26">
        <v>85</v>
      </c>
      <c r="T26">
        <v>65.989999999999995</v>
      </c>
      <c r="U26">
        <v>63.98</v>
      </c>
      <c r="V26" t="s">
        <v>94</v>
      </c>
      <c r="W26">
        <v>47</v>
      </c>
      <c r="X26">
        <v>24.81</v>
      </c>
      <c r="Y26">
        <v>24.56</v>
      </c>
      <c r="Z26" t="s">
        <v>94</v>
      </c>
    </row>
    <row r="27" spans="9:26" x14ac:dyDescent="0.25">
      <c r="I27">
        <f t="shared" si="2"/>
        <v>61.050000000000004</v>
      </c>
      <c r="J27" s="2">
        <v>10</v>
      </c>
      <c r="K27" s="2" t="b">
        <f t="shared" si="3"/>
        <v>0</v>
      </c>
      <c r="L27" t="s">
        <v>24</v>
      </c>
      <c r="M27">
        <v>5.32</v>
      </c>
      <c r="N27">
        <v>153896</v>
      </c>
      <c r="O27">
        <v>0.38</v>
      </c>
      <c r="P27">
        <v>6.1050000000000004</v>
      </c>
      <c r="Q27" t="s">
        <v>94</v>
      </c>
      <c r="R27">
        <v>97</v>
      </c>
      <c r="S27">
        <v>99</v>
      </c>
      <c r="T27">
        <v>62.11</v>
      </c>
      <c r="U27">
        <v>62.6</v>
      </c>
      <c r="V27" t="s">
        <v>94</v>
      </c>
      <c r="W27">
        <v>61</v>
      </c>
      <c r="X27">
        <v>63.28</v>
      </c>
      <c r="Y27">
        <v>67.3</v>
      </c>
      <c r="Z27" t="s">
        <v>94</v>
      </c>
    </row>
    <row r="28" spans="9:26" x14ac:dyDescent="0.25">
      <c r="I28">
        <f t="shared" si="2"/>
        <v>88.734999999999999</v>
      </c>
      <c r="J28" s="2">
        <v>20</v>
      </c>
      <c r="K28" s="2" t="b">
        <f t="shared" si="3"/>
        <v>1</v>
      </c>
      <c r="L28" t="s">
        <v>132</v>
      </c>
      <c r="M28">
        <v>5.35</v>
      </c>
      <c r="N28">
        <v>286633</v>
      </c>
      <c r="O28">
        <v>0.7</v>
      </c>
      <c r="P28">
        <v>17.747</v>
      </c>
      <c r="Q28" t="s">
        <v>94</v>
      </c>
      <c r="R28">
        <v>113</v>
      </c>
      <c r="S28">
        <v>111</v>
      </c>
      <c r="T28">
        <v>103.24</v>
      </c>
      <c r="U28">
        <v>101.96</v>
      </c>
      <c r="V28" t="s">
        <v>94</v>
      </c>
      <c r="W28" t="s">
        <v>86</v>
      </c>
      <c r="X28" t="s">
        <v>86</v>
      </c>
      <c r="Y28" t="s">
        <v>86</v>
      </c>
      <c r="Z28" t="s">
        <v>86</v>
      </c>
    </row>
    <row r="29" spans="9:26" x14ac:dyDescent="0.25">
      <c r="I29">
        <f t="shared" si="2"/>
        <v>100</v>
      </c>
      <c r="J29" s="2">
        <v>20</v>
      </c>
      <c r="K29" s="2" t="b">
        <f t="shared" si="3"/>
        <v>1</v>
      </c>
      <c r="L29" t="s">
        <v>133</v>
      </c>
      <c r="M29">
        <v>5.41</v>
      </c>
      <c r="N29">
        <v>515963</v>
      </c>
      <c r="O29">
        <v>1.26</v>
      </c>
      <c r="P29">
        <v>20</v>
      </c>
      <c r="Q29" t="s">
        <v>94</v>
      </c>
      <c r="R29">
        <v>168</v>
      </c>
      <c r="S29">
        <v>99</v>
      </c>
      <c r="T29">
        <v>73.95</v>
      </c>
      <c r="U29">
        <v>69.64</v>
      </c>
      <c r="V29" t="s">
        <v>94</v>
      </c>
      <c r="W29" t="s">
        <v>86</v>
      </c>
      <c r="X29" t="s">
        <v>86</v>
      </c>
      <c r="Y29" t="s">
        <v>86</v>
      </c>
      <c r="Z29" t="s">
        <v>86</v>
      </c>
    </row>
    <row r="30" spans="9:26" x14ac:dyDescent="0.25">
      <c r="I30">
        <f t="shared" si="2"/>
        <v>61.529999999999994</v>
      </c>
      <c r="J30" s="2">
        <v>10</v>
      </c>
      <c r="K30" s="2" t="b">
        <f t="shared" si="3"/>
        <v>0</v>
      </c>
      <c r="L30" t="s">
        <v>26</v>
      </c>
      <c r="M30">
        <v>5.47</v>
      </c>
      <c r="N30">
        <v>281814</v>
      </c>
      <c r="O30">
        <v>0.69</v>
      </c>
      <c r="P30">
        <v>6.1529999999999996</v>
      </c>
      <c r="Q30" t="s">
        <v>94</v>
      </c>
      <c r="R30">
        <v>56</v>
      </c>
      <c r="S30">
        <v>41</v>
      </c>
      <c r="T30">
        <v>45.36</v>
      </c>
      <c r="U30">
        <v>45.86</v>
      </c>
      <c r="V30" t="s">
        <v>94</v>
      </c>
      <c r="W30">
        <v>43</v>
      </c>
      <c r="X30">
        <v>19.75</v>
      </c>
      <c r="Y30">
        <v>20</v>
      </c>
      <c r="Z30" t="s">
        <v>94</v>
      </c>
    </row>
    <row r="31" spans="9:26" x14ac:dyDescent="0.25">
      <c r="I31">
        <f t="shared" si="2"/>
        <v>49.400000000000006</v>
      </c>
      <c r="J31" s="2">
        <v>10</v>
      </c>
      <c r="K31" s="2" t="b">
        <f t="shared" si="3"/>
        <v>0</v>
      </c>
      <c r="L31" t="s">
        <v>25</v>
      </c>
      <c r="M31">
        <v>5.48</v>
      </c>
      <c r="N31">
        <v>92559</v>
      </c>
      <c r="O31">
        <v>0.23</v>
      </c>
      <c r="P31">
        <v>4.9400000000000004</v>
      </c>
      <c r="Q31" t="s">
        <v>94</v>
      </c>
      <c r="R31">
        <v>119</v>
      </c>
      <c r="S31">
        <v>121</v>
      </c>
      <c r="T31">
        <v>31.5</v>
      </c>
      <c r="U31">
        <v>31.21</v>
      </c>
      <c r="V31" t="s">
        <v>94</v>
      </c>
      <c r="W31" t="s">
        <v>86</v>
      </c>
      <c r="X31" t="s">
        <v>86</v>
      </c>
      <c r="Y31" t="s">
        <v>86</v>
      </c>
      <c r="Z31" t="s">
        <v>86</v>
      </c>
    </row>
    <row r="32" spans="9:26" x14ac:dyDescent="0.25">
      <c r="I32">
        <f t="shared" si="2"/>
        <v>56.500000000000007</v>
      </c>
      <c r="J32" s="2">
        <v>10</v>
      </c>
      <c r="K32" s="2" t="b">
        <f t="shared" si="3"/>
        <v>0</v>
      </c>
      <c r="L32" t="s">
        <v>27</v>
      </c>
      <c r="M32">
        <v>5.5</v>
      </c>
      <c r="N32">
        <v>208138</v>
      </c>
      <c r="O32">
        <v>0.51</v>
      </c>
      <c r="P32">
        <v>5.65</v>
      </c>
      <c r="Q32" t="s">
        <v>94</v>
      </c>
      <c r="R32">
        <v>75</v>
      </c>
      <c r="S32">
        <v>77</v>
      </c>
      <c r="T32">
        <v>31.3</v>
      </c>
      <c r="U32">
        <v>31.61</v>
      </c>
      <c r="V32" t="s">
        <v>94</v>
      </c>
      <c r="W32">
        <v>110</v>
      </c>
      <c r="X32">
        <v>23.07</v>
      </c>
      <c r="Y32">
        <v>22.46</v>
      </c>
      <c r="Z32" t="s">
        <v>94</v>
      </c>
    </row>
    <row r="33" spans="9:26" x14ac:dyDescent="0.25">
      <c r="I33">
        <f t="shared" si="2"/>
        <v>75.209999999999994</v>
      </c>
      <c r="J33" s="2">
        <v>10</v>
      </c>
      <c r="K33" s="2" t="b">
        <f t="shared" si="3"/>
        <v>1</v>
      </c>
      <c r="L33" t="s">
        <v>28</v>
      </c>
      <c r="M33">
        <v>5.69</v>
      </c>
      <c r="N33">
        <v>836466</v>
      </c>
      <c r="O33">
        <v>2.04</v>
      </c>
      <c r="P33">
        <v>7.5209999999999999</v>
      </c>
      <c r="Q33" t="s">
        <v>94</v>
      </c>
      <c r="R33">
        <v>78</v>
      </c>
      <c r="S33">
        <v>77</v>
      </c>
      <c r="T33">
        <v>24.39</v>
      </c>
      <c r="U33">
        <v>24.55</v>
      </c>
      <c r="V33" t="s">
        <v>94</v>
      </c>
      <c r="W33">
        <v>52</v>
      </c>
      <c r="X33">
        <v>14.67</v>
      </c>
      <c r="Y33">
        <v>14.1</v>
      </c>
      <c r="Z33" t="s">
        <v>94</v>
      </c>
    </row>
    <row r="34" spans="9:26" x14ac:dyDescent="0.25">
      <c r="I34">
        <f t="shared" si="2"/>
        <v>87.4</v>
      </c>
      <c r="J34" s="2">
        <v>10</v>
      </c>
      <c r="K34" s="2" t="b">
        <f t="shared" si="3"/>
        <v>1</v>
      </c>
      <c r="L34" t="s">
        <v>29</v>
      </c>
      <c r="M34">
        <v>5.76</v>
      </c>
      <c r="N34">
        <v>331491</v>
      </c>
      <c r="O34">
        <v>0.81</v>
      </c>
      <c r="P34">
        <v>8.74</v>
      </c>
      <c r="Q34" t="s">
        <v>94</v>
      </c>
      <c r="R34">
        <v>62</v>
      </c>
      <c r="S34">
        <v>64</v>
      </c>
      <c r="T34">
        <v>32.29</v>
      </c>
      <c r="U34">
        <v>32.270000000000003</v>
      </c>
      <c r="V34" t="s">
        <v>94</v>
      </c>
      <c r="W34">
        <v>49</v>
      </c>
      <c r="X34">
        <v>20.75</v>
      </c>
      <c r="Y34">
        <v>20.96</v>
      </c>
      <c r="Z34" t="s">
        <v>94</v>
      </c>
    </row>
    <row r="35" spans="9:26" x14ac:dyDescent="0.25">
      <c r="I35">
        <f t="shared" si="2"/>
        <v>100</v>
      </c>
      <c r="J35" s="2">
        <v>20</v>
      </c>
      <c r="K35" s="2" t="b">
        <f t="shared" si="3"/>
        <v>1</v>
      </c>
      <c r="L35" t="s">
        <v>134</v>
      </c>
      <c r="M35">
        <v>6.16</v>
      </c>
      <c r="N35">
        <v>884832</v>
      </c>
      <c r="O35">
        <v>2.16</v>
      </c>
      <c r="P35">
        <v>20</v>
      </c>
      <c r="Q35" t="s">
        <v>94</v>
      </c>
      <c r="R35">
        <v>114</v>
      </c>
      <c r="S35">
        <v>88</v>
      </c>
      <c r="T35">
        <v>24.25</v>
      </c>
      <c r="U35">
        <v>23.31</v>
      </c>
      <c r="V35" t="s">
        <v>94</v>
      </c>
      <c r="W35">
        <v>63</v>
      </c>
      <c r="X35">
        <v>34.31</v>
      </c>
      <c r="Y35">
        <v>33.159999999999997</v>
      </c>
      <c r="Z35" t="s">
        <v>94</v>
      </c>
    </row>
    <row r="36" spans="9:26" x14ac:dyDescent="0.25">
      <c r="I36">
        <f t="shared" si="2"/>
        <v>68.239999999999995</v>
      </c>
      <c r="J36" s="2">
        <v>10</v>
      </c>
      <c r="K36" s="2" t="b">
        <f t="shared" si="3"/>
        <v>0</v>
      </c>
      <c r="L36" t="s">
        <v>30</v>
      </c>
      <c r="M36">
        <v>6.37</v>
      </c>
      <c r="N36">
        <v>108667</v>
      </c>
      <c r="O36">
        <v>0.26</v>
      </c>
      <c r="P36">
        <v>6.8239999999999998</v>
      </c>
      <c r="Q36" t="s">
        <v>94</v>
      </c>
      <c r="R36">
        <v>130</v>
      </c>
      <c r="S36">
        <v>132</v>
      </c>
      <c r="T36">
        <v>93.82</v>
      </c>
      <c r="U36">
        <v>95.02</v>
      </c>
      <c r="V36" t="s">
        <v>94</v>
      </c>
      <c r="W36">
        <v>95</v>
      </c>
      <c r="X36">
        <v>134.61000000000001</v>
      </c>
      <c r="Y36">
        <v>132.4</v>
      </c>
      <c r="Z36" t="s">
        <v>94</v>
      </c>
    </row>
    <row r="37" spans="9:26" x14ac:dyDescent="0.25">
      <c r="I37">
        <f t="shared" si="2"/>
        <v>82.62</v>
      </c>
      <c r="J37" s="2">
        <v>10</v>
      </c>
      <c r="K37" s="2" t="b">
        <f t="shared" si="3"/>
        <v>1</v>
      </c>
      <c r="L37" t="s">
        <v>31</v>
      </c>
      <c r="M37">
        <v>6.63</v>
      </c>
      <c r="N37">
        <v>228629</v>
      </c>
      <c r="O37">
        <v>0.56000000000000005</v>
      </c>
      <c r="P37">
        <v>8.2620000000000005</v>
      </c>
      <c r="Q37" t="s">
        <v>94</v>
      </c>
      <c r="R37">
        <v>63</v>
      </c>
      <c r="S37">
        <v>62</v>
      </c>
      <c r="T37">
        <v>68.73</v>
      </c>
      <c r="U37">
        <v>69.45</v>
      </c>
      <c r="V37" t="s">
        <v>94</v>
      </c>
      <c r="W37">
        <v>41</v>
      </c>
      <c r="X37">
        <v>37.03</v>
      </c>
      <c r="Y37">
        <v>36.979999999999997</v>
      </c>
      <c r="Z37" t="s">
        <v>94</v>
      </c>
    </row>
    <row r="38" spans="9:26" x14ac:dyDescent="0.25">
      <c r="I38">
        <f t="shared" si="2"/>
        <v>91.91</v>
      </c>
      <c r="J38" s="2">
        <v>10</v>
      </c>
      <c r="K38" s="2" t="b">
        <f t="shared" si="3"/>
        <v>1</v>
      </c>
      <c r="L38" t="s">
        <v>32</v>
      </c>
      <c r="M38">
        <v>6.71</v>
      </c>
      <c r="N38">
        <v>86646</v>
      </c>
      <c r="O38">
        <v>0.21</v>
      </c>
      <c r="P38">
        <v>9.1910000000000007</v>
      </c>
      <c r="Q38" t="s">
        <v>94</v>
      </c>
      <c r="R38">
        <v>174</v>
      </c>
      <c r="S38">
        <v>93</v>
      </c>
      <c r="T38">
        <v>145.03</v>
      </c>
      <c r="U38">
        <v>137.37</v>
      </c>
      <c r="V38" t="s">
        <v>94</v>
      </c>
      <c r="W38">
        <v>95</v>
      </c>
      <c r="X38">
        <v>121.41</v>
      </c>
      <c r="Y38">
        <v>113.06</v>
      </c>
      <c r="Z38" t="s">
        <v>94</v>
      </c>
    </row>
    <row r="39" spans="9:26" x14ac:dyDescent="0.25">
      <c r="I39">
        <f t="shared" si="2"/>
        <v>98.53</v>
      </c>
      <c r="J39" s="2">
        <v>10</v>
      </c>
      <c r="K39" s="2" t="b">
        <f t="shared" si="3"/>
        <v>1</v>
      </c>
      <c r="L39" t="s">
        <v>33</v>
      </c>
      <c r="M39">
        <v>6.73</v>
      </c>
      <c r="N39">
        <v>139361</v>
      </c>
      <c r="O39">
        <v>0.34</v>
      </c>
      <c r="P39">
        <v>9.8529999999999998</v>
      </c>
      <c r="Q39" t="s">
        <v>94</v>
      </c>
      <c r="R39">
        <v>41</v>
      </c>
      <c r="S39">
        <v>69</v>
      </c>
      <c r="T39">
        <v>120.76</v>
      </c>
      <c r="U39">
        <v>118.18</v>
      </c>
      <c r="V39" t="s">
        <v>94</v>
      </c>
      <c r="W39">
        <v>39</v>
      </c>
      <c r="X39">
        <v>47.66</v>
      </c>
      <c r="Y39">
        <v>48.45</v>
      </c>
      <c r="Z39" t="s">
        <v>94</v>
      </c>
    </row>
    <row r="40" spans="9:26" x14ac:dyDescent="0.25">
      <c r="I40">
        <f t="shared" si="2"/>
        <v>84.600000000000009</v>
      </c>
      <c r="J40" s="2">
        <v>10</v>
      </c>
      <c r="K40" s="2" t="b">
        <f t="shared" si="3"/>
        <v>1</v>
      </c>
      <c r="L40" t="s">
        <v>34</v>
      </c>
      <c r="M40">
        <v>6.91</v>
      </c>
      <c r="N40">
        <v>197405</v>
      </c>
      <c r="O40">
        <v>0.48</v>
      </c>
      <c r="P40">
        <v>8.4600000000000009</v>
      </c>
      <c r="Q40" t="s">
        <v>94</v>
      </c>
      <c r="R40">
        <v>83</v>
      </c>
      <c r="S40">
        <v>85</v>
      </c>
      <c r="T40">
        <v>61.84</v>
      </c>
      <c r="U40">
        <v>63.54</v>
      </c>
      <c r="V40" t="s">
        <v>94</v>
      </c>
      <c r="W40">
        <v>47</v>
      </c>
      <c r="X40">
        <v>19.8</v>
      </c>
      <c r="Y40">
        <v>19.97</v>
      </c>
      <c r="Z40" t="s">
        <v>94</v>
      </c>
    </row>
    <row r="41" spans="9:26" x14ac:dyDescent="0.25">
      <c r="I41">
        <f t="shared" si="2"/>
        <v>129.20000000000002</v>
      </c>
      <c r="J41" s="2">
        <v>10</v>
      </c>
      <c r="K41" s="2" t="b">
        <f t="shared" si="3"/>
        <v>1</v>
      </c>
      <c r="L41" t="s">
        <v>35</v>
      </c>
      <c r="M41">
        <v>7.13</v>
      </c>
      <c r="N41">
        <v>45829</v>
      </c>
      <c r="O41">
        <v>0.11</v>
      </c>
      <c r="P41">
        <v>12.92</v>
      </c>
      <c r="Q41" t="s">
        <v>94</v>
      </c>
      <c r="R41">
        <v>43</v>
      </c>
      <c r="S41">
        <v>41</v>
      </c>
      <c r="T41">
        <v>80.78</v>
      </c>
      <c r="U41">
        <v>80.48</v>
      </c>
      <c r="V41" t="s">
        <v>94</v>
      </c>
      <c r="W41">
        <v>39</v>
      </c>
      <c r="X41">
        <v>26.34</v>
      </c>
      <c r="Y41">
        <v>24.61</v>
      </c>
      <c r="Z41" t="s">
        <v>94</v>
      </c>
    </row>
    <row r="42" spans="9:26" x14ac:dyDescent="0.25">
      <c r="I42">
        <f t="shared" si="2"/>
        <v>77.61</v>
      </c>
      <c r="J42" s="2">
        <v>10</v>
      </c>
      <c r="K42" s="2" t="b">
        <f t="shared" si="3"/>
        <v>1</v>
      </c>
      <c r="L42" t="s">
        <v>36</v>
      </c>
      <c r="M42">
        <v>7.35</v>
      </c>
      <c r="N42">
        <v>288653</v>
      </c>
      <c r="O42">
        <v>0.7</v>
      </c>
      <c r="P42">
        <v>7.7610000000000001</v>
      </c>
      <c r="Q42" t="s">
        <v>94</v>
      </c>
      <c r="R42">
        <v>75</v>
      </c>
      <c r="S42">
        <v>39</v>
      </c>
      <c r="T42">
        <v>33.93</v>
      </c>
      <c r="U42">
        <v>33.9</v>
      </c>
      <c r="V42" t="s">
        <v>94</v>
      </c>
      <c r="W42">
        <v>77</v>
      </c>
      <c r="X42">
        <v>31.76</v>
      </c>
      <c r="Y42">
        <v>30.97</v>
      </c>
      <c r="Z42" t="s">
        <v>94</v>
      </c>
    </row>
    <row r="43" spans="9:26" x14ac:dyDescent="0.25">
      <c r="I43">
        <f t="shared" si="2"/>
        <v>112.16666666666669</v>
      </c>
      <c r="J43" s="2">
        <v>18</v>
      </c>
      <c r="K43" s="2" t="b">
        <f t="shared" si="3"/>
        <v>1</v>
      </c>
      <c r="L43" t="s">
        <v>37</v>
      </c>
      <c r="M43">
        <v>7.51</v>
      </c>
      <c r="N43">
        <v>365745</v>
      </c>
      <c r="O43">
        <v>0.89</v>
      </c>
      <c r="P43">
        <v>20.190000000000001</v>
      </c>
      <c r="Q43" t="s">
        <v>94</v>
      </c>
      <c r="R43">
        <v>43</v>
      </c>
      <c r="S43">
        <v>58</v>
      </c>
      <c r="T43">
        <v>49.46</v>
      </c>
      <c r="U43">
        <v>49.28</v>
      </c>
      <c r="V43" t="s">
        <v>94</v>
      </c>
      <c r="W43">
        <v>41</v>
      </c>
      <c r="X43">
        <v>25.68</v>
      </c>
      <c r="Y43">
        <v>24.34</v>
      </c>
      <c r="Z43" t="s">
        <v>94</v>
      </c>
    </row>
    <row r="44" spans="9:26" x14ac:dyDescent="0.25">
      <c r="I44">
        <f t="shared" si="2"/>
        <v>99.97</v>
      </c>
      <c r="J44" s="2">
        <v>20</v>
      </c>
      <c r="K44" s="2" t="b">
        <f t="shared" si="3"/>
        <v>1</v>
      </c>
      <c r="L44" t="s">
        <v>135</v>
      </c>
      <c r="M44">
        <v>7.59</v>
      </c>
      <c r="N44">
        <v>1229558</v>
      </c>
      <c r="O44">
        <v>3</v>
      </c>
      <c r="P44">
        <v>19.994</v>
      </c>
      <c r="Q44" t="s">
        <v>94</v>
      </c>
      <c r="R44">
        <v>98</v>
      </c>
      <c r="S44">
        <v>100</v>
      </c>
      <c r="T44">
        <v>61.17</v>
      </c>
      <c r="U44">
        <v>61.19</v>
      </c>
      <c r="V44" t="s">
        <v>94</v>
      </c>
      <c r="W44">
        <v>70</v>
      </c>
      <c r="X44">
        <v>21.72</v>
      </c>
      <c r="Y44">
        <v>20.92</v>
      </c>
      <c r="Z44" t="s">
        <v>94</v>
      </c>
    </row>
    <row r="45" spans="9:26" x14ac:dyDescent="0.25">
      <c r="I45">
        <f t="shared" si="2"/>
        <v>70.08</v>
      </c>
      <c r="J45" s="2">
        <v>10</v>
      </c>
      <c r="K45" s="2" t="b">
        <f t="shared" si="3"/>
        <v>1</v>
      </c>
      <c r="L45" t="s">
        <v>38</v>
      </c>
      <c r="M45">
        <v>7.67</v>
      </c>
      <c r="N45">
        <v>580197</v>
      </c>
      <c r="O45">
        <v>1.41</v>
      </c>
      <c r="P45">
        <v>7.008</v>
      </c>
      <c r="Q45" t="s">
        <v>94</v>
      </c>
      <c r="R45">
        <v>91</v>
      </c>
      <c r="S45">
        <v>92</v>
      </c>
      <c r="T45">
        <v>54.45</v>
      </c>
      <c r="U45">
        <v>53.85</v>
      </c>
      <c r="V45" t="s">
        <v>94</v>
      </c>
      <c r="W45">
        <v>65</v>
      </c>
      <c r="X45">
        <v>21.01</v>
      </c>
      <c r="Y45">
        <v>20.86</v>
      </c>
      <c r="Z45" t="s">
        <v>94</v>
      </c>
    </row>
    <row r="46" spans="9:26" x14ac:dyDescent="0.25">
      <c r="I46">
        <f t="shared" si="2"/>
        <v>81.22</v>
      </c>
      <c r="J46" s="2">
        <v>10</v>
      </c>
      <c r="K46" s="2" t="b">
        <f t="shared" si="3"/>
        <v>1</v>
      </c>
      <c r="L46" t="s">
        <v>39</v>
      </c>
      <c r="M46">
        <v>7.92</v>
      </c>
      <c r="N46">
        <v>235762</v>
      </c>
      <c r="O46">
        <v>0.56999999999999995</v>
      </c>
      <c r="P46">
        <v>8.1219999999999999</v>
      </c>
      <c r="Q46" t="s">
        <v>94</v>
      </c>
      <c r="R46">
        <v>75</v>
      </c>
      <c r="S46">
        <v>39</v>
      </c>
      <c r="T46">
        <v>33.369999999999997</v>
      </c>
      <c r="U46">
        <v>32.6</v>
      </c>
      <c r="V46" t="s">
        <v>94</v>
      </c>
      <c r="W46">
        <v>77</v>
      </c>
      <c r="X46">
        <v>30.88</v>
      </c>
      <c r="Y46">
        <v>31.07</v>
      </c>
      <c r="Z46" t="s">
        <v>94</v>
      </c>
    </row>
    <row r="47" spans="9:26" x14ac:dyDescent="0.25">
      <c r="I47">
        <f t="shared" si="2"/>
        <v>93.94</v>
      </c>
      <c r="J47" s="2">
        <v>10</v>
      </c>
      <c r="K47" s="2" t="b">
        <f t="shared" si="3"/>
        <v>1</v>
      </c>
      <c r="L47" t="s">
        <v>40</v>
      </c>
      <c r="M47">
        <v>7.98</v>
      </c>
      <c r="N47">
        <v>257544</v>
      </c>
      <c r="O47">
        <v>0.63</v>
      </c>
      <c r="P47">
        <v>9.3940000000000001</v>
      </c>
      <c r="Q47" t="s">
        <v>94</v>
      </c>
      <c r="R47">
        <v>69</v>
      </c>
      <c r="S47">
        <v>41</v>
      </c>
      <c r="T47">
        <v>45.6</v>
      </c>
      <c r="U47">
        <v>46.69</v>
      </c>
      <c r="V47" t="s">
        <v>94</v>
      </c>
      <c r="W47">
        <v>99</v>
      </c>
      <c r="X47">
        <v>17.43</v>
      </c>
      <c r="Y47">
        <v>17.37</v>
      </c>
      <c r="Z47" t="s">
        <v>94</v>
      </c>
    </row>
    <row r="48" spans="9:26" x14ac:dyDescent="0.25">
      <c r="I48">
        <f t="shared" si="2"/>
        <v>91.320000000000007</v>
      </c>
      <c r="J48" s="2">
        <v>10</v>
      </c>
      <c r="K48" s="2" t="b">
        <f t="shared" si="3"/>
        <v>1</v>
      </c>
      <c r="L48" t="s">
        <v>41</v>
      </c>
      <c r="M48">
        <v>8.09</v>
      </c>
      <c r="N48">
        <v>148974</v>
      </c>
      <c r="O48">
        <v>0.36</v>
      </c>
      <c r="P48">
        <v>9.1319999999999997</v>
      </c>
      <c r="Q48" t="s">
        <v>94</v>
      </c>
      <c r="R48">
        <v>97</v>
      </c>
      <c r="S48">
        <v>83</v>
      </c>
      <c r="T48">
        <v>97.06</v>
      </c>
      <c r="U48">
        <v>92.38</v>
      </c>
      <c r="V48" t="s">
        <v>94</v>
      </c>
      <c r="W48">
        <v>99</v>
      </c>
      <c r="X48">
        <v>61.16</v>
      </c>
      <c r="Y48">
        <v>61.2</v>
      </c>
      <c r="Z48" t="s">
        <v>94</v>
      </c>
    </row>
    <row r="49" spans="9:26" x14ac:dyDescent="0.25">
      <c r="I49">
        <f t="shared" si="2"/>
        <v>55.910000000000004</v>
      </c>
      <c r="J49" s="2">
        <v>10</v>
      </c>
      <c r="K49" s="2" t="b">
        <f t="shared" si="3"/>
        <v>0</v>
      </c>
      <c r="L49" t="s">
        <v>42</v>
      </c>
      <c r="M49">
        <v>8.14</v>
      </c>
      <c r="N49">
        <v>131866</v>
      </c>
      <c r="O49">
        <v>0.32</v>
      </c>
      <c r="P49">
        <v>5.5910000000000002</v>
      </c>
      <c r="Q49" t="s">
        <v>94</v>
      </c>
      <c r="R49">
        <v>166</v>
      </c>
      <c r="S49">
        <v>164</v>
      </c>
      <c r="T49">
        <v>77.88</v>
      </c>
      <c r="U49">
        <v>81.17</v>
      </c>
      <c r="V49" t="s">
        <v>94</v>
      </c>
      <c r="W49">
        <v>129</v>
      </c>
      <c r="X49">
        <v>73.459999999999994</v>
      </c>
      <c r="Y49">
        <v>74.39</v>
      </c>
      <c r="Z49" t="s">
        <v>94</v>
      </c>
    </row>
    <row r="50" spans="9:26" x14ac:dyDescent="0.25">
      <c r="I50">
        <f t="shared" si="2"/>
        <v>93.77000000000001</v>
      </c>
      <c r="J50" s="2">
        <v>10</v>
      </c>
      <c r="K50" s="2" t="b">
        <f t="shared" si="3"/>
        <v>1</v>
      </c>
      <c r="L50" t="s">
        <v>43</v>
      </c>
      <c r="M50">
        <v>8.23</v>
      </c>
      <c r="N50">
        <v>385066</v>
      </c>
      <c r="O50">
        <v>0.94</v>
      </c>
      <c r="P50">
        <v>9.3770000000000007</v>
      </c>
      <c r="Q50" t="s">
        <v>94</v>
      </c>
      <c r="R50">
        <v>76</v>
      </c>
      <c r="S50">
        <v>41</v>
      </c>
      <c r="T50">
        <v>49.21</v>
      </c>
      <c r="U50">
        <v>47.89</v>
      </c>
      <c r="V50" t="s">
        <v>94</v>
      </c>
      <c r="W50">
        <v>78</v>
      </c>
      <c r="X50">
        <v>32.22</v>
      </c>
      <c r="Y50">
        <v>31.61</v>
      </c>
      <c r="Z50" t="s">
        <v>94</v>
      </c>
    </row>
    <row r="51" spans="9:26" x14ac:dyDescent="0.25">
      <c r="I51">
        <f t="shared" si="2"/>
        <v>123.46666666666665</v>
      </c>
      <c r="J51" s="2">
        <v>18</v>
      </c>
      <c r="K51" s="2" t="b">
        <f t="shared" si="3"/>
        <v>1</v>
      </c>
      <c r="L51" t="s">
        <v>44</v>
      </c>
      <c r="M51">
        <v>8.3000000000000007</v>
      </c>
      <c r="N51">
        <v>272525</v>
      </c>
      <c r="O51">
        <v>0.66</v>
      </c>
      <c r="P51">
        <v>22.224</v>
      </c>
      <c r="Q51" t="s">
        <v>94</v>
      </c>
      <c r="R51">
        <v>43</v>
      </c>
      <c r="S51">
        <v>58</v>
      </c>
      <c r="T51">
        <v>67.790000000000006</v>
      </c>
      <c r="U51">
        <v>68.510000000000005</v>
      </c>
      <c r="V51" t="s">
        <v>94</v>
      </c>
      <c r="W51">
        <v>57</v>
      </c>
      <c r="X51">
        <v>25.22</v>
      </c>
      <c r="Y51">
        <v>24.93</v>
      </c>
      <c r="Z51" t="s">
        <v>94</v>
      </c>
    </row>
    <row r="52" spans="9:26" x14ac:dyDescent="0.25">
      <c r="I52">
        <f t="shared" si="2"/>
        <v>91.389999999999986</v>
      </c>
      <c r="J52" s="2">
        <v>10</v>
      </c>
      <c r="K52" s="2" t="b">
        <f t="shared" si="3"/>
        <v>1</v>
      </c>
      <c r="L52" t="s">
        <v>45</v>
      </c>
      <c r="M52">
        <v>8.42</v>
      </c>
      <c r="N52">
        <v>108595</v>
      </c>
      <c r="O52">
        <v>0.26</v>
      </c>
      <c r="P52">
        <v>9.1389999999999993</v>
      </c>
      <c r="Q52" t="s">
        <v>94</v>
      </c>
      <c r="R52">
        <v>129</v>
      </c>
      <c r="S52">
        <v>127</v>
      </c>
      <c r="T52">
        <v>75.94</v>
      </c>
      <c r="U52">
        <v>78.37</v>
      </c>
      <c r="V52" t="s">
        <v>94</v>
      </c>
      <c r="W52">
        <v>131</v>
      </c>
      <c r="X52">
        <v>22.8</v>
      </c>
      <c r="Y52">
        <v>23.91</v>
      </c>
      <c r="Z52" t="s">
        <v>94</v>
      </c>
    </row>
    <row r="53" spans="9:26" x14ac:dyDescent="0.25">
      <c r="I53">
        <f t="shared" si="2"/>
        <v>95.52</v>
      </c>
      <c r="J53" s="2">
        <v>10</v>
      </c>
      <c r="K53" s="2" t="b">
        <f t="shared" si="3"/>
        <v>1</v>
      </c>
      <c r="L53" t="s">
        <v>46</v>
      </c>
      <c r="M53">
        <v>8.51</v>
      </c>
      <c r="N53">
        <v>144170</v>
      </c>
      <c r="O53">
        <v>0.35</v>
      </c>
      <c r="P53">
        <v>9.5519999999999996</v>
      </c>
      <c r="Q53" t="s">
        <v>94</v>
      </c>
      <c r="R53">
        <v>107</v>
      </c>
      <c r="S53">
        <v>109</v>
      </c>
      <c r="T53">
        <v>91.88</v>
      </c>
      <c r="U53">
        <v>93.19</v>
      </c>
      <c r="V53" t="s">
        <v>94</v>
      </c>
      <c r="W53">
        <v>93</v>
      </c>
      <c r="X53">
        <v>4.8499999999999996</v>
      </c>
      <c r="Y53">
        <v>5.45</v>
      </c>
      <c r="Z53" t="s">
        <v>94</v>
      </c>
    </row>
    <row r="54" spans="9:26" x14ac:dyDescent="0.25">
      <c r="I54">
        <f t="shared" si="2"/>
        <v>100</v>
      </c>
      <c r="J54" s="2">
        <v>20</v>
      </c>
      <c r="K54" s="2" t="b">
        <f t="shared" si="3"/>
        <v>1</v>
      </c>
      <c r="L54" t="s">
        <v>136</v>
      </c>
      <c r="M54">
        <v>8.9</v>
      </c>
      <c r="N54">
        <v>778184</v>
      </c>
      <c r="O54">
        <v>1.9</v>
      </c>
      <c r="P54">
        <v>20</v>
      </c>
      <c r="Q54" t="s">
        <v>94</v>
      </c>
      <c r="R54">
        <v>117</v>
      </c>
      <c r="S54">
        <v>82</v>
      </c>
      <c r="T54">
        <v>80.86</v>
      </c>
      <c r="U54">
        <v>78.05</v>
      </c>
      <c r="V54" t="s">
        <v>94</v>
      </c>
      <c r="W54">
        <v>52</v>
      </c>
      <c r="X54">
        <v>27.45</v>
      </c>
      <c r="Y54">
        <v>26.79</v>
      </c>
      <c r="Z54" t="s">
        <v>94</v>
      </c>
    </row>
    <row r="55" spans="9:26" x14ac:dyDescent="0.25">
      <c r="I55">
        <f t="shared" si="2"/>
        <v>71.399999999999991</v>
      </c>
      <c r="J55" s="2">
        <v>10</v>
      </c>
      <c r="K55" s="2" t="b">
        <f t="shared" si="3"/>
        <v>1</v>
      </c>
      <c r="L55" t="s">
        <v>47</v>
      </c>
      <c r="M55">
        <v>8.93</v>
      </c>
      <c r="N55">
        <v>323091</v>
      </c>
      <c r="O55">
        <v>0.79</v>
      </c>
      <c r="P55">
        <v>7.14</v>
      </c>
      <c r="Q55" t="s">
        <v>94</v>
      </c>
      <c r="R55">
        <v>112</v>
      </c>
      <c r="S55">
        <v>77</v>
      </c>
      <c r="T55">
        <v>118.29</v>
      </c>
      <c r="U55">
        <v>118.57</v>
      </c>
      <c r="V55" t="s">
        <v>94</v>
      </c>
      <c r="W55">
        <v>114</v>
      </c>
      <c r="X55">
        <v>30.95</v>
      </c>
      <c r="Y55">
        <v>31.11</v>
      </c>
      <c r="Z55" t="s">
        <v>94</v>
      </c>
    </row>
    <row r="56" spans="9:26" x14ac:dyDescent="0.25">
      <c r="I56">
        <f t="shared" si="2"/>
        <v>74.3</v>
      </c>
      <c r="J56" s="2">
        <v>10</v>
      </c>
      <c r="K56" s="2" t="b">
        <f t="shared" si="3"/>
        <v>1</v>
      </c>
      <c r="L56" t="s">
        <v>48</v>
      </c>
      <c r="M56">
        <v>9</v>
      </c>
      <c r="N56">
        <v>86878</v>
      </c>
      <c r="O56">
        <v>0.21</v>
      </c>
      <c r="P56">
        <v>7.43</v>
      </c>
      <c r="Q56" t="s">
        <v>94</v>
      </c>
      <c r="R56">
        <v>131</v>
      </c>
      <c r="S56">
        <v>133</v>
      </c>
      <c r="T56">
        <v>134.27000000000001</v>
      </c>
      <c r="U56">
        <v>131.88</v>
      </c>
      <c r="V56" t="s">
        <v>94</v>
      </c>
      <c r="W56">
        <v>117</v>
      </c>
      <c r="X56">
        <v>82.02</v>
      </c>
      <c r="Y56">
        <v>82.37</v>
      </c>
      <c r="Z56" t="s">
        <v>94</v>
      </c>
    </row>
    <row r="57" spans="9:26" x14ac:dyDescent="0.25">
      <c r="I57">
        <f t="shared" si="2"/>
        <v>63.019999999999996</v>
      </c>
      <c r="J57" s="2">
        <v>10</v>
      </c>
      <c r="K57" s="2" t="b">
        <f t="shared" si="3"/>
        <v>0</v>
      </c>
      <c r="L57" t="s">
        <v>49</v>
      </c>
      <c r="M57">
        <v>9.01</v>
      </c>
      <c r="N57">
        <v>533616</v>
      </c>
      <c r="O57">
        <v>1.3</v>
      </c>
      <c r="P57">
        <v>6.3019999999999996</v>
      </c>
      <c r="Q57" t="s">
        <v>94</v>
      </c>
      <c r="R57">
        <v>91</v>
      </c>
      <c r="S57">
        <v>106</v>
      </c>
      <c r="T57">
        <v>32.15</v>
      </c>
      <c r="U57">
        <v>32.25</v>
      </c>
      <c r="V57" t="s">
        <v>94</v>
      </c>
      <c r="W57">
        <v>51</v>
      </c>
      <c r="X57">
        <v>12.56</v>
      </c>
      <c r="Y57">
        <v>12.7</v>
      </c>
      <c r="Z57" t="s">
        <v>94</v>
      </c>
    </row>
    <row r="58" spans="9:26" x14ac:dyDescent="0.25">
      <c r="I58">
        <f t="shared" si="2"/>
        <v>61.429999999999993</v>
      </c>
      <c r="J58" s="2">
        <v>10</v>
      </c>
      <c r="K58" s="2" t="b">
        <f t="shared" si="3"/>
        <v>0</v>
      </c>
      <c r="L58" t="s">
        <v>50</v>
      </c>
      <c r="M58">
        <v>9.1199999999999992</v>
      </c>
      <c r="N58">
        <v>958325</v>
      </c>
      <c r="O58">
        <v>2.34</v>
      </c>
      <c r="P58">
        <v>6.1429999999999998</v>
      </c>
      <c r="Q58" t="s">
        <v>94</v>
      </c>
      <c r="R58">
        <v>91</v>
      </c>
      <c r="S58">
        <v>106</v>
      </c>
      <c r="T58">
        <v>44.48</v>
      </c>
      <c r="U58">
        <v>44.87</v>
      </c>
      <c r="V58" t="s">
        <v>94</v>
      </c>
      <c r="W58">
        <v>105</v>
      </c>
      <c r="X58">
        <v>18.57</v>
      </c>
      <c r="Y58">
        <v>18.77</v>
      </c>
      <c r="Z58" t="s">
        <v>94</v>
      </c>
    </row>
    <row r="59" spans="9:26" x14ac:dyDescent="0.25">
      <c r="I59">
        <f t="shared" si="2"/>
        <v>67.33</v>
      </c>
      <c r="J59" s="2">
        <v>10</v>
      </c>
      <c r="K59" s="2" t="b">
        <f t="shared" si="3"/>
        <v>0</v>
      </c>
      <c r="L59" t="s">
        <v>51</v>
      </c>
      <c r="M59">
        <v>9.42</v>
      </c>
      <c r="N59">
        <v>513711</v>
      </c>
      <c r="O59">
        <v>1.25</v>
      </c>
      <c r="P59">
        <v>6.7329999999999997</v>
      </c>
      <c r="Q59" t="s">
        <v>94</v>
      </c>
      <c r="R59">
        <v>91</v>
      </c>
      <c r="S59">
        <v>106</v>
      </c>
      <c r="T59">
        <v>43.26</v>
      </c>
      <c r="U59">
        <v>43.58</v>
      </c>
      <c r="V59" t="s">
        <v>94</v>
      </c>
      <c r="W59">
        <v>105</v>
      </c>
      <c r="X59">
        <v>21.07</v>
      </c>
      <c r="Y59">
        <v>21.98</v>
      </c>
      <c r="Z59" t="s">
        <v>94</v>
      </c>
    </row>
    <row r="60" spans="9:26" x14ac:dyDescent="0.25">
      <c r="I60">
        <f t="shared" si="2"/>
        <v>71.289999999999992</v>
      </c>
      <c r="J60" s="2">
        <v>10</v>
      </c>
      <c r="K60" s="2" t="b">
        <f t="shared" si="3"/>
        <v>1</v>
      </c>
      <c r="L60" t="s">
        <v>52</v>
      </c>
      <c r="M60">
        <v>9.44</v>
      </c>
      <c r="N60">
        <v>378396</v>
      </c>
      <c r="O60">
        <v>0.92</v>
      </c>
      <c r="P60">
        <v>7.1289999999999996</v>
      </c>
      <c r="Q60" t="s">
        <v>94</v>
      </c>
      <c r="R60">
        <v>104</v>
      </c>
      <c r="S60">
        <v>78</v>
      </c>
      <c r="T60">
        <v>107.66</v>
      </c>
      <c r="U60">
        <v>106.06</v>
      </c>
      <c r="V60" t="s">
        <v>94</v>
      </c>
      <c r="W60">
        <v>103</v>
      </c>
      <c r="X60">
        <v>57.46</v>
      </c>
      <c r="Y60">
        <v>56.16</v>
      </c>
      <c r="Z60" t="s">
        <v>94</v>
      </c>
    </row>
    <row r="61" spans="9:26" x14ac:dyDescent="0.25">
      <c r="I61">
        <f t="shared" si="2"/>
        <v>93.399999999999991</v>
      </c>
      <c r="J61" s="2">
        <v>10</v>
      </c>
      <c r="K61" s="2" t="b">
        <f t="shared" si="3"/>
        <v>1</v>
      </c>
      <c r="L61" t="s">
        <v>53</v>
      </c>
      <c r="M61">
        <v>9.57</v>
      </c>
      <c r="N61">
        <v>69284</v>
      </c>
      <c r="O61">
        <v>0.17</v>
      </c>
      <c r="P61">
        <v>9.34</v>
      </c>
      <c r="Q61" t="s">
        <v>94</v>
      </c>
      <c r="R61">
        <v>173</v>
      </c>
      <c r="S61">
        <v>171</v>
      </c>
      <c r="T61">
        <v>50.29</v>
      </c>
      <c r="U61">
        <v>51.47</v>
      </c>
      <c r="V61" t="s">
        <v>94</v>
      </c>
      <c r="W61">
        <v>175</v>
      </c>
      <c r="X61">
        <v>46.95</v>
      </c>
      <c r="Y61">
        <v>47.53</v>
      </c>
      <c r="Z61" t="s">
        <v>94</v>
      </c>
    </row>
    <row r="62" spans="9:26" x14ac:dyDescent="0.25">
      <c r="I62">
        <f t="shared" si="2"/>
        <v>56.05</v>
      </c>
      <c r="J62" s="2">
        <v>10</v>
      </c>
      <c r="K62" s="2" t="b">
        <f t="shared" si="3"/>
        <v>0</v>
      </c>
      <c r="L62" t="s">
        <v>54</v>
      </c>
      <c r="M62">
        <v>9.6999999999999993</v>
      </c>
      <c r="N62">
        <v>419290</v>
      </c>
      <c r="O62">
        <v>1.02</v>
      </c>
      <c r="P62">
        <v>5.6050000000000004</v>
      </c>
      <c r="Q62" t="s">
        <v>94</v>
      </c>
      <c r="R62">
        <v>105</v>
      </c>
      <c r="S62">
        <v>120</v>
      </c>
      <c r="T62">
        <v>26.33</v>
      </c>
      <c r="U62">
        <v>26.61</v>
      </c>
      <c r="V62" t="s">
        <v>94</v>
      </c>
      <c r="W62">
        <v>79</v>
      </c>
      <c r="X62">
        <v>22.45</v>
      </c>
      <c r="Y62">
        <v>22.31</v>
      </c>
      <c r="Z62" t="s">
        <v>94</v>
      </c>
    </row>
    <row r="63" spans="9:26" x14ac:dyDescent="0.25">
      <c r="I63">
        <f t="shared" si="2"/>
        <v>99.410000000000011</v>
      </c>
      <c r="J63" s="2">
        <v>20</v>
      </c>
      <c r="K63" s="2" t="b">
        <f t="shared" si="3"/>
        <v>1</v>
      </c>
      <c r="L63" t="s">
        <v>137</v>
      </c>
      <c r="M63">
        <v>9.83</v>
      </c>
      <c r="N63">
        <v>504093</v>
      </c>
      <c r="O63">
        <v>1.23</v>
      </c>
      <c r="P63">
        <v>19.882000000000001</v>
      </c>
      <c r="Q63" t="s">
        <v>94</v>
      </c>
      <c r="R63">
        <v>95</v>
      </c>
      <c r="S63">
        <v>174</v>
      </c>
      <c r="T63">
        <v>53.87</v>
      </c>
      <c r="U63">
        <v>55.8</v>
      </c>
      <c r="V63" t="s">
        <v>94</v>
      </c>
      <c r="W63">
        <v>176</v>
      </c>
      <c r="X63">
        <v>50.8</v>
      </c>
      <c r="Y63">
        <v>53.94</v>
      </c>
      <c r="Z63" t="s">
        <v>94</v>
      </c>
    </row>
    <row r="64" spans="9:26" x14ac:dyDescent="0.25">
      <c r="I64">
        <f t="shared" si="2"/>
        <v>75.7</v>
      </c>
      <c r="J64" s="2">
        <v>10</v>
      </c>
      <c r="K64" s="2" t="b">
        <f t="shared" si="3"/>
        <v>1</v>
      </c>
      <c r="L64" t="s">
        <v>55</v>
      </c>
      <c r="M64">
        <v>9.93</v>
      </c>
      <c r="N64">
        <v>421583</v>
      </c>
      <c r="O64">
        <v>1.03</v>
      </c>
      <c r="P64">
        <v>7.57</v>
      </c>
      <c r="Q64" t="s">
        <v>94</v>
      </c>
      <c r="R64">
        <v>77</v>
      </c>
      <c r="S64">
        <v>156</v>
      </c>
      <c r="T64">
        <v>33.51</v>
      </c>
      <c r="U64">
        <v>34.92</v>
      </c>
      <c r="V64" t="s">
        <v>94</v>
      </c>
      <c r="W64">
        <v>158</v>
      </c>
      <c r="X64">
        <v>32.54</v>
      </c>
      <c r="Y64">
        <v>32.92</v>
      </c>
      <c r="Z64" t="s">
        <v>94</v>
      </c>
    </row>
    <row r="65" spans="9:26" x14ac:dyDescent="0.25">
      <c r="I65">
        <f t="shared" si="2"/>
        <v>99.82</v>
      </c>
      <c r="J65" s="2">
        <v>10</v>
      </c>
      <c r="K65" s="2" t="b">
        <f t="shared" si="3"/>
        <v>1</v>
      </c>
      <c r="L65" t="s">
        <v>56</v>
      </c>
      <c r="M65">
        <v>9.94</v>
      </c>
      <c r="N65">
        <v>188890</v>
      </c>
      <c r="O65">
        <v>0.46</v>
      </c>
      <c r="P65">
        <v>9.9819999999999993</v>
      </c>
      <c r="Q65" t="s">
        <v>94</v>
      </c>
      <c r="R65">
        <v>83</v>
      </c>
      <c r="S65">
        <v>85</v>
      </c>
      <c r="T65">
        <v>64.25</v>
      </c>
      <c r="U65">
        <v>64.41</v>
      </c>
      <c r="V65" t="s">
        <v>94</v>
      </c>
      <c r="W65">
        <v>95</v>
      </c>
      <c r="X65">
        <v>15.9</v>
      </c>
      <c r="Y65">
        <v>14.72</v>
      </c>
      <c r="Z65" t="s">
        <v>94</v>
      </c>
    </row>
    <row r="66" spans="9:26" x14ac:dyDescent="0.25">
      <c r="I66">
        <f t="shared" si="2"/>
        <v>96.75</v>
      </c>
      <c r="J66" s="2">
        <v>10</v>
      </c>
      <c r="K66" s="2" t="b">
        <f t="shared" si="3"/>
        <v>1</v>
      </c>
      <c r="L66" t="s">
        <v>57</v>
      </c>
      <c r="M66">
        <v>9.9700000000000006</v>
      </c>
      <c r="N66">
        <v>112188</v>
      </c>
      <c r="O66">
        <v>0.27</v>
      </c>
      <c r="P66">
        <v>9.6750000000000007</v>
      </c>
      <c r="Q66" t="s">
        <v>94</v>
      </c>
      <c r="R66">
        <v>77</v>
      </c>
      <c r="S66">
        <v>110</v>
      </c>
      <c r="T66">
        <v>44.88</v>
      </c>
      <c r="U66">
        <v>45.85</v>
      </c>
      <c r="V66" t="s">
        <v>94</v>
      </c>
      <c r="W66">
        <v>61</v>
      </c>
      <c r="X66">
        <v>58.7</v>
      </c>
      <c r="Y66">
        <v>55.25</v>
      </c>
      <c r="Z66" t="s">
        <v>94</v>
      </c>
    </row>
    <row r="67" spans="9:26" x14ac:dyDescent="0.25">
      <c r="I67">
        <f t="shared" si="2"/>
        <v>98.429999999999993</v>
      </c>
      <c r="J67" s="2">
        <v>10</v>
      </c>
      <c r="K67" s="2" t="b">
        <f t="shared" si="3"/>
        <v>1</v>
      </c>
      <c r="L67" t="s">
        <v>58</v>
      </c>
      <c r="M67">
        <v>9.9700000000000006</v>
      </c>
      <c r="N67">
        <v>323215</v>
      </c>
      <c r="O67">
        <v>0.79</v>
      </c>
      <c r="P67">
        <v>9.843</v>
      </c>
      <c r="Q67" t="s">
        <v>94</v>
      </c>
      <c r="R67">
        <v>75</v>
      </c>
      <c r="S67">
        <v>53</v>
      </c>
      <c r="T67">
        <v>20.02</v>
      </c>
      <c r="U67">
        <v>19.190000000000001</v>
      </c>
      <c r="V67" t="s">
        <v>94</v>
      </c>
      <c r="W67">
        <v>89</v>
      </c>
      <c r="X67">
        <v>6.44</v>
      </c>
      <c r="Y67">
        <v>6.27</v>
      </c>
      <c r="Z67" t="s">
        <v>94</v>
      </c>
    </row>
    <row r="68" spans="9:26" x14ac:dyDescent="0.25">
      <c r="I68">
        <f t="shared" si="2"/>
        <v>54.42</v>
      </c>
      <c r="J68" s="2">
        <v>10</v>
      </c>
      <c r="K68" s="2" t="b">
        <f t="shared" si="3"/>
        <v>0</v>
      </c>
      <c r="L68" t="s">
        <v>59</v>
      </c>
      <c r="M68">
        <v>10.01</v>
      </c>
      <c r="N68">
        <v>516327</v>
      </c>
      <c r="O68">
        <v>1.26</v>
      </c>
      <c r="P68">
        <v>5.4420000000000002</v>
      </c>
      <c r="Q68" t="s">
        <v>94</v>
      </c>
      <c r="R68">
        <v>91</v>
      </c>
      <c r="S68">
        <v>120</v>
      </c>
      <c r="T68">
        <v>21.47</v>
      </c>
      <c r="U68">
        <v>22.17</v>
      </c>
      <c r="V68" t="s">
        <v>94</v>
      </c>
      <c r="W68">
        <v>65</v>
      </c>
      <c r="X68">
        <v>19.54</v>
      </c>
      <c r="Y68">
        <v>19.32</v>
      </c>
      <c r="Z68" t="s">
        <v>94</v>
      </c>
    </row>
    <row r="69" spans="9:26" x14ac:dyDescent="0.25">
      <c r="I69">
        <f t="shared" ref="I69:I88" si="4">P69/J69*100</f>
        <v>64.779999999999987</v>
      </c>
      <c r="J69" s="2">
        <v>10</v>
      </c>
      <c r="K69" s="2" t="b">
        <f t="shared" ref="K69:K88" si="5">AND(P69&gt;J69*0.7,P69&lt;J69*1.3)</f>
        <v>0</v>
      </c>
      <c r="L69" t="s">
        <v>60</v>
      </c>
      <c r="M69">
        <v>10.07</v>
      </c>
      <c r="N69">
        <v>388855</v>
      </c>
      <c r="O69">
        <v>0.95</v>
      </c>
      <c r="P69">
        <v>6.4779999999999998</v>
      </c>
      <c r="Q69" t="s">
        <v>94</v>
      </c>
      <c r="R69">
        <v>91</v>
      </c>
      <c r="S69">
        <v>126</v>
      </c>
      <c r="T69">
        <v>27.8</v>
      </c>
      <c r="U69">
        <v>27.46</v>
      </c>
      <c r="V69" t="s">
        <v>94</v>
      </c>
      <c r="W69">
        <v>89</v>
      </c>
      <c r="X69">
        <v>20.76</v>
      </c>
      <c r="Y69">
        <v>20.16</v>
      </c>
      <c r="Z69" t="s">
        <v>94</v>
      </c>
    </row>
    <row r="70" spans="9:26" x14ac:dyDescent="0.25">
      <c r="I70">
        <f t="shared" si="4"/>
        <v>61.150000000000006</v>
      </c>
      <c r="J70" s="2">
        <v>10</v>
      </c>
      <c r="K70" s="2" t="b">
        <f t="shared" si="5"/>
        <v>0</v>
      </c>
      <c r="L70" t="s">
        <v>62</v>
      </c>
      <c r="M70">
        <v>10.14</v>
      </c>
      <c r="N70">
        <v>419292</v>
      </c>
      <c r="O70">
        <v>1.02</v>
      </c>
      <c r="P70">
        <v>6.1150000000000002</v>
      </c>
      <c r="Q70" t="s">
        <v>94</v>
      </c>
      <c r="R70">
        <v>105</v>
      </c>
      <c r="S70">
        <v>120</v>
      </c>
      <c r="T70">
        <v>41.58</v>
      </c>
      <c r="U70">
        <v>43.43</v>
      </c>
      <c r="V70" t="s">
        <v>94</v>
      </c>
      <c r="W70">
        <v>119</v>
      </c>
      <c r="X70">
        <v>9.42</v>
      </c>
      <c r="Y70">
        <v>9.5500000000000007</v>
      </c>
      <c r="Z70" t="s">
        <v>94</v>
      </c>
    </row>
    <row r="71" spans="9:26" x14ac:dyDescent="0.25">
      <c r="I71">
        <f t="shared" si="4"/>
        <v>65.389999999999986</v>
      </c>
      <c r="J71" s="2">
        <v>10</v>
      </c>
      <c r="K71" s="2" t="b">
        <f t="shared" si="5"/>
        <v>0</v>
      </c>
      <c r="L71" t="s">
        <v>61</v>
      </c>
      <c r="M71">
        <v>10.16</v>
      </c>
      <c r="N71">
        <v>481338</v>
      </c>
      <c r="O71">
        <v>1.17</v>
      </c>
      <c r="P71">
        <v>6.5389999999999997</v>
      </c>
      <c r="Q71" t="s">
        <v>94</v>
      </c>
      <c r="R71">
        <v>91</v>
      </c>
      <c r="S71">
        <v>126</v>
      </c>
      <c r="T71">
        <v>23.32</v>
      </c>
      <c r="U71">
        <v>23.88</v>
      </c>
      <c r="V71" t="s">
        <v>94</v>
      </c>
      <c r="W71">
        <v>89</v>
      </c>
      <c r="X71">
        <v>13.68</v>
      </c>
      <c r="Y71">
        <v>13.43</v>
      </c>
      <c r="Z71" t="s">
        <v>94</v>
      </c>
    </row>
    <row r="72" spans="9:26" x14ac:dyDescent="0.25">
      <c r="I72">
        <f t="shared" si="4"/>
        <v>56.269999999999996</v>
      </c>
      <c r="J72" s="2">
        <v>10</v>
      </c>
      <c r="K72" s="2" t="b">
        <f t="shared" si="5"/>
        <v>0</v>
      </c>
      <c r="L72" t="s">
        <v>63</v>
      </c>
      <c r="M72">
        <v>10.36</v>
      </c>
      <c r="N72">
        <v>281815</v>
      </c>
      <c r="O72">
        <v>0.69</v>
      </c>
      <c r="P72">
        <v>5.6269999999999998</v>
      </c>
      <c r="Q72" t="s">
        <v>94</v>
      </c>
      <c r="R72">
        <v>119</v>
      </c>
      <c r="S72">
        <v>91</v>
      </c>
      <c r="T72">
        <v>93.27</v>
      </c>
      <c r="U72">
        <v>91.89</v>
      </c>
      <c r="V72" t="s">
        <v>94</v>
      </c>
      <c r="W72">
        <v>134</v>
      </c>
      <c r="X72">
        <v>28.94</v>
      </c>
      <c r="Y72">
        <v>29.01</v>
      </c>
      <c r="Z72" t="s">
        <v>94</v>
      </c>
    </row>
    <row r="73" spans="9:26" x14ac:dyDescent="0.25">
      <c r="I73">
        <f t="shared" si="4"/>
        <v>85.370000000000019</v>
      </c>
      <c r="J73" s="2">
        <v>10</v>
      </c>
      <c r="K73" s="2" t="b">
        <f t="shared" si="5"/>
        <v>1</v>
      </c>
      <c r="L73" t="s">
        <v>64</v>
      </c>
      <c r="M73">
        <v>10.38</v>
      </c>
      <c r="N73">
        <v>30077</v>
      </c>
      <c r="O73">
        <v>7.0000000000000007E-2</v>
      </c>
      <c r="P73">
        <v>8.5370000000000008</v>
      </c>
      <c r="Q73" t="s">
        <v>94</v>
      </c>
      <c r="R73">
        <v>167</v>
      </c>
      <c r="S73">
        <v>130</v>
      </c>
      <c r="T73">
        <v>69.45</v>
      </c>
      <c r="U73">
        <v>63.45</v>
      </c>
      <c r="V73" t="s">
        <v>94</v>
      </c>
      <c r="W73">
        <v>132</v>
      </c>
      <c r="X73">
        <v>62.22</v>
      </c>
      <c r="Y73">
        <v>62.99</v>
      </c>
      <c r="Z73" t="s">
        <v>94</v>
      </c>
    </row>
    <row r="74" spans="9:26" x14ac:dyDescent="0.25">
      <c r="I74">
        <f t="shared" si="4"/>
        <v>64.75</v>
      </c>
      <c r="J74" s="2">
        <v>10</v>
      </c>
      <c r="K74" s="2" t="b">
        <f t="shared" si="5"/>
        <v>0</v>
      </c>
      <c r="L74" t="s">
        <v>65</v>
      </c>
      <c r="M74">
        <v>10.4</v>
      </c>
      <c r="N74">
        <v>418399</v>
      </c>
      <c r="O74">
        <v>1.02</v>
      </c>
      <c r="P74">
        <v>6.4749999999999996</v>
      </c>
      <c r="Q74" t="s">
        <v>94</v>
      </c>
      <c r="R74">
        <v>105</v>
      </c>
      <c r="S74">
        <v>120</v>
      </c>
      <c r="T74">
        <v>41.61</v>
      </c>
      <c r="U74">
        <v>42.13</v>
      </c>
      <c r="V74" t="s">
        <v>94</v>
      </c>
      <c r="W74">
        <v>77</v>
      </c>
      <c r="X74">
        <v>22.61</v>
      </c>
      <c r="Y74">
        <v>22.32</v>
      </c>
      <c r="Z74" t="s">
        <v>94</v>
      </c>
    </row>
    <row r="75" spans="9:26" x14ac:dyDescent="0.25">
      <c r="I75">
        <f t="shared" si="4"/>
        <v>53.760000000000005</v>
      </c>
      <c r="J75" s="2">
        <v>10</v>
      </c>
      <c r="K75" s="2" t="b">
        <f t="shared" si="5"/>
        <v>0</v>
      </c>
      <c r="L75" t="s">
        <v>66</v>
      </c>
      <c r="M75">
        <v>10.52</v>
      </c>
      <c r="N75">
        <v>370494</v>
      </c>
      <c r="O75">
        <v>0.9</v>
      </c>
      <c r="P75">
        <v>5.3760000000000003</v>
      </c>
      <c r="Q75" t="s">
        <v>94</v>
      </c>
      <c r="R75">
        <v>105</v>
      </c>
      <c r="S75">
        <v>134</v>
      </c>
      <c r="T75">
        <v>24.19</v>
      </c>
      <c r="U75">
        <v>24.68</v>
      </c>
      <c r="V75" t="s">
        <v>94</v>
      </c>
      <c r="W75">
        <v>91</v>
      </c>
      <c r="X75">
        <v>18.329999999999998</v>
      </c>
      <c r="Y75">
        <v>17.66</v>
      </c>
      <c r="Z75" t="s">
        <v>94</v>
      </c>
    </row>
    <row r="76" spans="9:26" x14ac:dyDescent="0.25">
      <c r="I76">
        <f t="shared" si="4"/>
        <v>66.72</v>
      </c>
      <c r="J76" s="2">
        <v>10</v>
      </c>
      <c r="K76" s="2" t="b">
        <f t="shared" si="5"/>
        <v>0</v>
      </c>
      <c r="L76" t="s">
        <v>67</v>
      </c>
      <c r="M76">
        <v>10.6</v>
      </c>
      <c r="N76">
        <v>239772</v>
      </c>
      <c r="O76">
        <v>0.57999999999999996</v>
      </c>
      <c r="P76">
        <v>6.6719999999999997</v>
      </c>
      <c r="Q76" t="s">
        <v>94</v>
      </c>
      <c r="R76">
        <v>146</v>
      </c>
      <c r="S76">
        <v>148</v>
      </c>
      <c r="T76">
        <v>62.17</v>
      </c>
      <c r="U76">
        <v>62.53</v>
      </c>
      <c r="V76" t="s">
        <v>94</v>
      </c>
      <c r="W76">
        <v>111</v>
      </c>
      <c r="X76">
        <v>47.11</v>
      </c>
      <c r="Y76">
        <v>46.68</v>
      </c>
      <c r="Z76" t="s">
        <v>94</v>
      </c>
    </row>
    <row r="77" spans="9:26" x14ac:dyDescent="0.25">
      <c r="I77">
        <f t="shared" si="4"/>
        <v>56.489999999999995</v>
      </c>
      <c r="J77" s="2">
        <v>10</v>
      </c>
      <c r="K77" s="2" t="b">
        <f t="shared" si="5"/>
        <v>0</v>
      </c>
      <c r="L77" t="s">
        <v>68</v>
      </c>
      <c r="M77">
        <v>10.62</v>
      </c>
      <c r="N77">
        <v>280128</v>
      </c>
      <c r="O77">
        <v>0.68</v>
      </c>
      <c r="P77">
        <v>5.649</v>
      </c>
      <c r="Q77" t="s">
        <v>94</v>
      </c>
      <c r="R77">
        <v>119</v>
      </c>
      <c r="S77">
        <v>91</v>
      </c>
      <c r="T77">
        <v>43.21</v>
      </c>
      <c r="U77">
        <v>43.27</v>
      </c>
      <c r="V77" t="s">
        <v>94</v>
      </c>
      <c r="W77">
        <v>134</v>
      </c>
      <c r="X77">
        <v>38.270000000000003</v>
      </c>
      <c r="Y77">
        <v>38.380000000000003</v>
      </c>
      <c r="Z77" t="s">
        <v>94</v>
      </c>
    </row>
    <row r="78" spans="9:26" x14ac:dyDescent="0.25">
      <c r="I78">
        <f t="shared" si="4"/>
        <v>100</v>
      </c>
      <c r="J78" s="2">
        <v>20</v>
      </c>
      <c r="K78" s="2" t="b">
        <f t="shared" si="5"/>
        <v>1</v>
      </c>
      <c r="L78" t="s">
        <v>138</v>
      </c>
      <c r="M78">
        <v>10.65</v>
      </c>
      <c r="N78">
        <v>417715</v>
      </c>
      <c r="O78">
        <v>1.02</v>
      </c>
      <c r="P78">
        <v>20</v>
      </c>
      <c r="Q78" t="s">
        <v>94</v>
      </c>
      <c r="R78">
        <v>152</v>
      </c>
      <c r="S78">
        <v>150</v>
      </c>
      <c r="T78">
        <v>170.23</v>
      </c>
      <c r="U78">
        <v>166.46</v>
      </c>
      <c r="V78" t="s">
        <v>94</v>
      </c>
      <c r="W78" t="s">
        <v>86</v>
      </c>
      <c r="X78" t="s">
        <v>86</v>
      </c>
      <c r="Y78" t="s">
        <v>86</v>
      </c>
      <c r="Z78" t="s">
        <v>86</v>
      </c>
    </row>
    <row r="79" spans="9:26" x14ac:dyDescent="0.25">
      <c r="I79">
        <f t="shared" si="4"/>
        <v>70.33</v>
      </c>
      <c r="J79" s="2">
        <v>10</v>
      </c>
      <c r="K79" s="2" t="b">
        <f t="shared" si="5"/>
        <v>1</v>
      </c>
      <c r="L79" t="s">
        <v>69</v>
      </c>
      <c r="M79">
        <v>10.67</v>
      </c>
      <c r="N79">
        <v>257150</v>
      </c>
      <c r="O79">
        <v>0.63</v>
      </c>
      <c r="P79">
        <v>7.0330000000000004</v>
      </c>
      <c r="Q79" t="s">
        <v>94</v>
      </c>
      <c r="R79">
        <v>146</v>
      </c>
      <c r="S79">
        <v>148</v>
      </c>
      <c r="T79">
        <v>62.3</v>
      </c>
      <c r="U79">
        <v>61.9</v>
      </c>
      <c r="V79" t="s">
        <v>94</v>
      </c>
      <c r="W79">
        <v>111</v>
      </c>
      <c r="X79">
        <v>46.26</v>
      </c>
      <c r="Y79">
        <v>46.41</v>
      </c>
      <c r="Z79" t="s">
        <v>94</v>
      </c>
    </row>
    <row r="80" spans="9:26" x14ac:dyDescent="0.25">
      <c r="I80">
        <f t="shared" si="4"/>
        <v>60.629999999999995</v>
      </c>
      <c r="J80" s="2">
        <v>10</v>
      </c>
      <c r="K80" s="2" t="b">
        <f t="shared" si="5"/>
        <v>0</v>
      </c>
      <c r="L80" t="s">
        <v>71</v>
      </c>
      <c r="M80">
        <v>10.9</v>
      </c>
      <c r="N80">
        <v>286266</v>
      </c>
      <c r="O80">
        <v>0.7</v>
      </c>
      <c r="P80">
        <v>6.0629999999999997</v>
      </c>
      <c r="Q80" t="s">
        <v>94</v>
      </c>
      <c r="R80">
        <v>91</v>
      </c>
      <c r="S80">
        <v>92</v>
      </c>
      <c r="T80">
        <v>51.34</v>
      </c>
      <c r="U80">
        <v>51.43</v>
      </c>
      <c r="V80" t="s">
        <v>94</v>
      </c>
      <c r="W80">
        <v>134</v>
      </c>
      <c r="X80">
        <v>29.22</v>
      </c>
      <c r="Y80">
        <v>29.53</v>
      </c>
      <c r="Z80" t="s">
        <v>94</v>
      </c>
    </row>
    <row r="81" spans="9:26" x14ac:dyDescent="0.25">
      <c r="I81">
        <f t="shared" si="4"/>
        <v>75.58</v>
      </c>
      <c r="J81" s="2">
        <v>10</v>
      </c>
      <c r="K81" s="2" t="b">
        <f t="shared" si="5"/>
        <v>1</v>
      </c>
      <c r="L81" t="s">
        <v>70</v>
      </c>
      <c r="M81">
        <v>10.91</v>
      </c>
      <c r="N81">
        <v>247516</v>
      </c>
      <c r="O81">
        <v>0.6</v>
      </c>
      <c r="P81">
        <v>7.5579999999999998</v>
      </c>
      <c r="Q81" t="s">
        <v>94</v>
      </c>
      <c r="R81">
        <v>146</v>
      </c>
      <c r="S81">
        <v>148</v>
      </c>
      <c r="T81">
        <v>62.99</v>
      </c>
      <c r="U81">
        <v>60.48</v>
      </c>
      <c r="V81" t="s">
        <v>94</v>
      </c>
      <c r="W81">
        <v>111</v>
      </c>
      <c r="X81">
        <v>46.71</v>
      </c>
      <c r="Y81">
        <v>45.33</v>
      </c>
      <c r="Z81" t="s">
        <v>94</v>
      </c>
    </row>
    <row r="82" spans="9:26" x14ac:dyDescent="0.25">
      <c r="I82">
        <f t="shared" si="4"/>
        <v>65.100000000000009</v>
      </c>
      <c r="J82" s="2">
        <v>10</v>
      </c>
      <c r="K82" s="2" t="b">
        <f t="shared" si="5"/>
        <v>0</v>
      </c>
      <c r="L82" t="s">
        <v>72</v>
      </c>
      <c r="M82">
        <v>11.09</v>
      </c>
      <c r="N82">
        <v>29698</v>
      </c>
      <c r="O82">
        <v>7.0000000000000007E-2</v>
      </c>
      <c r="P82">
        <v>6.51</v>
      </c>
      <c r="Q82" t="s">
        <v>94</v>
      </c>
      <c r="R82">
        <v>117</v>
      </c>
      <c r="S82">
        <v>119</v>
      </c>
      <c r="T82">
        <v>88.93</v>
      </c>
      <c r="U82">
        <v>93.43</v>
      </c>
      <c r="V82" t="s">
        <v>94</v>
      </c>
      <c r="W82">
        <v>201</v>
      </c>
      <c r="X82">
        <v>59.3</v>
      </c>
      <c r="Y82">
        <v>59.83</v>
      </c>
      <c r="Z82" t="s">
        <v>94</v>
      </c>
    </row>
    <row r="83" spans="9:26" x14ac:dyDescent="0.25">
      <c r="I83">
        <f t="shared" si="4"/>
        <v>118.77</v>
      </c>
      <c r="J83" s="2">
        <v>10</v>
      </c>
      <c r="K83" s="2" t="b">
        <f t="shared" si="5"/>
        <v>1</v>
      </c>
      <c r="L83" t="s">
        <v>73</v>
      </c>
      <c r="M83">
        <v>11.44</v>
      </c>
      <c r="N83">
        <v>25035</v>
      </c>
      <c r="O83">
        <v>0.06</v>
      </c>
      <c r="P83">
        <v>11.877000000000001</v>
      </c>
      <c r="Q83" t="s">
        <v>94</v>
      </c>
      <c r="R83">
        <v>157</v>
      </c>
      <c r="S83">
        <v>155</v>
      </c>
      <c r="T83">
        <v>77.86</v>
      </c>
      <c r="U83">
        <v>79.319999999999993</v>
      </c>
      <c r="V83" t="s">
        <v>94</v>
      </c>
      <c r="W83">
        <v>75</v>
      </c>
      <c r="X83">
        <v>206.79</v>
      </c>
      <c r="Y83">
        <v>206.91</v>
      </c>
      <c r="Z83" t="s">
        <v>94</v>
      </c>
    </row>
    <row r="84" spans="9:26" x14ac:dyDescent="0.25">
      <c r="I84">
        <f t="shared" si="4"/>
        <v>164.52</v>
      </c>
      <c r="J84" s="2">
        <v>10</v>
      </c>
      <c r="K84" s="2" t="b">
        <f t="shared" si="5"/>
        <v>0</v>
      </c>
      <c r="L84" t="s">
        <v>74</v>
      </c>
      <c r="M84">
        <v>11.56</v>
      </c>
      <c r="N84">
        <v>10993</v>
      </c>
      <c r="O84">
        <v>0.03</v>
      </c>
      <c r="P84">
        <v>16.452000000000002</v>
      </c>
      <c r="Q84" t="s">
        <v>94</v>
      </c>
      <c r="R84">
        <v>77</v>
      </c>
      <c r="S84">
        <v>51</v>
      </c>
      <c r="T84">
        <v>50.8</v>
      </c>
      <c r="U84">
        <v>48.41</v>
      </c>
      <c r="V84" t="s">
        <v>94</v>
      </c>
      <c r="W84">
        <v>123</v>
      </c>
      <c r="X84">
        <v>20.05</v>
      </c>
      <c r="Y84">
        <v>21.26</v>
      </c>
      <c r="Z84" t="s">
        <v>94</v>
      </c>
    </row>
    <row r="85" spans="9:26" x14ac:dyDescent="0.25">
      <c r="I85">
        <f t="shared" si="4"/>
        <v>101.92000000000002</v>
      </c>
      <c r="J85" s="2">
        <v>10</v>
      </c>
      <c r="K85" s="2" t="b">
        <f t="shared" si="5"/>
        <v>1</v>
      </c>
      <c r="L85" t="s">
        <v>75</v>
      </c>
      <c r="M85">
        <v>11.96</v>
      </c>
      <c r="N85">
        <v>54793</v>
      </c>
      <c r="O85">
        <v>0.13</v>
      </c>
      <c r="P85">
        <v>10.192</v>
      </c>
      <c r="Q85" t="s">
        <v>94</v>
      </c>
      <c r="R85">
        <v>180</v>
      </c>
      <c r="S85">
        <v>182</v>
      </c>
      <c r="T85">
        <v>91.69</v>
      </c>
      <c r="U85">
        <v>91.89</v>
      </c>
      <c r="V85" t="s">
        <v>94</v>
      </c>
      <c r="W85">
        <v>145</v>
      </c>
      <c r="X85">
        <v>53.11</v>
      </c>
      <c r="Y85">
        <v>51.58</v>
      </c>
      <c r="Z85" t="s">
        <v>94</v>
      </c>
    </row>
    <row r="86" spans="9:26" x14ac:dyDescent="0.25">
      <c r="I86">
        <f t="shared" si="4"/>
        <v>87.660000000000011</v>
      </c>
      <c r="J86" s="2">
        <v>10</v>
      </c>
      <c r="K86" s="2" t="b">
        <f t="shared" si="5"/>
        <v>1</v>
      </c>
      <c r="L86" t="s">
        <v>76</v>
      </c>
      <c r="M86">
        <v>12.05</v>
      </c>
      <c r="N86">
        <v>10863</v>
      </c>
      <c r="O86">
        <v>0.03</v>
      </c>
      <c r="P86">
        <v>8.766</v>
      </c>
      <c r="Q86" t="s">
        <v>94</v>
      </c>
      <c r="R86">
        <v>225</v>
      </c>
      <c r="S86">
        <v>227</v>
      </c>
      <c r="T86">
        <v>64.77</v>
      </c>
      <c r="U86">
        <v>64.72</v>
      </c>
      <c r="V86" t="s">
        <v>94</v>
      </c>
      <c r="W86">
        <v>223</v>
      </c>
      <c r="X86">
        <v>64.17</v>
      </c>
      <c r="Y86">
        <v>63.62</v>
      </c>
      <c r="Z86" t="s">
        <v>94</v>
      </c>
    </row>
    <row r="87" spans="9:26" x14ac:dyDescent="0.25">
      <c r="I87">
        <f t="shared" si="4"/>
        <v>124.29</v>
      </c>
      <c r="J87" s="2">
        <v>10</v>
      </c>
      <c r="K87" s="2" t="b">
        <f t="shared" si="5"/>
        <v>1</v>
      </c>
      <c r="L87" t="s">
        <v>77</v>
      </c>
      <c r="M87">
        <v>12.13</v>
      </c>
      <c r="N87">
        <v>181197</v>
      </c>
      <c r="O87">
        <v>0.44</v>
      </c>
      <c r="P87">
        <v>12.429</v>
      </c>
      <c r="Q87" t="s">
        <v>94</v>
      </c>
      <c r="R87">
        <v>128</v>
      </c>
      <c r="S87">
        <v>127</v>
      </c>
      <c r="T87">
        <v>14.22</v>
      </c>
      <c r="U87">
        <v>14.22</v>
      </c>
      <c r="V87" t="s">
        <v>94</v>
      </c>
      <c r="W87">
        <v>129</v>
      </c>
      <c r="X87">
        <v>10.220000000000001</v>
      </c>
      <c r="Y87">
        <v>10.4</v>
      </c>
      <c r="Z87" t="s">
        <v>94</v>
      </c>
    </row>
    <row r="88" spans="9:26" x14ac:dyDescent="0.25">
      <c r="I88">
        <f t="shared" si="4"/>
        <v>105.16999999999999</v>
      </c>
      <c r="J88" s="2">
        <v>10</v>
      </c>
      <c r="K88" s="2" t="b">
        <f t="shared" si="5"/>
        <v>1</v>
      </c>
      <c r="L88" t="s">
        <v>78</v>
      </c>
      <c r="M88">
        <v>12.28</v>
      </c>
      <c r="N88">
        <v>40709</v>
      </c>
      <c r="O88">
        <v>0.1</v>
      </c>
      <c r="P88">
        <v>10.516999999999999</v>
      </c>
      <c r="Q88" t="s">
        <v>94</v>
      </c>
      <c r="R88">
        <v>180</v>
      </c>
      <c r="S88">
        <v>182</v>
      </c>
      <c r="T88">
        <v>93.91</v>
      </c>
      <c r="U88">
        <v>95.24</v>
      </c>
      <c r="V88" t="s">
        <v>94</v>
      </c>
      <c r="W88">
        <v>145</v>
      </c>
      <c r="X88">
        <v>57.32</v>
      </c>
      <c r="Y88">
        <v>55.63</v>
      </c>
      <c r="Z88" t="s">
        <v>94</v>
      </c>
    </row>
  </sheetData>
  <conditionalFormatting sqref="K1:K3 K89:K1048576">
    <cfRule type="cellIs" dxfId="7" priority="4" operator="equal">
      <formula>FALSE</formula>
    </cfRule>
  </conditionalFormatting>
  <conditionalFormatting sqref="B1:B1048576 F1:G1048576">
    <cfRule type="cellIs" dxfId="6" priority="3" operator="equal">
      <formula>FALSE</formula>
    </cfRule>
  </conditionalFormatting>
  <conditionalFormatting sqref="I4:I88">
    <cfRule type="cellIs" dxfId="5" priority="2" operator="lessThan">
      <formula>70</formula>
    </cfRule>
  </conditionalFormatting>
  <conditionalFormatting sqref="K4:K88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cols>
    <col min="3" max="3" width="10.7109375" bestFit="1" customWidth="1"/>
    <col min="4" max="4" width="6.140625" bestFit="1" customWidth="1"/>
    <col min="6" max="6" width="41.140625" bestFit="1" customWidth="1"/>
    <col min="11" max="11" width="15.85546875" bestFit="1" customWidth="1"/>
  </cols>
  <sheetData/>
  <conditionalFormatting sqref="B1:C1048576 D3">
    <cfRule type="cellIs" dxfId="4" priority="2" operator="equal">
      <formula>FALSE</formula>
    </cfRule>
  </conditionalFormatting>
  <conditionalFormatting sqref="D1:D1048576">
    <cfRule type="cellIs" dxfId="3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CCV1</vt:lpstr>
      <vt:lpstr>Blank1</vt:lpstr>
      <vt:lpstr>Samples</vt:lpstr>
      <vt:lpstr>Tent</vt:lpstr>
      <vt:lpstr>CCV2</vt:lpstr>
      <vt:lpstr>Blank2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2023-09-28T20:26:53Z</dcterms:modified>
</cp:coreProperties>
</file>