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2024\Schuler\"/>
    </mc:Choice>
  </mc:AlternateContent>
  <bookViews>
    <workbookView xWindow="0" yWindow="0" windowWidth="15360" windowHeight="7755" activeTab="6"/>
  </bookViews>
  <sheets>
    <sheet name="IS-RSD" sheetId="16" r:id="rId1"/>
    <sheet name="BFB" sheetId="11" r:id="rId2"/>
    <sheet name="ICAL" sheetId="20" r:id="rId3"/>
    <sheet name="MRL" sheetId="14" r:id="rId4"/>
    <sheet name="Blank" sheetId="17" r:id="rId5"/>
    <sheet name="CCV" sheetId="8" r:id="rId6"/>
    <sheet name="Samples" sheetId="18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0" l="1"/>
  <c r="N7" i="10"/>
  <c r="N5" i="10"/>
  <c r="N4" i="1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AP62" i="20"/>
  <c r="AP63" i="20"/>
  <c r="AP64" i="20"/>
  <c r="AP65" i="20"/>
  <c r="AP66" i="20"/>
  <c r="AP67" i="20"/>
  <c r="AP68" i="20"/>
  <c r="AP69" i="20"/>
  <c r="AP70" i="20"/>
  <c r="AP71" i="20"/>
  <c r="AP72" i="20"/>
  <c r="AP73" i="20"/>
  <c r="AP74" i="20"/>
  <c r="AP75" i="20"/>
  <c r="AP76" i="20"/>
  <c r="AP77" i="20"/>
  <c r="AP78" i="20"/>
  <c r="AP79" i="20"/>
  <c r="AP80" i="20"/>
  <c r="AP81" i="20"/>
  <c r="AP82" i="20"/>
  <c r="AP83" i="20"/>
  <c r="AP84" i="20"/>
  <c r="AP85" i="20"/>
  <c r="AP86" i="20"/>
  <c r="AP87" i="20"/>
  <c r="AP3" i="20"/>
  <c r="AO87" i="20" l="1"/>
  <c r="AF87" i="20"/>
  <c r="AE87" i="20"/>
  <c r="AD87" i="20"/>
  <c r="AC87" i="20"/>
  <c r="AB87" i="20"/>
  <c r="AA87" i="20"/>
  <c r="AO86" i="20"/>
  <c r="AF86" i="20"/>
  <c r="AE86" i="20"/>
  <c r="AD86" i="20"/>
  <c r="AC86" i="20"/>
  <c r="AB86" i="20"/>
  <c r="AA86" i="20"/>
  <c r="AO85" i="20"/>
  <c r="AF85" i="20"/>
  <c r="AE85" i="20"/>
  <c r="AD85" i="20"/>
  <c r="AC85" i="20"/>
  <c r="AB85" i="20"/>
  <c r="AA85" i="20"/>
  <c r="AO84" i="20"/>
  <c r="AF84" i="20"/>
  <c r="AE84" i="20"/>
  <c r="AD84" i="20"/>
  <c r="AC84" i="20"/>
  <c r="AB84" i="20"/>
  <c r="AA84" i="20"/>
  <c r="AO83" i="20"/>
  <c r="AF83" i="20"/>
  <c r="AE83" i="20"/>
  <c r="AD83" i="20"/>
  <c r="AC83" i="20"/>
  <c r="AB83" i="20"/>
  <c r="AA83" i="20"/>
  <c r="AO82" i="20"/>
  <c r="AF82" i="20"/>
  <c r="AE82" i="20"/>
  <c r="AD82" i="20"/>
  <c r="AC82" i="20"/>
  <c r="AB82" i="20"/>
  <c r="AA82" i="20"/>
  <c r="AO81" i="20"/>
  <c r="AF81" i="20"/>
  <c r="AE81" i="20"/>
  <c r="AD81" i="20"/>
  <c r="AC81" i="20"/>
  <c r="AB81" i="20"/>
  <c r="AA81" i="20"/>
  <c r="AO80" i="20"/>
  <c r="AF80" i="20"/>
  <c r="AE80" i="20"/>
  <c r="AD80" i="20"/>
  <c r="AC80" i="20"/>
  <c r="AB80" i="20"/>
  <c r="AA80" i="20"/>
  <c r="AO79" i="20"/>
  <c r="AF79" i="20"/>
  <c r="AE79" i="20"/>
  <c r="AD79" i="20"/>
  <c r="AC79" i="20"/>
  <c r="AB79" i="20"/>
  <c r="AA79" i="20"/>
  <c r="AO78" i="20"/>
  <c r="AF78" i="20"/>
  <c r="AE78" i="20"/>
  <c r="AD78" i="20"/>
  <c r="AC78" i="20"/>
  <c r="AB78" i="20"/>
  <c r="AA78" i="20"/>
  <c r="AO77" i="20"/>
  <c r="AF77" i="20"/>
  <c r="AE77" i="20"/>
  <c r="AD77" i="20"/>
  <c r="AC77" i="20"/>
  <c r="AB77" i="20"/>
  <c r="AA77" i="20"/>
  <c r="AO76" i="20"/>
  <c r="AF76" i="20"/>
  <c r="AE76" i="20"/>
  <c r="AD76" i="20"/>
  <c r="AC76" i="20"/>
  <c r="AB76" i="20"/>
  <c r="AA76" i="20"/>
  <c r="AO75" i="20"/>
  <c r="AF75" i="20"/>
  <c r="AE75" i="20"/>
  <c r="AD75" i="20"/>
  <c r="AC75" i="20"/>
  <c r="AB75" i="20"/>
  <c r="AA75" i="20"/>
  <c r="AO74" i="20"/>
  <c r="AF74" i="20"/>
  <c r="AE74" i="20"/>
  <c r="AD74" i="20"/>
  <c r="AC74" i="20"/>
  <c r="AB74" i="20"/>
  <c r="AA74" i="20"/>
  <c r="AO73" i="20"/>
  <c r="AF73" i="20"/>
  <c r="AE73" i="20"/>
  <c r="AD73" i="20"/>
  <c r="AC73" i="20"/>
  <c r="AB73" i="20"/>
  <c r="AA73" i="20"/>
  <c r="AO72" i="20"/>
  <c r="AF72" i="20"/>
  <c r="AE72" i="20"/>
  <c r="AD72" i="20"/>
  <c r="AC72" i="20"/>
  <c r="AB72" i="20"/>
  <c r="AA72" i="20"/>
  <c r="AO71" i="20"/>
  <c r="AF71" i="20"/>
  <c r="AE71" i="20"/>
  <c r="AD71" i="20"/>
  <c r="AC71" i="20"/>
  <c r="AB71" i="20"/>
  <c r="AA71" i="20"/>
  <c r="AO70" i="20"/>
  <c r="AF70" i="20"/>
  <c r="AE70" i="20"/>
  <c r="AD70" i="20"/>
  <c r="AC70" i="20"/>
  <c r="AB70" i="20"/>
  <c r="AA70" i="20"/>
  <c r="AO69" i="20"/>
  <c r="AF69" i="20"/>
  <c r="AE69" i="20"/>
  <c r="AD69" i="20"/>
  <c r="AC69" i="20"/>
  <c r="AB69" i="20"/>
  <c r="AA69" i="20"/>
  <c r="AO68" i="20"/>
  <c r="AF68" i="20"/>
  <c r="AE68" i="20"/>
  <c r="AD68" i="20"/>
  <c r="AC68" i="20"/>
  <c r="AB68" i="20"/>
  <c r="AA68" i="20"/>
  <c r="AO67" i="20"/>
  <c r="AF67" i="20"/>
  <c r="AE67" i="20"/>
  <c r="AD67" i="20"/>
  <c r="AC67" i="20"/>
  <c r="AB67" i="20"/>
  <c r="AA67" i="20"/>
  <c r="AO66" i="20"/>
  <c r="AF66" i="20"/>
  <c r="AE66" i="20"/>
  <c r="AD66" i="20"/>
  <c r="AC66" i="20"/>
  <c r="AB66" i="20"/>
  <c r="AA66" i="20"/>
  <c r="AO65" i="20"/>
  <c r="AF65" i="20"/>
  <c r="AE65" i="20"/>
  <c r="AD65" i="20"/>
  <c r="AC65" i="20"/>
  <c r="AB65" i="20"/>
  <c r="AA65" i="20"/>
  <c r="AO64" i="20"/>
  <c r="AF64" i="20"/>
  <c r="AE64" i="20"/>
  <c r="AD64" i="20"/>
  <c r="AC64" i="20"/>
  <c r="AB64" i="20"/>
  <c r="AA64" i="20"/>
  <c r="AO63" i="20"/>
  <c r="AF63" i="20"/>
  <c r="AE63" i="20"/>
  <c r="AD63" i="20"/>
  <c r="AC63" i="20"/>
  <c r="AB63" i="20"/>
  <c r="AA63" i="20"/>
  <c r="AO62" i="20"/>
  <c r="AF62" i="20"/>
  <c r="AE62" i="20"/>
  <c r="AD62" i="20"/>
  <c r="AC62" i="20"/>
  <c r="AB62" i="20"/>
  <c r="AA62" i="20"/>
  <c r="AO61" i="20"/>
  <c r="AF61" i="20"/>
  <c r="AE61" i="20"/>
  <c r="AD61" i="20"/>
  <c r="AC61" i="20"/>
  <c r="AB61" i="20"/>
  <c r="AA61" i="20"/>
  <c r="AO60" i="20"/>
  <c r="AF60" i="20"/>
  <c r="AE60" i="20"/>
  <c r="AD60" i="20"/>
  <c r="AC60" i="20"/>
  <c r="AB60" i="20"/>
  <c r="AA60" i="20"/>
  <c r="AO59" i="20"/>
  <c r="AF59" i="20"/>
  <c r="AE59" i="20"/>
  <c r="AD59" i="20"/>
  <c r="AC59" i="20"/>
  <c r="AB59" i="20"/>
  <c r="AA59" i="20"/>
  <c r="AO58" i="20"/>
  <c r="AF58" i="20"/>
  <c r="AE58" i="20"/>
  <c r="AD58" i="20"/>
  <c r="AC58" i="20"/>
  <c r="AB58" i="20"/>
  <c r="AA58" i="20"/>
  <c r="AO57" i="20"/>
  <c r="AF57" i="20"/>
  <c r="AE57" i="20"/>
  <c r="AD57" i="20"/>
  <c r="AC57" i="20"/>
  <c r="AB57" i="20"/>
  <c r="AA57" i="20"/>
  <c r="AO56" i="20"/>
  <c r="AF56" i="20"/>
  <c r="AE56" i="20"/>
  <c r="AD56" i="20"/>
  <c r="AC56" i="20"/>
  <c r="AB56" i="20"/>
  <c r="AA56" i="20"/>
  <c r="AO55" i="20"/>
  <c r="AF55" i="20"/>
  <c r="AE55" i="20"/>
  <c r="AD55" i="20"/>
  <c r="AC55" i="20"/>
  <c r="AB55" i="20"/>
  <c r="AA55" i="20"/>
  <c r="AO54" i="20"/>
  <c r="AF54" i="20"/>
  <c r="AE54" i="20"/>
  <c r="AD54" i="20"/>
  <c r="AC54" i="20"/>
  <c r="AB54" i="20"/>
  <c r="AA54" i="20"/>
  <c r="AO53" i="20"/>
  <c r="AF53" i="20"/>
  <c r="AE53" i="20"/>
  <c r="AD53" i="20"/>
  <c r="AC53" i="20"/>
  <c r="AB53" i="20"/>
  <c r="AA53" i="20"/>
  <c r="AO52" i="20"/>
  <c r="AF52" i="20"/>
  <c r="AE52" i="20"/>
  <c r="AD52" i="20"/>
  <c r="AC52" i="20"/>
  <c r="AB52" i="20"/>
  <c r="AA52" i="20"/>
  <c r="AO51" i="20"/>
  <c r="AF51" i="20"/>
  <c r="AE51" i="20"/>
  <c r="AD51" i="20"/>
  <c r="AC51" i="20"/>
  <c r="AB51" i="20"/>
  <c r="AA51" i="20"/>
  <c r="AO50" i="20"/>
  <c r="AF50" i="20"/>
  <c r="AE50" i="20"/>
  <c r="AD50" i="20"/>
  <c r="AC50" i="20"/>
  <c r="AB50" i="20"/>
  <c r="AA50" i="20"/>
  <c r="AO49" i="20"/>
  <c r="AF49" i="20"/>
  <c r="AE49" i="20"/>
  <c r="AD49" i="20"/>
  <c r="AC49" i="20"/>
  <c r="AB49" i="20"/>
  <c r="AA49" i="20"/>
  <c r="AO48" i="20"/>
  <c r="AF48" i="20"/>
  <c r="AE48" i="20"/>
  <c r="AD48" i="20"/>
  <c r="AC48" i="20"/>
  <c r="AB48" i="20"/>
  <c r="AA48" i="20"/>
  <c r="AO47" i="20"/>
  <c r="AF47" i="20"/>
  <c r="AE47" i="20"/>
  <c r="AD47" i="20"/>
  <c r="AC47" i="20"/>
  <c r="AB47" i="20"/>
  <c r="AA47" i="20"/>
  <c r="AO46" i="20"/>
  <c r="AF46" i="20"/>
  <c r="AE46" i="20"/>
  <c r="AD46" i="20"/>
  <c r="AC46" i="20"/>
  <c r="AB46" i="20"/>
  <c r="AA46" i="20"/>
  <c r="AO45" i="20"/>
  <c r="AF45" i="20"/>
  <c r="AE45" i="20"/>
  <c r="AD45" i="20"/>
  <c r="AC45" i="20"/>
  <c r="AB45" i="20"/>
  <c r="AA45" i="20"/>
  <c r="AO44" i="20"/>
  <c r="AF44" i="20"/>
  <c r="AE44" i="20"/>
  <c r="AD44" i="20"/>
  <c r="AC44" i="20"/>
  <c r="AB44" i="20"/>
  <c r="AA44" i="20"/>
  <c r="AO43" i="20"/>
  <c r="AF43" i="20"/>
  <c r="AE43" i="20"/>
  <c r="AD43" i="20"/>
  <c r="AC43" i="20"/>
  <c r="AB43" i="20"/>
  <c r="AA43" i="20"/>
  <c r="AO42" i="20"/>
  <c r="AF42" i="20"/>
  <c r="AE42" i="20"/>
  <c r="AD42" i="20"/>
  <c r="AC42" i="20"/>
  <c r="AB42" i="20"/>
  <c r="AA42" i="20"/>
  <c r="AO41" i="20"/>
  <c r="AF41" i="20"/>
  <c r="AE41" i="20"/>
  <c r="AD41" i="20"/>
  <c r="AC41" i="20"/>
  <c r="AB41" i="20"/>
  <c r="AA41" i="20"/>
  <c r="AO40" i="20"/>
  <c r="AF40" i="20"/>
  <c r="AE40" i="20"/>
  <c r="AD40" i="20"/>
  <c r="AC40" i="20"/>
  <c r="AB40" i="20"/>
  <c r="AA40" i="20"/>
  <c r="AO39" i="20"/>
  <c r="AF39" i="20"/>
  <c r="AE39" i="20"/>
  <c r="AD39" i="20"/>
  <c r="AC39" i="20"/>
  <c r="AB39" i="20"/>
  <c r="AA39" i="20"/>
  <c r="AO38" i="20"/>
  <c r="AF38" i="20"/>
  <c r="AE38" i="20"/>
  <c r="AD38" i="20"/>
  <c r="AC38" i="20"/>
  <c r="AB38" i="20"/>
  <c r="AA38" i="20"/>
  <c r="AO37" i="20"/>
  <c r="AF37" i="20"/>
  <c r="AE37" i="20"/>
  <c r="AD37" i="20"/>
  <c r="AC37" i="20"/>
  <c r="AB37" i="20"/>
  <c r="AA37" i="20"/>
  <c r="AO36" i="20"/>
  <c r="AF36" i="20"/>
  <c r="AE36" i="20"/>
  <c r="AD36" i="20"/>
  <c r="AC36" i="20"/>
  <c r="AB36" i="20"/>
  <c r="AA36" i="20"/>
  <c r="AO35" i="20"/>
  <c r="AF35" i="20"/>
  <c r="AE35" i="20"/>
  <c r="AD35" i="20"/>
  <c r="AC35" i="20"/>
  <c r="AB35" i="20"/>
  <c r="AA35" i="20"/>
  <c r="AO34" i="20"/>
  <c r="AF34" i="20"/>
  <c r="AE34" i="20"/>
  <c r="AD34" i="20"/>
  <c r="AC34" i="20"/>
  <c r="AB34" i="20"/>
  <c r="AA34" i="20"/>
  <c r="AO33" i="20"/>
  <c r="AF33" i="20"/>
  <c r="AE33" i="20"/>
  <c r="AD33" i="20"/>
  <c r="AC33" i="20"/>
  <c r="AB33" i="20"/>
  <c r="AA33" i="20"/>
  <c r="AO32" i="20"/>
  <c r="AF32" i="20"/>
  <c r="AE32" i="20"/>
  <c r="AD32" i="20"/>
  <c r="AC32" i="20"/>
  <c r="AB32" i="20"/>
  <c r="AA32" i="20"/>
  <c r="AO31" i="20"/>
  <c r="AF31" i="20"/>
  <c r="AE31" i="20"/>
  <c r="AD31" i="20"/>
  <c r="AC31" i="20"/>
  <c r="AB31" i="20"/>
  <c r="AA31" i="20"/>
  <c r="AO30" i="20"/>
  <c r="AF30" i="20"/>
  <c r="AE30" i="20"/>
  <c r="AD30" i="20"/>
  <c r="AC30" i="20"/>
  <c r="AB30" i="20"/>
  <c r="AA30" i="20"/>
  <c r="AO29" i="20"/>
  <c r="AF29" i="20"/>
  <c r="AE29" i="20"/>
  <c r="AD29" i="20"/>
  <c r="AC29" i="20"/>
  <c r="AB29" i="20"/>
  <c r="AA29" i="20"/>
  <c r="AO28" i="20"/>
  <c r="AF28" i="20"/>
  <c r="AE28" i="20"/>
  <c r="AD28" i="20"/>
  <c r="AC28" i="20"/>
  <c r="AB28" i="20"/>
  <c r="AA28" i="20"/>
  <c r="AO27" i="20"/>
  <c r="AF27" i="20"/>
  <c r="AE27" i="20"/>
  <c r="AD27" i="20"/>
  <c r="AC27" i="20"/>
  <c r="AB27" i="20"/>
  <c r="AA27" i="20"/>
  <c r="AO26" i="20"/>
  <c r="AF26" i="20"/>
  <c r="AE26" i="20"/>
  <c r="AD26" i="20"/>
  <c r="AC26" i="20"/>
  <c r="AB26" i="20"/>
  <c r="AA26" i="20"/>
  <c r="AO25" i="20"/>
  <c r="AF25" i="20"/>
  <c r="AE25" i="20"/>
  <c r="AD25" i="20"/>
  <c r="AC25" i="20"/>
  <c r="AB25" i="20"/>
  <c r="AA25" i="20"/>
  <c r="AO24" i="20"/>
  <c r="AF24" i="20"/>
  <c r="AE24" i="20"/>
  <c r="AD24" i="20"/>
  <c r="AC24" i="20"/>
  <c r="AB24" i="20"/>
  <c r="AA24" i="20"/>
  <c r="AO23" i="20"/>
  <c r="AF23" i="20"/>
  <c r="AE23" i="20"/>
  <c r="AD23" i="20"/>
  <c r="AC23" i="20"/>
  <c r="AB23" i="20"/>
  <c r="AA23" i="20"/>
  <c r="AO22" i="20"/>
  <c r="AF22" i="20"/>
  <c r="AE22" i="20"/>
  <c r="AD22" i="20"/>
  <c r="AC22" i="20"/>
  <c r="AB22" i="20"/>
  <c r="AA22" i="20"/>
  <c r="AO21" i="20"/>
  <c r="AF21" i="20"/>
  <c r="AE21" i="20"/>
  <c r="AD21" i="20"/>
  <c r="AC21" i="20"/>
  <c r="AB21" i="20"/>
  <c r="AA21" i="20"/>
  <c r="AO20" i="20"/>
  <c r="AF20" i="20"/>
  <c r="AE20" i="20"/>
  <c r="AD20" i="20"/>
  <c r="AC20" i="20"/>
  <c r="AB20" i="20"/>
  <c r="AA20" i="20"/>
  <c r="AO19" i="20"/>
  <c r="AF19" i="20"/>
  <c r="AE19" i="20"/>
  <c r="AD19" i="20"/>
  <c r="AC19" i="20"/>
  <c r="AB19" i="20"/>
  <c r="AA19" i="20"/>
  <c r="AO18" i="20"/>
  <c r="AF18" i="20"/>
  <c r="AE18" i="20"/>
  <c r="AD18" i="20"/>
  <c r="AC18" i="20"/>
  <c r="AB18" i="20"/>
  <c r="AA18" i="20"/>
  <c r="AO17" i="20"/>
  <c r="AF17" i="20"/>
  <c r="AE17" i="20"/>
  <c r="AD17" i="20"/>
  <c r="AC17" i="20"/>
  <c r="AB17" i="20"/>
  <c r="AA17" i="20"/>
  <c r="AO16" i="20"/>
  <c r="AF16" i="20"/>
  <c r="AE16" i="20"/>
  <c r="AD16" i="20"/>
  <c r="AC16" i="20"/>
  <c r="AB16" i="20"/>
  <c r="AA16" i="20"/>
  <c r="AO15" i="20"/>
  <c r="AF15" i="20"/>
  <c r="AE15" i="20"/>
  <c r="AD15" i="20"/>
  <c r="AC15" i="20"/>
  <c r="AB15" i="20"/>
  <c r="AA15" i="20"/>
  <c r="AO14" i="20"/>
  <c r="AF14" i="20"/>
  <c r="AE14" i="20"/>
  <c r="AD14" i="20"/>
  <c r="AC14" i="20"/>
  <c r="AB14" i="20"/>
  <c r="AA14" i="20"/>
  <c r="AO13" i="20"/>
  <c r="AF13" i="20"/>
  <c r="AE13" i="20"/>
  <c r="AD13" i="20"/>
  <c r="AC13" i="20"/>
  <c r="AB13" i="20"/>
  <c r="AA13" i="20"/>
  <c r="AO12" i="20"/>
  <c r="AF12" i="20"/>
  <c r="AE12" i="20"/>
  <c r="AD12" i="20"/>
  <c r="AC12" i="20"/>
  <c r="AB12" i="20"/>
  <c r="AA12" i="20"/>
  <c r="AO11" i="20"/>
  <c r="AF11" i="20"/>
  <c r="AE11" i="20"/>
  <c r="AD11" i="20"/>
  <c r="AC11" i="20"/>
  <c r="AB11" i="20"/>
  <c r="AA11" i="20"/>
  <c r="AO10" i="20"/>
  <c r="AF10" i="20"/>
  <c r="AE10" i="20"/>
  <c r="AD10" i="20"/>
  <c r="AC10" i="20"/>
  <c r="AB10" i="20"/>
  <c r="AA10" i="20"/>
  <c r="AO9" i="20"/>
  <c r="AF9" i="20"/>
  <c r="AE9" i="20"/>
  <c r="AD9" i="20"/>
  <c r="AC9" i="20"/>
  <c r="AB9" i="20"/>
  <c r="AA9" i="20"/>
  <c r="AO8" i="20"/>
  <c r="AF8" i="20"/>
  <c r="AE8" i="20"/>
  <c r="AD8" i="20"/>
  <c r="AC8" i="20"/>
  <c r="AB8" i="20"/>
  <c r="AA8" i="20"/>
  <c r="AO7" i="20"/>
  <c r="AF7" i="20"/>
  <c r="AE7" i="20"/>
  <c r="AD7" i="20"/>
  <c r="AC7" i="20"/>
  <c r="AB7" i="20"/>
  <c r="AA7" i="20"/>
  <c r="AO6" i="20"/>
  <c r="AF6" i="20"/>
  <c r="AE6" i="20"/>
  <c r="AD6" i="20"/>
  <c r="AC6" i="20"/>
  <c r="AB6" i="20"/>
  <c r="AA6" i="20"/>
  <c r="AO5" i="20"/>
  <c r="AF5" i="20"/>
  <c r="AE5" i="20"/>
  <c r="AD5" i="20"/>
  <c r="AC5" i="20"/>
  <c r="AB5" i="20"/>
  <c r="AA5" i="20"/>
  <c r="AO4" i="20"/>
  <c r="AF4" i="20"/>
  <c r="AE4" i="20"/>
  <c r="AD4" i="20"/>
  <c r="AC4" i="20"/>
  <c r="AB4" i="20"/>
  <c r="AA4" i="20"/>
  <c r="AO3" i="20"/>
  <c r="AF3" i="20"/>
  <c r="AE3" i="20"/>
  <c r="AD3" i="20"/>
  <c r="AC3" i="20"/>
  <c r="AB3" i="20"/>
  <c r="AA3" i="20"/>
  <c r="AS2" i="20"/>
  <c r="AS3" i="20" l="1"/>
  <c r="AS4" i="20"/>
  <c r="B3" i="8" l="1"/>
  <c r="C3" i="8"/>
  <c r="B4" i="8"/>
  <c r="C4" i="8"/>
  <c r="B5" i="8"/>
  <c r="C5" i="8"/>
  <c r="B6" i="8"/>
  <c r="C6" i="8"/>
  <c r="K4" i="8" l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" i="17" l="1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H5" i="16" l="1"/>
  <c r="H6" i="16"/>
  <c r="H7" i="16"/>
  <c r="H8" i="16"/>
  <c r="F5" i="16"/>
  <c r="G5" i="16"/>
  <c r="F6" i="16"/>
  <c r="G6" i="16"/>
  <c r="F7" i="16"/>
  <c r="G7" i="16"/>
  <c r="F8" i="16"/>
  <c r="G8" i="16"/>
  <c r="A6" i="16" l="1"/>
  <c r="A7" i="16"/>
  <c r="A8" i="16"/>
  <c r="A5" i="16"/>
  <c r="E5" i="16"/>
  <c r="E6" i="16"/>
  <c r="E7" i="16"/>
  <c r="E8" i="16"/>
  <c r="D5" i="16"/>
  <c r="D6" i="16"/>
  <c r="D7" i="16"/>
  <c r="D8" i="16"/>
  <c r="C6" i="16"/>
  <c r="C7" i="16"/>
  <c r="C8" i="16"/>
  <c r="C5" i="16"/>
  <c r="B6" i="16"/>
  <c r="B7" i="16"/>
  <c r="B8" i="16"/>
  <c r="B5" i="16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6" i="11" l="1"/>
  <c r="F8" i="11"/>
  <c r="F5" i="11"/>
  <c r="F9" i="11"/>
  <c r="F7" i="11"/>
  <c r="F11" i="11"/>
  <c r="F10" i="11"/>
  <c r="I10" i="11" l="1"/>
  <c r="L10" i="11" s="1"/>
  <c r="I8" i="11"/>
  <c r="L8" i="11" s="1"/>
  <c r="I7" i="11"/>
  <c r="L7" i="11" s="1"/>
  <c r="I9" i="11"/>
  <c r="L9" i="11" s="1"/>
  <c r="I5" i="11"/>
  <c r="L5" i="11" s="1"/>
  <c r="I6" i="11"/>
  <c r="L6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B9" i="8" l="1"/>
  <c r="G6" i="8"/>
  <c r="F6" i="8"/>
  <c r="A6" i="8"/>
  <c r="G5" i="8"/>
  <c r="F5" i="8"/>
  <c r="A5" i="8"/>
  <c r="G4" i="8"/>
  <c r="F4" i="8"/>
  <c r="A4" i="8"/>
  <c r="G3" i="8"/>
  <c r="F3" i="8"/>
  <c r="B10" i="8" l="1"/>
</calcChain>
</file>

<file path=xl/sharedStrings.xml><?xml version="1.0" encoding="utf-8"?>
<sst xmlns="http://schemas.openxmlformats.org/spreadsheetml/2006/main" count="4463" uniqueCount="330">
  <si>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</si>
  <si>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</si>
  <si>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</si>
  <si>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</si>
  <si>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</si>
  <si>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</si>
  <si>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</si>
  <si>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</si>
  <si>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</si>
  <si>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</si>
  <si>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</si>
  <si>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</si>
  <si>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</si>
  <si>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</si>
  <si>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</si>
  <si>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</si>
  <si>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</si>
  <si>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</si>
  <si>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</si>
  <si>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</si>
  <si>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</si>
  <si>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</si>
  <si>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</si>
  <si>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</si>
  <si>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</si>
  <si>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</si>
  <si>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</si>
  <si>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</si>
  <si>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</si>
  <si>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</si>
  <si>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</si>
  <si>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</si>
  <si>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</si>
  <si>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</si>
  <si>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</si>
  <si>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</si>
  <si>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</si>
  <si>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</si>
  <si>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</si>
  <si>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</si>
  <si>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</si>
  <si>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</si>
  <si>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</si>
  <si>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</si>
  <si>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</si>
  <si>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</si>
  <si>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</si>
  <si>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</si>
  <si>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</si>
  <si>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</si>
  <si>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</si>
  <si>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</si>
  <si>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</si>
  <si>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</si>
  <si>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</si>
  <si>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</si>
  <si>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</si>
  <si>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</si>
  <si>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</si>
  <si>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</si>
  <si>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</si>
  <si>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</si>
  <si>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</si>
  <si>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</si>
  <si>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</si>
  <si>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</si>
  <si>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</si>
  <si>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</si>
  <si>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</si>
  <si>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</si>
  <si>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</si>
  <si>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</si>
  <si>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</si>
  <si>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</si>
  <si>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</si>
  <si>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</si>
  <si>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</si>
  <si>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</si>
  <si>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</si>
  <si>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</si>
  <si>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</si>
  <si>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</si>
  <si>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</si>
  <si>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</si>
  <si>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</si>
  <si>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</si>
  <si>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</si>
  <si>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</si>
  <si>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</si>
  <si>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</si>
  <si>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</si>
  <si>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</si>
  <si>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</si>
  <si>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</si>
  <si>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</si>
  <si>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</si>
  <si>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</si>
  <si>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</si>
  <si>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</si>
  <si>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</si>
  <si>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</si>
  <si>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</si>
  <si>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</si>
  <si>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</si>
  <si>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</si>
  <si>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</si>
  <si>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</si>
  <si>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</si>
  <si>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</si>
  <si>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</si>
  <si>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</si>
  <si>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</si>
  <si>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</si>
  <si>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</si>
  <si>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</si>
  <si>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</si>
  <si>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</si>
  <si>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</si>
  <si>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</si>
  <si>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</si>
  <si>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</si>
  <si>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</si>
  <si>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</si>
  <si>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</si>
  <si>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</si>
  <si>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</si>
  <si>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</si>
  <si>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</si>
  <si>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</si>
  <si>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</si>
  <si>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</si>
  <si>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</si>
  <si>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</si>
  <si>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</si>
  <si>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</si>
  <si>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</si>
  <si>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</si>
  <si>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</si>
  <si>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</si>
  <si>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</si>
  <si>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</si>
  <si>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</si>
  <si>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</si>
  <si>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</si>
  <si>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</si>
  <si>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</si>
  <si>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</si>
  <si>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</si>
  <si>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</si>
  <si>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</si>
  <si>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</si>
  <si>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</si>
  <si>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</si>
  <si>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</si>
  <si>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</si>
  <si>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</si>
  <si>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</si>
  <si>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</si>
  <si>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</si>
  <si>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</si>
  <si>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</si>
  <si>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</si>
  <si>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</si>
  <si>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</si>
  <si>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</si>
  <si>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</si>
  <si>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</si>
  <si>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</si>
  <si>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</si>
  <si>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</si>
  <si>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</si>
  <si>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</si>
  <si>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</si>
  <si>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</si>
  <si>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</si>
  <si>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</si>
  <si>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</si>
  <si>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</si>
  <si>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</si>
  <si>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</si>
  <si>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</si>
  <si>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</si>
  <si>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</si>
  <si>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</si>
  <si>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</si>
  <si>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</si>
  <si>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</si>
  <si>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</si>
  <si>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</si>
  <si>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</si>
  <si>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</si>
  <si>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</si>
  <si>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</si>
  <si>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</si>
  <si>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</si>
  <si>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</si>
  <si>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</si>
  <si>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</si>
  <si>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</si>
  <si>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</si>
  <si>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</si>
  <si>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</si>
  <si>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</si>
  <si>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</si>
  <si>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</si>
  <si>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</si>
  <si>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</si>
  <si>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</si>
  <si>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</si>
  <si>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</si>
  <si>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</si>
  <si>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</si>
  <si>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</si>
  <si>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</si>
  <si>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</si>
  <si>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</si>
  <si>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</si>
  <si>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</si>
  <si>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</si>
  <si>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</si>
  <si>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</si>
  <si>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</si>
  <si>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</si>
  <si>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</si>
  <si>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</si>
  <si>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</si>
  <si>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</si>
  <si>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</si>
  <si>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</si>
  <si>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</si>
  <si>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</si>
  <si>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</si>
  <si>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</si>
  <si>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</si>
  <si>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</si>
  <si>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</si>
  <si>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</si>
  <si>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</si>
  <si>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</si>
  <si>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</si>
  <si>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</si>
  <si>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</si>
  <si>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</si>
  <si>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H2O-R1</t>
  </si>
  <si>
    <t>H2O-R2</t>
  </si>
  <si>
    <t>H2O-R3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</si>
  <si>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</si>
  <si>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</si>
  <si>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</si>
  <si>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</si>
  <si>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</si>
  <si>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</si>
  <si>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</si>
  <si>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</si>
  <si>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</si>
  <si>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</si>
  <si>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</si>
  <si>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</si>
  <si>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</si>
  <si>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</si>
  <si>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</si>
  <si>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</si>
  <si>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</si>
  <si>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</si>
  <si>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</si>
  <si>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</si>
  <si>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</si>
  <si>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</si>
  <si>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VOC-26</t>
  </si>
  <si>
    <t>RSD Failed</t>
  </si>
  <si>
    <t>R^2 Failed</t>
  </si>
  <si>
    <t>H2O-R5</t>
  </si>
  <si>
    <t>Quad, WithOffset</t>
  </si>
  <si>
    <t>Lin</t>
  </si>
  <si>
    <t>Lin, WithOffset</t>
  </si>
  <si>
    <t>Quad</t>
  </si>
  <si>
    <t>H2O-V1</t>
  </si>
  <si>
    <t>H2O-V2</t>
  </si>
  <si>
    <t>H2O-V3</t>
  </si>
  <si>
    <t>H2O-R4</t>
  </si>
  <si>
    <t>MB</t>
  </si>
  <si>
    <t>H2O-R6</t>
  </si>
  <si>
    <t>VOC-11</t>
  </si>
  <si>
    <t>Finished</t>
  </si>
  <si>
    <t>chrom://wrrcgcms/ChromeleonLocal/Instrument Data/GC_MS_PT/2024/240111.seq/345.smp/MSDevice.xraw</t>
  </si>
  <si>
    <t>n.a.</t>
  </si>
  <si>
    <t>n.a./n.r.</t>
  </si>
  <si>
    <t>Not confirmed</t>
  </si>
  <si>
    <t>Confirmed</t>
  </si>
  <si>
    <t>Quad, 1/A</t>
  </si>
  <si>
    <t>Instrument Data\GC_MS_PT\2024</t>
  </si>
  <si>
    <t>H2O-R7</t>
  </si>
  <si>
    <t>Cal1-1</t>
  </si>
  <si>
    <t>Cal2-2</t>
  </si>
  <si>
    <t>CAL3-5</t>
  </si>
  <si>
    <t>CAL4-10</t>
  </si>
  <si>
    <t>CAL5-25</t>
  </si>
  <si>
    <t>CAL6-100</t>
  </si>
  <si>
    <t>240111-Holmes</t>
  </si>
  <si>
    <t>12-12-23-JI-01</t>
  </si>
  <si>
    <t>12-12-23-JI-02</t>
  </si>
  <si>
    <t>12-12-23-JI-05</t>
  </si>
  <si>
    <t>12-12-23-JI-06</t>
  </si>
  <si>
    <t>12-13-23-JI-01</t>
  </si>
  <si>
    <t>12-13-23-JI-02</t>
  </si>
  <si>
    <t>12-13-23-JI-03</t>
  </si>
  <si>
    <t>12-14-23-JI-01</t>
  </si>
  <si>
    <t>12-14-23-JI-02</t>
  </si>
  <si>
    <t>12-28-23-JI-02</t>
  </si>
  <si>
    <t>12-28-23-JI-03</t>
  </si>
  <si>
    <t>12-28-23-JI-04</t>
  </si>
  <si>
    <t>12-28-23-JI-05</t>
  </si>
  <si>
    <t>12-28-23-JI-06</t>
  </si>
  <si>
    <t>12-28-23-JI-07</t>
  </si>
  <si>
    <t>12-29-23-JI-01</t>
  </si>
  <si>
    <t>12-29-23-JI-02</t>
  </si>
  <si>
    <t>CCV</t>
  </si>
  <si>
    <t>3-Heptanone</t>
  </si>
  <si>
    <t>mainlib</t>
  </si>
  <si>
    <t>3-Hexanone, 5-methyl-</t>
  </si>
  <si>
    <t>2-Butanone, 3,3-dimethyl-1-thiocyanato-</t>
  </si>
  <si>
    <t>Hexanal, 2-ethyl-</t>
  </si>
  <si>
    <t>2-Ethylhexanal</t>
  </si>
  <si>
    <t>1-Octen-3-ol</t>
  </si>
  <si>
    <t>Benzaldehyde</t>
  </si>
  <si>
    <t>ethanone, 2,2-dichloro-2-fluoro-1-phenyl-</t>
  </si>
  <si>
    <t>2,4-Heptadien-6-ynal, (E,E)-</t>
  </si>
  <si>
    <t>1-Hexanol, 2-ethyl-</t>
  </si>
  <si>
    <t>2-Propyl-1-pentanol</t>
  </si>
  <si>
    <t>2-Ethyl-1-hexanol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</si>
</sst>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41"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b val="0"/>
        <i val="0"/>
        <color rgb="FFFF0000"/>
      </font>
    </dxf>
    <dxf>
      <font>
        <color rgb="FF0000FF"/>
      </font>
    </dxf>
    <dxf>
      <font>
        <color auto="1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workbookViewId="0">
      <selection activeCell="J11" sqref="J11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7" x14ac:dyDescent="0.25">
      <c r="J1" t="s">
        <v>70</v>
      </c>
      <c r="K1" t="s">
        <v>234</v>
      </c>
    </row>
    <row r="2" spans="1:17" x14ac:dyDescent="0.25">
      <c r="K2" t="s">
        <v>228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17" x14ac:dyDescent="0.25">
      <c r="A3" t="s">
        <v>159</v>
      </c>
      <c r="J3" t="s">
        <v>83</v>
      </c>
      <c r="K3" t="s">
        <v>235</v>
      </c>
      <c r="L3" t="s">
        <v>243</v>
      </c>
      <c r="M3" t="s">
        <v>244</v>
      </c>
      <c r="N3" t="s">
        <v>245</v>
      </c>
      <c r="O3" t="s">
        <v>279</v>
      </c>
    </row>
    <row r="4" spans="1:17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246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7" x14ac:dyDescent="0.25">
      <c r="A5" s="30">
        <f>_xlfn.STDEV.S(L5:Q5)/AVERAGE(L5:Q5)*100</f>
        <v>0.44310013765269257</v>
      </c>
      <c r="B5" s="30" t="e">
        <f>_xlfn.STDEV.S(L5:N5)/AVERAGE(L5:N5)*100</f>
        <v>#DIV/0!</v>
      </c>
      <c r="C5" s="30" t="e">
        <f>_xlfn.STDEV.S(M5:O5)/AVERAGE(M5:O5)*100</f>
        <v>#DIV/0!</v>
      </c>
      <c r="D5" s="30">
        <f>_xlfn.STDEV.S(N5:P5)/AVERAGE(N5:P5)*100</f>
        <v>0.62644766706423605</v>
      </c>
      <c r="E5" s="30">
        <f>_xlfn.STDEV.S(O5:Q5)/AVERAGE(O5:Q5)*100</f>
        <v>0.44310013765269257</v>
      </c>
      <c r="F5" s="30">
        <f t="shared" ref="F5:H8" si="0">_xlfn.STDEV.S(P5:R5)/AVERAGE(P5:R5)*100</f>
        <v>0.32459852498493602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O5">
        <v>439321.64399999997</v>
      </c>
      <c r="P5">
        <v>443231.04700000002</v>
      </c>
      <c r="Q5">
        <v>441201.04700000002</v>
      </c>
    </row>
    <row r="6" spans="1:17" x14ac:dyDescent="0.25">
      <c r="A6" s="30">
        <f t="shared" ref="A6:A8" si="1">_xlfn.STDEV.S(L6:Q6)/AVERAGE(L6:Q6)*100</f>
        <v>1.2247935218797803</v>
      </c>
      <c r="B6" s="30" t="e">
        <f t="shared" ref="B6:B8" si="2">_xlfn.STDEV.S(L6:N6)/AVERAGE(L6:N6)*100</f>
        <v>#DIV/0!</v>
      </c>
      <c r="C6" s="30" t="e">
        <f t="shared" ref="C6:E8" si="3">_xlfn.STDEV.S(M6:O6)/AVERAGE(M6:O6)*100</f>
        <v>#DIV/0!</v>
      </c>
      <c r="D6" s="30">
        <f t="shared" si="3"/>
        <v>1.4941957462517772</v>
      </c>
      <c r="E6" s="30">
        <f t="shared" si="3"/>
        <v>1.2247935218797803</v>
      </c>
      <c r="F6" s="30">
        <f t="shared" si="0"/>
        <v>2.2123552238308464E-2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O6">
        <v>637772.245</v>
      </c>
      <c r="P6">
        <v>651392.99699999997</v>
      </c>
      <c r="Q6">
        <v>651596.83299999998</v>
      </c>
    </row>
    <row r="7" spans="1:17" x14ac:dyDescent="0.25">
      <c r="A7" s="30">
        <f t="shared" si="1"/>
        <v>2.0357783212553384</v>
      </c>
      <c r="B7" s="30" t="e">
        <f t="shared" si="2"/>
        <v>#DIV/0!</v>
      </c>
      <c r="C7" s="30" t="e">
        <f t="shared" si="3"/>
        <v>#DIV/0!</v>
      </c>
      <c r="D7" s="30">
        <f t="shared" si="3"/>
        <v>2.0023064056172819</v>
      </c>
      <c r="E7" s="30">
        <f t="shared" si="3"/>
        <v>2.0357783212553384</v>
      </c>
      <c r="F7" s="30">
        <f t="shared" si="0"/>
        <v>0.80402774312819147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O7">
        <v>775665.321</v>
      </c>
      <c r="P7">
        <v>797945.19799999997</v>
      </c>
      <c r="Q7">
        <v>807070.24800000002</v>
      </c>
    </row>
    <row r="8" spans="1:17" x14ac:dyDescent="0.25">
      <c r="A8" s="30">
        <f t="shared" si="1"/>
        <v>4.2845255079190467</v>
      </c>
      <c r="B8" s="30" t="e">
        <f t="shared" si="2"/>
        <v>#DIV/0!</v>
      </c>
      <c r="C8" s="30" t="e">
        <f t="shared" si="3"/>
        <v>#DIV/0!</v>
      </c>
      <c r="D8" s="30">
        <f t="shared" si="3"/>
        <v>2.0351153527476664</v>
      </c>
      <c r="E8" s="30">
        <f t="shared" si="3"/>
        <v>4.2845255079190467</v>
      </c>
      <c r="F8" s="30">
        <f t="shared" si="0"/>
        <v>3.8905351119284179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O8">
        <v>762843.13500000001</v>
      </c>
      <c r="P8">
        <v>785118.98899999994</v>
      </c>
      <c r="Q8">
        <v>829538.603</v>
      </c>
    </row>
    <row r="14" spans="1:17" x14ac:dyDescent="0.25">
      <c r="A14" s="30"/>
      <c r="C14" s="30"/>
      <c r="D14" s="30"/>
      <c r="E14" s="30"/>
      <c r="F14" s="30"/>
      <c r="G14" s="30"/>
      <c r="H14" s="30"/>
    </row>
    <row r="15" spans="1:17" x14ac:dyDescent="0.25">
      <c r="A15" s="30"/>
      <c r="C15" s="30"/>
      <c r="D15" s="30"/>
      <c r="E15" s="30"/>
      <c r="F15" s="30"/>
      <c r="G15" s="30"/>
      <c r="H15" s="30"/>
    </row>
    <row r="16" spans="1:17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C5:C6 C7:C8 B5:B8 D5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>
      <selection activeCell="H28" sqref="H28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284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8944251</v>
      </c>
      <c r="G5" s="6" t="s">
        <v>116</v>
      </c>
      <c r="H5" s="17" t="s">
        <v>117</v>
      </c>
      <c r="I5" s="17">
        <f>F5/F8*100</f>
        <v>197.28693955863801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276</v>
      </c>
      <c r="D6" s="14"/>
      <c r="E6" s="2">
        <v>96</v>
      </c>
      <c r="F6" s="16">
        <f t="shared" si="0"/>
        <v>620187.1875</v>
      </c>
      <c r="G6" s="6" t="s">
        <v>119</v>
      </c>
      <c r="H6" s="17" t="s">
        <v>120</v>
      </c>
      <c r="I6" s="17">
        <f>F6/F5*100</f>
        <v>6.9339197603018974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9</v>
      </c>
      <c r="D7" s="14"/>
      <c r="E7" s="2">
        <v>173</v>
      </c>
      <c r="F7" s="16">
        <f t="shared" si="0"/>
        <v>12063.897461</v>
      </c>
      <c r="G7" s="6" t="s">
        <v>122</v>
      </c>
      <c r="H7" s="17" t="s">
        <v>123</v>
      </c>
      <c r="I7" s="17">
        <f>F7/F8*100</f>
        <v>0.26609823552915873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2</v>
      </c>
      <c r="D8" s="14"/>
      <c r="E8" s="2">
        <v>174</v>
      </c>
      <c r="F8" s="16">
        <f t="shared" si="0"/>
        <v>4533625.5</v>
      </c>
      <c r="G8" s="6" t="s">
        <v>125</v>
      </c>
      <c r="H8" s="17" t="s">
        <v>126</v>
      </c>
      <c r="I8" s="17">
        <f>F8/F5*100</f>
        <v>50.687592510541123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/>
      <c r="D9" s="14"/>
      <c r="E9" s="2">
        <v>175</v>
      </c>
      <c r="F9" s="16">
        <f t="shared" si="0"/>
        <v>362018.4375</v>
      </c>
      <c r="G9" s="6" t="s">
        <v>128</v>
      </c>
      <c r="H9" s="17" t="s">
        <v>129</v>
      </c>
      <c r="I9" s="17">
        <f>F9/F8*100</f>
        <v>7.9851861936986195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282</v>
      </c>
      <c r="D10" s="14"/>
      <c r="E10" s="2">
        <v>176</v>
      </c>
      <c r="F10" s="16">
        <f t="shared" si="0"/>
        <v>4314496.5</v>
      </c>
      <c r="G10" s="6" t="s">
        <v>131</v>
      </c>
      <c r="H10" s="17" t="s">
        <v>132</v>
      </c>
      <c r="I10" s="17">
        <f>F10/F8*100</f>
        <v>95.166583565404778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268</v>
      </c>
      <c r="D11" s="14"/>
      <c r="E11" s="2">
        <v>177</v>
      </c>
      <c r="F11" s="16">
        <f t="shared" si="0"/>
        <v>262960.25</v>
      </c>
      <c r="G11" s="6" t="s">
        <v>134</v>
      </c>
      <c r="H11" s="17" t="s">
        <v>135</v>
      </c>
      <c r="I11" s="17">
        <f>F11/F10*100</f>
        <v>6.0948073546936472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283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45302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0.66312499999999996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236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259.980774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9.8488880000000005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3291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95.037734999999998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8944251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32848007.676116999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35.299999999999997</v>
      </c>
      <c r="B36" s="22">
        <v>1976.7542719999999</v>
      </c>
      <c r="C36" s="13">
        <f t="shared" ref="C36:C99" si="2">ROUND(A36,0)</f>
        <v>35</v>
      </c>
      <c r="D36" s="14">
        <f t="shared" ref="D36:D99" si="3">B36</f>
        <v>1976.7542719999999</v>
      </c>
    </row>
    <row r="37" spans="1:4" x14ac:dyDescent="0.25">
      <c r="A37" s="12">
        <v>36</v>
      </c>
      <c r="B37" s="22">
        <v>41904.242187999997</v>
      </c>
      <c r="C37" s="13">
        <f t="shared" si="2"/>
        <v>36</v>
      </c>
      <c r="D37" s="14">
        <f t="shared" si="3"/>
        <v>41904.242187999997</v>
      </c>
    </row>
    <row r="38" spans="1:4" x14ac:dyDescent="0.25">
      <c r="A38" s="12">
        <v>37</v>
      </c>
      <c r="B38" s="22">
        <v>231001.515625</v>
      </c>
      <c r="C38" s="13">
        <f t="shared" si="2"/>
        <v>37</v>
      </c>
      <c r="D38" s="14">
        <f t="shared" si="3"/>
        <v>231001.515625</v>
      </c>
    </row>
    <row r="39" spans="1:4" x14ac:dyDescent="0.25">
      <c r="A39" s="12">
        <v>38</v>
      </c>
      <c r="B39" s="22">
        <v>205799.234375</v>
      </c>
      <c r="C39" s="13">
        <f t="shared" si="2"/>
        <v>38</v>
      </c>
      <c r="D39" s="14">
        <f t="shared" si="3"/>
        <v>205799.234375</v>
      </c>
    </row>
    <row r="40" spans="1:4" x14ac:dyDescent="0.25">
      <c r="A40" s="12">
        <v>39.1</v>
      </c>
      <c r="B40" s="22">
        <v>99145.664063000004</v>
      </c>
      <c r="C40" s="13">
        <f t="shared" si="2"/>
        <v>39</v>
      </c>
      <c r="D40" s="14">
        <f t="shared" si="3"/>
        <v>99145.664063000004</v>
      </c>
    </row>
    <row r="41" spans="1:4" x14ac:dyDescent="0.25">
      <c r="A41" s="12">
        <v>40</v>
      </c>
      <c r="B41" s="22">
        <v>55264.453125</v>
      </c>
      <c r="C41" s="13">
        <f t="shared" si="2"/>
        <v>40</v>
      </c>
      <c r="D41" s="14">
        <f t="shared" si="3"/>
        <v>55264.453125</v>
      </c>
    </row>
    <row r="42" spans="1:4" x14ac:dyDescent="0.25">
      <c r="A42" s="12">
        <v>41.1</v>
      </c>
      <c r="B42" s="22">
        <v>18054.548827999999</v>
      </c>
      <c r="C42" s="13">
        <f t="shared" si="2"/>
        <v>41</v>
      </c>
      <c r="D42" s="14">
        <f t="shared" si="3"/>
        <v>18054.548827999999</v>
      </c>
    </row>
    <row r="43" spans="1:4" x14ac:dyDescent="0.25">
      <c r="A43" s="12">
        <v>42.1</v>
      </c>
      <c r="B43" s="22">
        <v>7308.3178710000002</v>
      </c>
      <c r="C43" s="13">
        <f t="shared" si="2"/>
        <v>42</v>
      </c>
      <c r="D43" s="14">
        <f t="shared" si="3"/>
        <v>7308.3178710000002</v>
      </c>
    </row>
    <row r="44" spans="1:4" x14ac:dyDescent="0.25">
      <c r="A44" s="12">
        <v>43.2</v>
      </c>
      <c r="B44" s="22">
        <v>15827.361328000001</v>
      </c>
      <c r="C44" s="13">
        <f t="shared" si="2"/>
        <v>43</v>
      </c>
      <c r="D44" s="14">
        <f t="shared" si="3"/>
        <v>15827.361328000001</v>
      </c>
    </row>
    <row r="45" spans="1:4" x14ac:dyDescent="0.25">
      <c r="A45" s="12">
        <v>44</v>
      </c>
      <c r="B45" s="22">
        <v>259014.5</v>
      </c>
      <c r="C45" s="13">
        <f t="shared" si="2"/>
        <v>44</v>
      </c>
      <c r="D45" s="14">
        <f t="shared" si="3"/>
        <v>259014.5</v>
      </c>
    </row>
    <row r="46" spans="1:4" x14ac:dyDescent="0.25">
      <c r="A46" s="12">
        <v>45</v>
      </c>
      <c r="B46" s="22">
        <v>45113.859375</v>
      </c>
      <c r="C46" s="13">
        <f t="shared" si="2"/>
        <v>45</v>
      </c>
      <c r="D46" s="14">
        <f t="shared" si="3"/>
        <v>45113.859375</v>
      </c>
    </row>
    <row r="47" spans="1:4" x14ac:dyDescent="0.25">
      <c r="A47" s="12">
        <v>46.1</v>
      </c>
      <c r="B47" s="22">
        <v>4880.8559569999998</v>
      </c>
      <c r="C47" s="13">
        <f t="shared" si="2"/>
        <v>46</v>
      </c>
      <c r="D47" s="14">
        <f t="shared" si="3"/>
        <v>4880.8559569999998</v>
      </c>
    </row>
    <row r="48" spans="1:4" x14ac:dyDescent="0.25">
      <c r="A48" s="12">
        <v>47</v>
      </c>
      <c r="B48" s="22">
        <v>106593.4375</v>
      </c>
      <c r="C48" s="13">
        <f t="shared" si="2"/>
        <v>47</v>
      </c>
      <c r="D48" s="14">
        <f t="shared" si="3"/>
        <v>106593.4375</v>
      </c>
    </row>
    <row r="49" spans="1:4" x14ac:dyDescent="0.25">
      <c r="A49" s="12">
        <v>48</v>
      </c>
      <c r="B49" s="22">
        <v>38824.820312999997</v>
      </c>
      <c r="C49" s="13">
        <f t="shared" si="2"/>
        <v>48</v>
      </c>
      <c r="D49" s="14">
        <f t="shared" si="3"/>
        <v>38824.820312999997</v>
      </c>
    </row>
    <row r="50" spans="1:4" x14ac:dyDescent="0.25">
      <c r="A50" s="12">
        <v>49</v>
      </c>
      <c r="B50" s="22">
        <v>223434.734375</v>
      </c>
      <c r="C50" s="13">
        <f t="shared" si="2"/>
        <v>49</v>
      </c>
      <c r="D50" s="14">
        <f t="shared" si="3"/>
        <v>223434.734375</v>
      </c>
    </row>
    <row r="51" spans="1:4" x14ac:dyDescent="0.25">
      <c r="A51" s="12">
        <v>50</v>
      </c>
      <c r="B51" s="22">
        <v>1208721.75</v>
      </c>
      <c r="C51" s="13">
        <f t="shared" si="2"/>
        <v>50</v>
      </c>
      <c r="D51" s="14">
        <f t="shared" si="3"/>
        <v>1208721.75</v>
      </c>
    </row>
    <row r="52" spans="1:4" x14ac:dyDescent="0.25">
      <c r="A52" s="12">
        <v>51</v>
      </c>
      <c r="B52" s="22">
        <v>333946.1875</v>
      </c>
      <c r="C52" s="13">
        <f t="shared" si="2"/>
        <v>51</v>
      </c>
      <c r="D52" s="14">
        <f t="shared" si="3"/>
        <v>333946.1875</v>
      </c>
    </row>
    <row r="53" spans="1:4" x14ac:dyDescent="0.25">
      <c r="A53" s="12">
        <v>52.1</v>
      </c>
      <c r="B53" s="22">
        <v>15427.081055000001</v>
      </c>
      <c r="C53" s="13">
        <f t="shared" si="2"/>
        <v>52</v>
      </c>
      <c r="D53" s="14">
        <f t="shared" si="3"/>
        <v>15427.081055000001</v>
      </c>
    </row>
    <row r="54" spans="1:4" x14ac:dyDescent="0.25">
      <c r="A54" s="12">
        <v>52.9</v>
      </c>
      <c r="B54" s="22">
        <v>2436.7951659999999</v>
      </c>
      <c r="C54" s="13">
        <f t="shared" si="2"/>
        <v>53</v>
      </c>
      <c r="D54" s="14">
        <f t="shared" si="3"/>
        <v>2436.7951659999999</v>
      </c>
    </row>
    <row r="55" spans="1:4" x14ac:dyDescent="0.25">
      <c r="A55" s="12">
        <v>53.8</v>
      </c>
      <c r="B55" s="22">
        <v>2903.8752439999998</v>
      </c>
      <c r="C55" s="13">
        <f t="shared" si="2"/>
        <v>54</v>
      </c>
      <c r="D55" s="14">
        <f t="shared" si="3"/>
        <v>2903.8752439999998</v>
      </c>
    </row>
    <row r="56" spans="1:4" x14ac:dyDescent="0.25">
      <c r="A56" s="12">
        <v>55.1</v>
      </c>
      <c r="B56" s="22">
        <v>21324.158202999999</v>
      </c>
      <c r="C56" s="13">
        <f t="shared" si="2"/>
        <v>55</v>
      </c>
      <c r="D56" s="14">
        <f t="shared" si="3"/>
        <v>21324.158202999999</v>
      </c>
    </row>
    <row r="57" spans="1:4" x14ac:dyDescent="0.25">
      <c r="A57" s="12">
        <v>56</v>
      </c>
      <c r="B57" s="22">
        <v>83388.039063000004</v>
      </c>
      <c r="C57" s="13">
        <f t="shared" si="2"/>
        <v>56</v>
      </c>
      <c r="D57" s="14">
        <f t="shared" si="3"/>
        <v>83388.039063000004</v>
      </c>
    </row>
    <row r="58" spans="1:4" x14ac:dyDescent="0.25">
      <c r="A58" s="12">
        <v>57</v>
      </c>
      <c r="B58" s="22">
        <v>144478.3125</v>
      </c>
      <c r="C58" s="13">
        <f t="shared" si="2"/>
        <v>57</v>
      </c>
      <c r="D58" s="14">
        <f t="shared" si="3"/>
        <v>144478.3125</v>
      </c>
    </row>
    <row r="59" spans="1:4" x14ac:dyDescent="0.25">
      <c r="A59" s="12">
        <v>58.1</v>
      </c>
      <c r="B59" s="22">
        <v>6503.8344729999999</v>
      </c>
      <c r="C59" s="13">
        <f t="shared" si="2"/>
        <v>58</v>
      </c>
      <c r="D59" s="14">
        <f t="shared" si="3"/>
        <v>6503.8344729999999</v>
      </c>
    </row>
    <row r="60" spans="1:4" x14ac:dyDescent="0.25">
      <c r="A60" s="12">
        <v>58.9</v>
      </c>
      <c r="B60" s="22">
        <v>2189.2006839999999</v>
      </c>
      <c r="C60" s="13">
        <f t="shared" si="2"/>
        <v>59</v>
      </c>
      <c r="D60" s="14">
        <f t="shared" si="3"/>
        <v>2189.2006839999999</v>
      </c>
    </row>
    <row r="61" spans="1:4" x14ac:dyDescent="0.25">
      <c r="A61" s="12">
        <v>60</v>
      </c>
      <c r="B61" s="22">
        <v>49442.835937999997</v>
      </c>
      <c r="C61" s="13">
        <f t="shared" si="2"/>
        <v>60</v>
      </c>
      <c r="D61" s="14">
        <f t="shared" si="3"/>
        <v>49442.835937999997</v>
      </c>
    </row>
    <row r="62" spans="1:4" x14ac:dyDescent="0.25">
      <c r="A62" s="12">
        <v>61</v>
      </c>
      <c r="B62" s="22">
        <v>262859.375</v>
      </c>
      <c r="C62" s="13">
        <f t="shared" si="2"/>
        <v>61</v>
      </c>
      <c r="D62" s="14">
        <f t="shared" si="3"/>
        <v>262859.375</v>
      </c>
    </row>
    <row r="63" spans="1:4" x14ac:dyDescent="0.25">
      <c r="A63" s="12">
        <v>62</v>
      </c>
      <c r="B63" s="22">
        <v>256458.328125</v>
      </c>
      <c r="C63" s="13">
        <f t="shared" si="2"/>
        <v>62</v>
      </c>
      <c r="D63" s="14">
        <f t="shared" si="3"/>
        <v>256458.328125</v>
      </c>
    </row>
    <row r="64" spans="1:4" x14ac:dyDescent="0.25">
      <c r="A64" s="12">
        <v>63</v>
      </c>
      <c r="B64" s="22">
        <v>177411.421875</v>
      </c>
      <c r="C64" s="13">
        <f t="shared" si="2"/>
        <v>63</v>
      </c>
      <c r="D64" s="14">
        <f t="shared" si="3"/>
        <v>177411.421875</v>
      </c>
    </row>
    <row r="65" spans="1:4" x14ac:dyDescent="0.25">
      <c r="A65" s="12">
        <v>64</v>
      </c>
      <c r="B65" s="22">
        <v>23002.736327999999</v>
      </c>
      <c r="C65" s="13">
        <f t="shared" si="2"/>
        <v>64</v>
      </c>
      <c r="D65" s="14">
        <f t="shared" si="3"/>
        <v>23002.736327999999</v>
      </c>
    </row>
    <row r="66" spans="1:4" x14ac:dyDescent="0.25">
      <c r="A66" s="12">
        <v>65</v>
      </c>
      <c r="B66" s="22">
        <v>5021.1220700000003</v>
      </c>
      <c r="C66" s="13">
        <f t="shared" si="2"/>
        <v>65</v>
      </c>
      <c r="D66" s="14">
        <f t="shared" si="3"/>
        <v>5021.1220700000003</v>
      </c>
    </row>
    <row r="67" spans="1:4" x14ac:dyDescent="0.25">
      <c r="A67" s="12">
        <v>66.900000000000006</v>
      </c>
      <c r="B67" s="22">
        <v>20640.648438</v>
      </c>
      <c r="C67" s="13">
        <f t="shared" si="2"/>
        <v>67</v>
      </c>
      <c r="D67" s="14">
        <f t="shared" si="3"/>
        <v>20640.648438</v>
      </c>
    </row>
    <row r="68" spans="1:4" x14ac:dyDescent="0.25">
      <c r="A68" s="12">
        <v>68</v>
      </c>
      <c r="B68" s="22">
        <v>716727.25</v>
      </c>
      <c r="C68" s="13">
        <f t="shared" si="2"/>
        <v>68</v>
      </c>
      <c r="D68" s="14">
        <f t="shared" si="3"/>
        <v>716727.25</v>
      </c>
    </row>
    <row r="69" spans="1:4" x14ac:dyDescent="0.25">
      <c r="A69" s="12">
        <v>69</v>
      </c>
      <c r="B69" s="22">
        <v>636170.875</v>
      </c>
      <c r="C69" s="13">
        <f t="shared" si="2"/>
        <v>69</v>
      </c>
      <c r="D69" s="14">
        <f t="shared" si="3"/>
        <v>636170.875</v>
      </c>
    </row>
    <row r="70" spans="1:4" x14ac:dyDescent="0.25">
      <c r="A70" s="12">
        <v>70</v>
      </c>
      <c r="B70" s="22">
        <v>63305.925780999998</v>
      </c>
      <c r="C70" s="13">
        <f t="shared" si="2"/>
        <v>70</v>
      </c>
      <c r="D70" s="14">
        <f t="shared" si="3"/>
        <v>63305.925780999998</v>
      </c>
    </row>
    <row r="71" spans="1:4" x14ac:dyDescent="0.25">
      <c r="A71" s="12">
        <v>71.099999999999994</v>
      </c>
      <c r="B71" s="22">
        <v>3351.4091800000001</v>
      </c>
      <c r="C71" s="13">
        <f t="shared" si="2"/>
        <v>71</v>
      </c>
      <c r="D71" s="14">
        <f t="shared" si="3"/>
        <v>3351.4091800000001</v>
      </c>
    </row>
    <row r="72" spans="1:4" x14ac:dyDescent="0.25">
      <c r="A72" s="12">
        <v>72</v>
      </c>
      <c r="B72" s="22">
        <v>35255.578125</v>
      </c>
      <c r="C72" s="13">
        <f t="shared" si="2"/>
        <v>72</v>
      </c>
      <c r="D72" s="14">
        <f t="shared" si="3"/>
        <v>35255.578125</v>
      </c>
    </row>
    <row r="73" spans="1:4" x14ac:dyDescent="0.25">
      <c r="A73" s="12">
        <v>73</v>
      </c>
      <c r="B73" s="22">
        <v>279379.5625</v>
      </c>
      <c r="C73" s="13">
        <f t="shared" si="2"/>
        <v>73</v>
      </c>
      <c r="D73" s="14">
        <f t="shared" si="3"/>
        <v>279379.5625</v>
      </c>
    </row>
    <row r="74" spans="1:4" x14ac:dyDescent="0.25">
      <c r="A74" s="12">
        <v>74</v>
      </c>
      <c r="B74" s="22">
        <v>1093831.5</v>
      </c>
      <c r="C74" s="13">
        <f t="shared" si="2"/>
        <v>74</v>
      </c>
      <c r="D74" s="14">
        <f t="shared" si="3"/>
        <v>1093831.5</v>
      </c>
    </row>
    <row r="75" spans="1:4" x14ac:dyDescent="0.25">
      <c r="A75" s="12">
        <v>75</v>
      </c>
      <c r="B75" s="22">
        <v>4026114.5</v>
      </c>
      <c r="C75" s="13">
        <f t="shared" si="2"/>
        <v>75</v>
      </c>
      <c r="D75" s="14">
        <f t="shared" si="3"/>
        <v>4026114.5</v>
      </c>
    </row>
    <row r="76" spans="1:4" x14ac:dyDescent="0.25">
      <c r="A76" s="12">
        <v>76</v>
      </c>
      <c r="B76" s="22">
        <v>329235.15625</v>
      </c>
      <c r="C76" s="13">
        <f t="shared" si="2"/>
        <v>76</v>
      </c>
      <c r="D76" s="14">
        <f t="shared" si="3"/>
        <v>329235.15625</v>
      </c>
    </row>
    <row r="77" spans="1:4" x14ac:dyDescent="0.25">
      <c r="A77" s="12">
        <v>77.099999999999994</v>
      </c>
      <c r="B77" s="22">
        <v>65124.882812999997</v>
      </c>
      <c r="C77" s="13">
        <f t="shared" si="2"/>
        <v>77</v>
      </c>
      <c r="D77" s="14">
        <f t="shared" si="3"/>
        <v>65124.882812999997</v>
      </c>
    </row>
    <row r="78" spans="1:4" x14ac:dyDescent="0.25">
      <c r="A78" s="12">
        <v>78.099999999999994</v>
      </c>
      <c r="B78" s="22">
        <v>34830.59375</v>
      </c>
      <c r="C78" s="13">
        <f t="shared" si="2"/>
        <v>78</v>
      </c>
      <c r="D78" s="14">
        <f t="shared" si="3"/>
        <v>34830.59375</v>
      </c>
    </row>
    <row r="79" spans="1:4" x14ac:dyDescent="0.25">
      <c r="A79" s="12">
        <v>78.900000000000006</v>
      </c>
      <c r="B79" s="22">
        <v>60821.046875</v>
      </c>
      <c r="C79" s="13">
        <f t="shared" si="2"/>
        <v>79</v>
      </c>
      <c r="D79" s="14">
        <f t="shared" si="3"/>
        <v>60821.046875</v>
      </c>
    </row>
    <row r="80" spans="1:4" x14ac:dyDescent="0.25">
      <c r="A80" s="12">
        <v>80</v>
      </c>
      <c r="B80" s="22">
        <v>20489.810547000001</v>
      </c>
      <c r="C80" s="13">
        <f t="shared" si="2"/>
        <v>80</v>
      </c>
      <c r="D80" s="14">
        <f t="shared" si="3"/>
        <v>20489.810547000001</v>
      </c>
    </row>
    <row r="81" spans="1:4" x14ac:dyDescent="0.25">
      <c r="A81" s="12">
        <v>80.900000000000006</v>
      </c>
      <c r="B81" s="22">
        <v>64559.703125</v>
      </c>
      <c r="C81" s="13">
        <f t="shared" si="2"/>
        <v>81</v>
      </c>
      <c r="D81" s="14">
        <f t="shared" si="3"/>
        <v>64559.703125</v>
      </c>
    </row>
    <row r="82" spans="1:4" x14ac:dyDescent="0.25">
      <c r="A82" s="12">
        <v>82.1</v>
      </c>
      <c r="B82" s="22">
        <v>8864.0517579999996</v>
      </c>
      <c r="C82" s="13">
        <f t="shared" si="2"/>
        <v>82</v>
      </c>
      <c r="D82" s="14">
        <f t="shared" si="3"/>
        <v>8864.0517579999996</v>
      </c>
    </row>
    <row r="83" spans="1:4" x14ac:dyDescent="0.25">
      <c r="A83" s="12">
        <v>83</v>
      </c>
      <c r="B83" s="22">
        <v>3409.6340329999998</v>
      </c>
      <c r="C83" s="13">
        <f t="shared" si="2"/>
        <v>83</v>
      </c>
      <c r="D83" s="14">
        <f t="shared" si="3"/>
        <v>3409.6340329999998</v>
      </c>
    </row>
    <row r="84" spans="1:4" x14ac:dyDescent="0.25">
      <c r="A84" s="12">
        <v>83.6</v>
      </c>
      <c r="B84" s="22">
        <v>297.44897500000002</v>
      </c>
      <c r="C84" s="13">
        <f t="shared" si="2"/>
        <v>84</v>
      </c>
      <c r="D84" s="14">
        <f t="shared" si="3"/>
        <v>297.44897500000002</v>
      </c>
    </row>
    <row r="85" spans="1:4" x14ac:dyDescent="0.25">
      <c r="A85" s="12">
        <v>84.3</v>
      </c>
      <c r="B85" s="22">
        <v>468.77545199999997</v>
      </c>
      <c r="C85" s="13">
        <f t="shared" si="2"/>
        <v>84</v>
      </c>
      <c r="D85" s="14">
        <f t="shared" si="3"/>
        <v>468.77545199999997</v>
      </c>
    </row>
    <row r="86" spans="1:4" x14ac:dyDescent="0.25">
      <c r="A86" s="12">
        <v>85.3</v>
      </c>
      <c r="B86" s="22">
        <v>2161.8747560000002</v>
      </c>
      <c r="C86" s="13">
        <f t="shared" si="2"/>
        <v>85</v>
      </c>
      <c r="D86" s="14">
        <f t="shared" si="3"/>
        <v>2161.8747560000002</v>
      </c>
    </row>
    <row r="87" spans="1:4" x14ac:dyDescent="0.25">
      <c r="A87" s="12">
        <v>85.9</v>
      </c>
      <c r="B87" s="22">
        <v>8351.6943360000005</v>
      </c>
      <c r="C87" s="13">
        <f t="shared" si="2"/>
        <v>86</v>
      </c>
      <c r="D87" s="14">
        <f t="shared" si="3"/>
        <v>8351.6943360000005</v>
      </c>
    </row>
    <row r="88" spans="1:4" x14ac:dyDescent="0.25">
      <c r="A88" s="12">
        <v>87</v>
      </c>
      <c r="B88" s="22">
        <v>414475.3125</v>
      </c>
      <c r="C88" s="13">
        <f t="shared" si="2"/>
        <v>87</v>
      </c>
      <c r="D88" s="14">
        <f t="shared" si="3"/>
        <v>414475.3125</v>
      </c>
    </row>
    <row r="89" spans="1:4" x14ac:dyDescent="0.25">
      <c r="A89" s="12">
        <v>88</v>
      </c>
      <c r="B89" s="22">
        <v>392537.84375</v>
      </c>
      <c r="C89" s="13">
        <f t="shared" si="2"/>
        <v>88</v>
      </c>
      <c r="D89" s="14">
        <f t="shared" si="3"/>
        <v>392537.84375</v>
      </c>
    </row>
    <row r="90" spans="1:4" x14ac:dyDescent="0.25">
      <c r="A90" s="12">
        <v>89.5</v>
      </c>
      <c r="B90" s="22">
        <v>13.640468</v>
      </c>
      <c r="C90" s="13">
        <f t="shared" si="2"/>
        <v>90</v>
      </c>
      <c r="D90" s="14">
        <f t="shared" si="3"/>
        <v>13.640468</v>
      </c>
    </row>
    <row r="91" spans="1:4" x14ac:dyDescent="0.25">
      <c r="A91" s="12">
        <v>90.2</v>
      </c>
      <c r="B91" s="22">
        <v>258.89120500000001</v>
      </c>
      <c r="C91" s="13">
        <f t="shared" si="2"/>
        <v>90</v>
      </c>
      <c r="D91" s="14">
        <f t="shared" si="3"/>
        <v>258.89120500000001</v>
      </c>
    </row>
    <row r="92" spans="1:4" x14ac:dyDescent="0.25">
      <c r="A92" s="12">
        <v>91</v>
      </c>
      <c r="B92" s="22">
        <v>21036.976563</v>
      </c>
      <c r="C92" s="13">
        <f t="shared" si="2"/>
        <v>91</v>
      </c>
      <c r="D92" s="14">
        <f t="shared" si="3"/>
        <v>21036.976563</v>
      </c>
    </row>
    <row r="93" spans="1:4" x14ac:dyDescent="0.25">
      <c r="A93" s="12">
        <v>92</v>
      </c>
      <c r="B93" s="22">
        <v>160441.28125</v>
      </c>
      <c r="C93" s="13">
        <f t="shared" si="2"/>
        <v>92</v>
      </c>
      <c r="D93" s="14">
        <f t="shared" si="3"/>
        <v>160441.28125</v>
      </c>
    </row>
    <row r="94" spans="1:4" x14ac:dyDescent="0.25">
      <c r="A94" s="12">
        <v>93</v>
      </c>
      <c r="B94" s="22">
        <v>254709.9375</v>
      </c>
      <c r="C94" s="13">
        <f t="shared" si="2"/>
        <v>93</v>
      </c>
      <c r="D94" s="14">
        <f t="shared" si="3"/>
        <v>254709.9375</v>
      </c>
    </row>
    <row r="95" spans="1:4" x14ac:dyDescent="0.25">
      <c r="A95" s="12">
        <v>94</v>
      </c>
      <c r="B95" s="22">
        <v>762718.875</v>
      </c>
      <c r="C95" s="13">
        <f t="shared" si="2"/>
        <v>94</v>
      </c>
      <c r="D95" s="14">
        <f t="shared" si="3"/>
        <v>762718.875</v>
      </c>
    </row>
    <row r="96" spans="1:4" x14ac:dyDescent="0.25">
      <c r="A96" s="12">
        <v>95</v>
      </c>
      <c r="B96" s="22">
        <v>8944251</v>
      </c>
      <c r="C96" s="13">
        <f t="shared" si="2"/>
        <v>95</v>
      </c>
      <c r="D96" s="14">
        <f t="shared" si="3"/>
        <v>8944251</v>
      </c>
    </row>
    <row r="97" spans="1:4" x14ac:dyDescent="0.25">
      <c r="A97" s="12">
        <v>96</v>
      </c>
      <c r="B97" s="22">
        <v>620187.1875</v>
      </c>
      <c r="C97" s="13">
        <f t="shared" si="2"/>
        <v>96</v>
      </c>
      <c r="D97" s="14">
        <f t="shared" si="3"/>
        <v>620187.1875</v>
      </c>
    </row>
    <row r="98" spans="1:4" x14ac:dyDescent="0.25">
      <c r="A98" s="12">
        <v>97.1</v>
      </c>
      <c r="B98" s="22">
        <v>18773.830077999999</v>
      </c>
      <c r="C98" s="13">
        <f t="shared" si="2"/>
        <v>97</v>
      </c>
      <c r="D98" s="14">
        <f t="shared" si="3"/>
        <v>18773.830077999999</v>
      </c>
    </row>
    <row r="99" spans="1:4" x14ac:dyDescent="0.25">
      <c r="A99" s="12">
        <v>98.1</v>
      </c>
      <c r="B99" s="22">
        <v>1681.9819339999999</v>
      </c>
      <c r="C99" s="13">
        <f t="shared" si="2"/>
        <v>98</v>
      </c>
      <c r="D99" s="14">
        <f t="shared" si="3"/>
        <v>1681.9819339999999</v>
      </c>
    </row>
    <row r="100" spans="1:4" x14ac:dyDescent="0.25">
      <c r="A100" s="12">
        <v>99.3</v>
      </c>
      <c r="B100" s="22">
        <v>244.029572</v>
      </c>
      <c r="C100" s="13">
        <f t="shared" ref="C100:C163" si="4">ROUND(A100,0)</f>
        <v>99</v>
      </c>
      <c r="D100" s="14">
        <f t="shared" ref="D100:D163" si="5">B100</f>
        <v>244.029572</v>
      </c>
    </row>
    <row r="101" spans="1:4" x14ac:dyDescent="0.25">
      <c r="A101" s="12">
        <v>100.3</v>
      </c>
      <c r="B101" s="22">
        <v>267.50576799999999</v>
      </c>
      <c r="C101" s="13">
        <f t="shared" si="4"/>
        <v>100</v>
      </c>
      <c r="D101" s="14">
        <f t="shared" si="5"/>
        <v>267.50576799999999</v>
      </c>
    </row>
    <row r="102" spans="1:4" x14ac:dyDescent="0.25">
      <c r="A102" s="12">
        <v>102.2</v>
      </c>
      <c r="B102" s="22">
        <v>314.50186200000002</v>
      </c>
      <c r="C102" s="13">
        <f t="shared" si="4"/>
        <v>102</v>
      </c>
      <c r="D102" s="14">
        <f t="shared" si="5"/>
        <v>314.50186200000002</v>
      </c>
    </row>
    <row r="103" spans="1:4" x14ac:dyDescent="0.25">
      <c r="A103" s="12">
        <v>103</v>
      </c>
      <c r="B103" s="22">
        <v>3293.8671880000002</v>
      </c>
      <c r="C103" s="13">
        <f t="shared" si="4"/>
        <v>103</v>
      </c>
      <c r="D103" s="14">
        <f t="shared" si="5"/>
        <v>3293.8671880000002</v>
      </c>
    </row>
    <row r="104" spans="1:4" x14ac:dyDescent="0.25">
      <c r="A104" s="12">
        <v>104</v>
      </c>
      <c r="B104" s="22">
        <v>22239.886718999998</v>
      </c>
      <c r="C104" s="13">
        <f t="shared" si="4"/>
        <v>104</v>
      </c>
      <c r="D104" s="14">
        <f t="shared" si="5"/>
        <v>22239.886718999998</v>
      </c>
    </row>
    <row r="105" spans="1:4" x14ac:dyDescent="0.25">
      <c r="A105" s="12">
        <v>104.9</v>
      </c>
      <c r="B105" s="22">
        <v>8644.1005860000005</v>
      </c>
      <c r="C105" s="13">
        <f t="shared" si="4"/>
        <v>105</v>
      </c>
      <c r="D105" s="14">
        <f t="shared" si="5"/>
        <v>8644.1005860000005</v>
      </c>
    </row>
    <row r="106" spans="1:4" x14ac:dyDescent="0.25">
      <c r="A106" s="12">
        <v>105.9</v>
      </c>
      <c r="B106" s="22">
        <v>13442.413086</v>
      </c>
      <c r="C106" s="13">
        <f t="shared" si="4"/>
        <v>106</v>
      </c>
      <c r="D106" s="14">
        <f t="shared" si="5"/>
        <v>13442.413086</v>
      </c>
    </row>
    <row r="107" spans="1:4" x14ac:dyDescent="0.25">
      <c r="A107" s="12">
        <v>106.9</v>
      </c>
      <c r="B107" s="22">
        <v>3393.1359859999998</v>
      </c>
      <c r="C107" s="13">
        <f t="shared" si="4"/>
        <v>107</v>
      </c>
      <c r="D107" s="14">
        <f t="shared" si="5"/>
        <v>3393.1359859999998</v>
      </c>
    </row>
    <row r="108" spans="1:4" x14ac:dyDescent="0.25">
      <c r="A108" s="12">
        <v>107.9</v>
      </c>
      <c r="B108" s="22">
        <v>644.70214799999997</v>
      </c>
      <c r="C108" s="13">
        <f t="shared" si="4"/>
        <v>108</v>
      </c>
      <c r="D108" s="14">
        <f t="shared" si="5"/>
        <v>644.70214799999997</v>
      </c>
    </row>
    <row r="109" spans="1:4" x14ac:dyDescent="0.25">
      <c r="A109" s="12">
        <v>108.5</v>
      </c>
      <c r="B109" s="22">
        <v>0.95415799999999995</v>
      </c>
      <c r="C109" s="13">
        <f t="shared" si="4"/>
        <v>109</v>
      </c>
      <c r="D109" s="14">
        <f t="shared" si="5"/>
        <v>0.95415799999999995</v>
      </c>
    </row>
    <row r="110" spans="1:4" x14ac:dyDescent="0.25">
      <c r="A110" s="12">
        <v>109.5</v>
      </c>
      <c r="B110" s="22">
        <v>476.35021999999998</v>
      </c>
      <c r="C110" s="13">
        <f t="shared" si="4"/>
        <v>110</v>
      </c>
      <c r="D110" s="14">
        <f t="shared" si="5"/>
        <v>476.35021999999998</v>
      </c>
    </row>
    <row r="111" spans="1:4" x14ac:dyDescent="0.25">
      <c r="A111" s="12">
        <v>110.5</v>
      </c>
      <c r="B111" s="22">
        <v>2514.2609859999998</v>
      </c>
      <c r="C111" s="13">
        <f t="shared" si="4"/>
        <v>111</v>
      </c>
      <c r="D111" s="14">
        <f t="shared" si="5"/>
        <v>2514.2609859999998</v>
      </c>
    </row>
    <row r="112" spans="1:4" x14ac:dyDescent="0.25">
      <c r="A112" s="12">
        <v>111.1</v>
      </c>
      <c r="B112" s="22">
        <v>832.21160899999995</v>
      </c>
      <c r="C112" s="13">
        <f t="shared" si="4"/>
        <v>111</v>
      </c>
      <c r="D112" s="14">
        <f t="shared" si="5"/>
        <v>832.21160899999995</v>
      </c>
    </row>
    <row r="113" spans="1:4" x14ac:dyDescent="0.25">
      <c r="A113" s="12">
        <v>112.1</v>
      </c>
      <c r="B113" s="22">
        <v>1479.779663</v>
      </c>
      <c r="C113" s="13">
        <f t="shared" si="4"/>
        <v>112</v>
      </c>
      <c r="D113" s="14">
        <f t="shared" si="5"/>
        <v>1479.779663</v>
      </c>
    </row>
    <row r="114" spans="1:4" x14ac:dyDescent="0.25">
      <c r="A114" s="12">
        <v>112.9</v>
      </c>
      <c r="B114" s="22">
        <v>1021.7531739999999</v>
      </c>
      <c r="C114" s="13">
        <f t="shared" si="4"/>
        <v>113</v>
      </c>
      <c r="D114" s="14">
        <f t="shared" si="5"/>
        <v>1021.7531739999999</v>
      </c>
    </row>
    <row r="115" spans="1:4" x14ac:dyDescent="0.25">
      <c r="A115" s="12">
        <v>113.8</v>
      </c>
      <c r="B115" s="22">
        <v>17.43186</v>
      </c>
      <c r="C115" s="13">
        <f t="shared" si="4"/>
        <v>114</v>
      </c>
      <c r="D115" s="14">
        <f t="shared" si="5"/>
        <v>17.43186</v>
      </c>
    </row>
    <row r="116" spans="1:4" x14ac:dyDescent="0.25">
      <c r="A116" s="12">
        <v>114.9</v>
      </c>
      <c r="B116" s="22">
        <v>4353.7124020000001</v>
      </c>
      <c r="C116" s="13">
        <f t="shared" si="4"/>
        <v>115</v>
      </c>
      <c r="D116" s="14">
        <f t="shared" si="5"/>
        <v>4353.7124020000001</v>
      </c>
    </row>
    <row r="117" spans="1:4" x14ac:dyDescent="0.25">
      <c r="A117" s="12">
        <v>115.9</v>
      </c>
      <c r="B117" s="22">
        <v>9800.6728519999997</v>
      </c>
      <c r="C117" s="13">
        <f t="shared" si="4"/>
        <v>116</v>
      </c>
      <c r="D117" s="14">
        <f t="shared" si="5"/>
        <v>9800.6728519999997</v>
      </c>
    </row>
    <row r="118" spans="1:4" x14ac:dyDescent="0.25">
      <c r="A118" s="12">
        <v>116.9</v>
      </c>
      <c r="B118" s="22">
        <v>25627.46875</v>
      </c>
      <c r="C118" s="13">
        <f t="shared" si="4"/>
        <v>117</v>
      </c>
      <c r="D118" s="14">
        <f t="shared" si="5"/>
        <v>25627.46875</v>
      </c>
    </row>
    <row r="119" spans="1:4" x14ac:dyDescent="0.25">
      <c r="A119" s="12">
        <v>117.9</v>
      </c>
      <c r="B119" s="22">
        <v>11634.220703000001</v>
      </c>
      <c r="C119" s="13">
        <f t="shared" si="4"/>
        <v>118</v>
      </c>
      <c r="D119" s="14">
        <f t="shared" si="5"/>
        <v>11634.220703000001</v>
      </c>
    </row>
    <row r="120" spans="1:4" x14ac:dyDescent="0.25">
      <c r="A120" s="12">
        <v>118.5</v>
      </c>
      <c r="B120" s="22">
        <v>1001.653259</v>
      </c>
      <c r="C120" s="13">
        <f t="shared" si="4"/>
        <v>119</v>
      </c>
      <c r="D120" s="14">
        <f t="shared" si="5"/>
        <v>1001.653259</v>
      </c>
    </row>
    <row r="121" spans="1:4" x14ac:dyDescent="0.25">
      <c r="A121" s="12">
        <v>119</v>
      </c>
      <c r="B121" s="22">
        <v>17949.847656000002</v>
      </c>
      <c r="C121" s="13">
        <f t="shared" si="4"/>
        <v>119</v>
      </c>
      <c r="D121" s="14">
        <f t="shared" si="5"/>
        <v>17949.847656000002</v>
      </c>
    </row>
    <row r="122" spans="1:4" x14ac:dyDescent="0.25">
      <c r="A122" s="12">
        <v>120.1</v>
      </c>
      <c r="B122" s="22">
        <v>925.03375200000005</v>
      </c>
      <c r="C122" s="13">
        <f t="shared" si="4"/>
        <v>120</v>
      </c>
      <c r="D122" s="14">
        <f t="shared" si="5"/>
        <v>925.03375200000005</v>
      </c>
    </row>
    <row r="123" spans="1:4" x14ac:dyDescent="0.25">
      <c r="A123" s="12">
        <v>120.9</v>
      </c>
      <c r="B123" s="22">
        <v>786.20617700000003</v>
      </c>
      <c r="C123" s="13">
        <f t="shared" si="4"/>
        <v>121</v>
      </c>
      <c r="D123" s="14">
        <f t="shared" si="5"/>
        <v>786.20617700000003</v>
      </c>
    </row>
    <row r="124" spans="1:4" x14ac:dyDescent="0.25">
      <c r="A124" s="12">
        <v>121.5</v>
      </c>
      <c r="B124" s="22">
        <v>760.00207499999999</v>
      </c>
      <c r="C124" s="13">
        <f t="shared" si="4"/>
        <v>122</v>
      </c>
      <c r="D124" s="14">
        <f t="shared" si="5"/>
        <v>760.00207499999999</v>
      </c>
    </row>
    <row r="125" spans="1:4" x14ac:dyDescent="0.25">
      <c r="A125" s="12">
        <v>122.1</v>
      </c>
      <c r="B125" s="22">
        <v>564.32885699999997</v>
      </c>
      <c r="C125" s="13">
        <f t="shared" si="4"/>
        <v>122</v>
      </c>
      <c r="D125" s="14">
        <f t="shared" si="5"/>
        <v>564.32885699999997</v>
      </c>
    </row>
    <row r="126" spans="1:4" x14ac:dyDescent="0.25">
      <c r="A126" s="12">
        <v>123</v>
      </c>
      <c r="B126" s="22">
        <v>1075.416138</v>
      </c>
      <c r="C126" s="13">
        <f t="shared" si="4"/>
        <v>123</v>
      </c>
      <c r="D126" s="14">
        <f t="shared" si="5"/>
        <v>1075.416138</v>
      </c>
    </row>
    <row r="127" spans="1:4" x14ac:dyDescent="0.25">
      <c r="A127" s="12">
        <v>124</v>
      </c>
      <c r="B127" s="22">
        <v>2821.3771969999998</v>
      </c>
      <c r="C127" s="13">
        <f t="shared" si="4"/>
        <v>124</v>
      </c>
      <c r="D127" s="14">
        <f t="shared" si="5"/>
        <v>2821.3771969999998</v>
      </c>
    </row>
    <row r="128" spans="1:4" x14ac:dyDescent="0.25">
      <c r="A128" s="12">
        <v>125.1</v>
      </c>
      <c r="B128" s="22">
        <v>2288.8298340000001</v>
      </c>
      <c r="C128" s="13">
        <f t="shared" si="4"/>
        <v>125</v>
      </c>
      <c r="D128" s="14">
        <f t="shared" si="5"/>
        <v>2288.8298340000001</v>
      </c>
    </row>
    <row r="129" spans="1:4" x14ac:dyDescent="0.25">
      <c r="A129" s="12">
        <v>125.9</v>
      </c>
      <c r="B129" s="22">
        <v>738.40686000000005</v>
      </c>
      <c r="C129" s="13">
        <f t="shared" si="4"/>
        <v>126</v>
      </c>
      <c r="D129" s="14">
        <f t="shared" si="5"/>
        <v>738.40686000000005</v>
      </c>
    </row>
    <row r="130" spans="1:4" x14ac:dyDescent="0.25">
      <c r="A130" s="12">
        <v>126.7</v>
      </c>
      <c r="B130" s="22">
        <v>486.82287600000001</v>
      </c>
      <c r="C130" s="13">
        <f t="shared" si="4"/>
        <v>127</v>
      </c>
      <c r="D130" s="14">
        <f t="shared" si="5"/>
        <v>486.82287600000001</v>
      </c>
    </row>
    <row r="131" spans="1:4" x14ac:dyDescent="0.25">
      <c r="A131" s="12">
        <v>127.9</v>
      </c>
      <c r="B131" s="22">
        <v>12811.410156</v>
      </c>
      <c r="C131" s="13">
        <f t="shared" si="4"/>
        <v>128</v>
      </c>
      <c r="D131" s="14">
        <f t="shared" si="5"/>
        <v>12811.410156</v>
      </c>
    </row>
    <row r="132" spans="1:4" x14ac:dyDescent="0.25">
      <c r="A132" s="12">
        <v>128.4</v>
      </c>
      <c r="B132" s="22">
        <v>658.74060099999997</v>
      </c>
      <c r="C132" s="13">
        <f t="shared" si="4"/>
        <v>128</v>
      </c>
      <c r="D132" s="14">
        <f t="shared" si="5"/>
        <v>658.74060099999997</v>
      </c>
    </row>
    <row r="133" spans="1:4" x14ac:dyDescent="0.25">
      <c r="A133" s="12">
        <v>128.9</v>
      </c>
      <c r="B133" s="22">
        <v>6893.6362300000001</v>
      </c>
      <c r="C133" s="13">
        <f t="shared" si="4"/>
        <v>129</v>
      </c>
      <c r="D133" s="14">
        <f t="shared" si="5"/>
        <v>6893.6362300000001</v>
      </c>
    </row>
    <row r="134" spans="1:4" x14ac:dyDescent="0.25">
      <c r="A134" s="12">
        <v>130</v>
      </c>
      <c r="B134" s="22">
        <v>13538.309569999999</v>
      </c>
      <c r="C134" s="13">
        <f t="shared" si="4"/>
        <v>130</v>
      </c>
      <c r="D134" s="14">
        <f t="shared" si="5"/>
        <v>13538.309569999999</v>
      </c>
    </row>
    <row r="135" spans="1:4" x14ac:dyDescent="0.25">
      <c r="A135" s="12">
        <v>130.9</v>
      </c>
      <c r="B135" s="22">
        <v>6082.2768550000001</v>
      </c>
      <c r="C135" s="13">
        <f t="shared" si="4"/>
        <v>131</v>
      </c>
      <c r="D135" s="14">
        <f t="shared" si="5"/>
        <v>6082.2768550000001</v>
      </c>
    </row>
    <row r="136" spans="1:4" x14ac:dyDescent="0.25">
      <c r="A136" s="12">
        <v>132</v>
      </c>
      <c r="B136" s="22">
        <v>1121.731323</v>
      </c>
      <c r="C136" s="13">
        <f t="shared" si="4"/>
        <v>132</v>
      </c>
      <c r="D136" s="14">
        <f t="shared" si="5"/>
        <v>1121.731323</v>
      </c>
    </row>
    <row r="137" spans="1:4" x14ac:dyDescent="0.25">
      <c r="A137" s="12">
        <v>133.19999999999999</v>
      </c>
      <c r="B137" s="22">
        <v>2653.8708499999998</v>
      </c>
      <c r="C137" s="13">
        <f t="shared" si="4"/>
        <v>133</v>
      </c>
      <c r="D137" s="14">
        <f t="shared" si="5"/>
        <v>2653.8708499999998</v>
      </c>
    </row>
    <row r="138" spans="1:4" x14ac:dyDescent="0.25">
      <c r="A138" s="12">
        <v>134</v>
      </c>
      <c r="B138" s="22">
        <v>2213.273193</v>
      </c>
      <c r="C138" s="13">
        <f t="shared" si="4"/>
        <v>134</v>
      </c>
      <c r="D138" s="14">
        <f t="shared" si="5"/>
        <v>2213.273193</v>
      </c>
    </row>
    <row r="139" spans="1:4" x14ac:dyDescent="0.25">
      <c r="A139" s="12">
        <v>134.80000000000001</v>
      </c>
      <c r="B139" s="22">
        <v>3892.3776859999998</v>
      </c>
      <c r="C139" s="13">
        <f t="shared" si="4"/>
        <v>135</v>
      </c>
      <c r="D139" s="14">
        <f t="shared" si="5"/>
        <v>3892.3776859999998</v>
      </c>
    </row>
    <row r="140" spans="1:4" x14ac:dyDescent="0.25">
      <c r="A140" s="12">
        <v>135.4</v>
      </c>
      <c r="B140" s="22">
        <v>1898.4801030000001</v>
      </c>
      <c r="C140" s="13">
        <f t="shared" si="4"/>
        <v>135</v>
      </c>
      <c r="D140" s="14">
        <f t="shared" si="5"/>
        <v>1898.4801030000001</v>
      </c>
    </row>
    <row r="141" spans="1:4" x14ac:dyDescent="0.25">
      <c r="A141" s="12">
        <v>136</v>
      </c>
      <c r="B141" s="22">
        <v>2036.0107419999999</v>
      </c>
      <c r="C141" s="13">
        <f t="shared" si="4"/>
        <v>136</v>
      </c>
      <c r="D141" s="14">
        <f t="shared" si="5"/>
        <v>2036.0107419999999</v>
      </c>
    </row>
    <row r="142" spans="1:4" x14ac:dyDescent="0.25">
      <c r="A142" s="12">
        <v>136.80000000000001</v>
      </c>
      <c r="B142" s="22">
        <v>4834.9780270000001</v>
      </c>
      <c r="C142" s="13">
        <f t="shared" si="4"/>
        <v>137</v>
      </c>
      <c r="D142" s="14">
        <f t="shared" si="5"/>
        <v>4834.9780270000001</v>
      </c>
    </row>
    <row r="143" spans="1:4" x14ac:dyDescent="0.25">
      <c r="A143" s="12">
        <v>138.80000000000001</v>
      </c>
      <c r="B143" s="22">
        <v>219.918823</v>
      </c>
      <c r="C143" s="13">
        <f t="shared" si="4"/>
        <v>139</v>
      </c>
      <c r="D143" s="14">
        <f t="shared" si="5"/>
        <v>219.918823</v>
      </c>
    </row>
    <row r="144" spans="1:4" x14ac:dyDescent="0.25">
      <c r="A144" s="12">
        <v>140.30000000000001</v>
      </c>
      <c r="B144" s="22">
        <v>3425.1823730000001</v>
      </c>
      <c r="C144" s="13">
        <f t="shared" si="4"/>
        <v>140</v>
      </c>
      <c r="D144" s="14">
        <f t="shared" si="5"/>
        <v>3425.1823730000001</v>
      </c>
    </row>
    <row r="145" spans="1:4" x14ac:dyDescent="0.25">
      <c r="A145" s="12">
        <v>140.9</v>
      </c>
      <c r="B145" s="22">
        <v>20854.953125</v>
      </c>
      <c r="C145" s="13">
        <f t="shared" si="4"/>
        <v>141</v>
      </c>
      <c r="D145" s="14">
        <f t="shared" si="5"/>
        <v>20854.953125</v>
      </c>
    </row>
    <row r="146" spans="1:4" x14ac:dyDescent="0.25">
      <c r="A146" s="12">
        <v>142.80000000000001</v>
      </c>
      <c r="B146" s="22">
        <v>20946.679688</v>
      </c>
      <c r="C146" s="13">
        <f t="shared" si="4"/>
        <v>143</v>
      </c>
      <c r="D146" s="14">
        <f t="shared" si="5"/>
        <v>20946.679688</v>
      </c>
    </row>
    <row r="147" spans="1:4" x14ac:dyDescent="0.25">
      <c r="A147" s="12">
        <v>143.9</v>
      </c>
      <c r="B147" s="22">
        <v>653.398865</v>
      </c>
      <c r="C147" s="13">
        <f t="shared" si="4"/>
        <v>144</v>
      </c>
      <c r="D147" s="14">
        <f t="shared" si="5"/>
        <v>653.398865</v>
      </c>
    </row>
    <row r="148" spans="1:4" x14ac:dyDescent="0.25">
      <c r="A148" s="12">
        <v>144.9</v>
      </c>
      <c r="B148" s="22">
        <v>890.354919</v>
      </c>
      <c r="C148" s="13">
        <f t="shared" si="4"/>
        <v>145</v>
      </c>
      <c r="D148" s="14">
        <f t="shared" si="5"/>
        <v>890.354919</v>
      </c>
    </row>
    <row r="149" spans="1:4" x14ac:dyDescent="0.25">
      <c r="A149" s="12">
        <v>146</v>
      </c>
      <c r="B149" s="22">
        <v>8595.0117190000001</v>
      </c>
      <c r="C149" s="13">
        <f t="shared" si="4"/>
        <v>146</v>
      </c>
      <c r="D149" s="14">
        <f t="shared" si="5"/>
        <v>8595.0117190000001</v>
      </c>
    </row>
    <row r="150" spans="1:4" x14ac:dyDescent="0.25">
      <c r="A150" s="12">
        <v>146.9</v>
      </c>
      <c r="B150" s="22">
        <v>3613.5017090000001</v>
      </c>
      <c r="C150" s="13">
        <f t="shared" si="4"/>
        <v>147</v>
      </c>
      <c r="D150" s="14">
        <f t="shared" si="5"/>
        <v>3613.5017090000001</v>
      </c>
    </row>
    <row r="151" spans="1:4" x14ac:dyDescent="0.25">
      <c r="A151" s="12">
        <v>147.9</v>
      </c>
      <c r="B151" s="22">
        <v>6451.5952150000003</v>
      </c>
      <c r="C151" s="13">
        <f t="shared" si="4"/>
        <v>148</v>
      </c>
      <c r="D151" s="14">
        <f t="shared" si="5"/>
        <v>6451.5952150000003</v>
      </c>
    </row>
    <row r="152" spans="1:4" x14ac:dyDescent="0.25">
      <c r="A152" s="12">
        <v>149</v>
      </c>
      <c r="B152" s="22">
        <v>2995.4064939999998</v>
      </c>
      <c r="C152" s="13">
        <f t="shared" si="4"/>
        <v>149</v>
      </c>
      <c r="D152" s="14">
        <f t="shared" si="5"/>
        <v>2995.4064939999998</v>
      </c>
    </row>
    <row r="153" spans="1:4" x14ac:dyDescent="0.25">
      <c r="A153" s="12">
        <v>150.1</v>
      </c>
      <c r="B153" s="22">
        <v>2762.9721679999998</v>
      </c>
      <c r="C153" s="13">
        <f t="shared" si="4"/>
        <v>150</v>
      </c>
      <c r="D153" s="14">
        <f t="shared" si="5"/>
        <v>2762.9721679999998</v>
      </c>
    </row>
    <row r="154" spans="1:4" x14ac:dyDescent="0.25">
      <c r="A154" s="12">
        <v>151.9</v>
      </c>
      <c r="B154" s="22">
        <v>1640.2579350000001</v>
      </c>
      <c r="C154" s="13">
        <f t="shared" si="4"/>
        <v>152</v>
      </c>
      <c r="D154" s="14">
        <f t="shared" si="5"/>
        <v>1640.2579350000001</v>
      </c>
    </row>
    <row r="155" spans="1:4" x14ac:dyDescent="0.25">
      <c r="A155" s="12">
        <v>153</v>
      </c>
      <c r="B155" s="22">
        <v>4180.5595700000003</v>
      </c>
      <c r="C155" s="13">
        <f t="shared" si="4"/>
        <v>153</v>
      </c>
      <c r="D155" s="14">
        <f t="shared" si="5"/>
        <v>4180.5595700000003</v>
      </c>
    </row>
    <row r="156" spans="1:4" x14ac:dyDescent="0.25">
      <c r="A156" s="12">
        <v>153.9</v>
      </c>
      <c r="B156" s="22">
        <v>2595.374268</v>
      </c>
      <c r="C156" s="13">
        <f t="shared" si="4"/>
        <v>154</v>
      </c>
      <c r="D156" s="14">
        <f t="shared" si="5"/>
        <v>2595.374268</v>
      </c>
    </row>
    <row r="157" spans="1:4" x14ac:dyDescent="0.25">
      <c r="A157" s="12">
        <v>154.9</v>
      </c>
      <c r="B157" s="22">
        <v>12270.265625</v>
      </c>
      <c r="C157" s="13">
        <f t="shared" si="4"/>
        <v>155</v>
      </c>
      <c r="D157" s="14">
        <f t="shared" si="5"/>
        <v>12270.265625</v>
      </c>
    </row>
    <row r="158" spans="1:4" x14ac:dyDescent="0.25">
      <c r="A158" s="12">
        <v>155.9</v>
      </c>
      <c r="B158" s="22">
        <v>1618.530518</v>
      </c>
      <c r="C158" s="13">
        <f t="shared" si="4"/>
        <v>156</v>
      </c>
      <c r="D158" s="14">
        <f t="shared" si="5"/>
        <v>1618.530518</v>
      </c>
    </row>
    <row r="159" spans="1:4" x14ac:dyDescent="0.25">
      <c r="A159" s="12">
        <v>156.9</v>
      </c>
      <c r="B159" s="22">
        <v>6763.6376950000003</v>
      </c>
      <c r="C159" s="13">
        <f t="shared" si="4"/>
        <v>157</v>
      </c>
      <c r="D159" s="14">
        <f t="shared" si="5"/>
        <v>6763.6376950000003</v>
      </c>
    </row>
    <row r="160" spans="1:4" x14ac:dyDescent="0.25">
      <c r="A160" s="12">
        <v>158</v>
      </c>
      <c r="B160" s="22">
        <v>1319.5960689999999</v>
      </c>
      <c r="C160" s="13">
        <f t="shared" si="4"/>
        <v>158</v>
      </c>
      <c r="D160" s="14">
        <f t="shared" si="5"/>
        <v>1319.5960689999999</v>
      </c>
    </row>
    <row r="161" spans="1:4" x14ac:dyDescent="0.25">
      <c r="A161" s="12">
        <v>158.9</v>
      </c>
      <c r="B161" s="22">
        <v>2839.3530270000001</v>
      </c>
      <c r="C161" s="13">
        <f t="shared" si="4"/>
        <v>159</v>
      </c>
      <c r="D161" s="14">
        <f t="shared" si="5"/>
        <v>2839.3530270000001</v>
      </c>
    </row>
    <row r="162" spans="1:4" x14ac:dyDescent="0.25">
      <c r="A162" s="12">
        <v>159.9</v>
      </c>
      <c r="B162" s="22">
        <v>783.00170900000001</v>
      </c>
      <c r="C162" s="13">
        <f t="shared" si="4"/>
        <v>160</v>
      </c>
      <c r="D162" s="14">
        <f t="shared" si="5"/>
        <v>783.00170900000001</v>
      </c>
    </row>
    <row r="163" spans="1:4" x14ac:dyDescent="0.25">
      <c r="A163" s="12">
        <v>161</v>
      </c>
      <c r="B163" s="22">
        <v>3756.2382809999999</v>
      </c>
      <c r="C163" s="13">
        <f t="shared" si="4"/>
        <v>161</v>
      </c>
      <c r="D163" s="14">
        <f t="shared" si="5"/>
        <v>3756.2382809999999</v>
      </c>
    </row>
    <row r="164" spans="1:4" x14ac:dyDescent="0.25">
      <c r="A164" s="12">
        <v>162.30000000000001</v>
      </c>
      <c r="B164" s="22">
        <v>828.97961399999997</v>
      </c>
      <c r="C164" s="13">
        <f t="shared" ref="C164:C227" si="6">ROUND(A164,0)</f>
        <v>162</v>
      </c>
      <c r="D164" s="14">
        <f t="shared" ref="D164:D227" si="7">B164</f>
        <v>828.97961399999997</v>
      </c>
    </row>
    <row r="165" spans="1:4" x14ac:dyDescent="0.25">
      <c r="A165" s="12">
        <v>163.1</v>
      </c>
      <c r="B165" s="22">
        <v>365.68454000000003</v>
      </c>
      <c r="C165" s="13">
        <f t="shared" si="6"/>
        <v>163</v>
      </c>
      <c r="D165" s="14">
        <f t="shared" si="7"/>
        <v>365.68454000000003</v>
      </c>
    </row>
    <row r="166" spans="1:4" x14ac:dyDescent="0.25">
      <c r="A166" s="12">
        <v>164</v>
      </c>
      <c r="B166" s="22">
        <v>4.3999999999999999E-5</v>
      </c>
      <c r="C166" s="13">
        <f t="shared" si="6"/>
        <v>164</v>
      </c>
      <c r="D166" s="14">
        <f t="shared" si="7"/>
        <v>4.3999999999999999E-5</v>
      </c>
    </row>
    <row r="167" spans="1:4" x14ac:dyDescent="0.25">
      <c r="A167" s="12">
        <v>164.8</v>
      </c>
      <c r="B167" s="22">
        <v>47.425879999999999</v>
      </c>
      <c r="C167" s="13">
        <f t="shared" si="6"/>
        <v>165</v>
      </c>
      <c r="D167" s="14">
        <f t="shared" si="7"/>
        <v>47.425879999999999</v>
      </c>
    </row>
    <row r="168" spans="1:4" x14ac:dyDescent="0.25">
      <c r="A168" s="12">
        <v>165.3</v>
      </c>
      <c r="B168" s="22">
        <v>280.092377</v>
      </c>
      <c r="C168" s="13">
        <f t="shared" si="6"/>
        <v>165</v>
      </c>
      <c r="D168" s="14">
        <f t="shared" si="7"/>
        <v>280.092377</v>
      </c>
    </row>
    <row r="169" spans="1:4" x14ac:dyDescent="0.25">
      <c r="A169" s="12">
        <v>166.3</v>
      </c>
      <c r="B169" s="22">
        <v>6.7429999999999999E-3</v>
      </c>
      <c r="C169" s="13">
        <f t="shared" si="6"/>
        <v>166</v>
      </c>
      <c r="D169" s="14">
        <f t="shared" si="7"/>
        <v>6.7429999999999999E-3</v>
      </c>
    </row>
    <row r="170" spans="1:4" x14ac:dyDescent="0.25">
      <c r="A170" s="12">
        <v>167.7</v>
      </c>
      <c r="B170" s="22">
        <v>262.67706299999998</v>
      </c>
      <c r="C170" s="13">
        <f t="shared" si="6"/>
        <v>168</v>
      </c>
      <c r="D170" s="14">
        <f t="shared" si="7"/>
        <v>262.67706299999998</v>
      </c>
    </row>
    <row r="171" spans="1:4" x14ac:dyDescent="0.25">
      <c r="A171" s="12">
        <v>168.5</v>
      </c>
      <c r="B171" s="22">
        <v>2.3838999999999999E-2</v>
      </c>
      <c r="C171" s="13">
        <f t="shared" si="6"/>
        <v>169</v>
      </c>
      <c r="D171" s="14">
        <f t="shared" si="7"/>
        <v>2.3838999999999999E-2</v>
      </c>
    </row>
    <row r="172" spans="1:4" x14ac:dyDescent="0.25">
      <c r="A172" s="12">
        <v>169.2</v>
      </c>
      <c r="B172" s="22">
        <v>5.0000000000000004E-6</v>
      </c>
      <c r="C172" s="13">
        <f t="shared" si="6"/>
        <v>169</v>
      </c>
      <c r="D172" s="14">
        <f t="shared" si="7"/>
        <v>5.0000000000000004E-6</v>
      </c>
    </row>
    <row r="173" spans="1:4" x14ac:dyDescent="0.25">
      <c r="A173" s="12">
        <v>170.2</v>
      </c>
      <c r="B173" s="22">
        <v>138.58381700000001</v>
      </c>
      <c r="C173" s="13">
        <f t="shared" si="6"/>
        <v>170</v>
      </c>
      <c r="D173" s="14">
        <f t="shared" si="7"/>
        <v>138.58381700000001</v>
      </c>
    </row>
    <row r="174" spans="1:4" x14ac:dyDescent="0.25">
      <c r="A174" s="12">
        <v>171</v>
      </c>
      <c r="B174" s="22">
        <v>175.240082</v>
      </c>
      <c r="C174" s="13">
        <f t="shared" si="6"/>
        <v>171</v>
      </c>
      <c r="D174" s="14">
        <f t="shared" si="7"/>
        <v>175.240082</v>
      </c>
    </row>
    <row r="175" spans="1:4" x14ac:dyDescent="0.25">
      <c r="A175" s="12">
        <v>171.8</v>
      </c>
      <c r="B175" s="22">
        <v>815.31433100000004</v>
      </c>
      <c r="C175" s="13">
        <f t="shared" si="6"/>
        <v>172</v>
      </c>
      <c r="D175" s="14">
        <f t="shared" si="7"/>
        <v>815.31433100000004</v>
      </c>
    </row>
    <row r="176" spans="1:4" x14ac:dyDescent="0.25">
      <c r="A176" s="12">
        <v>172.8</v>
      </c>
      <c r="B176" s="22">
        <v>12063.897461</v>
      </c>
      <c r="C176" s="13">
        <f t="shared" si="6"/>
        <v>173</v>
      </c>
      <c r="D176" s="14">
        <f t="shared" si="7"/>
        <v>12063.897461</v>
      </c>
    </row>
    <row r="177" spans="1:4" x14ac:dyDescent="0.25">
      <c r="A177" s="12">
        <v>173.9</v>
      </c>
      <c r="B177" s="22">
        <v>4533625.5</v>
      </c>
      <c r="C177" s="13">
        <f t="shared" si="6"/>
        <v>174</v>
      </c>
      <c r="D177" s="14">
        <f t="shared" si="7"/>
        <v>4533625.5</v>
      </c>
    </row>
    <row r="178" spans="1:4" x14ac:dyDescent="0.25">
      <c r="A178" s="12">
        <v>175</v>
      </c>
      <c r="B178" s="22">
        <v>362018.4375</v>
      </c>
      <c r="C178" s="13">
        <f t="shared" si="6"/>
        <v>175</v>
      </c>
      <c r="D178" s="14">
        <f t="shared" si="7"/>
        <v>362018.4375</v>
      </c>
    </row>
    <row r="179" spans="1:4" x14ac:dyDescent="0.25">
      <c r="A179" s="12">
        <v>175.9</v>
      </c>
      <c r="B179" s="22">
        <v>4314496.5</v>
      </c>
      <c r="C179" s="13">
        <f t="shared" si="6"/>
        <v>176</v>
      </c>
      <c r="D179" s="14">
        <f t="shared" si="7"/>
        <v>4314496.5</v>
      </c>
    </row>
    <row r="180" spans="1:4" x14ac:dyDescent="0.25">
      <c r="A180" s="12">
        <v>177</v>
      </c>
      <c r="B180" s="22">
        <v>262960.25</v>
      </c>
      <c r="C180" s="13">
        <f t="shared" si="6"/>
        <v>177</v>
      </c>
      <c r="D180" s="14">
        <f t="shared" si="7"/>
        <v>262960.25</v>
      </c>
    </row>
    <row r="181" spans="1:4" x14ac:dyDescent="0.25">
      <c r="A181" s="12">
        <v>178</v>
      </c>
      <c r="B181" s="22">
        <v>8190.0336909999996</v>
      </c>
      <c r="C181" s="13">
        <f t="shared" si="6"/>
        <v>178</v>
      </c>
      <c r="D181" s="14">
        <f t="shared" si="7"/>
        <v>8190.0336909999996</v>
      </c>
    </row>
    <row r="182" spans="1:4" x14ac:dyDescent="0.25">
      <c r="A182" s="12">
        <v>178.8</v>
      </c>
      <c r="B182" s="22">
        <v>150.94352699999999</v>
      </c>
      <c r="C182" s="13">
        <f t="shared" si="6"/>
        <v>179</v>
      </c>
      <c r="D182" s="14">
        <f t="shared" si="7"/>
        <v>150.94352699999999</v>
      </c>
    </row>
    <row r="183" spans="1:4" x14ac:dyDescent="0.25">
      <c r="A183" s="12">
        <v>179.3</v>
      </c>
      <c r="B183" s="22">
        <v>51.060383000000002</v>
      </c>
      <c r="C183" s="13">
        <f t="shared" si="6"/>
        <v>179</v>
      </c>
      <c r="D183" s="14">
        <f t="shared" si="7"/>
        <v>51.060383000000002</v>
      </c>
    </row>
    <row r="184" spans="1:4" x14ac:dyDescent="0.25">
      <c r="A184" s="12">
        <v>180.1</v>
      </c>
      <c r="B184" s="22">
        <v>276.69680799999998</v>
      </c>
      <c r="C184" s="13">
        <f t="shared" si="6"/>
        <v>180</v>
      </c>
      <c r="D184" s="14">
        <f t="shared" si="7"/>
        <v>276.69680799999998</v>
      </c>
    </row>
    <row r="185" spans="1:4" x14ac:dyDescent="0.25">
      <c r="A185" s="12">
        <v>181.3</v>
      </c>
      <c r="B185" s="22">
        <v>7.8553110000000004</v>
      </c>
      <c r="C185" s="13">
        <f t="shared" si="6"/>
        <v>181</v>
      </c>
      <c r="D185" s="14">
        <f t="shared" si="7"/>
        <v>7.8553110000000004</v>
      </c>
    </row>
    <row r="186" spans="1:4" x14ac:dyDescent="0.25">
      <c r="A186" s="12">
        <v>182</v>
      </c>
      <c r="B186" s="22">
        <v>559.03894000000003</v>
      </c>
      <c r="C186" s="13">
        <f t="shared" si="6"/>
        <v>182</v>
      </c>
      <c r="D186" s="14">
        <f t="shared" si="7"/>
        <v>559.03894000000003</v>
      </c>
    </row>
    <row r="187" spans="1:4" x14ac:dyDescent="0.25">
      <c r="A187" s="12">
        <v>182.6</v>
      </c>
      <c r="B187" s="22">
        <v>1.508E-3</v>
      </c>
      <c r="C187" s="13">
        <f t="shared" si="6"/>
        <v>183</v>
      </c>
      <c r="D187" s="14">
        <f t="shared" si="7"/>
        <v>1.508E-3</v>
      </c>
    </row>
    <row r="188" spans="1:4" x14ac:dyDescent="0.25">
      <c r="A188" s="12">
        <v>183.5</v>
      </c>
      <c r="B188" s="22">
        <v>0</v>
      </c>
      <c r="C188" s="13">
        <f t="shared" si="6"/>
        <v>184</v>
      </c>
      <c r="D188" s="14">
        <f t="shared" si="7"/>
        <v>0</v>
      </c>
    </row>
    <row r="189" spans="1:4" x14ac:dyDescent="0.25">
      <c r="A189" s="12">
        <v>184.5</v>
      </c>
      <c r="B189" s="22">
        <v>62.257641</v>
      </c>
      <c r="C189" s="13">
        <f t="shared" si="6"/>
        <v>185</v>
      </c>
      <c r="D189" s="14">
        <f t="shared" si="7"/>
        <v>62.257641</v>
      </c>
    </row>
    <row r="190" spans="1:4" x14ac:dyDescent="0.25">
      <c r="A190" s="12">
        <v>185.1</v>
      </c>
      <c r="B190">
        <v>8.2798350000000003</v>
      </c>
      <c r="C190" s="13">
        <f t="shared" si="6"/>
        <v>185</v>
      </c>
      <c r="D190" s="14">
        <f t="shared" si="7"/>
        <v>8.2798350000000003</v>
      </c>
    </row>
    <row r="191" spans="1:4" x14ac:dyDescent="0.25">
      <c r="A191" s="12">
        <v>186.2</v>
      </c>
      <c r="B191" s="22">
        <v>0</v>
      </c>
      <c r="C191" s="13">
        <f t="shared" si="6"/>
        <v>186</v>
      </c>
      <c r="D191" s="14">
        <f t="shared" si="7"/>
        <v>0</v>
      </c>
    </row>
    <row r="192" spans="1:4" x14ac:dyDescent="0.25">
      <c r="A192" s="12">
        <v>186.8</v>
      </c>
      <c r="B192" s="22">
        <v>2.0000000000000002E-5</v>
      </c>
      <c r="C192" s="13">
        <f t="shared" si="6"/>
        <v>187</v>
      </c>
      <c r="D192" s="14">
        <f t="shared" si="7"/>
        <v>2.0000000000000002E-5</v>
      </c>
    </row>
    <row r="193" spans="1:4" x14ac:dyDescent="0.25">
      <c r="A193" s="12">
        <v>187.4</v>
      </c>
      <c r="B193" s="22">
        <v>31.237568</v>
      </c>
      <c r="C193" s="13">
        <f t="shared" si="6"/>
        <v>187</v>
      </c>
      <c r="D193" s="14">
        <f t="shared" si="7"/>
        <v>31.237568</v>
      </c>
    </row>
    <row r="194" spans="1:4" x14ac:dyDescent="0.25">
      <c r="A194" s="12">
        <v>188.5</v>
      </c>
      <c r="B194" s="22">
        <v>6.9015190000000004</v>
      </c>
      <c r="C194" s="13">
        <f t="shared" si="6"/>
        <v>189</v>
      </c>
      <c r="D194" s="14">
        <f t="shared" si="7"/>
        <v>6.9015190000000004</v>
      </c>
    </row>
    <row r="195" spans="1:4" x14ac:dyDescent="0.25">
      <c r="A195" s="12">
        <v>189.2</v>
      </c>
      <c r="B195" s="22">
        <v>902.23053000000004</v>
      </c>
      <c r="C195" s="13">
        <f t="shared" si="6"/>
        <v>189</v>
      </c>
      <c r="D195" s="14">
        <f t="shared" si="7"/>
        <v>902.23053000000004</v>
      </c>
    </row>
    <row r="196" spans="1:4" x14ac:dyDescent="0.25">
      <c r="A196" s="12">
        <v>190.9</v>
      </c>
      <c r="B196" s="22">
        <v>5400.2202150000003</v>
      </c>
      <c r="C196" s="13">
        <f t="shared" si="6"/>
        <v>191</v>
      </c>
      <c r="D196" s="14">
        <f t="shared" si="7"/>
        <v>5400.2202150000003</v>
      </c>
    </row>
    <row r="197" spans="1:4" x14ac:dyDescent="0.25">
      <c r="A197" s="12">
        <v>192</v>
      </c>
      <c r="B197" s="22">
        <v>702.30462599999998</v>
      </c>
      <c r="C197" s="13">
        <f t="shared" si="6"/>
        <v>192</v>
      </c>
      <c r="D197" s="14">
        <f t="shared" si="7"/>
        <v>702.30462599999998</v>
      </c>
    </row>
    <row r="198" spans="1:4" x14ac:dyDescent="0.25">
      <c r="A198" s="12">
        <v>193</v>
      </c>
      <c r="B198" s="22">
        <v>1387.741211</v>
      </c>
      <c r="C198" s="13">
        <f t="shared" si="6"/>
        <v>193</v>
      </c>
      <c r="D198" s="14">
        <f t="shared" si="7"/>
        <v>1387.741211</v>
      </c>
    </row>
    <row r="199" spans="1:4" x14ac:dyDescent="0.25">
      <c r="A199" s="12">
        <v>194.1</v>
      </c>
      <c r="B199" s="22">
        <v>390.38342299999999</v>
      </c>
      <c r="C199" s="13">
        <f t="shared" si="6"/>
        <v>194</v>
      </c>
      <c r="D199" s="14">
        <f t="shared" si="7"/>
        <v>390.38342299999999</v>
      </c>
    </row>
    <row r="200" spans="1:4" x14ac:dyDescent="0.25">
      <c r="A200" s="12">
        <v>194.9</v>
      </c>
      <c r="B200" s="22">
        <v>176.86784399999999</v>
      </c>
      <c r="C200" s="13">
        <f t="shared" si="6"/>
        <v>195</v>
      </c>
      <c r="D200" s="14">
        <f t="shared" si="7"/>
        <v>176.86784399999999</v>
      </c>
    </row>
    <row r="201" spans="1:4" x14ac:dyDescent="0.25">
      <c r="A201" s="12">
        <v>195.7</v>
      </c>
      <c r="B201" s="22">
        <v>150.425522</v>
      </c>
      <c r="C201" s="13">
        <f t="shared" si="6"/>
        <v>196</v>
      </c>
      <c r="D201" s="14">
        <f t="shared" si="7"/>
        <v>150.425522</v>
      </c>
    </row>
    <row r="202" spans="1:4" x14ac:dyDescent="0.25">
      <c r="A202" s="12">
        <v>197</v>
      </c>
      <c r="B202" s="22">
        <v>1.6079509999999999</v>
      </c>
      <c r="C202" s="13">
        <f t="shared" si="6"/>
        <v>197</v>
      </c>
      <c r="D202" s="14">
        <f t="shared" si="7"/>
        <v>1.6079509999999999</v>
      </c>
    </row>
    <row r="203" spans="1:4" x14ac:dyDescent="0.25">
      <c r="A203" s="12">
        <v>198.7</v>
      </c>
      <c r="B203" s="22">
        <v>74.463081000000003</v>
      </c>
      <c r="C203" s="13">
        <f t="shared" si="6"/>
        <v>199</v>
      </c>
      <c r="D203" s="14">
        <f t="shared" si="7"/>
        <v>74.463081000000003</v>
      </c>
    </row>
    <row r="204" spans="1:4" x14ac:dyDescent="0.25">
      <c r="A204" s="12">
        <v>199.7</v>
      </c>
      <c r="B204" s="22">
        <v>8.5830000000000004E-3</v>
      </c>
      <c r="C204" s="13">
        <f t="shared" si="6"/>
        <v>200</v>
      </c>
      <c r="D204" s="14">
        <f t="shared" si="7"/>
        <v>8.5830000000000004E-3</v>
      </c>
    </row>
    <row r="205" spans="1:4" x14ac:dyDescent="0.25">
      <c r="A205" s="12">
        <v>200.7</v>
      </c>
      <c r="B205" s="22">
        <v>0.187531</v>
      </c>
      <c r="C205" s="13">
        <f t="shared" si="6"/>
        <v>201</v>
      </c>
      <c r="D205" s="14">
        <f t="shared" si="7"/>
        <v>0.187531</v>
      </c>
    </row>
    <row r="206" spans="1:4" x14ac:dyDescent="0.25">
      <c r="A206" s="12">
        <v>201.4</v>
      </c>
      <c r="B206" s="22">
        <v>2.02E-4</v>
      </c>
      <c r="C206" s="13">
        <f t="shared" si="6"/>
        <v>201</v>
      </c>
      <c r="D206" s="14">
        <f t="shared" si="7"/>
        <v>2.02E-4</v>
      </c>
    </row>
    <row r="207" spans="1:4" x14ac:dyDescent="0.25">
      <c r="A207" s="12">
        <v>202.4</v>
      </c>
      <c r="B207" s="22">
        <v>0.81617600000000001</v>
      </c>
      <c r="C207" s="13">
        <f t="shared" si="6"/>
        <v>202</v>
      </c>
      <c r="D207" s="14">
        <f t="shared" si="7"/>
        <v>0.81617600000000001</v>
      </c>
    </row>
    <row r="208" spans="1:4" x14ac:dyDescent="0.25">
      <c r="A208" s="12">
        <v>203.1</v>
      </c>
      <c r="B208" s="22">
        <v>232.51388499999999</v>
      </c>
      <c r="C208" s="13">
        <f t="shared" si="6"/>
        <v>203</v>
      </c>
      <c r="D208" s="14">
        <f t="shared" si="7"/>
        <v>232.51388499999999</v>
      </c>
    </row>
    <row r="209" spans="1:4" x14ac:dyDescent="0.25">
      <c r="A209" s="12">
        <v>205.1</v>
      </c>
      <c r="B209" s="22">
        <v>510.83682299999998</v>
      </c>
      <c r="C209" s="13">
        <f t="shared" si="6"/>
        <v>205</v>
      </c>
      <c r="D209" s="14">
        <f t="shared" si="7"/>
        <v>510.83682299999998</v>
      </c>
    </row>
    <row r="210" spans="1:4" x14ac:dyDescent="0.25">
      <c r="A210" s="12">
        <v>206.3</v>
      </c>
      <c r="B210" s="22">
        <v>535.60736099999997</v>
      </c>
      <c r="C210" s="13">
        <f t="shared" si="6"/>
        <v>206</v>
      </c>
      <c r="D210" s="14">
        <f t="shared" si="7"/>
        <v>535.60736099999997</v>
      </c>
    </row>
    <row r="211" spans="1:4" x14ac:dyDescent="0.25">
      <c r="A211" s="12">
        <v>207</v>
      </c>
      <c r="B211" s="22">
        <v>5784.1918949999999</v>
      </c>
      <c r="C211" s="13">
        <f t="shared" si="6"/>
        <v>207</v>
      </c>
      <c r="D211" s="14">
        <f t="shared" si="7"/>
        <v>5784.1918949999999</v>
      </c>
    </row>
    <row r="212" spans="1:4" x14ac:dyDescent="0.25">
      <c r="A212" s="12">
        <v>207.7</v>
      </c>
      <c r="B212" s="22">
        <v>209.20832799999999</v>
      </c>
      <c r="C212" s="13">
        <f t="shared" si="6"/>
        <v>208</v>
      </c>
      <c r="D212" s="14">
        <f t="shared" si="7"/>
        <v>209.20832799999999</v>
      </c>
    </row>
    <row r="213" spans="1:4" x14ac:dyDescent="0.25">
      <c r="A213" s="12">
        <v>208.4</v>
      </c>
      <c r="B213" s="22">
        <v>2586.3217770000001</v>
      </c>
      <c r="C213" s="13">
        <f t="shared" si="6"/>
        <v>208</v>
      </c>
      <c r="D213" s="14">
        <f t="shared" si="7"/>
        <v>2586.3217770000001</v>
      </c>
    </row>
    <row r="214" spans="1:4" x14ac:dyDescent="0.25">
      <c r="A214" s="12">
        <v>209.1</v>
      </c>
      <c r="B214" s="22">
        <v>1425.1777340000001</v>
      </c>
      <c r="C214" s="13">
        <f t="shared" si="6"/>
        <v>209</v>
      </c>
      <c r="D214" s="14">
        <f t="shared" si="7"/>
        <v>1425.1777340000001</v>
      </c>
    </row>
    <row r="215" spans="1:4" x14ac:dyDescent="0.25">
      <c r="A215" s="12">
        <v>209.7</v>
      </c>
      <c r="B215" s="22">
        <v>107.43203</v>
      </c>
      <c r="C215" s="13">
        <f t="shared" si="6"/>
        <v>210</v>
      </c>
      <c r="D215" s="14">
        <f t="shared" si="7"/>
        <v>107.43203</v>
      </c>
    </row>
    <row r="216" spans="1:4" x14ac:dyDescent="0.25">
      <c r="A216" s="12">
        <v>210.5</v>
      </c>
      <c r="B216" s="22">
        <v>0.143121</v>
      </c>
      <c r="C216" s="13">
        <f t="shared" si="6"/>
        <v>211</v>
      </c>
      <c r="D216" s="14">
        <f t="shared" si="7"/>
        <v>0.143121</v>
      </c>
    </row>
    <row r="217" spans="1:4" x14ac:dyDescent="0.25">
      <c r="A217" s="12">
        <v>211.5</v>
      </c>
      <c r="B217" s="22">
        <v>1.9000000000000001E-5</v>
      </c>
      <c r="C217" s="13">
        <f t="shared" si="6"/>
        <v>212</v>
      </c>
      <c r="D217" s="14">
        <f t="shared" si="7"/>
        <v>1.9000000000000001E-5</v>
      </c>
    </row>
    <row r="218" spans="1:4" x14ac:dyDescent="0.25">
      <c r="A218" s="12">
        <v>212</v>
      </c>
      <c r="B218" s="22">
        <v>23.375596999999999</v>
      </c>
      <c r="C218" s="13">
        <f t="shared" si="6"/>
        <v>212</v>
      </c>
      <c r="D218" s="14">
        <f t="shared" si="7"/>
        <v>23.375596999999999</v>
      </c>
    </row>
    <row r="219" spans="1:4" x14ac:dyDescent="0.25">
      <c r="A219" s="12">
        <v>212.6</v>
      </c>
      <c r="B219" s="22">
        <v>0</v>
      </c>
      <c r="C219" s="13">
        <f t="shared" si="6"/>
        <v>213</v>
      </c>
      <c r="D219" s="14">
        <f t="shared" si="7"/>
        <v>0</v>
      </c>
    </row>
    <row r="220" spans="1:4" x14ac:dyDescent="0.25">
      <c r="A220" s="12">
        <v>213.7</v>
      </c>
      <c r="B220" s="22">
        <v>189.63064600000001</v>
      </c>
      <c r="C220" s="13">
        <f t="shared" si="6"/>
        <v>214</v>
      </c>
      <c r="D220" s="14">
        <f t="shared" si="7"/>
        <v>189.63064600000001</v>
      </c>
    </row>
    <row r="221" spans="1:4" x14ac:dyDescent="0.25">
      <c r="A221" s="12">
        <v>214.2</v>
      </c>
      <c r="B221" s="22">
        <v>5.5180000000000003E-3</v>
      </c>
      <c r="C221" s="13">
        <f t="shared" si="6"/>
        <v>214</v>
      </c>
      <c r="D221" s="14">
        <f t="shared" si="7"/>
        <v>5.5180000000000003E-3</v>
      </c>
    </row>
    <row r="222" spans="1:4" x14ac:dyDescent="0.25">
      <c r="A222" s="12">
        <v>216</v>
      </c>
      <c r="B222" s="22">
        <v>203.36758399999999</v>
      </c>
      <c r="C222" s="13">
        <f t="shared" si="6"/>
        <v>216</v>
      </c>
      <c r="D222" s="14">
        <f t="shared" si="7"/>
        <v>203.36758399999999</v>
      </c>
    </row>
    <row r="223" spans="1:4" x14ac:dyDescent="0.25">
      <c r="A223" s="12">
        <v>216.9</v>
      </c>
      <c r="B223" s="22">
        <v>14.855626000000001</v>
      </c>
      <c r="C223" s="13">
        <f t="shared" si="6"/>
        <v>217</v>
      </c>
      <c r="D223" s="14">
        <f t="shared" si="7"/>
        <v>14.855626000000001</v>
      </c>
    </row>
    <row r="224" spans="1:4" x14ac:dyDescent="0.25">
      <c r="A224" s="12">
        <v>217.9</v>
      </c>
      <c r="B224" s="22">
        <v>3.4352610000000001</v>
      </c>
      <c r="C224" s="13">
        <f t="shared" si="6"/>
        <v>218</v>
      </c>
      <c r="D224" s="14">
        <f t="shared" si="7"/>
        <v>3.4352610000000001</v>
      </c>
    </row>
    <row r="225" spans="1:4" x14ac:dyDescent="0.25">
      <c r="A225" s="12">
        <v>218.5</v>
      </c>
      <c r="B225" s="22">
        <v>0.823909</v>
      </c>
      <c r="C225" s="13">
        <f t="shared" si="6"/>
        <v>219</v>
      </c>
      <c r="D225" s="14">
        <f t="shared" si="7"/>
        <v>0.823909</v>
      </c>
    </row>
    <row r="226" spans="1:4" x14ac:dyDescent="0.25">
      <c r="A226" s="12">
        <v>219.2</v>
      </c>
      <c r="B226" s="22">
        <v>0.63128700000000004</v>
      </c>
      <c r="C226" s="13">
        <f t="shared" si="6"/>
        <v>219</v>
      </c>
      <c r="D226" s="14">
        <f t="shared" si="7"/>
        <v>0.63128700000000004</v>
      </c>
    </row>
    <row r="227" spans="1:4" x14ac:dyDescent="0.25">
      <c r="A227" s="12">
        <v>219.9</v>
      </c>
      <c r="B227" s="22">
        <v>41.300548999999997</v>
      </c>
      <c r="C227" s="13">
        <f t="shared" si="6"/>
        <v>220</v>
      </c>
      <c r="D227" s="14">
        <f t="shared" si="7"/>
        <v>41.300548999999997</v>
      </c>
    </row>
    <row r="228" spans="1:4" x14ac:dyDescent="0.25">
      <c r="A228" s="12">
        <v>220.9</v>
      </c>
      <c r="B228" s="22">
        <v>48.944961999999997</v>
      </c>
      <c r="C228" s="13">
        <f t="shared" ref="C228:C274" si="8">ROUND(A228,0)</f>
        <v>221</v>
      </c>
      <c r="D228" s="14">
        <f t="shared" ref="D228:D274" si="9">B228</f>
        <v>48.944961999999997</v>
      </c>
    </row>
    <row r="229" spans="1:4" x14ac:dyDescent="0.25">
      <c r="A229" s="12">
        <v>222.1</v>
      </c>
      <c r="B229" s="22">
        <v>48.792419000000002</v>
      </c>
      <c r="C229" s="13">
        <f t="shared" si="8"/>
        <v>222</v>
      </c>
      <c r="D229" s="14">
        <f t="shared" si="9"/>
        <v>48.792419000000002</v>
      </c>
    </row>
    <row r="230" spans="1:4" x14ac:dyDescent="0.25">
      <c r="A230" s="12">
        <v>224</v>
      </c>
      <c r="B230">
        <v>47.027557000000002</v>
      </c>
      <c r="C230" s="13">
        <f t="shared" si="8"/>
        <v>224</v>
      </c>
      <c r="D230" s="14">
        <f t="shared" si="9"/>
        <v>47.027557000000002</v>
      </c>
    </row>
    <row r="231" spans="1:4" x14ac:dyDescent="0.25">
      <c r="A231" s="12">
        <v>225.2</v>
      </c>
      <c r="B231" s="22">
        <v>5.0000000000000004E-6</v>
      </c>
      <c r="C231" s="13">
        <f t="shared" si="8"/>
        <v>225</v>
      </c>
      <c r="D231" s="14">
        <f t="shared" si="9"/>
        <v>5.0000000000000004E-6</v>
      </c>
    </row>
    <row r="232" spans="1:4" x14ac:dyDescent="0.25">
      <c r="A232" s="12">
        <v>226.1</v>
      </c>
      <c r="B232">
        <v>38.814597999999997</v>
      </c>
      <c r="C232" s="13">
        <f t="shared" si="8"/>
        <v>226</v>
      </c>
      <c r="D232" s="14">
        <f t="shared" si="9"/>
        <v>38.814597999999997</v>
      </c>
    </row>
    <row r="233" spans="1:4" x14ac:dyDescent="0.25">
      <c r="A233" s="12">
        <v>226.8</v>
      </c>
      <c r="B233">
        <v>0</v>
      </c>
      <c r="C233" s="13">
        <f t="shared" si="8"/>
        <v>227</v>
      </c>
      <c r="D233" s="14">
        <f t="shared" si="9"/>
        <v>0</v>
      </c>
    </row>
    <row r="234" spans="1:4" x14ac:dyDescent="0.25">
      <c r="A234" s="12">
        <v>227.7</v>
      </c>
      <c r="B234">
        <v>0</v>
      </c>
      <c r="C234" s="13">
        <f t="shared" si="8"/>
        <v>228</v>
      </c>
      <c r="D234" s="14">
        <f t="shared" si="9"/>
        <v>0</v>
      </c>
    </row>
    <row r="235" spans="1:4" x14ac:dyDescent="0.25">
      <c r="A235" s="12">
        <v>229.1</v>
      </c>
      <c r="B235" s="22">
        <v>6.0000000000000002E-6</v>
      </c>
      <c r="C235" s="13">
        <f t="shared" si="8"/>
        <v>229</v>
      </c>
      <c r="D235" s="14">
        <f t="shared" si="9"/>
        <v>6.0000000000000002E-6</v>
      </c>
    </row>
    <row r="236" spans="1:4" x14ac:dyDescent="0.25">
      <c r="A236" s="12">
        <v>229.6</v>
      </c>
      <c r="B236" s="22">
        <v>24.858170999999999</v>
      </c>
      <c r="C236" s="13">
        <f t="shared" si="8"/>
        <v>230</v>
      </c>
      <c r="D236" s="14">
        <f t="shared" si="9"/>
        <v>24.858170999999999</v>
      </c>
    </row>
    <row r="237" spans="1:4" x14ac:dyDescent="0.25">
      <c r="A237" s="12">
        <v>230.9</v>
      </c>
      <c r="B237">
        <v>3.947E-3</v>
      </c>
      <c r="C237" s="13">
        <f t="shared" si="8"/>
        <v>231</v>
      </c>
      <c r="D237" s="14">
        <f t="shared" si="9"/>
        <v>3.947E-3</v>
      </c>
    </row>
    <row r="238" spans="1:4" x14ac:dyDescent="0.25">
      <c r="A238" s="12">
        <v>231.6</v>
      </c>
      <c r="B238" s="22">
        <v>4.2678919999999998</v>
      </c>
      <c r="C238" s="13">
        <f t="shared" si="8"/>
        <v>232</v>
      </c>
      <c r="D238" s="14">
        <f t="shared" si="9"/>
        <v>4.2678919999999998</v>
      </c>
    </row>
    <row r="239" spans="1:4" x14ac:dyDescent="0.25">
      <c r="A239" s="12">
        <v>232.2</v>
      </c>
      <c r="B239" s="22">
        <v>0.27100000000000002</v>
      </c>
      <c r="C239" s="13">
        <f t="shared" si="8"/>
        <v>232</v>
      </c>
      <c r="D239" s="14">
        <f t="shared" si="9"/>
        <v>0.27100000000000002</v>
      </c>
    </row>
    <row r="240" spans="1:4" x14ac:dyDescent="0.25">
      <c r="A240" s="12">
        <v>232.9</v>
      </c>
      <c r="B240" s="22">
        <v>356.248627</v>
      </c>
      <c r="C240" s="13">
        <f t="shared" si="8"/>
        <v>233</v>
      </c>
      <c r="D240" s="14">
        <f t="shared" si="9"/>
        <v>356.248627</v>
      </c>
    </row>
    <row r="241" spans="1:4" x14ac:dyDescent="0.25">
      <c r="A241" s="12">
        <v>233.5</v>
      </c>
      <c r="B241" s="22">
        <v>1.348E-3</v>
      </c>
      <c r="C241" s="13">
        <f t="shared" si="8"/>
        <v>234</v>
      </c>
      <c r="D241" s="14">
        <f t="shared" si="9"/>
        <v>1.348E-3</v>
      </c>
    </row>
    <row r="242" spans="1:4" x14ac:dyDescent="0.25">
      <c r="A242" s="12">
        <v>234.5</v>
      </c>
      <c r="B242" s="22">
        <v>7.0788000000000004E-2</v>
      </c>
      <c r="C242" s="13">
        <f t="shared" si="8"/>
        <v>235</v>
      </c>
      <c r="D242" s="14">
        <f t="shared" si="9"/>
        <v>7.0788000000000004E-2</v>
      </c>
    </row>
    <row r="243" spans="1:4" x14ac:dyDescent="0.25">
      <c r="A243" s="12">
        <v>235</v>
      </c>
      <c r="B243" s="22">
        <v>504.45068400000002</v>
      </c>
      <c r="C243" s="13">
        <f t="shared" si="8"/>
        <v>235</v>
      </c>
      <c r="D243" s="14">
        <f t="shared" si="9"/>
        <v>504.45068400000002</v>
      </c>
    </row>
    <row r="244" spans="1:4" x14ac:dyDescent="0.25">
      <c r="A244" s="12">
        <v>235.6</v>
      </c>
      <c r="B244" s="22">
        <v>1.9000000000000001E-5</v>
      </c>
      <c r="C244" s="13">
        <f t="shared" si="8"/>
        <v>236</v>
      </c>
      <c r="D244" s="14">
        <f t="shared" si="9"/>
        <v>1.9000000000000001E-5</v>
      </c>
    </row>
    <row r="245" spans="1:4" x14ac:dyDescent="0.25">
      <c r="A245" s="12">
        <v>237.1</v>
      </c>
      <c r="B245" s="22">
        <v>510.64221199999997</v>
      </c>
      <c r="C245" s="13">
        <f t="shared" si="8"/>
        <v>237</v>
      </c>
      <c r="D245" s="14">
        <f t="shared" si="9"/>
        <v>510.64221199999997</v>
      </c>
    </row>
    <row r="246" spans="1:4" x14ac:dyDescent="0.25">
      <c r="A246" s="12">
        <v>237.7</v>
      </c>
      <c r="B246">
        <v>2.6534970000000002</v>
      </c>
      <c r="C246" s="13">
        <f t="shared" si="8"/>
        <v>238</v>
      </c>
      <c r="D246" s="14">
        <f t="shared" si="9"/>
        <v>2.6534970000000002</v>
      </c>
    </row>
    <row r="247" spans="1:4" x14ac:dyDescent="0.25">
      <c r="A247" s="12">
        <v>238.7</v>
      </c>
      <c r="B247" s="22">
        <v>47.709609999999998</v>
      </c>
      <c r="C247" s="13">
        <f t="shared" si="8"/>
        <v>239</v>
      </c>
      <c r="D247" s="14">
        <f t="shared" si="9"/>
        <v>47.709609999999998</v>
      </c>
    </row>
    <row r="248" spans="1:4" x14ac:dyDescent="0.25">
      <c r="A248" s="12">
        <v>239.2</v>
      </c>
      <c r="B248" s="22">
        <v>2.3E-5</v>
      </c>
      <c r="C248" s="13">
        <f t="shared" si="8"/>
        <v>239</v>
      </c>
      <c r="D248" s="14">
        <f t="shared" si="9"/>
        <v>2.3E-5</v>
      </c>
    </row>
    <row r="249" spans="1:4" x14ac:dyDescent="0.25">
      <c r="A249" s="12">
        <v>240.6</v>
      </c>
      <c r="B249" s="22">
        <v>65.888976999999997</v>
      </c>
      <c r="C249" s="13">
        <f t="shared" si="8"/>
        <v>241</v>
      </c>
      <c r="D249" s="14">
        <f t="shared" si="9"/>
        <v>65.888976999999997</v>
      </c>
    </row>
    <row r="250" spans="1:4" x14ac:dyDescent="0.25">
      <c r="A250" s="12">
        <v>241.5</v>
      </c>
      <c r="B250" s="22">
        <v>0</v>
      </c>
      <c r="C250" s="13">
        <f t="shared" si="8"/>
        <v>242</v>
      </c>
      <c r="D250" s="14">
        <f t="shared" si="9"/>
        <v>0</v>
      </c>
    </row>
    <row r="251" spans="1:4" x14ac:dyDescent="0.25">
      <c r="A251" s="12">
        <v>242</v>
      </c>
      <c r="B251" s="22">
        <v>0</v>
      </c>
      <c r="C251" s="13">
        <f t="shared" si="8"/>
        <v>242</v>
      </c>
      <c r="D251" s="14">
        <f t="shared" si="9"/>
        <v>0</v>
      </c>
    </row>
    <row r="252" spans="1:4" x14ac:dyDescent="0.25">
      <c r="A252" s="12">
        <v>242.6</v>
      </c>
      <c r="B252" s="22">
        <v>0</v>
      </c>
      <c r="C252" s="13">
        <f t="shared" si="8"/>
        <v>243</v>
      </c>
      <c r="D252" s="14">
        <f t="shared" si="9"/>
        <v>0</v>
      </c>
    </row>
    <row r="253" spans="1:4" x14ac:dyDescent="0.25">
      <c r="A253" s="12">
        <v>243.5</v>
      </c>
      <c r="B253" s="22">
        <v>0</v>
      </c>
      <c r="C253" s="13">
        <f t="shared" si="8"/>
        <v>244</v>
      </c>
      <c r="D253" s="14">
        <f t="shared" si="9"/>
        <v>0</v>
      </c>
    </row>
    <row r="254" spans="1:4" x14ac:dyDescent="0.25">
      <c r="A254" s="12">
        <v>244.1</v>
      </c>
      <c r="B254" s="22">
        <v>0</v>
      </c>
      <c r="C254" s="13">
        <f t="shared" si="8"/>
        <v>244</v>
      </c>
      <c r="D254" s="14">
        <f t="shared" si="9"/>
        <v>0</v>
      </c>
    </row>
    <row r="255" spans="1:4" x14ac:dyDescent="0.25">
      <c r="A255" s="12">
        <v>245.3</v>
      </c>
      <c r="B255" s="22">
        <v>0.113648</v>
      </c>
      <c r="C255" s="13">
        <f t="shared" si="8"/>
        <v>245</v>
      </c>
      <c r="D255" s="14">
        <f t="shared" si="9"/>
        <v>0.113648</v>
      </c>
    </row>
    <row r="256" spans="1:4" x14ac:dyDescent="0.25">
      <c r="A256" s="12">
        <v>246.2</v>
      </c>
      <c r="B256" s="22">
        <v>1E-4</v>
      </c>
      <c r="C256" s="13">
        <f t="shared" si="8"/>
        <v>246</v>
      </c>
      <c r="D256" s="14">
        <f t="shared" si="9"/>
        <v>1E-4</v>
      </c>
    </row>
    <row r="257" spans="1:4" x14ac:dyDescent="0.25">
      <c r="A257" s="12">
        <v>246.9</v>
      </c>
      <c r="B257" s="22">
        <v>3.4099999999999999E-4</v>
      </c>
      <c r="C257" s="13">
        <f t="shared" si="8"/>
        <v>247</v>
      </c>
      <c r="D257" s="14">
        <f t="shared" si="9"/>
        <v>3.4099999999999999E-4</v>
      </c>
    </row>
    <row r="258" spans="1:4" x14ac:dyDescent="0.25">
      <c r="A258" s="12">
        <v>247.8</v>
      </c>
      <c r="B258" s="22">
        <v>623.64965800000004</v>
      </c>
      <c r="C258" s="13">
        <f t="shared" si="8"/>
        <v>248</v>
      </c>
      <c r="D258" s="14">
        <f t="shared" si="9"/>
        <v>623.64965800000004</v>
      </c>
    </row>
    <row r="259" spans="1:4" x14ac:dyDescent="0.25">
      <c r="A259" s="12">
        <v>248.9</v>
      </c>
      <c r="B259" s="22">
        <v>3080.04126</v>
      </c>
      <c r="C259" s="13">
        <f t="shared" si="8"/>
        <v>249</v>
      </c>
      <c r="D259" s="14">
        <f t="shared" si="9"/>
        <v>3080.04126</v>
      </c>
    </row>
    <row r="260" spans="1:4" x14ac:dyDescent="0.25">
      <c r="A260" s="12">
        <v>250.3</v>
      </c>
      <c r="B260" s="22">
        <v>1257.0905760000001</v>
      </c>
      <c r="C260" s="13">
        <f t="shared" si="8"/>
        <v>250</v>
      </c>
      <c r="D260" s="14">
        <f t="shared" si="9"/>
        <v>1257.0905760000001</v>
      </c>
    </row>
    <row r="261" spans="1:4" x14ac:dyDescent="0.25">
      <c r="A261" s="12">
        <v>251</v>
      </c>
      <c r="B261" s="22">
        <v>1101.8107910000001</v>
      </c>
      <c r="C261" s="13">
        <f t="shared" si="8"/>
        <v>251</v>
      </c>
      <c r="D261" s="14">
        <f t="shared" si="9"/>
        <v>1101.8107910000001</v>
      </c>
    </row>
    <row r="262" spans="1:4" x14ac:dyDescent="0.25">
      <c r="A262" s="12">
        <v>251.9</v>
      </c>
      <c r="B262" s="22">
        <v>4.1387359999999997</v>
      </c>
      <c r="C262" s="13">
        <f t="shared" si="8"/>
        <v>252</v>
      </c>
      <c r="D262" s="14">
        <f t="shared" si="9"/>
        <v>4.1387359999999997</v>
      </c>
    </row>
    <row r="263" spans="1:4" x14ac:dyDescent="0.25">
      <c r="A263" s="12">
        <v>252.8</v>
      </c>
      <c r="B263">
        <v>109.270073</v>
      </c>
      <c r="C263" s="13">
        <f t="shared" si="8"/>
        <v>253</v>
      </c>
      <c r="D263" s="14">
        <f t="shared" si="9"/>
        <v>109.270073</v>
      </c>
    </row>
    <row r="264" spans="1:4" x14ac:dyDescent="0.25">
      <c r="A264" s="12">
        <v>253.7</v>
      </c>
      <c r="B264" s="22">
        <v>0</v>
      </c>
      <c r="C264" s="13">
        <f t="shared" si="8"/>
        <v>254</v>
      </c>
      <c r="D264" s="14">
        <f t="shared" si="9"/>
        <v>0</v>
      </c>
    </row>
    <row r="265" spans="1:4" x14ac:dyDescent="0.25">
      <c r="A265" s="12">
        <v>254.2</v>
      </c>
      <c r="B265">
        <v>0</v>
      </c>
      <c r="C265" s="13">
        <f t="shared" si="8"/>
        <v>254</v>
      </c>
      <c r="D265" s="14">
        <f t="shared" si="9"/>
        <v>0</v>
      </c>
    </row>
    <row r="266" spans="1:4" x14ac:dyDescent="0.25">
      <c r="A266" s="12">
        <v>255.3</v>
      </c>
      <c r="B266">
        <v>0.156056</v>
      </c>
      <c r="C266" s="13">
        <f t="shared" si="8"/>
        <v>255</v>
      </c>
      <c r="D266" s="14">
        <f t="shared" si="9"/>
        <v>0.156056</v>
      </c>
    </row>
    <row r="267" spans="1:4" x14ac:dyDescent="0.25">
      <c r="A267" s="12">
        <v>255.8</v>
      </c>
      <c r="B267" s="22">
        <v>5.0000000000000004E-6</v>
      </c>
      <c r="C267" s="13">
        <f t="shared" si="8"/>
        <v>256</v>
      </c>
      <c r="D267" s="14">
        <f t="shared" si="9"/>
        <v>5.0000000000000004E-6</v>
      </c>
    </row>
    <row r="268" spans="1:4" x14ac:dyDescent="0.25">
      <c r="A268" s="12">
        <v>257.2</v>
      </c>
      <c r="B268" s="22">
        <v>61.769919999999999</v>
      </c>
      <c r="C268" s="13">
        <f t="shared" si="8"/>
        <v>257</v>
      </c>
      <c r="D268" s="14">
        <f t="shared" si="9"/>
        <v>61.769919999999999</v>
      </c>
    </row>
    <row r="269" spans="1:4" x14ac:dyDescent="0.25">
      <c r="A269" s="12">
        <v>257.8</v>
      </c>
      <c r="B269">
        <v>1.2999999999999999E-5</v>
      </c>
      <c r="C269" s="13">
        <f t="shared" si="8"/>
        <v>258</v>
      </c>
      <c r="D269" s="14">
        <f t="shared" si="9"/>
        <v>1.2999999999999999E-5</v>
      </c>
    </row>
    <row r="270" spans="1:4" x14ac:dyDescent="0.25">
      <c r="A270" s="12">
        <v>258.89999999999998</v>
      </c>
      <c r="B270" s="22">
        <v>0.15174599999999999</v>
      </c>
      <c r="C270" s="13">
        <f t="shared" si="8"/>
        <v>259</v>
      </c>
      <c r="D270" s="14">
        <f t="shared" si="9"/>
        <v>0.15174599999999999</v>
      </c>
    </row>
    <row r="271" spans="1:4" x14ac:dyDescent="0.25">
      <c r="A271" s="12">
        <v>259.89999999999998</v>
      </c>
      <c r="B271" s="22">
        <v>0</v>
      </c>
      <c r="C271" s="13">
        <f t="shared" si="8"/>
        <v>260</v>
      </c>
      <c r="D271" s="14">
        <f t="shared" si="9"/>
        <v>0</v>
      </c>
    </row>
    <row r="272" spans="1:4" x14ac:dyDescent="0.25">
      <c r="A272" s="12">
        <v>257.10000000000002</v>
      </c>
      <c r="B272" s="22">
        <v>1.7699999999999999E-4</v>
      </c>
      <c r="C272" s="13">
        <f t="shared" si="8"/>
        <v>257</v>
      </c>
      <c r="D272" s="14">
        <f t="shared" si="9"/>
        <v>1.7699999999999999E-4</v>
      </c>
    </row>
    <row r="273" spans="1:4" x14ac:dyDescent="0.25">
      <c r="A273" s="12">
        <v>258.10000000000002</v>
      </c>
      <c r="B273">
        <v>2.3E-5</v>
      </c>
      <c r="C273" s="13">
        <f t="shared" si="8"/>
        <v>258</v>
      </c>
      <c r="D273" s="14">
        <f t="shared" si="9"/>
        <v>2.3E-5</v>
      </c>
    </row>
    <row r="274" spans="1:4" x14ac:dyDescent="0.25">
      <c r="A274" s="12">
        <v>259.7</v>
      </c>
      <c r="B274" s="22">
        <v>4.1154710000000003</v>
      </c>
      <c r="C274" s="13">
        <f t="shared" si="8"/>
        <v>260</v>
      </c>
      <c r="D274" s="14">
        <f t="shared" si="9"/>
        <v>4.1154710000000003</v>
      </c>
    </row>
    <row r="275" spans="1:4" x14ac:dyDescent="0.25">
      <c r="A275" s="12">
        <v>259.3</v>
      </c>
      <c r="B275">
        <v>0</v>
      </c>
    </row>
    <row r="276" spans="1:4" x14ac:dyDescent="0.25">
      <c r="A276" s="12">
        <v>259.89999999999998</v>
      </c>
      <c r="B276">
        <v>270.64898699999998</v>
      </c>
    </row>
    <row r="277" spans="1:4" x14ac:dyDescent="0.25">
      <c r="A277" s="12">
        <v>259.8</v>
      </c>
      <c r="B277">
        <v>2.9E-5</v>
      </c>
    </row>
    <row r="278" spans="1:4" x14ac:dyDescent="0.25">
      <c r="A278" s="12">
        <v>257.3</v>
      </c>
      <c r="B278" s="22">
        <v>4.411E-3</v>
      </c>
    </row>
    <row r="279" spans="1:4" x14ac:dyDescent="0.25">
      <c r="A279" s="12">
        <v>258.3</v>
      </c>
      <c r="B279">
        <v>181.43516500000001</v>
      </c>
    </row>
    <row r="280" spans="1:4" x14ac:dyDescent="0.25">
      <c r="A280" s="12">
        <v>259</v>
      </c>
      <c r="B280">
        <v>4.3368999999999998E-2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4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87"/>
  <sheetViews>
    <sheetView topLeftCell="A49" workbookViewId="0">
      <pane xSplit="3" topLeftCell="X1" activePane="topRight" state="frozen"/>
      <selection pane="topRight" activeCell="AJ16" sqref="AJ16"/>
    </sheetView>
  </sheetViews>
  <sheetFormatPr defaultRowHeight="15" x14ac:dyDescent="0.25"/>
  <cols>
    <col min="1" max="1" width="33.28515625" customWidth="1"/>
    <col min="2" max="2" width="3.140625" customWidth="1"/>
    <col min="3" max="3" width="7" customWidth="1"/>
    <col min="4" max="4" width="8.7109375" customWidth="1"/>
    <col min="5" max="5" width="6.42578125" bestFit="1" customWidth="1"/>
    <col min="6" max="7" width="6.140625" bestFit="1" customWidth="1"/>
    <col min="8" max="8" width="8.42578125" style="46" bestFit="1" customWidth="1"/>
    <col min="9" max="9" width="3.140625" bestFit="1" customWidth="1"/>
    <col min="10" max="10" width="12" bestFit="1" customWidth="1"/>
    <col min="11" max="11" width="9.85546875" bestFit="1" customWidth="1"/>
    <col min="12" max="12" width="35" bestFit="1" customWidth="1"/>
    <col min="13" max="13" width="26.140625" style="6" bestFit="1" customWidth="1"/>
    <col min="14" max="19" width="7.140625" style="2" bestFit="1" customWidth="1"/>
    <col min="20" max="20" width="7" style="2" customWidth="1"/>
    <col min="21" max="22" width="7.140625" style="31" bestFit="1" customWidth="1"/>
    <col min="23" max="23" width="7.140625" style="31" customWidth="1"/>
    <col min="24" max="26" width="7.140625" style="31" bestFit="1" customWidth="1"/>
    <col min="27" max="28" width="8.42578125" style="16" bestFit="1" customWidth="1"/>
    <col min="29" max="31" width="7.140625" style="16" bestFit="1" customWidth="1"/>
    <col min="32" max="32" width="8.42578125" style="50" bestFit="1" customWidth="1"/>
    <col min="33" max="33" width="8.85546875" style="2" bestFit="1" customWidth="1"/>
    <col min="34" max="34" width="41.140625" style="34" bestFit="1" customWidth="1"/>
    <col min="35" max="35" width="9.5703125" style="37" bestFit="1" customWidth="1"/>
    <col min="36" max="36" width="26.140625" style="6" bestFit="1" customWidth="1"/>
    <col min="37" max="37" width="8.85546875" style="2" bestFit="1" customWidth="1"/>
    <col min="38" max="38" width="12.28515625" style="17" bestFit="1" customWidth="1"/>
    <col min="39" max="39" width="14.140625" style="31" bestFit="1" customWidth="1"/>
    <col min="40" max="40" width="9" style="43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218</v>
      </c>
      <c r="U1" s="33" t="s">
        <v>250</v>
      </c>
      <c r="AA1" s="49" t="s">
        <v>217</v>
      </c>
      <c r="AF1" s="16"/>
      <c r="AG1"/>
      <c r="AH1" s="6"/>
      <c r="AI1" s="31" t="s">
        <v>85</v>
      </c>
      <c r="AJ1" s="41" t="s">
        <v>162</v>
      </c>
      <c r="AK1" s="2" t="s">
        <v>163</v>
      </c>
      <c r="AL1" s="51" t="s">
        <v>164</v>
      </c>
      <c r="AM1" s="38" t="s">
        <v>165</v>
      </c>
      <c r="AN1" s="42"/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248</v>
      </c>
      <c r="L2" t="s">
        <v>171</v>
      </c>
      <c r="M2" s="6" t="s">
        <v>249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1" t="s">
        <v>172</v>
      </c>
      <c r="V2" s="31" t="s">
        <v>173</v>
      </c>
      <c r="W2" s="31" t="s">
        <v>174</v>
      </c>
      <c r="X2" s="31" t="s">
        <v>175</v>
      </c>
      <c r="Y2" s="31" t="s">
        <v>176</v>
      </c>
      <c r="Z2" s="31" t="s">
        <v>177</v>
      </c>
      <c r="AA2" s="16" t="s">
        <v>172</v>
      </c>
      <c r="AB2" s="16" t="s">
        <v>173</v>
      </c>
      <c r="AC2" s="16" t="s">
        <v>174</v>
      </c>
      <c r="AD2" s="16" t="s">
        <v>175</v>
      </c>
      <c r="AE2" s="16" t="s">
        <v>176</v>
      </c>
      <c r="AF2" s="16" t="s">
        <v>177</v>
      </c>
      <c r="AG2"/>
      <c r="AH2" s="6" t="s">
        <v>166</v>
      </c>
      <c r="AI2" s="31" t="s">
        <v>71</v>
      </c>
      <c r="AJ2" s="41"/>
      <c r="AK2" s="2" t="s">
        <v>179</v>
      </c>
      <c r="AL2" s="51" t="s">
        <v>72</v>
      </c>
      <c r="AM2" s="38" t="s">
        <v>180</v>
      </c>
      <c r="AN2" s="42"/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247</v>
      </c>
      <c r="K3" t="s">
        <v>68</v>
      </c>
      <c r="L3" t="s">
        <v>184</v>
      </c>
      <c r="M3" s="6" t="s">
        <v>273</v>
      </c>
      <c r="N3" s="2">
        <v>1</v>
      </c>
      <c r="O3" s="2">
        <v>2</v>
      </c>
      <c r="P3" s="2">
        <v>5</v>
      </c>
      <c r="Q3" s="2">
        <v>10</v>
      </c>
      <c r="R3" s="31">
        <v>25</v>
      </c>
      <c r="S3" s="31">
        <v>100</v>
      </c>
      <c r="T3" s="31" t="s">
        <v>69</v>
      </c>
      <c r="U3" s="31">
        <v>0.92849999999999999</v>
      </c>
      <c r="V3" s="31">
        <v>1.9751000000000001</v>
      </c>
      <c r="W3" s="31">
        <v>4.9378000000000002</v>
      </c>
      <c r="X3" s="31">
        <v>9.6077999999999992</v>
      </c>
      <c r="Y3" s="31">
        <v>24.021899999999999</v>
      </c>
      <c r="Z3" s="31">
        <v>100.2881</v>
      </c>
      <c r="AA3" s="16">
        <f t="shared" ref="AA3:AF45" si="0">U3/N3*100</f>
        <v>92.85</v>
      </c>
      <c r="AB3" s="16">
        <f t="shared" si="0"/>
        <v>98.75500000000001</v>
      </c>
      <c r="AC3" s="16">
        <f t="shared" si="0"/>
        <v>98.756</v>
      </c>
      <c r="AD3" s="16">
        <f t="shared" si="0"/>
        <v>96.078000000000003</v>
      </c>
      <c r="AE3" s="16">
        <f t="shared" si="0"/>
        <v>96.087599999999995</v>
      </c>
      <c r="AF3" s="16">
        <f t="shared" si="0"/>
        <v>100.28809999999999</v>
      </c>
      <c r="AH3" s="34" t="s">
        <v>1</v>
      </c>
      <c r="AI3" s="37">
        <v>1.47</v>
      </c>
      <c r="AJ3" s="6" t="s">
        <v>273</v>
      </c>
      <c r="AK3" s="2">
        <v>6</v>
      </c>
      <c r="AL3" s="17">
        <v>2.0760999999999998</v>
      </c>
      <c r="AM3" s="31">
        <v>0.99983757849999999</v>
      </c>
      <c r="AO3" t="b">
        <f>OR(AL3&lt;20,AL3="n.a.")</f>
        <v>1</v>
      </c>
      <c r="AP3" t="b">
        <f>AM3&gt;=0.99</f>
        <v>1</v>
      </c>
      <c r="AR3" s="1" t="s">
        <v>269</v>
      </c>
      <c r="AS3" s="1">
        <f>COUNTIF(AO3:AO87,"FALSE")</f>
        <v>1</v>
      </c>
    </row>
    <row r="4" spans="1:45" x14ac:dyDescent="0.25">
      <c r="A4" t="s">
        <v>185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247</v>
      </c>
      <c r="K4" t="s">
        <v>68</v>
      </c>
      <c r="L4" t="s">
        <v>184</v>
      </c>
      <c r="M4" s="6" t="s">
        <v>273</v>
      </c>
      <c r="N4" s="2">
        <v>1</v>
      </c>
      <c r="O4" s="2">
        <v>2</v>
      </c>
      <c r="P4" s="2">
        <v>5</v>
      </c>
      <c r="Q4" s="2">
        <v>10</v>
      </c>
      <c r="R4" s="31">
        <v>25</v>
      </c>
      <c r="S4" s="31">
        <v>100</v>
      </c>
      <c r="T4" s="31" t="s">
        <v>69</v>
      </c>
      <c r="U4" s="31">
        <v>0.91059999999999997</v>
      </c>
      <c r="V4" s="31">
        <v>2.0211999999999999</v>
      </c>
      <c r="W4" s="31">
        <v>4.8554000000000004</v>
      </c>
      <c r="X4" s="31">
        <v>9.2387999999999995</v>
      </c>
      <c r="Y4" s="31">
        <v>23.798999999999999</v>
      </c>
      <c r="Z4" s="31">
        <v>100.3841</v>
      </c>
      <c r="AA4" s="16">
        <f t="shared" si="0"/>
        <v>91.06</v>
      </c>
      <c r="AB4" s="16">
        <f t="shared" si="0"/>
        <v>101.05999999999999</v>
      </c>
      <c r="AC4" s="16">
        <f t="shared" si="0"/>
        <v>97.108000000000004</v>
      </c>
      <c r="AD4" s="16">
        <f t="shared" si="0"/>
        <v>92.387999999999991</v>
      </c>
      <c r="AE4" s="16">
        <f t="shared" si="0"/>
        <v>95.195999999999998</v>
      </c>
      <c r="AF4" s="16">
        <f t="shared" si="0"/>
        <v>100.3841</v>
      </c>
      <c r="AH4" s="34" t="s">
        <v>251</v>
      </c>
      <c r="AI4" s="32">
        <v>1.57</v>
      </c>
      <c r="AJ4" s="6" t="s">
        <v>273</v>
      </c>
      <c r="AK4" s="2">
        <v>6</v>
      </c>
      <c r="AL4" s="17">
        <v>2.8176000000000001</v>
      </c>
      <c r="AM4" s="31">
        <v>0.99970423720000001</v>
      </c>
      <c r="AO4" t="b">
        <f t="shared" ref="AO4:AO67" si="1">OR(AL4&lt;20,AL4="n.a.")</f>
        <v>1</v>
      </c>
      <c r="AP4" t="b">
        <f t="shared" ref="AP4:AP67" si="2">AM4&gt;=0.99</f>
        <v>1</v>
      </c>
      <c r="AR4" s="1" t="s">
        <v>270</v>
      </c>
      <c r="AS4" s="1">
        <f>COUNTIF(AP3:AP87,"FALSE")</f>
        <v>0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247</v>
      </c>
      <c r="K5" t="s">
        <v>68</v>
      </c>
      <c r="L5" t="s">
        <v>184</v>
      </c>
      <c r="M5" s="6" t="s">
        <v>275</v>
      </c>
      <c r="N5" s="2">
        <v>1</v>
      </c>
      <c r="O5" s="2">
        <v>2</v>
      </c>
      <c r="P5" s="2">
        <v>5</v>
      </c>
      <c r="Q5" s="2">
        <v>10</v>
      </c>
      <c r="R5" s="31">
        <v>25</v>
      </c>
      <c r="S5" s="31">
        <v>100</v>
      </c>
      <c r="T5" s="31" t="s">
        <v>69</v>
      </c>
      <c r="U5" s="31">
        <v>0.71519999999999995</v>
      </c>
      <c r="V5" s="31">
        <v>2.1232000000000002</v>
      </c>
      <c r="W5" s="31">
        <v>5.3422000000000001</v>
      </c>
      <c r="X5" s="31">
        <v>9.8184000000000005</v>
      </c>
      <c r="Y5" s="31">
        <v>25.0001</v>
      </c>
      <c r="Z5" s="31">
        <v>100.00239999999999</v>
      </c>
      <c r="AA5" s="16">
        <f t="shared" si="0"/>
        <v>71.52</v>
      </c>
      <c r="AB5" s="16">
        <f t="shared" si="0"/>
        <v>106.16000000000001</v>
      </c>
      <c r="AC5" s="16">
        <f t="shared" si="0"/>
        <v>106.84400000000001</v>
      </c>
      <c r="AD5" s="16">
        <f t="shared" si="0"/>
        <v>98.183999999999997</v>
      </c>
      <c r="AE5" s="16">
        <f t="shared" si="0"/>
        <v>100.00039999999998</v>
      </c>
      <c r="AF5" s="16">
        <f t="shared" si="0"/>
        <v>100.00240000000001</v>
      </c>
      <c r="AG5" s="8"/>
      <c r="AH5" s="35" t="s">
        <v>2</v>
      </c>
      <c r="AI5" s="37">
        <v>1.85</v>
      </c>
      <c r="AJ5" s="6" t="s">
        <v>272</v>
      </c>
      <c r="AK5" s="2">
        <v>6</v>
      </c>
      <c r="AL5" s="52">
        <v>1.4899</v>
      </c>
      <c r="AM5" s="38">
        <v>0.99992944689999996</v>
      </c>
      <c r="AN5" s="43"/>
      <c r="AO5" t="b">
        <f t="shared" si="1"/>
        <v>1</v>
      </c>
      <c r="AP5" t="b">
        <f t="shared" si="2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247</v>
      </c>
      <c r="K6" s="7" t="s">
        <v>68</v>
      </c>
      <c r="L6" s="7" t="s">
        <v>184</v>
      </c>
      <c r="M6" s="6" t="s">
        <v>273</v>
      </c>
      <c r="N6" s="8">
        <v>1</v>
      </c>
      <c r="O6" s="8">
        <v>2</v>
      </c>
      <c r="P6" s="2">
        <v>5</v>
      </c>
      <c r="Q6" s="8">
        <v>10</v>
      </c>
      <c r="R6" s="32">
        <v>25</v>
      </c>
      <c r="S6" s="32">
        <v>100</v>
      </c>
      <c r="T6" s="32" t="s">
        <v>69</v>
      </c>
      <c r="U6" s="32">
        <v>0.95389999999999997</v>
      </c>
      <c r="V6" s="32">
        <v>1.8709</v>
      </c>
      <c r="W6" s="31">
        <v>5.0914000000000001</v>
      </c>
      <c r="X6" s="31">
        <v>9.8932000000000002</v>
      </c>
      <c r="Y6" s="31">
        <v>24.1723</v>
      </c>
      <c r="Z6" s="31">
        <v>100.2161</v>
      </c>
      <c r="AA6" s="16">
        <f t="shared" si="0"/>
        <v>95.39</v>
      </c>
      <c r="AB6" s="16">
        <f t="shared" si="0"/>
        <v>93.545000000000002</v>
      </c>
      <c r="AC6" s="16">
        <f t="shared" si="0"/>
        <v>101.828</v>
      </c>
      <c r="AD6" s="16">
        <f t="shared" si="0"/>
        <v>98.932000000000002</v>
      </c>
      <c r="AE6" s="16">
        <f t="shared" si="0"/>
        <v>96.6892</v>
      </c>
      <c r="AF6" s="16">
        <f t="shared" si="0"/>
        <v>100.21610000000001</v>
      </c>
      <c r="AH6" s="34" t="s">
        <v>3</v>
      </c>
      <c r="AI6" s="37">
        <v>1.96</v>
      </c>
      <c r="AJ6" s="6" t="s">
        <v>273</v>
      </c>
      <c r="AK6" s="2">
        <v>6</v>
      </c>
      <c r="AL6" s="17">
        <v>1.6563000000000001</v>
      </c>
      <c r="AM6" s="31">
        <v>0.99989569060000005</v>
      </c>
      <c r="AO6" t="b">
        <f t="shared" si="1"/>
        <v>1</v>
      </c>
      <c r="AP6" t="b">
        <f t="shared" si="2"/>
        <v>1</v>
      </c>
    </row>
    <row r="7" spans="1:45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247</v>
      </c>
      <c r="K7" t="s">
        <v>68</v>
      </c>
      <c r="L7" t="s">
        <v>184</v>
      </c>
      <c r="M7" s="6" t="s">
        <v>273</v>
      </c>
      <c r="N7" s="2">
        <v>1</v>
      </c>
      <c r="O7" s="2">
        <v>2</v>
      </c>
      <c r="P7" s="2">
        <v>5</v>
      </c>
      <c r="Q7" s="2">
        <v>10</v>
      </c>
      <c r="R7" s="31">
        <v>25</v>
      </c>
      <c r="S7" s="31">
        <v>100</v>
      </c>
      <c r="T7" s="31" t="s">
        <v>69</v>
      </c>
      <c r="U7" s="31">
        <v>0.876</v>
      </c>
      <c r="V7" s="31">
        <v>1.9934000000000001</v>
      </c>
      <c r="W7" s="31">
        <v>4.7725</v>
      </c>
      <c r="X7" s="31">
        <v>8.9548000000000005</v>
      </c>
      <c r="Y7" s="31">
        <v>23.106000000000002</v>
      </c>
      <c r="Z7" s="31">
        <v>100.5908</v>
      </c>
      <c r="AA7" s="16">
        <f t="shared" si="0"/>
        <v>87.6</v>
      </c>
      <c r="AB7" s="16">
        <f t="shared" si="0"/>
        <v>99.67</v>
      </c>
      <c r="AC7" s="16">
        <f t="shared" si="0"/>
        <v>95.45</v>
      </c>
      <c r="AD7" s="16">
        <f t="shared" si="0"/>
        <v>89.548000000000002</v>
      </c>
      <c r="AE7" s="16">
        <f t="shared" si="0"/>
        <v>92.424000000000007</v>
      </c>
      <c r="AF7" s="16">
        <f t="shared" si="0"/>
        <v>100.5908</v>
      </c>
      <c r="AH7" s="34" t="s">
        <v>4</v>
      </c>
      <c r="AI7" s="37">
        <v>2.2000000000000002</v>
      </c>
      <c r="AJ7" s="6" t="s">
        <v>273</v>
      </c>
      <c r="AK7" s="2">
        <v>6</v>
      </c>
      <c r="AL7" s="17">
        <v>4.3175999999999997</v>
      </c>
      <c r="AM7" s="31">
        <v>0.99931870330000006</v>
      </c>
      <c r="AO7" t="b">
        <f t="shared" si="1"/>
        <v>1</v>
      </c>
      <c r="AP7" t="b">
        <f t="shared" si="2"/>
        <v>1</v>
      </c>
    </row>
    <row r="8" spans="1:45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247</v>
      </c>
      <c r="K8" t="s">
        <v>68</v>
      </c>
      <c r="L8" t="s">
        <v>184</v>
      </c>
      <c r="M8" s="6" t="s">
        <v>273</v>
      </c>
      <c r="N8" s="2">
        <v>1</v>
      </c>
      <c r="O8" s="2">
        <v>2</v>
      </c>
      <c r="P8" s="2">
        <v>5</v>
      </c>
      <c r="Q8" s="2">
        <v>10</v>
      </c>
      <c r="R8" s="31">
        <v>25</v>
      </c>
      <c r="S8" s="31">
        <v>100</v>
      </c>
      <c r="T8" s="31" t="s">
        <v>69</v>
      </c>
      <c r="U8" s="31">
        <v>0.87470000000000003</v>
      </c>
      <c r="V8" s="31">
        <v>2.0222000000000002</v>
      </c>
      <c r="W8" s="31">
        <v>4.8497000000000003</v>
      </c>
      <c r="X8" s="31">
        <v>10.0799</v>
      </c>
      <c r="Y8" s="31">
        <v>24.572500000000002</v>
      </c>
      <c r="Z8" s="31">
        <v>100.10720000000001</v>
      </c>
      <c r="AA8" s="16">
        <f t="shared" si="0"/>
        <v>87.47</v>
      </c>
      <c r="AB8" s="16">
        <f t="shared" si="0"/>
        <v>101.11000000000001</v>
      </c>
      <c r="AC8" s="16">
        <f t="shared" si="0"/>
        <v>96.994</v>
      </c>
      <c r="AD8" s="16">
        <f t="shared" si="0"/>
        <v>100.79899999999999</v>
      </c>
      <c r="AE8" s="16">
        <f t="shared" si="0"/>
        <v>98.29</v>
      </c>
      <c r="AF8" s="16">
        <f t="shared" si="0"/>
        <v>100.10719999999999</v>
      </c>
      <c r="AH8" s="34" t="s">
        <v>5</v>
      </c>
      <c r="AI8" s="37">
        <v>2.52</v>
      </c>
      <c r="AJ8" s="6" t="s">
        <v>273</v>
      </c>
      <c r="AK8" s="2">
        <v>6</v>
      </c>
      <c r="AL8" s="17">
        <v>0.92130000000000001</v>
      </c>
      <c r="AM8" s="31">
        <v>0.99996751740000001</v>
      </c>
      <c r="AO8" t="b">
        <f t="shared" si="1"/>
        <v>1</v>
      </c>
      <c r="AP8" t="b">
        <f t="shared" si="2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247</v>
      </c>
      <c r="K9" t="s">
        <v>68</v>
      </c>
      <c r="L9" t="s">
        <v>184</v>
      </c>
      <c r="M9" s="6" t="s">
        <v>273</v>
      </c>
      <c r="N9" s="2">
        <v>1</v>
      </c>
      <c r="O9" s="2">
        <v>2</v>
      </c>
      <c r="P9" s="2">
        <v>5</v>
      </c>
      <c r="Q9" s="2">
        <v>10</v>
      </c>
      <c r="R9" s="31">
        <v>25</v>
      </c>
      <c r="S9" s="31">
        <v>100</v>
      </c>
      <c r="T9" s="31" t="s">
        <v>69</v>
      </c>
      <c r="U9" s="31">
        <v>0.91500000000000004</v>
      </c>
      <c r="V9" s="31">
        <v>2.0070000000000001</v>
      </c>
      <c r="W9" s="31">
        <v>4.8052000000000001</v>
      </c>
      <c r="X9" s="31">
        <v>9.2302</v>
      </c>
      <c r="Y9" s="31">
        <v>23.576899999999998</v>
      </c>
      <c r="Z9" s="31">
        <v>100.4432</v>
      </c>
      <c r="AA9" s="16">
        <f t="shared" si="0"/>
        <v>91.5</v>
      </c>
      <c r="AB9" s="16">
        <f t="shared" si="0"/>
        <v>100.35000000000001</v>
      </c>
      <c r="AC9" s="16">
        <f t="shared" si="0"/>
        <v>96.103999999999999</v>
      </c>
      <c r="AD9" s="16">
        <f t="shared" si="0"/>
        <v>92.301999999999992</v>
      </c>
      <c r="AE9" s="16">
        <f t="shared" si="0"/>
        <v>94.307599999999994</v>
      </c>
      <c r="AF9" s="16">
        <f t="shared" si="0"/>
        <v>100.4432</v>
      </c>
      <c r="AH9" s="34" t="s">
        <v>6</v>
      </c>
      <c r="AI9" s="37">
        <v>2.75</v>
      </c>
      <c r="AJ9" s="6" t="s">
        <v>273</v>
      </c>
      <c r="AK9" s="2">
        <v>6</v>
      </c>
      <c r="AL9" s="17">
        <v>3.2185999999999999</v>
      </c>
      <c r="AM9" s="31">
        <v>0.99961592330000004</v>
      </c>
      <c r="AO9" t="b">
        <f t="shared" si="1"/>
        <v>1</v>
      </c>
      <c r="AP9" t="b">
        <f t="shared" si="2"/>
        <v>1</v>
      </c>
    </row>
    <row r="10" spans="1:45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247</v>
      </c>
      <c r="K10" t="s">
        <v>68</v>
      </c>
      <c r="L10" t="s">
        <v>184</v>
      </c>
      <c r="M10" s="6" t="s">
        <v>274</v>
      </c>
      <c r="N10" s="2">
        <v>2</v>
      </c>
      <c r="O10" s="2">
        <v>4</v>
      </c>
      <c r="P10" s="2">
        <v>10</v>
      </c>
      <c r="Q10" s="2">
        <v>20</v>
      </c>
      <c r="R10" s="2">
        <v>50</v>
      </c>
      <c r="S10" s="31">
        <v>200</v>
      </c>
      <c r="T10" s="31" t="s">
        <v>69</v>
      </c>
      <c r="U10" s="31">
        <v>3.0082</v>
      </c>
      <c r="V10" s="31">
        <v>3.6089000000000002</v>
      </c>
      <c r="W10" s="31">
        <v>8.4550000000000001</v>
      </c>
      <c r="X10" s="31">
        <v>21.105699999999999</v>
      </c>
      <c r="Y10" s="31">
        <v>49.810299999999998</v>
      </c>
      <c r="Z10" s="31">
        <v>200.01179999999999</v>
      </c>
      <c r="AA10" s="16">
        <f t="shared" si="0"/>
        <v>150.41</v>
      </c>
      <c r="AB10" s="16">
        <f t="shared" si="0"/>
        <v>90.222500000000011</v>
      </c>
      <c r="AC10" s="16">
        <f t="shared" si="0"/>
        <v>84.55</v>
      </c>
      <c r="AD10" s="16">
        <f t="shared" si="0"/>
        <v>105.52850000000001</v>
      </c>
      <c r="AE10" s="16">
        <f t="shared" si="0"/>
        <v>99.620599999999996</v>
      </c>
      <c r="AF10" s="16">
        <f t="shared" si="0"/>
        <v>100.0059</v>
      </c>
      <c r="AG10" s="23"/>
      <c r="AH10" s="6" t="s">
        <v>7</v>
      </c>
      <c r="AI10" s="37">
        <v>2.86</v>
      </c>
      <c r="AJ10" s="6" t="s">
        <v>274</v>
      </c>
      <c r="AK10" s="2">
        <v>6</v>
      </c>
      <c r="AL10" s="17">
        <v>2.3496000000000001</v>
      </c>
      <c r="AM10" s="31">
        <v>0.99983617469999997</v>
      </c>
      <c r="AO10" t="b">
        <f t="shared" si="1"/>
        <v>1</v>
      </c>
      <c r="AP10" t="b">
        <f t="shared" si="2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247</v>
      </c>
      <c r="K11" t="s">
        <v>68</v>
      </c>
      <c r="L11" t="s">
        <v>184</v>
      </c>
      <c r="M11" s="6" t="s">
        <v>289</v>
      </c>
      <c r="N11" s="2">
        <v>1</v>
      </c>
      <c r="O11" s="2">
        <v>2</v>
      </c>
      <c r="P11" s="2">
        <v>5</v>
      </c>
      <c r="Q11" s="2">
        <v>10</v>
      </c>
      <c r="R11" s="31">
        <v>25</v>
      </c>
      <c r="S11" s="31">
        <v>100</v>
      </c>
      <c r="T11" s="31" t="s">
        <v>69</v>
      </c>
      <c r="U11" s="31">
        <v>0.52569999999999995</v>
      </c>
      <c r="V11" s="31">
        <v>1.3331</v>
      </c>
      <c r="W11" s="31">
        <v>3.9371</v>
      </c>
      <c r="X11" s="31">
        <v>9.7826000000000004</v>
      </c>
      <c r="Y11" s="31">
        <v>27.646000000000001</v>
      </c>
      <c r="Z11" s="31">
        <v>99.605500000000006</v>
      </c>
      <c r="AA11" s="16">
        <f t="shared" si="0"/>
        <v>52.569999999999993</v>
      </c>
      <c r="AB11" s="16">
        <f t="shared" si="0"/>
        <v>66.655000000000001</v>
      </c>
      <c r="AC11" s="16">
        <f t="shared" si="0"/>
        <v>78.742000000000004</v>
      </c>
      <c r="AD11" s="16">
        <f t="shared" si="0"/>
        <v>97.826000000000008</v>
      </c>
      <c r="AE11" s="16">
        <f t="shared" si="0"/>
        <v>110.58399999999999</v>
      </c>
      <c r="AF11" s="16">
        <f t="shared" si="0"/>
        <v>99.605500000000006</v>
      </c>
      <c r="AH11" s="34" t="s">
        <v>8</v>
      </c>
      <c r="AI11" s="37">
        <v>2.91</v>
      </c>
      <c r="AJ11" s="6" t="s">
        <v>289</v>
      </c>
      <c r="AK11" s="2">
        <v>6</v>
      </c>
      <c r="AL11" s="17">
        <v>31.303899999999999</v>
      </c>
      <c r="AM11" s="31">
        <v>0.99506601029999997</v>
      </c>
      <c r="AO11" t="b">
        <f t="shared" si="1"/>
        <v>0</v>
      </c>
      <c r="AP11" t="b">
        <f t="shared" si="2"/>
        <v>1</v>
      </c>
    </row>
    <row r="12" spans="1:45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247</v>
      </c>
      <c r="K12" t="s">
        <v>68</v>
      </c>
      <c r="L12" t="s">
        <v>184</v>
      </c>
      <c r="M12" s="39" t="s">
        <v>273</v>
      </c>
      <c r="N12" s="2">
        <v>1</v>
      </c>
      <c r="O12" s="2">
        <v>2</v>
      </c>
      <c r="P12" s="2">
        <v>5</v>
      </c>
      <c r="Q12" s="2">
        <v>10</v>
      </c>
      <c r="R12" s="2">
        <v>25</v>
      </c>
      <c r="S12" s="31">
        <v>100</v>
      </c>
      <c r="T12" s="31" t="s">
        <v>69</v>
      </c>
      <c r="U12" s="31">
        <v>0.88180000000000003</v>
      </c>
      <c r="V12" s="31">
        <v>1.9767999999999999</v>
      </c>
      <c r="W12" s="31">
        <v>4.8249000000000004</v>
      </c>
      <c r="X12" s="31">
        <v>9.1603999999999992</v>
      </c>
      <c r="Y12" s="31">
        <v>23.418700000000001</v>
      </c>
      <c r="Z12" s="31">
        <v>100.4897</v>
      </c>
      <c r="AA12" s="16">
        <f t="shared" si="0"/>
        <v>88.18</v>
      </c>
      <c r="AB12" s="16">
        <f t="shared" si="0"/>
        <v>98.839999999999989</v>
      </c>
      <c r="AC12" s="16">
        <f t="shared" si="0"/>
        <v>96.498000000000005</v>
      </c>
      <c r="AD12" s="16">
        <f t="shared" si="0"/>
        <v>91.603999999999999</v>
      </c>
      <c r="AE12" s="16">
        <f t="shared" si="0"/>
        <v>93.674800000000005</v>
      </c>
      <c r="AF12" s="16">
        <f t="shared" si="0"/>
        <v>100.4897</v>
      </c>
      <c r="AG12" s="23"/>
      <c r="AH12" s="6" t="s">
        <v>9</v>
      </c>
      <c r="AI12" s="37">
        <v>2.97</v>
      </c>
      <c r="AJ12" s="39" t="s">
        <v>273</v>
      </c>
      <c r="AK12" s="2">
        <v>6</v>
      </c>
      <c r="AL12" s="17">
        <v>3.5615999999999999</v>
      </c>
      <c r="AM12" s="31">
        <v>0.99953190930000002</v>
      </c>
      <c r="AO12" t="b">
        <f t="shared" si="1"/>
        <v>1</v>
      </c>
      <c r="AP12" t="b">
        <f t="shared" si="2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247</v>
      </c>
      <c r="K13" t="s">
        <v>68</v>
      </c>
      <c r="L13" t="s">
        <v>184</v>
      </c>
      <c r="M13" s="6" t="s">
        <v>275</v>
      </c>
      <c r="N13" s="2">
        <v>1</v>
      </c>
      <c r="O13" s="2">
        <v>2</v>
      </c>
      <c r="P13" s="2">
        <v>5</v>
      </c>
      <c r="Q13" s="2">
        <v>10</v>
      </c>
      <c r="R13" s="31">
        <v>25</v>
      </c>
      <c r="S13" s="31">
        <v>100</v>
      </c>
      <c r="T13" s="31" t="s">
        <v>69</v>
      </c>
      <c r="U13" s="31">
        <v>0.84460000000000002</v>
      </c>
      <c r="V13" s="31">
        <v>1.7464999999999999</v>
      </c>
      <c r="W13" s="31">
        <v>4.8571999999999997</v>
      </c>
      <c r="X13" s="31">
        <v>9.9789999999999992</v>
      </c>
      <c r="Y13" s="31">
        <v>25.075900000000001</v>
      </c>
      <c r="Z13" s="31">
        <v>99.996600000000001</v>
      </c>
      <c r="AA13" s="16">
        <f t="shared" si="0"/>
        <v>84.460000000000008</v>
      </c>
      <c r="AB13" s="16">
        <f t="shared" si="0"/>
        <v>87.325000000000003</v>
      </c>
      <c r="AC13" s="16">
        <f t="shared" si="0"/>
        <v>97.143999999999991</v>
      </c>
      <c r="AD13" s="16">
        <f t="shared" si="0"/>
        <v>99.789999999999992</v>
      </c>
      <c r="AE13" s="16">
        <f t="shared" si="0"/>
        <v>100.3036</v>
      </c>
      <c r="AF13" s="16">
        <f t="shared" si="0"/>
        <v>99.996600000000001</v>
      </c>
      <c r="AH13" s="34" t="s">
        <v>10</v>
      </c>
      <c r="AI13" s="37">
        <v>3.21</v>
      </c>
      <c r="AJ13" s="6" t="s">
        <v>275</v>
      </c>
      <c r="AK13" s="2">
        <v>6</v>
      </c>
      <c r="AL13" s="17">
        <v>0.64370000000000005</v>
      </c>
      <c r="AM13" s="31">
        <v>0.99998828220000002</v>
      </c>
      <c r="AO13" t="b">
        <f t="shared" si="1"/>
        <v>1</v>
      </c>
      <c r="AP13" t="b">
        <f t="shared" si="2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247</v>
      </c>
      <c r="K14" t="s">
        <v>68</v>
      </c>
      <c r="L14" t="s">
        <v>184</v>
      </c>
      <c r="M14" s="6" t="s">
        <v>273</v>
      </c>
      <c r="N14" s="2">
        <v>1</v>
      </c>
      <c r="O14" s="2">
        <v>2</v>
      </c>
      <c r="P14" s="2">
        <v>5</v>
      </c>
      <c r="Q14" s="2">
        <v>10</v>
      </c>
      <c r="R14" s="31">
        <v>25</v>
      </c>
      <c r="S14" s="31">
        <v>100</v>
      </c>
      <c r="T14" s="31" t="s">
        <v>69</v>
      </c>
      <c r="U14" s="31">
        <v>1.0824</v>
      </c>
      <c r="V14" s="31">
        <v>2.278</v>
      </c>
      <c r="W14" s="31">
        <v>5.1978</v>
      </c>
      <c r="X14" s="31">
        <v>10.5829</v>
      </c>
      <c r="Y14" s="31">
        <v>25.439699999999998</v>
      </c>
      <c r="Z14" s="31">
        <v>99.8155</v>
      </c>
      <c r="AA14" s="16">
        <f t="shared" si="0"/>
        <v>108.24000000000001</v>
      </c>
      <c r="AB14" s="16">
        <f t="shared" si="0"/>
        <v>113.9</v>
      </c>
      <c r="AC14" s="16">
        <f t="shared" si="0"/>
        <v>103.956</v>
      </c>
      <c r="AD14" s="16">
        <f t="shared" si="0"/>
        <v>105.82899999999999</v>
      </c>
      <c r="AE14" s="16">
        <f t="shared" si="0"/>
        <v>101.75879999999999</v>
      </c>
      <c r="AF14" s="16">
        <f t="shared" si="0"/>
        <v>99.8155</v>
      </c>
      <c r="AH14" s="34" t="s">
        <v>215</v>
      </c>
      <c r="AI14" s="37">
        <v>3.38</v>
      </c>
      <c r="AJ14" s="6" t="s">
        <v>273</v>
      </c>
      <c r="AK14" s="2">
        <v>6</v>
      </c>
      <c r="AL14" s="17">
        <v>1.5441</v>
      </c>
      <c r="AM14" s="31">
        <v>0.99990516389999995</v>
      </c>
      <c r="AO14" t="b">
        <f t="shared" si="1"/>
        <v>1</v>
      </c>
      <c r="AP14" t="b">
        <f t="shared" si="2"/>
        <v>1</v>
      </c>
    </row>
    <row r="15" spans="1:45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247</v>
      </c>
      <c r="K15" t="s">
        <v>68</v>
      </c>
      <c r="L15" t="s">
        <v>184</v>
      </c>
      <c r="M15" s="6" t="s">
        <v>273</v>
      </c>
      <c r="N15" s="2">
        <v>1</v>
      </c>
      <c r="O15" s="2">
        <v>2</v>
      </c>
      <c r="P15" s="2">
        <v>5</v>
      </c>
      <c r="Q15" s="2">
        <v>10</v>
      </c>
      <c r="R15" s="31">
        <v>25</v>
      </c>
      <c r="S15" s="31">
        <v>100</v>
      </c>
      <c r="T15" s="31" t="s">
        <v>69</v>
      </c>
      <c r="U15" s="31">
        <v>0.90780000000000005</v>
      </c>
      <c r="V15" s="31">
        <v>2.0811000000000002</v>
      </c>
      <c r="W15" s="31">
        <v>4.8521999999999998</v>
      </c>
      <c r="X15" s="31">
        <v>9.7004999999999999</v>
      </c>
      <c r="Y15" s="31">
        <v>23.888300000000001</v>
      </c>
      <c r="Z15" s="31">
        <v>100.3146</v>
      </c>
      <c r="AA15" s="16">
        <f t="shared" si="0"/>
        <v>90.78</v>
      </c>
      <c r="AB15" s="16">
        <f t="shared" si="0"/>
        <v>104.05500000000001</v>
      </c>
      <c r="AC15" s="16">
        <f t="shared" si="0"/>
        <v>97.043999999999997</v>
      </c>
      <c r="AD15" s="16">
        <f t="shared" si="0"/>
        <v>97.004999999999995</v>
      </c>
      <c r="AE15" s="16">
        <f t="shared" si="0"/>
        <v>95.553200000000004</v>
      </c>
      <c r="AF15" s="16">
        <f t="shared" si="0"/>
        <v>100.31460000000001</v>
      </c>
      <c r="AH15" s="34" t="s">
        <v>11</v>
      </c>
      <c r="AI15" s="37">
        <v>3.7</v>
      </c>
      <c r="AJ15" s="6" t="s">
        <v>273</v>
      </c>
      <c r="AK15" s="2">
        <v>6</v>
      </c>
      <c r="AL15" s="17">
        <v>2.2885</v>
      </c>
      <c r="AM15" s="31">
        <v>0.99980270969999996</v>
      </c>
      <c r="AO15" t="b">
        <f t="shared" si="1"/>
        <v>1</v>
      </c>
      <c r="AP15" t="b">
        <f t="shared" si="2"/>
        <v>1</v>
      </c>
    </row>
    <row r="16" spans="1:45" x14ac:dyDescent="0.2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247</v>
      </c>
      <c r="K16" t="s">
        <v>68</v>
      </c>
      <c r="L16" t="s">
        <v>184</v>
      </c>
      <c r="M16" s="6" t="s">
        <v>273</v>
      </c>
      <c r="N16" s="2">
        <v>1</v>
      </c>
      <c r="O16" s="2">
        <v>2</v>
      </c>
      <c r="P16" s="2">
        <v>5</v>
      </c>
      <c r="Q16" s="2">
        <v>10</v>
      </c>
      <c r="R16" s="31">
        <v>25</v>
      </c>
      <c r="S16" s="31">
        <v>100</v>
      </c>
      <c r="T16" s="31" t="s">
        <v>69</v>
      </c>
      <c r="U16" s="31">
        <v>0.89200000000000002</v>
      </c>
      <c r="V16" s="31">
        <v>1.9142999999999999</v>
      </c>
      <c r="W16" s="31">
        <v>4.7176999999999998</v>
      </c>
      <c r="X16" s="31">
        <v>10.011900000000001</v>
      </c>
      <c r="Y16" s="31">
        <v>24.475999999999999</v>
      </c>
      <c r="Z16" s="31">
        <v>100.1467</v>
      </c>
      <c r="AA16" s="16">
        <f t="shared" si="0"/>
        <v>89.2</v>
      </c>
      <c r="AB16" s="16">
        <f t="shared" si="0"/>
        <v>95.714999999999989</v>
      </c>
      <c r="AC16" s="16">
        <f t="shared" si="0"/>
        <v>94.353999999999999</v>
      </c>
      <c r="AD16" s="16">
        <f t="shared" si="0"/>
        <v>100.119</v>
      </c>
      <c r="AE16" s="16">
        <f t="shared" si="0"/>
        <v>97.903999999999996</v>
      </c>
      <c r="AF16" s="16">
        <f t="shared" si="0"/>
        <v>100.14669999999998</v>
      </c>
      <c r="AH16" s="34" t="s">
        <v>252</v>
      </c>
      <c r="AI16" s="37">
        <v>3.71</v>
      </c>
      <c r="AJ16" s="6" t="s">
        <v>273</v>
      </c>
      <c r="AK16" s="2">
        <v>6</v>
      </c>
      <c r="AL16" s="17">
        <v>1.1861999999999999</v>
      </c>
      <c r="AM16" s="31">
        <v>0.99994654029999996</v>
      </c>
      <c r="AO16" t="b">
        <f t="shared" si="1"/>
        <v>1</v>
      </c>
      <c r="AP16" t="b">
        <f t="shared" si="2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247</v>
      </c>
      <c r="K17" t="s">
        <v>68</v>
      </c>
      <c r="L17" t="s">
        <v>184</v>
      </c>
      <c r="M17" s="6" t="s">
        <v>273</v>
      </c>
      <c r="N17" s="2">
        <v>1</v>
      </c>
      <c r="O17" s="2">
        <v>2</v>
      </c>
      <c r="P17" s="2">
        <v>5</v>
      </c>
      <c r="Q17" s="2">
        <v>10</v>
      </c>
      <c r="R17" s="31">
        <v>25</v>
      </c>
      <c r="S17" s="31">
        <v>100</v>
      </c>
      <c r="T17" s="31" t="s">
        <v>69</v>
      </c>
      <c r="U17" s="31">
        <v>0.92349999999999999</v>
      </c>
      <c r="V17" s="31">
        <v>2.0589</v>
      </c>
      <c r="W17" s="31">
        <v>4.9214000000000002</v>
      </c>
      <c r="X17" s="31">
        <v>10.039400000000001</v>
      </c>
      <c r="Y17" s="31">
        <v>24.1706</v>
      </c>
      <c r="Z17" s="31">
        <v>100.2069</v>
      </c>
      <c r="AA17" s="16">
        <f t="shared" si="0"/>
        <v>92.35</v>
      </c>
      <c r="AB17" s="16">
        <f t="shared" si="0"/>
        <v>102.94499999999999</v>
      </c>
      <c r="AC17" s="16">
        <f t="shared" si="0"/>
        <v>98.427999999999997</v>
      </c>
      <c r="AD17" s="16">
        <f t="shared" si="0"/>
        <v>100.39400000000001</v>
      </c>
      <c r="AE17" s="16">
        <f t="shared" si="0"/>
        <v>96.682400000000001</v>
      </c>
      <c r="AF17" s="16">
        <f t="shared" si="0"/>
        <v>100.2069</v>
      </c>
      <c r="AH17" s="34" t="s">
        <v>12</v>
      </c>
      <c r="AI17" s="37">
        <v>4.21</v>
      </c>
      <c r="AJ17" s="6" t="s">
        <v>273</v>
      </c>
      <c r="AK17" s="2">
        <v>6</v>
      </c>
      <c r="AL17" s="17">
        <v>1.6303000000000001</v>
      </c>
      <c r="AM17" s="31">
        <v>0.99989867730000004</v>
      </c>
      <c r="AO17" t="b">
        <f t="shared" si="1"/>
        <v>1</v>
      </c>
      <c r="AP17" t="b">
        <f t="shared" si="2"/>
        <v>1</v>
      </c>
    </row>
    <row r="18" spans="1:49" x14ac:dyDescent="0.25">
      <c r="A18" t="s">
        <v>13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247</v>
      </c>
      <c r="K18" t="s">
        <v>68</v>
      </c>
      <c r="L18" t="s">
        <v>184</v>
      </c>
      <c r="M18" s="6" t="s">
        <v>273</v>
      </c>
      <c r="N18" s="2">
        <v>1</v>
      </c>
      <c r="O18" s="2">
        <v>2</v>
      </c>
      <c r="P18" s="2">
        <v>5</v>
      </c>
      <c r="Q18" s="2">
        <v>10</v>
      </c>
      <c r="R18" s="31">
        <v>25</v>
      </c>
      <c r="S18" s="31">
        <v>100</v>
      </c>
      <c r="T18" s="31" t="s">
        <v>69</v>
      </c>
      <c r="U18" s="31">
        <v>0.73340000000000005</v>
      </c>
      <c r="V18" s="31">
        <v>1.5822000000000001</v>
      </c>
      <c r="W18" s="31">
        <v>4.0557999999999996</v>
      </c>
      <c r="X18" s="31">
        <v>8.2344000000000008</v>
      </c>
      <c r="Y18" s="31">
        <v>21.651199999999999</v>
      </c>
      <c r="Z18" s="31">
        <v>101.072</v>
      </c>
      <c r="AA18" s="16">
        <f t="shared" si="0"/>
        <v>73.34</v>
      </c>
      <c r="AB18" s="16">
        <f t="shared" si="0"/>
        <v>79.11</v>
      </c>
      <c r="AC18" s="16">
        <f t="shared" si="0"/>
        <v>81.115999999999985</v>
      </c>
      <c r="AD18" s="16">
        <f t="shared" si="0"/>
        <v>82.344000000000008</v>
      </c>
      <c r="AE18" s="16">
        <f t="shared" si="0"/>
        <v>86.604799999999997</v>
      </c>
      <c r="AF18" s="16">
        <f t="shared" si="0"/>
        <v>101.072</v>
      </c>
      <c r="AH18" s="34" t="s">
        <v>13</v>
      </c>
      <c r="AI18" s="37">
        <v>4.83</v>
      </c>
      <c r="AJ18" s="6" t="s">
        <v>273</v>
      </c>
      <c r="AK18" s="2">
        <v>6</v>
      </c>
      <c r="AL18" s="17">
        <v>7.9650999999999996</v>
      </c>
      <c r="AM18" s="31">
        <v>0.99782159719999997</v>
      </c>
      <c r="AO18" t="b">
        <f t="shared" si="1"/>
        <v>1</v>
      </c>
      <c r="AP18" t="b">
        <f t="shared" si="2"/>
        <v>1</v>
      </c>
    </row>
    <row r="19" spans="1:49" x14ac:dyDescent="0.25">
      <c r="A19" t="s">
        <v>14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247</v>
      </c>
      <c r="K19" t="s">
        <v>68</v>
      </c>
      <c r="L19" t="s">
        <v>184</v>
      </c>
      <c r="M19" s="6" t="s">
        <v>273</v>
      </c>
      <c r="N19" s="2">
        <v>1</v>
      </c>
      <c r="O19" s="2">
        <v>2</v>
      </c>
      <c r="P19" s="2">
        <v>5</v>
      </c>
      <c r="Q19" s="2">
        <v>10</v>
      </c>
      <c r="R19" s="31">
        <v>25</v>
      </c>
      <c r="S19" s="31">
        <v>100</v>
      </c>
      <c r="T19" s="31" t="s">
        <v>69</v>
      </c>
      <c r="U19" s="31">
        <v>0.93289999999999995</v>
      </c>
      <c r="V19" s="31">
        <v>1.9558</v>
      </c>
      <c r="W19" s="31">
        <v>4.8173000000000004</v>
      </c>
      <c r="X19" s="31">
        <v>9.9154</v>
      </c>
      <c r="Y19" s="31">
        <v>23.832699999999999</v>
      </c>
      <c r="Z19" s="31">
        <v>100.31100000000001</v>
      </c>
      <c r="AA19" s="16">
        <f t="shared" si="0"/>
        <v>93.289999999999992</v>
      </c>
      <c r="AB19" s="16">
        <f t="shared" si="0"/>
        <v>97.789999999999992</v>
      </c>
      <c r="AC19" s="16">
        <f t="shared" si="0"/>
        <v>96.346000000000004</v>
      </c>
      <c r="AD19" s="16">
        <f t="shared" si="0"/>
        <v>99.153999999999996</v>
      </c>
      <c r="AE19" s="16">
        <f t="shared" si="0"/>
        <v>95.330799999999996</v>
      </c>
      <c r="AF19" s="16">
        <f t="shared" si="0"/>
        <v>100.31100000000002</v>
      </c>
      <c r="AH19" s="34" t="s">
        <v>14</v>
      </c>
      <c r="AI19" s="37">
        <v>4.84</v>
      </c>
      <c r="AJ19" s="6" t="s">
        <v>273</v>
      </c>
      <c r="AK19" s="2">
        <v>6</v>
      </c>
      <c r="AL19" s="17">
        <v>2.3231000000000002</v>
      </c>
      <c r="AM19" s="31">
        <v>0.99979662830000005</v>
      </c>
      <c r="AO19" t="b">
        <f t="shared" si="1"/>
        <v>1</v>
      </c>
      <c r="AP19" t="b">
        <f t="shared" si="2"/>
        <v>1</v>
      </c>
    </row>
    <row r="20" spans="1:49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247</v>
      </c>
      <c r="K20" t="s">
        <v>68</v>
      </c>
      <c r="L20" t="s">
        <v>184</v>
      </c>
      <c r="M20" s="6" t="s">
        <v>273</v>
      </c>
      <c r="N20" s="2">
        <v>2</v>
      </c>
      <c r="O20" s="2">
        <v>4</v>
      </c>
      <c r="P20" s="2">
        <v>10</v>
      </c>
      <c r="Q20" s="2">
        <v>20</v>
      </c>
      <c r="R20" s="31">
        <v>50</v>
      </c>
      <c r="S20" s="31">
        <v>200</v>
      </c>
      <c r="T20" s="31" t="s">
        <v>69</v>
      </c>
      <c r="U20" s="31">
        <v>1.8113999999999999</v>
      </c>
      <c r="V20" s="31">
        <v>3.2408999999999999</v>
      </c>
      <c r="W20" s="31">
        <v>8.5823999999999998</v>
      </c>
      <c r="X20" s="31">
        <v>20.602399999999999</v>
      </c>
      <c r="Y20" s="31">
        <v>50.350499999999997</v>
      </c>
      <c r="Z20" s="31">
        <v>199.9401</v>
      </c>
      <c r="AA20" s="16">
        <f t="shared" si="0"/>
        <v>90.57</v>
      </c>
      <c r="AB20" s="16">
        <f t="shared" si="0"/>
        <v>81.022499999999994</v>
      </c>
      <c r="AC20" s="16">
        <f t="shared" si="0"/>
        <v>85.823999999999998</v>
      </c>
      <c r="AD20" s="16">
        <f t="shared" si="0"/>
        <v>103.01199999999999</v>
      </c>
      <c r="AE20" s="16">
        <f t="shared" si="0"/>
        <v>100.70099999999999</v>
      </c>
      <c r="AF20" s="16">
        <f t="shared" si="0"/>
        <v>99.970050000000001</v>
      </c>
      <c r="AH20" s="34" t="s">
        <v>15</v>
      </c>
      <c r="AI20" s="37">
        <v>4.8600000000000003</v>
      </c>
      <c r="AJ20" s="6" t="s">
        <v>273</v>
      </c>
      <c r="AK20" s="2">
        <v>6</v>
      </c>
      <c r="AL20" s="17">
        <v>1.6634</v>
      </c>
      <c r="AM20" s="31">
        <v>0.99989465499999997</v>
      </c>
      <c r="AO20" t="b">
        <f t="shared" si="1"/>
        <v>1</v>
      </c>
      <c r="AP20" t="b">
        <f t="shared" si="2"/>
        <v>1</v>
      </c>
    </row>
    <row r="21" spans="1:49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247</v>
      </c>
      <c r="K21" t="s">
        <v>68</v>
      </c>
      <c r="L21" t="s">
        <v>184</v>
      </c>
      <c r="M21" s="6" t="s">
        <v>272</v>
      </c>
      <c r="N21" s="2">
        <v>1</v>
      </c>
      <c r="O21" s="2">
        <v>2</v>
      </c>
      <c r="P21" s="2">
        <v>5</v>
      </c>
      <c r="Q21" s="2">
        <v>10</v>
      </c>
      <c r="R21" s="2">
        <v>25</v>
      </c>
      <c r="S21" s="31">
        <v>100</v>
      </c>
      <c r="T21" s="31" t="s">
        <v>69</v>
      </c>
      <c r="U21" s="31">
        <v>1.391</v>
      </c>
      <c r="V21" s="31">
        <v>2.0167999999999999</v>
      </c>
      <c r="W21" s="31">
        <v>4.6647999999999996</v>
      </c>
      <c r="X21" s="31">
        <v>9.7706999999999997</v>
      </c>
      <c r="Y21" s="31">
        <v>25.161999999999999</v>
      </c>
      <c r="Z21" s="31">
        <v>99.994299999999996</v>
      </c>
      <c r="AA21" s="16">
        <f t="shared" si="0"/>
        <v>139.1</v>
      </c>
      <c r="AB21" s="16">
        <f t="shared" si="0"/>
        <v>100.84</v>
      </c>
      <c r="AC21" s="16">
        <f t="shared" si="0"/>
        <v>93.295999999999992</v>
      </c>
      <c r="AD21" s="16">
        <f t="shared" si="0"/>
        <v>97.706999999999994</v>
      </c>
      <c r="AE21" s="16">
        <f t="shared" si="0"/>
        <v>100.64800000000001</v>
      </c>
      <c r="AF21" s="16">
        <f t="shared" si="0"/>
        <v>99.994299999999996</v>
      </c>
      <c r="AG21" s="23"/>
      <c r="AH21" s="6" t="s">
        <v>16</v>
      </c>
      <c r="AI21" s="37">
        <v>4.96</v>
      </c>
      <c r="AJ21" s="6" t="s">
        <v>272</v>
      </c>
      <c r="AK21" s="2">
        <v>6</v>
      </c>
      <c r="AL21" s="17">
        <v>1.2945</v>
      </c>
      <c r="AM21" s="31">
        <v>0.99996660849999996</v>
      </c>
      <c r="AO21" t="b">
        <f t="shared" si="1"/>
        <v>1</v>
      </c>
      <c r="AP21" t="b">
        <f t="shared" si="2"/>
        <v>1</v>
      </c>
    </row>
    <row r="22" spans="1:49" x14ac:dyDescent="0.25">
      <c r="A22" t="s">
        <v>193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247</v>
      </c>
      <c r="K22" t="s">
        <v>68</v>
      </c>
      <c r="L22" t="s">
        <v>184</v>
      </c>
      <c r="M22" s="6" t="s">
        <v>273</v>
      </c>
      <c r="N22" s="2">
        <v>1</v>
      </c>
      <c r="O22" s="2">
        <v>2</v>
      </c>
      <c r="P22" s="2">
        <v>5</v>
      </c>
      <c r="Q22" s="2">
        <v>10</v>
      </c>
      <c r="R22" s="31">
        <v>25</v>
      </c>
      <c r="S22" s="31">
        <v>100</v>
      </c>
      <c r="T22" s="31" t="s">
        <v>69</v>
      </c>
      <c r="U22" s="31" t="s">
        <v>286</v>
      </c>
      <c r="V22" s="31">
        <v>1.7386999999999999</v>
      </c>
      <c r="W22" s="31">
        <v>4.1868999999999996</v>
      </c>
      <c r="X22" s="31">
        <v>9.7103999999999999</v>
      </c>
      <c r="Y22" s="31">
        <v>24.165099999999999</v>
      </c>
      <c r="Z22" s="31">
        <v>100.2868</v>
      </c>
      <c r="AA22" s="16" t="e">
        <f t="shared" si="0"/>
        <v>#VALUE!</v>
      </c>
      <c r="AB22" s="16">
        <f t="shared" si="0"/>
        <v>86.935000000000002</v>
      </c>
      <c r="AC22" s="16">
        <f t="shared" si="0"/>
        <v>83.737999999999985</v>
      </c>
      <c r="AD22" s="16">
        <f t="shared" si="0"/>
        <v>97.103999999999999</v>
      </c>
      <c r="AE22" s="16">
        <f t="shared" si="0"/>
        <v>96.660399999999996</v>
      </c>
      <c r="AF22" s="16">
        <f t="shared" si="0"/>
        <v>100.28680000000001</v>
      </c>
      <c r="AH22" s="34" t="s">
        <v>253</v>
      </c>
      <c r="AI22" s="37">
        <v>5.08</v>
      </c>
      <c r="AJ22" s="6" t="s">
        <v>273</v>
      </c>
      <c r="AK22" s="2">
        <v>6</v>
      </c>
      <c r="AL22" s="17">
        <v>2.4849999999999999</v>
      </c>
      <c r="AM22" s="31">
        <v>0.9997720283</v>
      </c>
      <c r="AO22" t="b">
        <f t="shared" si="1"/>
        <v>1</v>
      </c>
      <c r="AP22" t="b">
        <f t="shared" si="2"/>
        <v>1</v>
      </c>
    </row>
    <row r="23" spans="1:49" x14ac:dyDescent="0.25">
      <c r="A23" t="s">
        <v>17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247</v>
      </c>
      <c r="K23" t="s">
        <v>68</v>
      </c>
      <c r="L23" t="s">
        <v>184</v>
      </c>
      <c r="M23" s="6" t="s">
        <v>273</v>
      </c>
      <c r="N23" s="2">
        <v>1</v>
      </c>
      <c r="O23" s="2">
        <v>2</v>
      </c>
      <c r="P23" s="2">
        <v>5</v>
      </c>
      <c r="Q23" s="2">
        <v>10</v>
      </c>
      <c r="R23" s="31">
        <v>25</v>
      </c>
      <c r="S23" s="31">
        <v>100</v>
      </c>
      <c r="T23" s="31" t="s">
        <v>69</v>
      </c>
      <c r="U23" s="31">
        <v>0.92310000000000003</v>
      </c>
      <c r="V23" s="31">
        <v>1.9961</v>
      </c>
      <c r="W23" s="31">
        <v>4.8018000000000001</v>
      </c>
      <c r="X23" s="31">
        <v>10.1663</v>
      </c>
      <c r="Y23" s="31">
        <v>24.5075</v>
      </c>
      <c r="Z23" s="31">
        <v>100.1173</v>
      </c>
      <c r="AA23" s="16">
        <f t="shared" si="0"/>
        <v>92.31</v>
      </c>
      <c r="AB23" s="16">
        <f t="shared" si="0"/>
        <v>99.804999999999993</v>
      </c>
      <c r="AC23" s="16">
        <f t="shared" si="0"/>
        <v>96.036000000000001</v>
      </c>
      <c r="AD23" s="16">
        <f t="shared" si="0"/>
        <v>101.663</v>
      </c>
      <c r="AE23" s="16">
        <f t="shared" si="0"/>
        <v>98.03</v>
      </c>
      <c r="AF23" s="16">
        <f t="shared" si="0"/>
        <v>100.11730000000001</v>
      </c>
      <c r="AH23" s="34" t="s">
        <v>17</v>
      </c>
      <c r="AI23" s="37">
        <v>5.09</v>
      </c>
      <c r="AJ23" s="6" t="s">
        <v>273</v>
      </c>
      <c r="AK23" s="2">
        <v>6</v>
      </c>
      <c r="AL23" s="17">
        <v>1.0804</v>
      </c>
      <c r="AM23" s="31">
        <v>0.99995533000000003</v>
      </c>
      <c r="AO23" t="b">
        <f t="shared" si="1"/>
        <v>1</v>
      </c>
      <c r="AP23" t="b">
        <f t="shared" si="2"/>
        <v>1</v>
      </c>
    </row>
    <row r="24" spans="1:49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247</v>
      </c>
      <c r="K24" t="s">
        <v>68</v>
      </c>
      <c r="L24" t="s">
        <v>184</v>
      </c>
      <c r="M24" s="6" t="s">
        <v>273</v>
      </c>
      <c r="N24" s="2">
        <v>1</v>
      </c>
      <c r="O24" s="2">
        <v>2</v>
      </c>
      <c r="P24" s="2">
        <v>5</v>
      </c>
      <c r="Q24" s="2">
        <v>10</v>
      </c>
      <c r="R24" s="31">
        <v>25</v>
      </c>
      <c r="S24" s="31">
        <v>100</v>
      </c>
      <c r="T24" s="31" t="s">
        <v>69</v>
      </c>
      <c r="U24" s="31">
        <v>0.78569999999999995</v>
      </c>
      <c r="V24" s="31">
        <v>1.9824999999999999</v>
      </c>
      <c r="W24" s="31">
        <v>4.4234</v>
      </c>
      <c r="X24" s="31">
        <v>9.9314999999999998</v>
      </c>
      <c r="Y24" s="31">
        <v>25.010899999999999</v>
      </c>
      <c r="Z24" s="31">
        <v>100.0354</v>
      </c>
      <c r="AA24" s="16">
        <f t="shared" si="0"/>
        <v>78.569999999999993</v>
      </c>
      <c r="AB24" s="16">
        <f t="shared" si="0"/>
        <v>99.125</v>
      </c>
      <c r="AC24" s="16">
        <f t="shared" si="0"/>
        <v>88.468000000000004</v>
      </c>
      <c r="AD24" s="16">
        <f t="shared" si="0"/>
        <v>99.314999999999998</v>
      </c>
      <c r="AE24" s="16">
        <f t="shared" si="0"/>
        <v>100.04359999999998</v>
      </c>
      <c r="AF24" s="16">
        <f t="shared" si="0"/>
        <v>100.0354</v>
      </c>
      <c r="AH24" s="34" t="s">
        <v>18</v>
      </c>
      <c r="AI24" s="37">
        <v>5.12</v>
      </c>
      <c r="AJ24" s="6" t="s">
        <v>273</v>
      </c>
      <c r="AK24" s="2">
        <v>6</v>
      </c>
      <c r="AL24" s="17">
        <v>1.1707000000000001</v>
      </c>
      <c r="AM24" s="31">
        <v>0.99994791679999995</v>
      </c>
      <c r="AO24" t="b">
        <f t="shared" si="1"/>
        <v>1</v>
      </c>
      <c r="AP24" t="b">
        <f t="shared" si="2"/>
        <v>1</v>
      </c>
    </row>
    <row r="25" spans="1:49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247</v>
      </c>
      <c r="K25" t="s">
        <v>68</v>
      </c>
      <c r="L25" t="s">
        <v>184</v>
      </c>
      <c r="M25" s="6" t="s">
        <v>273</v>
      </c>
      <c r="N25" s="2">
        <v>1</v>
      </c>
      <c r="O25" s="2">
        <v>2</v>
      </c>
      <c r="P25" s="2">
        <v>5</v>
      </c>
      <c r="Q25" s="2">
        <v>10</v>
      </c>
      <c r="R25" s="31">
        <v>25</v>
      </c>
      <c r="S25" s="31">
        <v>100</v>
      </c>
      <c r="T25" s="31" t="s">
        <v>69</v>
      </c>
      <c r="U25" s="31">
        <v>0.98309999999999997</v>
      </c>
      <c r="V25" s="31">
        <v>2.1440999999999999</v>
      </c>
      <c r="W25" s="31">
        <v>5.0841000000000003</v>
      </c>
      <c r="X25" s="31">
        <v>10.290900000000001</v>
      </c>
      <c r="Y25" s="31">
        <v>24.693200000000001</v>
      </c>
      <c r="Z25" s="31">
        <v>100.0407</v>
      </c>
      <c r="AA25" s="16">
        <f t="shared" si="0"/>
        <v>98.31</v>
      </c>
      <c r="AB25" s="16">
        <f t="shared" si="0"/>
        <v>107.205</v>
      </c>
      <c r="AC25" s="16">
        <f t="shared" si="0"/>
        <v>101.682</v>
      </c>
      <c r="AD25" s="16">
        <f t="shared" si="0"/>
        <v>102.90900000000001</v>
      </c>
      <c r="AE25" s="16">
        <f t="shared" si="0"/>
        <v>98.772800000000004</v>
      </c>
      <c r="AF25" s="16">
        <f t="shared" si="0"/>
        <v>100.0407</v>
      </c>
      <c r="AH25" s="34" t="s">
        <v>19</v>
      </c>
      <c r="AI25" s="37">
        <v>5.22</v>
      </c>
      <c r="AJ25" s="6" t="s">
        <v>273</v>
      </c>
      <c r="AK25" s="2">
        <v>6</v>
      </c>
      <c r="AL25" s="17">
        <v>0.85550000000000004</v>
      </c>
      <c r="AM25" s="31">
        <v>0.99997157349999999</v>
      </c>
      <c r="AO25" t="b">
        <f t="shared" si="1"/>
        <v>1</v>
      </c>
      <c r="AP25" t="b">
        <f t="shared" si="2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247</v>
      </c>
      <c r="K26" t="s">
        <v>68</v>
      </c>
      <c r="L26" t="s">
        <v>194</v>
      </c>
      <c r="M26" s="6" t="s">
        <v>273</v>
      </c>
      <c r="N26" s="2">
        <v>1</v>
      </c>
      <c r="O26" s="2">
        <v>2</v>
      </c>
      <c r="P26" s="2">
        <v>5</v>
      </c>
      <c r="Q26" s="2">
        <v>10</v>
      </c>
      <c r="R26" s="31">
        <v>25</v>
      </c>
      <c r="S26" s="31">
        <v>100</v>
      </c>
      <c r="T26" s="31" t="s">
        <v>69</v>
      </c>
      <c r="U26" s="31">
        <v>0.83989999999999998</v>
      </c>
      <c r="V26" s="31">
        <v>1.9045000000000001</v>
      </c>
      <c r="W26" s="31">
        <v>4.5274000000000001</v>
      </c>
      <c r="X26" s="31">
        <v>9.5428999999999995</v>
      </c>
      <c r="Y26" s="31">
        <v>23.82</v>
      </c>
      <c r="Z26" s="31">
        <v>100.3678</v>
      </c>
      <c r="AA26" s="16">
        <f t="shared" si="0"/>
        <v>83.99</v>
      </c>
      <c r="AB26" s="16">
        <f t="shared" si="0"/>
        <v>95.225000000000009</v>
      </c>
      <c r="AC26" s="16">
        <f t="shared" si="0"/>
        <v>90.548000000000002</v>
      </c>
      <c r="AD26" s="16">
        <f t="shared" si="0"/>
        <v>95.429000000000002</v>
      </c>
      <c r="AE26" s="16">
        <f t="shared" si="0"/>
        <v>95.28</v>
      </c>
      <c r="AF26" s="16">
        <f t="shared" si="0"/>
        <v>100.3678</v>
      </c>
      <c r="AH26" s="34" t="s">
        <v>20</v>
      </c>
      <c r="AI26" s="37">
        <v>5.35</v>
      </c>
      <c r="AJ26" s="6" t="s">
        <v>273</v>
      </c>
      <c r="AK26" s="2">
        <v>6</v>
      </c>
      <c r="AL26" s="17">
        <v>2.6877</v>
      </c>
      <c r="AM26" s="31">
        <v>0.99973201050000005</v>
      </c>
      <c r="AO26" t="b">
        <f t="shared" si="1"/>
        <v>1</v>
      </c>
      <c r="AP26" t="b">
        <f t="shared" si="2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247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 t="s">
        <v>69</v>
      </c>
      <c r="U27" s="31">
        <v>19.430499999999999</v>
      </c>
      <c r="V27" s="31">
        <v>19.0288</v>
      </c>
      <c r="W27" s="31">
        <v>19.715800000000002</v>
      </c>
      <c r="X27" s="31">
        <v>20.278300000000002</v>
      </c>
      <c r="Y27" s="31">
        <v>20.7682</v>
      </c>
      <c r="Z27" s="31">
        <v>20.778500000000001</v>
      </c>
      <c r="AA27" s="16">
        <f t="shared" si="0"/>
        <v>97.152500000000003</v>
      </c>
      <c r="AB27" s="16">
        <f t="shared" si="0"/>
        <v>95.144000000000005</v>
      </c>
      <c r="AC27" s="16">
        <f t="shared" si="0"/>
        <v>98.579000000000008</v>
      </c>
      <c r="AD27" s="16">
        <f t="shared" si="0"/>
        <v>101.39150000000001</v>
      </c>
      <c r="AE27" s="16">
        <f t="shared" si="0"/>
        <v>103.84100000000001</v>
      </c>
      <c r="AF27" s="16">
        <f t="shared" si="0"/>
        <v>103.89250000000001</v>
      </c>
      <c r="AG27" s="23"/>
      <c r="AH27" s="6" t="s">
        <v>95</v>
      </c>
      <c r="AI27" s="37">
        <v>5.38</v>
      </c>
      <c r="AJ27" s="6" t="s">
        <v>195</v>
      </c>
      <c r="AK27" s="2">
        <v>1</v>
      </c>
      <c r="AL27" s="17" t="s">
        <v>285</v>
      </c>
      <c r="AM27" s="45" t="s">
        <v>285</v>
      </c>
      <c r="AO27" t="b">
        <f t="shared" si="1"/>
        <v>1</v>
      </c>
      <c r="AP27" t="b">
        <f t="shared" si="2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247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 t="s">
        <v>69</v>
      </c>
      <c r="U28" s="31">
        <v>20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16">
        <f t="shared" si="0"/>
        <v>100</v>
      </c>
      <c r="AB28" s="16">
        <f t="shared" si="0"/>
        <v>100</v>
      </c>
      <c r="AC28" s="16">
        <f t="shared" si="0"/>
        <v>100</v>
      </c>
      <c r="AD28" s="16">
        <f t="shared" si="0"/>
        <v>100</v>
      </c>
      <c r="AE28" s="16">
        <f t="shared" si="0"/>
        <v>100</v>
      </c>
      <c r="AF28" s="16">
        <f t="shared" si="0"/>
        <v>100</v>
      </c>
      <c r="AG28" s="23"/>
      <c r="AH28" s="6" t="s">
        <v>96</v>
      </c>
      <c r="AI28" s="37">
        <v>5.44</v>
      </c>
      <c r="AJ28" s="6" t="s">
        <v>195</v>
      </c>
      <c r="AK28" s="2">
        <v>1</v>
      </c>
      <c r="AL28" s="17" t="s">
        <v>285</v>
      </c>
      <c r="AM28" s="31" t="s">
        <v>285</v>
      </c>
      <c r="AO28" t="b">
        <f t="shared" si="1"/>
        <v>1</v>
      </c>
      <c r="AP28" t="b">
        <f t="shared" si="2"/>
        <v>1</v>
      </c>
      <c r="AW28" s="25"/>
    </row>
    <row r="29" spans="1:49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247</v>
      </c>
      <c r="K29" t="s">
        <v>68</v>
      </c>
      <c r="L29" t="s">
        <v>198</v>
      </c>
      <c r="M29" s="40" t="s">
        <v>273</v>
      </c>
      <c r="N29" s="2">
        <v>1</v>
      </c>
      <c r="O29" s="2">
        <v>2</v>
      </c>
      <c r="P29" s="2">
        <v>5</v>
      </c>
      <c r="Q29" s="2">
        <v>10</v>
      </c>
      <c r="R29" s="31">
        <v>25</v>
      </c>
      <c r="S29" s="31">
        <v>100</v>
      </c>
      <c r="T29" s="31" t="s">
        <v>69</v>
      </c>
      <c r="U29" s="31">
        <v>0.87749999999999995</v>
      </c>
      <c r="V29" s="31">
        <v>2.0600999999999998</v>
      </c>
      <c r="W29" s="31">
        <v>4.7812999999999999</v>
      </c>
      <c r="X29" s="31">
        <v>9.4315999999999995</v>
      </c>
      <c r="Y29" s="31">
        <v>24.241900000000001</v>
      </c>
      <c r="Z29" s="31">
        <v>100.2573</v>
      </c>
      <c r="AA29" s="16">
        <f t="shared" si="0"/>
        <v>87.75</v>
      </c>
      <c r="AB29" s="16">
        <f t="shared" si="0"/>
        <v>103.005</v>
      </c>
      <c r="AC29" s="16">
        <f t="shared" si="0"/>
        <v>95.626000000000005</v>
      </c>
      <c r="AD29" s="16">
        <f t="shared" si="0"/>
        <v>94.316000000000003</v>
      </c>
      <c r="AE29" s="16">
        <f t="shared" si="0"/>
        <v>96.967600000000004</v>
      </c>
      <c r="AF29" s="16">
        <f t="shared" si="0"/>
        <v>100.25729999999999</v>
      </c>
      <c r="AG29" s="26"/>
      <c r="AH29" s="36" t="s">
        <v>21</v>
      </c>
      <c r="AI29" s="38">
        <v>5.49</v>
      </c>
      <c r="AJ29" s="40" t="s">
        <v>273</v>
      </c>
      <c r="AK29" s="26">
        <v>6</v>
      </c>
      <c r="AL29" s="53">
        <v>1.9228000000000001</v>
      </c>
      <c r="AM29" s="44">
        <v>0.99986099279999996</v>
      </c>
      <c r="AN29" s="43"/>
      <c r="AO29" t="b">
        <f t="shared" si="1"/>
        <v>1</v>
      </c>
      <c r="AP29" t="b">
        <f t="shared" si="2"/>
        <v>1</v>
      </c>
    </row>
    <row r="30" spans="1:49" x14ac:dyDescent="0.25">
      <c r="A30" s="27" t="s">
        <v>199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247</v>
      </c>
      <c r="K30" s="27" t="s">
        <v>68</v>
      </c>
      <c r="L30" s="27" t="s">
        <v>184</v>
      </c>
      <c r="M30" s="39" t="s">
        <v>272</v>
      </c>
      <c r="N30" s="26">
        <v>1</v>
      </c>
      <c r="O30" s="26">
        <v>2</v>
      </c>
      <c r="P30" s="26">
        <v>5</v>
      </c>
      <c r="Q30" s="2">
        <v>10</v>
      </c>
      <c r="R30" s="2">
        <v>25</v>
      </c>
      <c r="S30" s="31">
        <v>100</v>
      </c>
      <c r="T30" s="31" t="s">
        <v>69</v>
      </c>
      <c r="U30" s="31">
        <v>0.99890000000000001</v>
      </c>
      <c r="V30" s="31">
        <v>2.1844000000000001</v>
      </c>
      <c r="W30" s="31">
        <v>4.9320000000000004</v>
      </c>
      <c r="X30" s="31">
        <v>9.7969000000000008</v>
      </c>
      <c r="Y30" s="31">
        <v>25.090699999999998</v>
      </c>
      <c r="Z30" s="31">
        <v>99.997100000000003</v>
      </c>
      <c r="AA30" s="16">
        <f t="shared" si="0"/>
        <v>99.89</v>
      </c>
      <c r="AB30" s="16">
        <f t="shared" si="0"/>
        <v>109.22</v>
      </c>
      <c r="AC30" s="16">
        <f t="shared" si="0"/>
        <v>98.64</v>
      </c>
      <c r="AD30" s="16">
        <f t="shared" si="0"/>
        <v>97.969000000000008</v>
      </c>
      <c r="AE30" s="16">
        <f t="shared" si="0"/>
        <v>100.36279999999999</v>
      </c>
      <c r="AF30" s="16">
        <f t="shared" si="0"/>
        <v>99.997100000000003</v>
      </c>
      <c r="AG30" s="23"/>
      <c r="AH30" s="6" t="s">
        <v>254</v>
      </c>
      <c r="AI30" s="37">
        <v>5.51</v>
      </c>
      <c r="AJ30" s="39" t="s">
        <v>272</v>
      </c>
      <c r="AK30" s="2">
        <v>6</v>
      </c>
      <c r="AL30" s="17">
        <v>0.65090000000000003</v>
      </c>
      <c r="AM30" s="31">
        <v>0.99999113610000001</v>
      </c>
      <c r="AO30" t="b">
        <f t="shared" si="1"/>
        <v>1</v>
      </c>
      <c r="AP30" t="b">
        <f t="shared" si="2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247</v>
      </c>
      <c r="K31" t="s">
        <v>68</v>
      </c>
      <c r="L31" t="s">
        <v>198</v>
      </c>
      <c r="M31" s="6" t="s">
        <v>273</v>
      </c>
      <c r="N31" s="2">
        <v>1</v>
      </c>
      <c r="O31" s="2">
        <v>2</v>
      </c>
      <c r="P31" s="2">
        <v>5</v>
      </c>
      <c r="Q31" s="2">
        <v>10</v>
      </c>
      <c r="R31" s="31">
        <v>25</v>
      </c>
      <c r="S31" s="31">
        <v>100</v>
      </c>
      <c r="T31" s="31" t="s">
        <v>69</v>
      </c>
      <c r="U31" s="31">
        <v>0.87119999999999997</v>
      </c>
      <c r="V31" s="31">
        <v>2.0205000000000002</v>
      </c>
      <c r="W31" s="31">
        <v>4.8254999999999999</v>
      </c>
      <c r="X31" s="31">
        <v>9.4654000000000007</v>
      </c>
      <c r="Y31" s="31">
        <v>24.456</v>
      </c>
      <c r="Z31" s="31">
        <v>100.1991</v>
      </c>
      <c r="AA31" s="16">
        <f t="shared" si="0"/>
        <v>87.12</v>
      </c>
      <c r="AB31" s="16">
        <f t="shared" si="0"/>
        <v>101.02500000000001</v>
      </c>
      <c r="AC31" s="16">
        <f t="shared" si="0"/>
        <v>96.509999999999991</v>
      </c>
      <c r="AD31" s="16">
        <f t="shared" si="0"/>
        <v>94.654000000000011</v>
      </c>
      <c r="AE31" s="16">
        <f t="shared" si="0"/>
        <v>97.823999999999998</v>
      </c>
      <c r="AF31" s="16">
        <f t="shared" si="0"/>
        <v>100.1991</v>
      </c>
      <c r="AH31" s="34" t="s">
        <v>22</v>
      </c>
      <c r="AI31" s="37">
        <v>5.52</v>
      </c>
      <c r="AJ31" s="6" t="s">
        <v>273</v>
      </c>
      <c r="AK31" s="2">
        <v>6</v>
      </c>
      <c r="AL31" s="17">
        <v>1.5470999999999999</v>
      </c>
      <c r="AM31" s="31">
        <v>0.99990966189999997</v>
      </c>
      <c r="AO31" t="b">
        <f t="shared" si="1"/>
        <v>1</v>
      </c>
      <c r="AP31" t="b">
        <f t="shared" si="2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247</v>
      </c>
      <c r="K32" t="s">
        <v>68</v>
      </c>
      <c r="L32" t="s">
        <v>194</v>
      </c>
      <c r="M32" s="6" t="s">
        <v>273</v>
      </c>
      <c r="N32" s="2">
        <v>1</v>
      </c>
      <c r="O32" s="2">
        <v>2</v>
      </c>
      <c r="P32" s="2">
        <v>5</v>
      </c>
      <c r="Q32" s="2">
        <v>10</v>
      </c>
      <c r="R32" s="31">
        <v>25</v>
      </c>
      <c r="S32" s="31">
        <v>100</v>
      </c>
      <c r="T32" s="31" t="s">
        <v>69</v>
      </c>
      <c r="U32" s="31">
        <v>0.88270000000000004</v>
      </c>
      <c r="V32" s="31">
        <v>1.9145000000000001</v>
      </c>
      <c r="W32" s="31">
        <v>4.4234999999999998</v>
      </c>
      <c r="X32" s="31">
        <v>9.7561</v>
      </c>
      <c r="Y32" s="31">
        <v>23.771699999999999</v>
      </c>
      <c r="Z32" s="31">
        <v>100.36320000000001</v>
      </c>
      <c r="AA32" s="16">
        <f t="shared" si="0"/>
        <v>88.27000000000001</v>
      </c>
      <c r="AB32" s="16">
        <f t="shared" si="0"/>
        <v>95.725000000000009</v>
      </c>
      <c r="AC32" s="16">
        <f t="shared" si="0"/>
        <v>88.47</v>
      </c>
      <c r="AD32" s="16">
        <f t="shared" si="0"/>
        <v>97.560999999999993</v>
      </c>
      <c r="AE32" s="16">
        <f t="shared" si="0"/>
        <v>95.086799999999997</v>
      </c>
      <c r="AF32" s="16">
        <f t="shared" si="0"/>
        <v>100.36320000000001</v>
      </c>
      <c r="AH32" s="34" t="s">
        <v>23</v>
      </c>
      <c r="AI32" s="37">
        <v>5.72</v>
      </c>
      <c r="AJ32" s="6" t="s">
        <v>273</v>
      </c>
      <c r="AK32" s="2">
        <v>6</v>
      </c>
      <c r="AL32" s="17">
        <v>2.7248999999999999</v>
      </c>
      <c r="AM32" s="31">
        <v>0.99972392099999996</v>
      </c>
      <c r="AO32" t="b">
        <f t="shared" si="1"/>
        <v>1</v>
      </c>
      <c r="AP32" t="b">
        <f t="shared" si="2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247</v>
      </c>
      <c r="K33" t="s">
        <v>68</v>
      </c>
      <c r="L33" t="s">
        <v>194</v>
      </c>
      <c r="M33" s="6" t="s">
        <v>273</v>
      </c>
      <c r="N33" s="2">
        <v>1</v>
      </c>
      <c r="O33" s="2">
        <v>2</v>
      </c>
      <c r="P33" s="2">
        <v>5</v>
      </c>
      <c r="Q33" s="2">
        <v>10</v>
      </c>
      <c r="R33" s="31">
        <v>25</v>
      </c>
      <c r="S33" s="31">
        <v>100</v>
      </c>
      <c r="T33" s="31" t="s">
        <v>69</v>
      </c>
      <c r="U33" s="31">
        <v>1.0389999999999999</v>
      </c>
      <c r="V33" s="31">
        <v>2.0960999999999999</v>
      </c>
      <c r="W33" s="31">
        <v>4.9428999999999998</v>
      </c>
      <c r="X33" s="31">
        <v>11.0444</v>
      </c>
      <c r="Y33" s="31">
        <v>25.326499999999999</v>
      </c>
      <c r="Z33" s="31">
        <v>99.814499999999995</v>
      </c>
      <c r="AA33" s="16">
        <f t="shared" si="0"/>
        <v>103.89999999999999</v>
      </c>
      <c r="AB33" s="16">
        <f t="shared" si="0"/>
        <v>104.80499999999999</v>
      </c>
      <c r="AC33" s="16">
        <f t="shared" si="0"/>
        <v>98.858000000000004</v>
      </c>
      <c r="AD33" s="16">
        <f t="shared" si="0"/>
        <v>110.44399999999999</v>
      </c>
      <c r="AE33" s="16">
        <f t="shared" si="0"/>
        <v>101.30600000000001</v>
      </c>
      <c r="AF33" s="16">
        <f t="shared" si="0"/>
        <v>99.814499999999995</v>
      </c>
      <c r="AH33" s="34" t="s">
        <v>24</v>
      </c>
      <c r="AI33" s="37">
        <v>5.79</v>
      </c>
      <c r="AJ33" s="6" t="s">
        <v>273</v>
      </c>
      <c r="AK33" s="2">
        <v>6</v>
      </c>
      <c r="AL33" s="17">
        <v>2.0760000000000001</v>
      </c>
      <c r="AM33" s="31">
        <v>0.99982905929999999</v>
      </c>
      <c r="AO33" t="b">
        <f t="shared" si="1"/>
        <v>1</v>
      </c>
      <c r="AP33" t="b">
        <f t="shared" si="2"/>
        <v>1</v>
      </c>
    </row>
    <row r="34" spans="1:49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247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 t="s">
        <v>69</v>
      </c>
      <c r="U34" s="31">
        <v>20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16">
        <f t="shared" si="0"/>
        <v>100</v>
      </c>
      <c r="AB34" s="16">
        <f t="shared" si="0"/>
        <v>100</v>
      </c>
      <c r="AC34" s="16">
        <f t="shared" si="0"/>
        <v>100</v>
      </c>
      <c r="AD34" s="16">
        <f t="shared" si="0"/>
        <v>100</v>
      </c>
      <c r="AE34" s="16">
        <f t="shared" si="0"/>
        <v>100</v>
      </c>
      <c r="AF34" s="16">
        <f t="shared" si="0"/>
        <v>100</v>
      </c>
      <c r="AH34" s="34" t="s">
        <v>97</v>
      </c>
      <c r="AI34" s="37">
        <v>6.18</v>
      </c>
      <c r="AJ34" s="6" t="s">
        <v>195</v>
      </c>
      <c r="AK34" s="2">
        <v>1</v>
      </c>
      <c r="AL34" s="17" t="s">
        <v>285</v>
      </c>
      <c r="AM34" s="31" t="s">
        <v>285</v>
      </c>
      <c r="AO34" t="b">
        <f t="shared" si="1"/>
        <v>1</v>
      </c>
      <c r="AP34" t="b">
        <f t="shared" si="2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247</v>
      </c>
      <c r="K35" t="s">
        <v>68</v>
      </c>
      <c r="L35" t="s">
        <v>194</v>
      </c>
      <c r="M35" s="6" t="s">
        <v>273</v>
      </c>
      <c r="N35" s="2">
        <v>1</v>
      </c>
      <c r="O35" s="2">
        <v>2</v>
      </c>
      <c r="P35" s="2">
        <v>5</v>
      </c>
      <c r="Q35" s="2">
        <v>10</v>
      </c>
      <c r="R35" s="31">
        <v>25</v>
      </c>
      <c r="S35" s="31">
        <v>100</v>
      </c>
      <c r="T35" s="31" t="s">
        <v>69</v>
      </c>
      <c r="U35" s="31">
        <v>0.96850000000000003</v>
      </c>
      <c r="V35" s="31">
        <v>2.0518999999999998</v>
      </c>
      <c r="W35" s="31">
        <v>4.9626999999999999</v>
      </c>
      <c r="X35" s="31">
        <v>10.420299999999999</v>
      </c>
      <c r="Y35" s="31">
        <v>24.4346</v>
      </c>
      <c r="Z35" s="31">
        <v>100.1005</v>
      </c>
      <c r="AA35" s="16">
        <f t="shared" si="0"/>
        <v>96.850000000000009</v>
      </c>
      <c r="AB35" s="16">
        <f t="shared" si="0"/>
        <v>102.595</v>
      </c>
      <c r="AC35" s="16">
        <f t="shared" si="0"/>
        <v>99.253999999999991</v>
      </c>
      <c r="AD35" s="16">
        <f t="shared" si="0"/>
        <v>104.203</v>
      </c>
      <c r="AE35" s="16">
        <f t="shared" si="0"/>
        <v>97.738399999999999</v>
      </c>
      <c r="AF35" s="16">
        <f t="shared" si="0"/>
        <v>100.1005</v>
      </c>
      <c r="AH35" s="34" t="s">
        <v>25</v>
      </c>
      <c r="AI35" s="37">
        <v>6.4</v>
      </c>
      <c r="AJ35" s="6" t="s">
        <v>273</v>
      </c>
      <c r="AK35" s="2">
        <v>6</v>
      </c>
      <c r="AL35" s="17">
        <v>1.3426</v>
      </c>
      <c r="AM35" s="31">
        <v>0.99993041380000003</v>
      </c>
      <c r="AO35" t="b">
        <f t="shared" si="1"/>
        <v>1</v>
      </c>
      <c r="AP35" t="b">
        <f t="shared" si="2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247</v>
      </c>
      <c r="K36" t="s">
        <v>68</v>
      </c>
      <c r="L36" t="s">
        <v>194</v>
      </c>
      <c r="M36" s="6" t="s">
        <v>273</v>
      </c>
      <c r="N36" s="2">
        <v>1</v>
      </c>
      <c r="O36" s="2">
        <v>2</v>
      </c>
      <c r="P36" s="2">
        <v>5</v>
      </c>
      <c r="Q36" s="2">
        <v>10</v>
      </c>
      <c r="R36" s="31">
        <v>25</v>
      </c>
      <c r="S36" s="31">
        <v>100</v>
      </c>
      <c r="T36" s="31" t="s">
        <v>69</v>
      </c>
      <c r="U36" s="31">
        <v>0.94910000000000005</v>
      </c>
      <c r="V36" s="31">
        <v>2.0089999999999999</v>
      </c>
      <c r="W36" s="31">
        <v>4.7099000000000002</v>
      </c>
      <c r="X36" s="31">
        <v>10.5924</v>
      </c>
      <c r="Y36" s="31">
        <v>25.0001</v>
      </c>
      <c r="Z36" s="31">
        <v>99.955600000000004</v>
      </c>
      <c r="AA36" s="16">
        <f t="shared" si="0"/>
        <v>94.910000000000011</v>
      </c>
      <c r="AB36" s="16">
        <f t="shared" si="0"/>
        <v>100.44999999999999</v>
      </c>
      <c r="AC36" s="16">
        <f t="shared" si="0"/>
        <v>94.198000000000008</v>
      </c>
      <c r="AD36" s="16">
        <f t="shared" si="0"/>
        <v>105.92399999999999</v>
      </c>
      <c r="AE36" s="16">
        <f t="shared" si="0"/>
        <v>100.00039999999998</v>
      </c>
      <c r="AF36" s="16">
        <f t="shared" si="0"/>
        <v>99.955600000000004</v>
      </c>
      <c r="AH36" s="34" t="s">
        <v>26</v>
      </c>
      <c r="AI36" s="37">
        <v>6.66</v>
      </c>
      <c r="AJ36" s="6" t="s">
        <v>273</v>
      </c>
      <c r="AK36" s="2">
        <v>6</v>
      </c>
      <c r="AL36" s="17">
        <v>1.2423999999999999</v>
      </c>
      <c r="AM36" s="31">
        <v>0.99994006950000003</v>
      </c>
      <c r="AO36" t="b">
        <f t="shared" si="1"/>
        <v>1</v>
      </c>
      <c r="AP36" t="b">
        <f t="shared" si="2"/>
        <v>1</v>
      </c>
    </row>
    <row r="37" spans="1:49" x14ac:dyDescent="0.25">
      <c r="A37" t="s">
        <v>200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247</v>
      </c>
      <c r="K37" t="s">
        <v>68</v>
      </c>
      <c r="L37" t="s">
        <v>194</v>
      </c>
      <c r="M37" s="6" t="s">
        <v>273</v>
      </c>
      <c r="N37" s="2">
        <v>1</v>
      </c>
      <c r="O37" s="2">
        <v>2</v>
      </c>
      <c r="P37" s="2">
        <v>5</v>
      </c>
      <c r="Q37" s="2">
        <v>10</v>
      </c>
      <c r="R37" s="31">
        <v>25</v>
      </c>
      <c r="S37" s="31">
        <v>100</v>
      </c>
      <c r="T37" s="31" t="s">
        <v>69</v>
      </c>
      <c r="U37" s="31">
        <v>1.0103</v>
      </c>
      <c r="V37" s="31">
        <v>2.1684999999999999</v>
      </c>
      <c r="W37" s="31">
        <v>4.9606000000000003</v>
      </c>
      <c r="X37" s="31">
        <v>11.367100000000001</v>
      </c>
      <c r="Y37" s="31">
        <v>25.9621</v>
      </c>
      <c r="Z37" s="31">
        <v>99.621300000000005</v>
      </c>
      <c r="AA37" s="16">
        <f t="shared" si="0"/>
        <v>101.03</v>
      </c>
      <c r="AB37" s="16">
        <f t="shared" si="0"/>
        <v>108.425</v>
      </c>
      <c r="AC37" s="16">
        <f t="shared" si="0"/>
        <v>99.212000000000018</v>
      </c>
      <c r="AD37" s="16">
        <f t="shared" si="0"/>
        <v>113.67100000000001</v>
      </c>
      <c r="AE37" s="16">
        <f t="shared" si="0"/>
        <v>103.8484</v>
      </c>
      <c r="AF37" s="16">
        <f t="shared" si="0"/>
        <v>99.621300000000005</v>
      </c>
      <c r="AH37" s="34" t="s">
        <v>255</v>
      </c>
      <c r="AI37" s="37">
        <v>6.74</v>
      </c>
      <c r="AJ37" s="6" t="s">
        <v>273</v>
      </c>
      <c r="AK37" s="2">
        <v>6</v>
      </c>
      <c r="AL37" s="17">
        <v>3.1861999999999999</v>
      </c>
      <c r="AM37" s="31">
        <v>0.99959057240000004</v>
      </c>
      <c r="AO37" t="b">
        <f t="shared" si="1"/>
        <v>1</v>
      </c>
      <c r="AP37" t="b">
        <f t="shared" si="2"/>
        <v>1</v>
      </c>
    </row>
    <row r="38" spans="1:49" x14ac:dyDescent="0.2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247</v>
      </c>
      <c r="K38" t="s">
        <v>68</v>
      </c>
      <c r="L38" t="s">
        <v>194</v>
      </c>
      <c r="M38" s="6" t="s">
        <v>272</v>
      </c>
      <c r="N38" s="2">
        <v>1</v>
      </c>
      <c r="O38" s="2">
        <v>2</v>
      </c>
      <c r="P38" s="2">
        <v>5</v>
      </c>
      <c r="Q38" s="2">
        <v>10</v>
      </c>
      <c r="R38" s="31">
        <v>25</v>
      </c>
      <c r="S38" s="31">
        <v>100</v>
      </c>
      <c r="T38" s="31" t="s">
        <v>69</v>
      </c>
      <c r="U38" s="31">
        <v>1.2788999999999999</v>
      </c>
      <c r="V38" s="31">
        <v>2.0535999999999999</v>
      </c>
      <c r="W38" s="31">
        <v>4.4132999999999996</v>
      </c>
      <c r="X38" s="31">
        <v>10.2477</v>
      </c>
      <c r="Y38" s="31">
        <v>25.006699999999999</v>
      </c>
      <c r="Z38" s="31">
        <v>99.998800000000003</v>
      </c>
      <c r="AA38" s="16">
        <f t="shared" si="0"/>
        <v>127.88999999999999</v>
      </c>
      <c r="AB38" s="16">
        <f t="shared" si="0"/>
        <v>102.67999999999999</v>
      </c>
      <c r="AC38" s="16">
        <f t="shared" si="0"/>
        <v>88.265999999999991</v>
      </c>
      <c r="AD38" s="16">
        <f t="shared" si="0"/>
        <v>102.47699999999999</v>
      </c>
      <c r="AE38" s="16">
        <f t="shared" si="0"/>
        <v>100.02679999999999</v>
      </c>
      <c r="AF38" s="16">
        <f t="shared" si="0"/>
        <v>99.998800000000003</v>
      </c>
      <c r="AH38" s="34" t="s">
        <v>256</v>
      </c>
      <c r="AI38" s="37">
        <v>6.76</v>
      </c>
      <c r="AJ38" s="6" t="s">
        <v>272</v>
      </c>
      <c r="AK38" s="2">
        <v>6</v>
      </c>
      <c r="AL38" s="17">
        <v>1.5322</v>
      </c>
      <c r="AM38" s="31">
        <v>0.99995219469999996</v>
      </c>
      <c r="AO38" t="b">
        <f t="shared" si="1"/>
        <v>1</v>
      </c>
      <c r="AP38" t="b">
        <f t="shared" si="2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247</v>
      </c>
      <c r="K39" t="s">
        <v>68</v>
      </c>
      <c r="L39" t="s">
        <v>194</v>
      </c>
      <c r="M39" s="6" t="s">
        <v>273</v>
      </c>
      <c r="N39" s="2">
        <v>1</v>
      </c>
      <c r="O39" s="2">
        <v>2</v>
      </c>
      <c r="P39" s="2">
        <v>5</v>
      </c>
      <c r="Q39" s="2">
        <v>10</v>
      </c>
      <c r="R39" s="31">
        <v>25</v>
      </c>
      <c r="S39" s="31">
        <v>100</v>
      </c>
      <c r="T39" s="31" t="s">
        <v>69</v>
      </c>
      <c r="U39" s="31">
        <v>0.8498</v>
      </c>
      <c r="V39" s="31">
        <v>1.7659</v>
      </c>
      <c r="W39" s="31">
        <v>4.2878999999999996</v>
      </c>
      <c r="X39" s="31">
        <v>9.8238000000000003</v>
      </c>
      <c r="Y39" s="31">
        <v>23.813400000000001</v>
      </c>
      <c r="Z39" s="31">
        <v>100.35599999999999</v>
      </c>
      <c r="AA39" s="16">
        <f t="shared" si="0"/>
        <v>84.98</v>
      </c>
      <c r="AB39" s="16">
        <f t="shared" si="0"/>
        <v>88.295000000000002</v>
      </c>
      <c r="AC39" s="16">
        <f t="shared" si="0"/>
        <v>85.757999999999996</v>
      </c>
      <c r="AD39" s="16">
        <f t="shared" si="0"/>
        <v>98.238</v>
      </c>
      <c r="AE39" s="16">
        <f t="shared" si="0"/>
        <v>95.253600000000006</v>
      </c>
      <c r="AF39" s="16">
        <f t="shared" si="0"/>
        <v>100.35599999999999</v>
      </c>
      <c r="AH39" s="34" t="s">
        <v>27</v>
      </c>
      <c r="AI39" s="37">
        <v>6.93</v>
      </c>
      <c r="AJ39" s="6" t="s">
        <v>273</v>
      </c>
      <c r="AK39" s="2">
        <v>6</v>
      </c>
      <c r="AL39" s="17">
        <v>2.7926000000000002</v>
      </c>
      <c r="AM39" s="31">
        <v>0.9997113232</v>
      </c>
      <c r="AO39" t="b">
        <f t="shared" si="1"/>
        <v>1</v>
      </c>
      <c r="AP39" t="b">
        <f t="shared" si="2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247</v>
      </c>
      <c r="K40" t="s">
        <v>68</v>
      </c>
      <c r="L40" t="s">
        <v>194</v>
      </c>
      <c r="M40" s="6" t="s">
        <v>275</v>
      </c>
      <c r="N40" s="2">
        <v>1</v>
      </c>
      <c r="O40" s="2">
        <v>2</v>
      </c>
      <c r="P40" s="2">
        <v>5</v>
      </c>
      <c r="Q40" s="2">
        <v>10</v>
      </c>
      <c r="R40" s="31">
        <v>25</v>
      </c>
      <c r="S40" s="31">
        <v>100</v>
      </c>
      <c r="T40" s="31" t="s">
        <v>69</v>
      </c>
      <c r="U40" s="31" t="s">
        <v>286</v>
      </c>
      <c r="V40" s="31">
        <v>1.4934000000000001</v>
      </c>
      <c r="W40" s="31">
        <v>4.0465999999999998</v>
      </c>
      <c r="X40" s="31">
        <v>10.4903</v>
      </c>
      <c r="Y40" s="31">
        <v>25.0428</v>
      </c>
      <c r="Z40" s="31">
        <v>99.996600000000001</v>
      </c>
      <c r="AA40" s="16" t="e">
        <f t="shared" si="0"/>
        <v>#VALUE!</v>
      </c>
      <c r="AB40" s="16">
        <f t="shared" si="0"/>
        <v>74.67</v>
      </c>
      <c r="AC40" s="16">
        <f t="shared" si="0"/>
        <v>80.931999999999988</v>
      </c>
      <c r="AD40" s="16">
        <f t="shared" si="0"/>
        <v>104.90299999999999</v>
      </c>
      <c r="AE40" s="16">
        <f t="shared" si="0"/>
        <v>100.1712</v>
      </c>
      <c r="AF40" s="16">
        <f t="shared" si="0"/>
        <v>99.996600000000001</v>
      </c>
      <c r="AH40" s="34" t="s">
        <v>28</v>
      </c>
      <c r="AI40" s="37" t="s">
        <v>285</v>
      </c>
      <c r="AJ40" s="6" t="s">
        <v>275</v>
      </c>
      <c r="AK40" s="2">
        <v>5</v>
      </c>
      <c r="AL40" s="17">
        <v>1.9786999999999999</v>
      </c>
      <c r="AM40" s="31">
        <v>0.99988221870000005</v>
      </c>
      <c r="AO40" t="b">
        <f t="shared" si="1"/>
        <v>1</v>
      </c>
      <c r="AP40" t="b">
        <f t="shared" si="2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247</v>
      </c>
      <c r="K41" t="s">
        <v>68</v>
      </c>
      <c r="L41" t="s">
        <v>194</v>
      </c>
      <c r="M41" s="6" t="s">
        <v>275</v>
      </c>
      <c r="N41" s="2">
        <v>1</v>
      </c>
      <c r="O41" s="2">
        <v>2</v>
      </c>
      <c r="P41" s="2">
        <v>5</v>
      </c>
      <c r="Q41" s="2">
        <v>10</v>
      </c>
      <c r="R41" s="31">
        <v>25</v>
      </c>
      <c r="S41" s="31">
        <v>100</v>
      </c>
      <c r="T41" s="31" t="s">
        <v>69</v>
      </c>
      <c r="U41" s="31">
        <v>0.84140000000000004</v>
      </c>
      <c r="V41" s="31">
        <v>1.7427999999999999</v>
      </c>
      <c r="W41" s="31">
        <v>4.3066000000000004</v>
      </c>
      <c r="X41" s="31">
        <v>10.3194</v>
      </c>
      <c r="Y41" s="31">
        <v>25.0503</v>
      </c>
      <c r="Z41" s="31">
        <v>99.996499999999997</v>
      </c>
      <c r="AA41" s="16">
        <f t="shared" si="0"/>
        <v>84.14</v>
      </c>
      <c r="AB41" s="16">
        <f t="shared" si="0"/>
        <v>87.14</v>
      </c>
      <c r="AC41" s="16">
        <f t="shared" si="0"/>
        <v>86.132000000000005</v>
      </c>
      <c r="AD41" s="16">
        <f t="shared" si="0"/>
        <v>103.194</v>
      </c>
      <c r="AE41" s="16">
        <f t="shared" si="0"/>
        <v>100.20119999999999</v>
      </c>
      <c r="AF41" s="16">
        <f t="shared" si="0"/>
        <v>99.996499999999997</v>
      </c>
      <c r="AH41" s="34" t="s">
        <v>29</v>
      </c>
      <c r="AI41" s="37">
        <v>7.37</v>
      </c>
      <c r="AJ41" s="6" t="s">
        <v>275</v>
      </c>
      <c r="AK41" s="2">
        <v>6</v>
      </c>
      <c r="AL41" s="17">
        <v>1.5484</v>
      </c>
      <c r="AM41" s="31">
        <v>0.99993323440000004</v>
      </c>
      <c r="AO41" t="b">
        <f t="shared" si="1"/>
        <v>1</v>
      </c>
      <c r="AP41" t="b">
        <f t="shared" si="2"/>
        <v>1</v>
      </c>
    </row>
    <row r="42" spans="1:49" x14ac:dyDescent="0.25">
      <c r="A42" t="s">
        <v>202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247</v>
      </c>
      <c r="K42" t="s">
        <v>68</v>
      </c>
      <c r="L42" t="s">
        <v>194</v>
      </c>
      <c r="M42" s="6" t="s">
        <v>273</v>
      </c>
      <c r="N42" s="2">
        <v>2</v>
      </c>
      <c r="O42" s="2">
        <v>4</v>
      </c>
      <c r="P42" s="2">
        <v>10</v>
      </c>
      <c r="Q42" s="2">
        <v>20</v>
      </c>
      <c r="R42" s="31">
        <v>50</v>
      </c>
      <c r="S42" s="31">
        <v>200</v>
      </c>
      <c r="T42" s="31" t="s">
        <v>69</v>
      </c>
      <c r="U42" s="31">
        <v>1.7551000000000001</v>
      </c>
      <c r="V42" s="31">
        <v>3.8527</v>
      </c>
      <c r="W42" s="31">
        <v>9.1384000000000007</v>
      </c>
      <c r="X42" s="31">
        <v>21.244599999999998</v>
      </c>
      <c r="Y42" s="31">
        <v>49.888800000000003</v>
      </c>
      <c r="Z42" s="31">
        <v>199.95179999999999</v>
      </c>
      <c r="AA42" s="16">
        <f t="shared" si="0"/>
        <v>87.75500000000001</v>
      </c>
      <c r="AB42" s="16">
        <f t="shared" si="0"/>
        <v>96.317499999999995</v>
      </c>
      <c r="AC42" s="16">
        <f t="shared" si="0"/>
        <v>91.384000000000015</v>
      </c>
      <c r="AD42" s="16">
        <f t="shared" si="0"/>
        <v>106.223</v>
      </c>
      <c r="AE42" s="16">
        <f t="shared" si="0"/>
        <v>99.777600000000007</v>
      </c>
      <c r="AF42" s="16">
        <f t="shared" si="0"/>
        <v>99.975899999999996</v>
      </c>
      <c r="AH42" s="34" t="s">
        <v>257</v>
      </c>
      <c r="AI42" s="37">
        <v>7.54</v>
      </c>
      <c r="AJ42" s="6" t="s">
        <v>273</v>
      </c>
      <c r="AK42" s="2">
        <v>6</v>
      </c>
      <c r="AL42" s="17">
        <v>1.4505999999999999</v>
      </c>
      <c r="AM42" s="31">
        <v>0.9999188</v>
      </c>
      <c r="AO42" t="b">
        <f t="shared" si="1"/>
        <v>1</v>
      </c>
      <c r="AP42" t="b">
        <f t="shared" si="2"/>
        <v>1</v>
      </c>
    </row>
    <row r="43" spans="1:49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247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 t="s">
        <v>69</v>
      </c>
      <c r="U43" s="31">
        <v>20.011800000000001</v>
      </c>
      <c r="V43" s="31">
        <v>19.036799999999999</v>
      </c>
      <c r="W43" s="31">
        <v>19.391300000000001</v>
      </c>
      <c r="X43" s="31">
        <v>21.058</v>
      </c>
      <c r="Y43" s="31">
        <v>19.825299999999999</v>
      </c>
      <c r="Z43" s="31">
        <v>20.6769</v>
      </c>
      <c r="AA43" s="16">
        <f t="shared" si="0"/>
        <v>100.05900000000001</v>
      </c>
      <c r="AB43" s="16">
        <f t="shared" si="0"/>
        <v>95.183999999999997</v>
      </c>
      <c r="AC43" s="16">
        <f t="shared" si="0"/>
        <v>96.956500000000005</v>
      </c>
      <c r="AD43" s="16">
        <f t="shared" si="0"/>
        <v>105.28999999999999</v>
      </c>
      <c r="AE43" s="16">
        <f t="shared" si="0"/>
        <v>99.126499999999993</v>
      </c>
      <c r="AF43" s="16">
        <f t="shared" si="0"/>
        <v>103.38449999999999</v>
      </c>
      <c r="AH43" s="34" t="s">
        <v>98</v>
      </c>
      <c r="AI43" s="37">
        <v>7.62</v>
      </c>
      <c r="AJ43" s="6" t="s">
        <v>195</v>
      </c>
      <c r="AK43" s="2">
        <v>1</v>
      </c>
      <c r="AL43" s="17" t="s">
        <v>285</v>
      </c>
      <c r="AM43" s="45" t="s">
        <v>285</v>
      </c>
      <c r="AO43" t="b">
        <f t="shared" si="1"/>
        <v>1</v>
      </c>
      <c r="AP43" t="b">
        <f t="shared" si="2"/>
        <v>1</v>
      </c>
    </row>
    <row r="44" spans="1:49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247</v>
      </c>
      <c r="K44" t="s">
        <v>68</v>
      </c>
      <c r="L44" t="s">
        <v>194</v>
      </c>
      <c r="M44" s="6" t="s">
        <v>273</v>
      </c>
      <c r="N44" s="2">
        <v>1</v>
      </c>
      <c r="O44" s="2">
        <v>2</v>
      </c>
      <c r="P44" s="2">
        <v>5</v>
      </c>
      <c r="Q44" s="2">
        <v>10</v>
      </c>
      <c r="R44" s="31">
        <v>25</v>
      </c>
      <c r="S44" s="31">
        <v>100</v>
      </c>
      <c r="T44" s="31" t="s">
        <v>69</v>
      </c>
      <c r="U44" s="31">
        <v>0.86890000000000001</v>
      </c>
      <c r="V44" s="31">
        <v>1.8251999999999999</v>
      </c>
      <c r="W44" s="31">
        <v>4.3836000000000004</v>
      </c>
      <c r="X44" s="31">
        <v>9.3842999999999996</v>
      </c>
      <c r="Y44" s="31">
        <v>22.475999999999999</v>
      </c>
      <c r="Z44" s="31">
        <v>100.7282</v>
      </c>
      <c r="AA44" s="16">
        <f t="shared" si="0"/>
        <v>86.89</v>
      </c>
      <c r="AB44" s="16">
        <f t="shared" si="0"/>
        <v>91.259999999999991</v>
      </c>
      <c r="AC44" s="16">
        <f t="shared" si="0"/>
        <v>87.672000000000011</v>
      </c>
      <c r="AD44" s="16">
        <f t="shared" si="0"/>
        <v>93.843000000000004</v>
      </c>
      <c r="AE44" s="16">
        <f t="shared" si="0"/>
        <v>89.903999999999996</v>
      </c>
      <c r="AF44" s="16">
        <f t="shared" si="0"/>
        <v>100.7282</v>
      </c>
      <c r="AH44" s="34" t="s">
        <v>30</v>
      </c>
      <c r="AI44" s="37">
        <v>7.69</v>
      </c>
      <c r="AJ44" s="6" t="s">
        <v>273</v>
      </c>
      <c r="AK44" s="2">
        <v>6</v>
      </c>
      <c r="AL44" s="17">
        <v>5.3337000000000003</v>
      </c>
      <c r="AM44" s="31">
        <v>0.99897392979999999</v>
      </c>
      <c r="AO44" t="b">
        <f t="shared" si="1"/>
        <v>1</v>
      </c>
      <c r="AP44" t="b">
        <f t="shared" si="2"/>
        <v>1</v>
      </c>
      <c r="AW44" s="25"/>
    </row>
    <row r="45" spans="1:49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247</v>
      </c>
      <c r="K45" t="s">
        <v>68</v>
      </c>
      <c r="L45" t="s">
        <v>194</v>
      </c>
      <c r="M45" s="6" t="s">
        <v>275</v>
      </c>
      <c r="N45" s="2">
        <v>1</v>
      </c>
      <c r="O45" s="2">
        <v>2</v>
      </c>
      <c r="P45" s="2">
        <v>5</v>
      </c>
      <c r="Q45" s="2">
        <v>10</v>
      </c>
      <c r="R45" s="31">
        <v>25</v>
      </c>
      <c r="S45" s="31">
        <v>100</v>
      </c>
      <c r="T45" s="31" t="s">
        <v>69</v>
      </c>
      <c r="U45" s="31">
        <v>0.82210000000000005</v>
      </c>
      <c r="V45" s="31">
        <v>1.6318999999999999</v>
      </c>
      <c r="W45" s="31">
        <v>4.1081000000000003</v>
      </c>
      <c r="X45" s="31">
        <v>10.025499999999999</v>
      </c>
      <c r="Y45" s="31">
        <v>25.231000000000002</v>
      </c>
      <c r="Z45" s="31">
        <v>99.991100000000003</v>
      </c>
      <c r="AA45" s="16">
        <f t="shared" si="0"/>
        <v>82.210000000000008</v>
      </c>
      <c r="AB45" s="16">
        <f t="shared" si="0"/>
        <v>81.594999999999999</v>
      </c>
      <c r="AC45" s="16">
        <f t="shared" si="0"/>
        <v>82.162000000000006</v>
      </c>
      <c r="AD45" s="16">
        <f t="shared" ref="AD45:AF87" si="3">X45/Q45*100</f>
        <v>100.25499999999998</v>
      </c>
      <c r="AE45" s="16">
        <f t="shared" si="3"/>
        <v>100.92400000000001</v>
      </c>
      <c r="AF45" s="16">
        <f t="shared" si="3"/>
        <v>99.991100000000003</v>
      </c>
      <c r="AH45" s="34" t="s">
        <v>31</v>
      </c>
      <c r="AI45" s="37">
        <v>7.94</v>
      </c>
      <c r="AJ45" s="6" t="s">
        <v>275</v>
      </c>
      <c r="AK45" s="2">
        <v>6</v>
      </c>
      <c r="AL45" s="17">
        <v>1.7770999999999999</v>
      </c>
      <c r="AM45" s="31">
        <v>0.99991681560000001</v>
      </c>
      <c r="AO45" t="b">
        <f t="shared" si="1"/>
        <v>1</v>
      </c>
      <c r="AP45" t="b">
        <f t="shared" si="2"/>
        <v>1</v>
      </c>
    </row>
    <row r="46" spans="1:49" x14ac:dyDescent="0.25">
      <c r="A46" t="s">
        <v>205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247</v>
      </c>
      <c r="K46" t="s">
        <v>68</v>
      </c>
      <c r="L46" t="s">
        <v>194</v>
      </c>
      <c r="M46" s="6" t="s">
        <v>275</v>
      </c>
      <c r="N46" s="2">
        <v>1</v>
      </c>
      <c r="O46" s="2">
        <v>2</v>
      </c>
      <c r="P46" s="2">
        <v>5</v>
      </c>
      <c r="Q46" s="2">
        <v>10</v>
      </c>
      <c r="R46" s="31">
        <v>25</v>
      </c>
      <c r="S46" s="31">
        <v>100</v>
      </c>
      <c r="T46" s="31" t="s">
        <v>69</v>
      </c>
      <c r="U46" s="31">
        <v>0.66210000000000002</v>
      </c>
      <c r="V46" s="31">
        <v>1.4329000000000001</v>
      </c>
      <c r="W46" s="31">
        <v>3.8329</v>
      </c>
      <c r="X46" s="31">
        <v>9.6021000000000001</v>
      </c>
      <c r="Y46" s="31">
        <v>25.5198</v>
      </c>
      <c r="Z46" s="31">
        <v>99.980099999999993</v>
      </c>
      <c r="AA46" s="16">
        <f t="shared" ref="AA46:AC87" si="4">U46/N46*100</f>
        <v>66.210000000000008</v>
      </c>
      <c r="AB46" s="16">
        <f t="shared" si="4"/>
        <v>71.64500000000001</v>
      </c>
      <c r="AC46" s="16">
        <f t="shared" si="4"/>
        <v>76.658000000000001</v>
      </c>
      <c r="AD46" s="16">
        <f t="shared" si="3"/>
        <v>96.021000000000001</v>
      </c>
      <c r="AE46" s="16">
        <f t="shared" si="3"/>
        <v>102.07919999999999</v>
      </c>
      <c r="AF46" s="16">
        <f t="shared" si="3"/>
        <v>99.980099999999993</v>
      </c>
      <c r="AH46" s="34" t="s">
        <v>258</v>
      </c>
      <c r="AI46" s="37">
        <v>8.01</v>
      </c>
      <c r="AJ46" s="6" t="s">
        <v>275</v>
      </c>
      <c r="AK46" s="2">
        <v>6</v>
      </c>
      <c r="AL46" s="17">
        <v>2.7951000000000001</v>
      </c>
      <c r="AM46" s="31">
        <v>0.99978999459999995</v>
      </c>
      <c r="AO46" t="b">
        <f t="shared" si="1"/>
        <v>1</v>
      </c>
      <c r="AP46" t="b">
        <f t="shared" si="2"/>
        <v>1</v>
      </c>
    </row>
    <row r="47" spans="1:49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247</v>
      </c>
      <c r="K47" t="s">
        <v>68</v>
      </c>
      <c r="L47" t="s">
        <v>194</v>
      </c>
      <c r="M47" s="6" t="s">
        <v>273</v>
      </c>
      <c r="N47" s="2">
        <v>1</v>
      </c>
      <c r="O47" s="2">
        <v>2</v>
      </c>
      <c r="P47" s="2">
        <v>5</v>
      </c>
      <c r="Q47" s="2">
        <v>10</v>
      </c>
      <c r="R47" s="31">
        <v>25</v>
      </c>
      <c r="S47" s="31">
        <v>100</v>
      </c>
      <c r="T47" s="31" t="s">
        <v>69</v>
      </c>
      <c r="U47" s="31">
        <v>0.98699999999999999</v>
      </c>
      <c r="V47" s="31">
        <v>1.9515</v>
      </c>
      <c r="W47" s="31">
        <v>4.5415999999999999</v>
      </c>
      <c r="X47" s="31">
        <v>10.312900000000001</v>
      </c>
      <c r="Y47" s="31">
        <v>24.746500000000001</v>
      </c>
      <c r="Z47" s="31">
        <v>100.0561</v>
      </c>
      <c r="AA47" s="16">
        <f t="shared" si="4"/>
        <v>98.7</v>
      </c>
      <c r="AB47" s="16">
        <f t="shared" si="4"/>
        <v>97.575000000000003</v>
      </c>
      <c r="AC47" s="16">
        <f t="shared" si="4"/>
        <v>90.832000000000008</v>
      </c>
      <c r="AD47" s="16">
        <f t="shared" si="3"/>
        <v>103.129</v>
      </c>
      <c r="AE47" s="16">
        <f t="shared" si="3"/>
        <v>98.986000000000004</v>
      </c>
      <c r="AF47" s="16">
        <f t="shared" si="3"/>
        <v>100.0561</v>
      </c>
      <c r="AH47" s="34" t="s">
        <v>32</v>
      </c>
      <c r="AI47" s="37">
        <v>8.11</v>
      </c>
      <c r="AJ47" s="6" t="s">
        <v>273</v>
      </c>
      <c r="AK47" s="2">
        <v>6</v>
      </c>
      <c r="AL47" s="17">
        <v>1.1567000000000001</v>
      </c>
      <c r="AM47" s="31">
        <v>0.99994870290000004</v>
      </c>
      <c r="AO47" t="b">
        <f t="shared" si="1"/>
        <v>1</v>
      </c>
      <c r="AP47" t="b">
        <f t="shared" si="2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247</v>
      </c>
      <c r="K48" t="s">
        <v>68</v>
      </c>
      <c r="L48" t="s">
        <v>194</v>
      </c>
      <c r="M48" s="6" t="s">
        <v>275</v>
      </c>
      <c r="N48" s="2">
        <v>1</v>
      </c>
      <c r="O48" s="2">
        <v>2</v>
      </c>
      <c r="P48" s="2">
        <v>5</v>
      </c>
      <c r="Q48" s="2">
        <v>10</v>
      </c>
      <c r="R48" s="31">
        <v>25</v>
      </c>
      <c r="S48" s="31">
        <v>100</v>
      </c>
      <c r="T48" s="31" t="s">
        <v>69</v>
      </c>
      <c r="U48" s="31">
        <v>1.1358999999999999</v>
      </c>
      <c r="V48" s="31">
        <v>2.3496999999999999</v>
      </c>
      <c r="W48" s="31">
        <v>5.2389000000000001</v>
      </c>
      <c r="X48" s="31">
        <v>10.671799999999999</v>
      </c>
      <c r="Y48" s="31">
        <v>24.5535</v>
      </c>
      <c r="Z48" s="31">
        <v>100.0257</v>
      </c>
      <c r="AA48" s="16">
        <f t="shared" si="4"/>
        <v>113.58999999999999</v>
      </c>
      <c r="AB48" s="16">
        <f t="shared" si="4"/>
        <v>117.485</v>
      </c>
      <c r="AC48" s="16">
        <f t="shared" si="4"/>
        <v>104.77799999999999</v>
      </c>
      <c r="AD48" s="16">
        <f t="shared" si="3"/>
        <v>106.718</v>
      </c>
      <c r="AE48" s="16">
        <f t="shared" si="3"/>
        <v>98.213999999999999</v>
      </c>
      <c r="AF48" s="16">
        <f t="shared" si="3"/>
        <v>100.0257</v>
      </c>
      <c r="AH48" s="34" t="s">
        <v>33</v>
      </c>
      <c r="AI48" s="37">
        <v>8.17</v>
      </c>
      <c r="AJ48" s="6" t="s">
        <v>275</v>
      </c>
      <c r="AK48" s="2">
        <v>6</v>
      </c>
      <c r="AL48" s="17">
        <v>2.0657999999999999</v>
      </c>
      <c r="AM48" s="31">
        <v>0.99985291880000005</v>
      </c>
      <c r="AO48" t="b">
        <f t="shared" si="1"/>
        <v>1</v>
      </c>
      <c r="AP48" t="b">
        <f t="shared" si="2"/>
        <v>1</v>
      </c>
    </row>
    <row r="49" spans="1:49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247</v>
      </c>
      <c r="K49" t="s">
        <v>68</v>
      </c>
      <c r="L49" t="s">
        <v>194</v>
      </c>
      <c r="M49" s="6" t="s">
        <v>273</v>
      </c>
      <c r="N49" s="2">
        <v>1</v>
      </c>
      <c r="O49" s="2">
        <v>2</v>
      </c>
      <c r="P49" s="2">
        <v>5</v>
      </c>
      <c r="Q49" s="2">
        <v>10</v>
      </c>
      <c r="R49" s="31">
        <v>25</v>
      </c>
      <c r="S49" s="31">
        <v>100</v>
      </c>
      <c r="T49" s="31" t="s">
        <v>69</v>
      </c>
      <c r="U49" s="31">
        <v>0.94040000000000001</v>
      </c>
      <c r="V49" s="31">
        <v>1.9682999999999999</v>
      </c>
      <c r="W49" s="31">
        <v>4.5223000000000004</v>
      </c>
      <c r="X49" s="31">
        <v>10.4932</v>
      </c>
      <c r="Y49" s="31">
        <v>24.4345</v>
      </c>
      <c r="Z49" s="31">
        <v>100.1172</v>
      </c>
      <c r="AA49" s="16">
        <f t="shared" si="4"/>
        <v>94.04</v>
      </c>
      <c r="AB49" s="16">
        <f t="shared" si="4"/>
        <v>98.414999999999992</v>
      </c>
      <c r="AC49" s="16">
        <f t="shared" si="4"/>
        <v>90.445999999999998</v>
      </c>
      <c r="AD49" s="16">
        <f t="shared" si="3"/>
        <v>104.932</v>
      </c>
      <c r="AE49" s="16">
        <f t="shared" si="3"/>
        <v>97.738</v>
      </c>
      <c r="AF49" s="16">
        <f t="shared" si="3"/>
        <v>100.1172</v>
      </c>
      <c r="AH49" s="34" t="s">
        <v>34</v>
      </c>
      <c r="AI49" s="37">
        <v>8.25</v>
      </c>
      <c r="AJ49" s="6" t="s">
        <v>273</v>
      </c>
      <c r="AK49" s="2">
        <v>6</v>
      </c>
      <c r="AL49" s="17">
        <v>1.6943999999999999</v>
      </c>
      <c r="AM49" s="31">
        <v>0.99989020939999995</v>
      </c>
      <c r="AO49" t="b">
        <f t="shared" si="1"/>
        <v>1</v>
      </c>
      <c r="AP49" t="b">
        <f t="shared" si="2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247</v>
      </c>
      <c r="K50" t="s">
        <v>68</v>
      </c>
      <c r="L50" t="s">
        <v>194</v>
      </c>
      <c r="M50" s="6" t="s">
        <v>273</v>
      </c>
      <c r="N50" s="2">
        <v>2</v>
      </c>
      <c r="O50" s="2">
        <v>4</v>
      </c>
      <c r="P50" s="2">
        <v>10</v>
      </c>
      <c r="Q50" s="2">
        <v>20</v>
      </c>
      <c r="R50" s="31">
        <v>50</v>
      </c>
      <c r="S50" s="31">
        <v>200</v>
      </c>
      <c r="T50" s="31" t="s">
        <v>69</v>
      </c>
      <c r="U50" s="31">
        <v>1.7639</v>
      </c>
      <c r="V50" s="31">
        <v>3.661</v>
      </c>
      <c r="W50" s="31">
        <v>9.1126000000000005</v>
      </c>
      <c r="X50" s="31">
        <v>21.7258</v>
      </c>
      <c r="Y50" s="31">
        <v>50.776200000000003</v>
      </c>
      <c r="Z50" s="31">
        <v>199.68690000000001</v>
      </c>
      <c r="AA50" s="16">
        <f t="shared" si="4"/>
        <v>88.195000000000007</v>
      </c>
      <c r="AB50" s="16">
        <f t="shared" si="4"/>
        <v>91.525000000000006</v>
      </c>
      <c r="AC50" s="16">
        <f t="shared" si="4"/>
        <v>91.126000000000005</v>
      </c>
      <c r="AD50" s="16">
        <f t="shared" si="3"/>
        <v>108.62899999999999</v>
      </c>
      <c r="AE50" s="16">
        <f t="shared" si="3"/>
        <v>101.55240000000001</v>
      </c>
      <c r="AF50" s="16">
        <f t="shared" si="3"/>
        <v>99.843450000000004</v>
      </c>
      <c r="AH50" s="34" t="s">
        <v>35</v>
      </c>
      <c r="AI50" s="37">
        <v>8.33</v>
      </c>
      <c r="AJ50" s="6" t="s">
        <v>273</v>
      </c>
      <c r="AK50" s="2">
        <v>6</v>
      </c>
      <c r="AL50" s="17">
        <v>2.0152000000000001</v>
      </c>
      <c r="AM50" s="31">
        <v>0.99984185510000001</v>
      </c>
      <c r="AO50" t="b">
        <f t="shared" si="1"/>
        <v>1</v>
      </c>
      <c r="AP50" t="b">
        <f t="shared" si="2"/>
        <v>1</v>
      </c>
    </row>
    <row r="51" spans="1:49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247</v>
      </c>
      <c r="K51" t="s">
        <v>68</v>
      </c>
      <c r="L51" t="s">
        <v>194</v>
      </c>
      <c r="M51" s="6" t="s">
        <v>273</v>
      </c>
      <c r="N51" s="2">
        <v>1</v>
      </c>
      <c r="O51" s="2">
        <v>2</v>
      </c>
      <c r="P51" s="2">
        <v>5</v>
      </c>
      <c r="Q51" s="2">
        <v>10</v>
      </c>
      <c r="R51" s="31">
        <v>25</v>
      </c>
      <c r="S51" s="31">
        <v>100</v>
      </c>
      <c r="T51" s="31" t="s">
        <v>69</v>
      </c>
      <c r="U51" s="31">
        <v>0.70799999999999996</v>
      </c>
      <c r="V51" s="31">
        <v>1.4550000000000001</v>
      </c>
      <c r="W51" s="31">
        <v>3.6103000000000001</v>
      </c>
      <c r="X51" s="31">
        <v>8.5456000000000003</v>
      </c>
      <c r="Y51" s="31">
        <v>22.4116</v>
      </c>
      <c r="Z51" s="31">
        <v>100.8759</v>
      </c>
      <c r="AA51" s="16">
        <f t="shared" si="4"/>
        <v>70.8</v>
      </c>
      <c r="AB51" s="16">
        <f t="shared" si="4"/>
        <v>72.75</v>
      </c>
      <c r="AC51" s="16">
        <f t="shared" si="4"/>
        <v>72.206000000000003</v>
      </c>
      <c r="AD51" s="16">
        <f t="shared" si="3"/>
        <v>85.456000000000003</v>
      </c>
      <c r="AE51" s="16">
        <f t="shared" si="3"/>
        <v>89.6464</v>
      </c>
      <c r="AF51" s="16">
        <f t="shared" si="3"/>
        <v>100.8759</v>
      </c>
      <c r="AH51" s="34" t="s">
        <v>36</v>
      </c>
      <c r="AI51" s="37">
        <v>8.44</v>
      </c>
      <c r="AJ51" s="6" t="s">
        <v>273</v>
      </c>
      <c r="AK51" s="2">
        <v>6</v>
      </c>
      <c r="AL51" s="17">
        <v>6.7255000000000003</v>
      </c>
      <c r="AM51" s="31">
        <v>0.99843701159999998</v>
      </c>
      <c r="AO51" t="b">
        <f t="shared" si="1"/>
        <v>1</v>
      </c>
      <c r="AP51" t="b">
        <f t="shared" si="2"/>
        <v>1</v>
      </c>
    </row>
    <row r="52" spans="1:49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247</v>
      </c>
      <c r="K52" t="s">
        <v>68</v>
      </c>
      <c r="L52" t="s">
        <v>194</v>
      </c>
      <c r="M52" s="6" t="s">
        <v>273</v>
      </c>
      <c r="N52" s="2">
        <v>1</v>
      </c>
      <c r="O52" s="2">
        <v>2</v>
      </c>
      <c r="P52" s="2">
        <v>5</v>
      </c>
      <c r="Q52" s="2">
        <v>10</v>
      </c>
      <c r="R52" s="31">
        <v>25</v>
      </c>
      <c r="S52" s="31">
        <v>100</v>
      </c>
      <c r="T52" s="31" t="s">
        <v>69</v>
      </c>
      <c r="U52" s="31">
        <v>0.94279999999999997</v>
      </c>
      <c r="V52" s="31">
        <v>1.9993000000000001</v>
      </c>
      <c r="W52" s="31">
        <v>4.6241000000000003</v>
      </c>
      <c r="X52" s="31">
        <v>10.829000000000001</v>
      </c>
      <c r="Y52" s="31">
        <v>25.5685</v>
      </c>
      <c r="Z52" s="31">
        <v>99.794399999999996</v>
      </c>
      <c r="AA52" s="16">
        <f t="shared" si="4"/>
        <v>94.28</v>
      </c>
      <c r="AB52" s="16">
        <f t="shared" si="4"/>
        <v>99.965000000000003</v>
      </c>
      <c r="AC52" s="16">
        <f t="shared" si="4"/>
        <v>92.482000000000014</v>
      </c>
      <c r="AD52" s="16">
        <f t="shared" si="3"/>
        <v>108.28999999999999</v>
      </c>
      <c r="AE52" s="16">
        <f t="shared" si="3"/>
        <v>102.274</v>
      </c>
      <c r="AF52" s="16">
        <f t="shared" si="3"/>
        <v>99.794399999999996</v>
      </c>
      <c r="AH52" s="34" t="s">
        <v>37</v>
      </c>
      <c r="AI52" s="37">
        <v>8.5299999999999994</v>
      </c>
      <c r="AJ52" s="6" t="s">
        <v>273</v>
      </c>
      <c r="AK52" s="2">
        <v>6</v>
      </c>
      <c r="AL52" s="17">
        <v>2.0423</v>
      </c>
      <c r="AM52" s="31">
        <v>0.99983625499999995</v>
      </c>
      <c r="AO52" t="b">
        <f t="shared" si="1"/>
        <v>1</v>
      </c>
      <c r="AP52" t="b">
        <f t="shared" si="2"/>
        <v>1</v>
      </c>
    </row>
    <row r="53" spans="1:49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247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 t="s">
        <v>69</v>
      </c>
      <c r="U53" s="31">
        <v>20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16">
        <f t="shared" si="4"/>
        <v>100</v>
      </c>
      <c r="AB53" s="16">
        <f t="shared" si="4"/>
        <v>100</v>
      </c>
      <c r="AC53" s="16">
        <f t="shared" si="4"/>
        <v>100</v>
      </c>
      <c r="AD53" s="16">
        <f t="shared" si="3"/>
        <v>100</v>
      </c>
      <c r="AE53" s="16">
        <f t="shared" si="3"/>
        <v>100</v>
      </c>
      <c r="AF53" s="16">
        <f t="shared" si="3"/>
        <v>100</v>
      </c>
      <c r="AH53" s="34" t="s">
        <v>99</v>
      </c>
      <c r="AI53" s="37">
        <v>8.92</v>
      </c>
      <c r="AJ53" s="6" t="s">
        <v>195</v>
      </c>
      <c r="AK53" s="2">
        <v>1</v>
      </c>
      <c r="AL53" s="17" t="s">
        <v>285</v>
      </c>
      <c r="AM53" s="31" t="s">
        <v>285</v>
      </c>
      <c r="AO53" t="b">
        <f t="shared" si="1"/>
        <v>1</v>
      </c>
      <c r="AP53" t="b">
        <f t="shared" si="2"/>
        <v>1</v>
      </c>
    </row>
    <row r="54" spans="1:49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247</v>
      </c>
      <c r="K54" t="s">
        <v>68</v>
      </c>
      <c r="L54" t="s">
        <v>194</v>
      </c>
      <c r="M54" s="6" t="s">
        <v>273</v>
      </c>
      <c r="N54" s="2">
        <v>1</v>
      </c>
      <c r="O54" s="2">
        <v>2</v>
      </c>
      <c r="P54" s="2">
        <v>5</v>
      </c>
      <c r="Q54" s="2">
        <v>10</v>
      </c>
      <c r="R54" s="31">
        <v>25</v>
      </c>
      <c r="S54" s="31">
        <v>100</v>
      </c>
      <c r="T54" s="31" t="s">
        <v>69</v>
      </c>
      <c r="U54" s="31">
        <v>0.96430000000000005</v>
      </c>
      <c r="V54" s="31">
        <v>1.9968999999999999</v>
      </c>
      <c r="W54" s="31">
        <v>4.6566000000000001</v>
      </c>
      <c r="X54" s="31">
        <v>10.1569</v>
      </c>
      <c r="Y54" s="31">
        <v>23.9956</v>
      </c>
      <c r="Z54" s="31">
        <v>100.253</v>
      </c>
      <c r="AA54" s="16">
        <f t="shared" si="4"/>
        <v>96.43</v>
      </c>
      <c r="AB54" s="16">
        <f t="shared" si="4"/>
        <v>99.844999999999999</v>
      </c>
      <c r="AC54" s="16">
        <f t="shared" si="4"/>
        <v>93.132000000000005</v>
      </c>
      <c r="AD54" s="16">
        <f t="shared" si="3"/>
        <v>101.569</v>
      </c>
      <c r="AE54" s="16">
        <f t="shared" si="3"/>
        <v>95.982399999999998</v>
      </c>
      <c r="AF54" s="16">
        <f t="shared" si="3"/>
        <v>100.25299999999999</v>
      </c>
      <c r="AH54" s="34" t="s">
        <v>38</v>
      </c>
      <c r="AI54" s="37">
        <v>8.9499999999999993</v>
      </c>
      <c r="AJ54" s="6" t="s">
        <v>273</v>
      </c>
      <c r="AK54" s="2">
        <v>6</v>
      </c>
      <c r="AL54" s="17">
        <v>2.0840000000000001</v>
      </c>
      <c r="AM54" s="31">
        <v>0.99983545289999998</v>
      </c>
      <c r="AO54" t="b">
        <f t="shared" si="1"/>
        <v>1</v>
      </c>
      <c r="AP54" t="b">
        <f t="shared" si="2"/>
        <v>1</v>
      </c>
    </row>
    <row r="55" spans="1:49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247</v>
      </c>
      <c r="K55" t="s">
        <v>68</v>
      </c>
      <c r="L55" t="s">
        <v>194</v>
      </c>
      <c r="M55" s="6" t="s">
        <v>273</v>
      </c>
      <c r="N55" s="2">
        <v>1</v>
      </c>
      <c r="O55" s="2">
        <v>2</v>
      </c>
      <c r="P55" s="2">
        <v>5</v>
      </c>
      <c r="Q55" s="2">
        <v>10</v>
      </c>
      <c r="R55" s="31">
        <v>25</v>
      </c>
      <c r="S55" s="31">
        <v>100</v>
      </c>
      <c r="T55" s="31" t="s">
        <v>69</v>
      </c>
      <c r="U55" s="31">
        <v>0.77669999999999995</v>
      </c>
      <c r="V55" s="31">
        <v>1.5766</v>
      </c>
      <c r="W55" s="31">
        <v>3.9386000000000001</v>
      </c>
      <c r="X55" s="31">
        <v>8.9478000000000009</v>
      </c>
      <c r="Y55" s="31">
        <v>22.401800000000001</v>
      </c>
      <c r="Z55" s="31">
        <v>100.8185</v>
      </c>
      <c r="AA55" s="16">
        <f t="shared" si="4"/>
        <v>77.669999999999987</v>
      </c>
      <c r="AB55" s="16">
        <f t="shared" si="4"/>
        <v>78.83</v>
      </c>
      <c r="AC55" s="16">
        <f t="shared" si="4"/>
        <v>78.771999999999991</v>
      </c>
      <c r="AD55" s="16">
        <f t="shared" si="3"/>
        <v>89.478000000000009</v>
      </c>
      <c r="AE55" s="16">
        <f t="shared" si="3"/>
        <v>89.607200000000006</v>
      </c>
      <c r="AF55" s="16">
        <f t="shared" si="3"/>
        <v>100.81850000000001</v>
      </c>
      <c r="AH55" s="34" t="s">
        <v>39</v>
      </c>
      <c r="AI55" s="37">
        <v>9.02</v>
      </c>
      <c r="AJ55" s="6" t="s">
        <v>273</v>
      </c>
      <c r="AK55" s="2">
        <v>6</v>
      </c>
      <c r="AL55" s="17">
        <v>6.0925000000000002</v>
      </c>
      <c r="AM55" s="31">
        <v>0.99869432599999997</v>
      </c>
      <c r="AO55" t="b">
        <f t="shared" si="1"/>
        <v>1</v>
      </c>
      <c r="AP55" t="b">
        <f t="shared" si="2"/>
        <v>1</v>
      </c>
    </row>
    <row r="56" spans="1:49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247</v>
      </c>
      <c r="K56" t="s">
        <v>68</v>
      </c>
      <c r="L56" t="s">
        <v>194</v>
      </c>
      <c r="M56" s="6" t="s">
        <v>273</v>
      </c>
      <c r="N56" s="2">
        <v>1</v>
      </c>
      <c r="O56" s="2">
        <v>2</v>
      </c>
      <c r="P56" s="2">
        <v>5</v>
      </c>
      <c r="Q56" s="2">
        <v>10</v>
      </c>
      <c r="R56" s="31">
        <v>25</v>
      </c>
      <c r="S56" s="31">
        <v>100</v>
      </c>
      <c r="T56" s="31" t="s">
        <v>69</v>
      </c>
      <c r="U56" s="31">
        <v>0.98140000000000005</v>
      </c>
      <c r="V56" s="31">
        <v>2.0592000000000001</v>
      </c>
      <c r="W56" s="31">
        <v>4.8513000000000002</v>
      </c>
      <c r="X56" s="31">
        <v>10.0724</v>
      </c>
      <c r="Y56" s="31">
        <v>23.9817</v>
      </c>
      <c r="Z56" s="31">
        <v>100.2538</v>
      </c>
      <c r="AA56" s="16">
        <f t="shared" si="4"/>
        <v>98.14</v>
      </c>
      <c r="AB56" s="16">
        <f t="shared" si="4"/>
        <v>102.96000000000001</v>
      </c>
      <c r="AC56" s="16">
        <f t="shared" si="4"/>
        <v>97.025999999999996</v>
      </c>
      <c r="AD56" s="16">
        <f t="shared" si="3"/>
        <v>100.72399999999999</v>
      </c>
      <c r="AE56" s="16">
        <f t="shared" si="3"/>
        <v>95.9268</v>
      </c>
      <c r="AF56" s="16">
        <f t="shared" si="3"/>
        <v>100.2538</v>
      </c>
      <c r="AH56" s="34" t="s">
        <v>40</v>
      </c>
      <c r="AI56" s="37">
        <v>9.0299999999999994</v>
      </c>
      <c r="AJ56" s="6" t="s">
        <v>273</v>
      </c>
      <c r="AK56" s="2">
        <v>6</v>
      </c>
      <c r="AL56" s="17">
        <v>2.0082</v>
      </c>
      <c r="AM56" s="31">
        <v>0.99984665610000001</v>
      </c>
      <c r="AO56" t="b">
        <f t="shared" si="1"/>
        <v>1</v>
      </c>
      <c r="AP56" t="b">
        <f t="shared" si="2"/>
        <v>1</v>
      </c>
    </row>
    <row r="57" spans="1:49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247</v>
      </c>
      <c r="K57" t="s">
        <v>68</v>
      </c>
      <c r="L57" t="s">
        <v>194</v>
      </c>
      <c r="M57" s="6" t="s">
        <v>273</v>
      </c>
      <c r="N57" s="2">
        <v>1</v>
      </c>
      <c r="O57" s="2">
        <v>2</v>
      </c>
      <c r="P57" s="2">
        <v>5</v>
      </c>
      <c r="Q57" s="2">
        <v>10</v>
      </c>
      <c r="R57" s="31">
        <v>25</v>
      </c>
      <c r="S57" s="31">
        <v>100</v>
      </c>
      <c r="T57" s="31" t="s">
        <v>69</v>
      </c>
      <c r="U57" s="31">
        <v>0.9758</v>
      </c>
      <c r="V57" s="31">
        <v>2.0394000000000001</v>
      </c>
      <c r="W57" s="31">
        <v>4.7933000000000003</v>
      </c>
      <c r="X57" s="31">
        <v>10.2117</v>
      </c>
      <c r="Y57" s="31">
        <v>24.634</v>
      </c>
      <c r="Z57" s="31">
        <v>100.0801</v>
      </c>
      <c r="AA57" s="16">
        <f t="shared" si="4"/>
        <v>97.58</v>
      </c>
      <c r="AB57" s="16">
        <f t="shared" si="4"/>
        <v>101.97</v>
      </c>
      <c r="AC57" s="16">
        <f t="shared" si="4"/>
        <v>95.866000000000014</v>
      </c>
      <c r="AD57" s="16">
        <f t="shared" si="3"/>
        <v>102.11700000000002</v>
      </c>
      <c r="AE57" s="16">
        <f t="shared" si="3"/>
        <v>98.536000000000001</v>
      </c>
      <c r="AF57" s="16">
        <f t="shared" si="3"/>
        <v>100.0801</v>
      </c>
      <c r="AH57" s="34" t="s">
        <v>41</v>
      </c>
      <c r="AI57" s="37">
        <v>9.14</v>
      </c>
      <c r="AJ57" s="6" t="s">
        <v>273</v>
      </c>
      <c r="AK57" s="2">
        <v>6</v>
      </c>
      <c r="AL57" s="17">
        <v>0.90169999999999995</v>
      </c>
      <c r="AM57" s="31">
        <v>0.99996874039999994</v>
      </c>
      <c r="AO57" t="b">
        <f t="shared" si="1"/>
        <v>1</v>
      </c>
      <c r="AP57" t="b">
        <f t="shared" si="2"/>
        <v>1</v>
      </c>
    </row>
    <row r="58" spans="1:49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247</v>
      </c>
      <c r="K58" t="s">
        <v>68</v>
      </c>
      <c r="L58" t="s">
        <v>194</v>
      </c>
      <c r="M58" s="6" t="s">
        <v>273</v>
      </c>
      <c r="N58" s="2">
        <v>1</v>
      </c>
      <c r="O58" s="2">
        <v>2</v>
      </c>
      <c r="P58" s="2">
        <v>5</v>
      </c>
      <c r="Q58" s="2">
        <v>10</v>
      </c>
      <c r="R58" s="31">
        <v>25</v>
      </c>
      <c r="S58" s="31">
        <v>100</v>
      </c>
      <c r="T58" s="31" t="s">
        <v>69</v>
      </c>
      <c r="U58" s="31">
        <v>0.99650000000000005</v>
      </c>
      <c r="V58" s="31">
        <v>2.0396000000000001</v>
      </c>
      <c r="W58" s="31">
        <v>4.7297000000000002</v>
      </c>
      <c r="X58" s="31">
        <v>10.2096</v>
      </c>
      <c r="Y58" s="31">
        <v>24.354099999999999</v>
      </c>
      <c r="Z58" s="31">
        <v>100.1533</v>
      </c>
      <c r="AA58" s="16">
        <f t="shared" si="4"/>
        <v>99.65</v>
      </c>
      <c r="AB58" s="16">
        <f t="shared" si="4"/>
        <v>101.98</v>
      </c>
      <c r="AC58" s="16">
        <f t="shared" si="4"/>
        <v>94.593999999999994</v>
      </c>
      <c r="AD58" s="16">
        <f t="shared" si="3"/>
        <v>102.096</v>
      </c>
      <c r="AE58" s="16">
        <f t="shared" si="3"/>
        <v>97.416399999999996</v>
      </c>
      <c r="AF58" s="16">
        <f t="shared" si="3"/>
        <v>100.1533</v>
      </c>
      <c r="AH58" s="34" t="s">
        <v>42</v>
      </c>
      <c r="AI58" s="37">
        <v>9.44</v>
      </c>
      <c r="AJ58" s="6" t="s">
        <v>273</v>
      </c>
      <c r="AK58" s="2">
        <v>6</v>
      </c>
      <c r="AL58" s="17">
        <v>1.4084000000000001</v>
      </c>
      <c r="AM58" s="31">
        <v>0.99992413489999998</v>
      </c>
      <c r="AO58" t="b">
        <f t="shared" si="1"/>
        <v>1</v>
      </c>
      <c r="AP58" t="b">
        <f t="shared" si="2"/>
        <v>1</v>
      </c>
    </row>
    <row r="59" spans="1:49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247</v>
      </c>
      <c r="K59" t="s">
        <v>68</v>
      </c>
      <c r="L59" t="s">
        <v>194</v>
      </c>
      <c r="M59" s="6" t="s">
        <v>273</v>
      </c>
      <c r="N59" s="2">
        <v>1</v>
      </c>
      <c r="O59" s="2">
        <v>2</v>
      </c>
      <c r="P59" s="2">
        <v>5</v>
      </c>
      <c r="Q59" s="2">
        <v>10</v>
      </c>
      <c r="R59" s="31">
        <v>25</v>
      </c>
      <c r="S59" s="31">
        <v>100</v>
      </c>
      <c r="T59" s="31" t="s">
        <v>69</v>
      </c>
      <c r="U59" s="31">
        <v>0.92969999999999997</v>
      </c>
      <c r="V59" s="31">
        <v>1.9854000000000001</v>
      </c>
      <c r="W59" s="31">
        <v>4.6445999999999996</v>
      </c>
      <c r="X59" s="31">
        <v>10.2216</v>
      </c>
      <c r="Y59" s="31">
        <v>23.898199999999999</v>
      </c>
      <c r="Z59" s="31">
        <v>100.27209999999999</v>
      </c>
      <c r="AA59" s="16">
        <f t="shared" si="4"/>
        <v>92.97</v>
      </c>
      <c r="AB59" s="16">
        <f t="shared" si="4"/>
        <v>99.27</v>
      </c>
      <c r="AC59" s="16">
        <f t="shared" si="4"/>
        <v>92.891999999999996</v>
      </c>
      <c r="AD59" s="16">
        <f t="shared" si="3"/>
        <v>102.21599999999999</v>
      </c>
      <c r="AE59" s="16">
        <f t="shared" si="3"/>
        <v>95.592799999999997</v>
      </c>
      <c r="AF59" s="16">
        <f t="shared" si="3"/>
        <v>100.27209999999999</v>
      </c>
      <c r="AH59" s="34" t="s">
        <v>43</v>
      </c>
      <c r="AI59" s="37">
        <v>9.4600000000000009</v>
      </c>
      <c r="AJ59" s="6" t="s">
        <v>273</v>
      </c>
      <c r="AK59" s="2">
        <v>6</v>
      </c>
      <c r="AL59" s="17">
        <v>2.2907999999999999</v>
      </c>
      <c r="AM59" s="31">
        <v>0.99980148899999999</v>
      </c>
      <c r="AO59" t="b">
        <f t="shared" si="1"/>
        <v>1</v>
      </c>
      <c r="AP59" t="b">
        <f t="shared" si="2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247</v>
      </c>
      <c r="K60" t="s">
        <v>68</v>
      </c>
      <c r="L60" t="s">
        <v>207</v>
      </c>
      <c r="M60" s="6" t="s">
        <v>275</v>
      </c>
      <c r="N60" s="2">
        <v>1</v>
      </c>
      <c r="O60" s="2">
        <v>2</v>
      </c>
      <c r="P60" s="2">
        <v>5</v>
      </c>
      <c r="Q60" s="2">
        <v>10</v>
      </c>
      <c r="R60" s="31">
        <v>25</v>
      </c>
      <c r="S60" s="31">
        <v>100</v>
      </c>
      <c r="T60" s="31" t="s">
        <v>69</v>
      </c>
      <c r="U60" s="31">
        <v>0.86990000000000001</v>
      </c>
      <c r="V60" s="31">
        <v>1.5988</v>
      </c>
      <c r="W60" s="31">
        <v>4.1044</v>
      </c>
      <c r="X60" s="31">
        <v>10.8653</v>
      </c>
      <c r="Y60" s="31">
        <v>24.861999999999998</v>
      </c>
      <c r="Z60" s="31">
        <v>100.00190000000001</v>
      </c>
      <c r="AA60" s="16">
        <f t="shared" si="4"/>
        <v>86.99</v>
      </c>
      <c r="AB60" s="16">
        <f t="shared" si="4"/>
        <v>79.94</v>
      </c>
      <c r="AC60" s="16">
        <f t="shared" si="4"/>
        <v>82.088000000000008</v>
      </c>
      <c r="AD60" s="16">
        <f t="shared" si="3"/>
        <v>108.65300000000001</v>
      </c>
      <c r="AE60" s="16">
        <f t="shared" si="3"/>
        <v>99.447999999999993</v>
      </c>
      <c r="AF60" s="16">
        <f t="shared" si="3"/>
        <v>100.00190000000001</v>
      </c>
      <c r="AH60" s="34" t="s">
        <v>44</v>
      </c>
      <c r="AI60" s="37">
        <v>9.59</v>
      </c>
      <c r="AJ60" s="6" t="s">
        <v>275</v>
      </c>
      <c r="AK60" s="2">
        <v>6</v>
      </c>
      <c r="AL60" s="17">
        <v>2.2942</v>
      </c>
      <c r="AM60" s="31">
        <v>0.99986262969999995</v>
      </c>
      <c r="AO60" t="b">
        <f t="shared" si="1"/>
        <v>1</v>
      </c>
      <c r="AP60" t="b">
        <f t="shared" si="2"/>
        <v>1</v>
      </c>
    </row>
    <row r="61" spans="1:49" x14ac:dyDescent="0.25">
      <c r="A61" t="s">
        <v>208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247</v>
      </c>
      <c r="K61" t="s">
        <v>68</v>
      </c>
      <c r="L61" t="s">
        <v>207</v>
      </c>
      <c r="M61" s="6" t="s">
        <v>273</v>
      </c>
      <c r="N61" s="2">
        <v>1</v>
      </c>
      <c r="O61" s="2">
        <v>2</v>
      </c>
      <c r="P61" s="2">
        <v>5</v>
      </c>
      <c r="Q61" s="2">
        <v>10</v>
      </c>
      <c r="R61" s="31">
        <v>25</v>
      </c>
      <c r="S61" s="31">
        <v>100</v>
      </c>
      <c r="T61" s="31" t="s">
        <v>69</v>
      </c>
      <c r="U61" s="31">
        <v>0.87880000000000003</v>
      </c>
      <c r="V61" s="31">
        <v>1.9269000000000001</v>
      </c>
      <c r="W61" s="31">
        <v>4.5113000000000003</v>
      </c>
      <c r="X61" s="31">
        <v>10.178699999999999</v>
      </c>
      <c r="Y61" s="31">
        <v>22.4191</v>
      </c>
      <c r="Z61" s="31">
        <v>100.6545</v>
      </c>
      <c r="AA61" s="16">
        <f t="shared" si="4"/>
        <v>87.88</v>
      </c>
      <c r="AB61" s="16">
        <f t="shared" si="4"/>
        <v>96.344999999999999</v>
      </c>
      <c r="AC61" s="16">
        <f t="shared" si="4"/>
        <v>90.225999999999999</v>
      </c>
      <c r="AD61" s="16">
        <f t="shared" si="3"/>
        <v>101.78699999999998</v>
      </c>
      <c r="AE61" s="16">
        <f t="shared" si="3"/>
        <v>89.676400000000001</v>
      </c>
      <c r="AF61" s="16">
        <f t="shared" si="3"/>
        <v>100.6545</v>
      </c>
      <c r="AH61" s="34" t="s">
        <v>259</v>
      </c>
      <c r="AI61" s="37">
        <v>9.7200000000000006</v>
      </c>
      <c r="AJ61" s="6" t="s">
        <v>273</v>
      </c>
      <c r="AK61" s="2">
        <v>6</v>
      </c>
      <c r="AL61" s="17">
        <v>5.1858000000000004</v>
      </c>
      <c r="AM61" s="31">
        <v>0.99901189020000003</v>
      </c>
      <c r="AO61" t="b">
        <f t="shared" si="1"/>
        <v>1</v>
      </c>
      <c r="AP61" t="b">
        <f t="shared" si="2"/>
        <v>1</v>
      </c>
    </row>
    <row r="62" spans="1:49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247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 t="s">
        <v>69</v>
      </c>
      <c r="U62" s="31">
        <v>19.965800000000002</v>
      </c>
      <c r="V62" s="31">
        <v>19.1828</v>
      </c>
      <c r="W62" s="31">
        <v>19.6126</v>
      </c>
      <c r="X62" s="31">
        <v>21.2255</v>
      </c>
      <c r="Y62" s="31">
        <v>19.2257</v>
      </c>
      <c r="Z62" s="31">
        <v>20.787600000000001</v>
      </c>
      <c r="AA62" s="16">
        <f t="shared" si="4"/>
        <v>99.829000000000008</v>
      </c>
      <c r="AB62" s="16">
        <f t="shared" si="4"/>
        <v>95.914000000000001</v>
      </c>
      <c r="AC62" s="16">
        <f t="shared" si="4"/>
        <v>98.063000000000002</v>
      </c>
      <c r="AD62" s="16">
        <f t="shared" si="3"/>
        <v>106.1275</v>
      </c>
      <c r="AE62" s="16">
        <f t="shared" si="3"/>
        <v>96.128499999999988</v>
      </c>
      <c r="AF62" s="16">
        <f t="shared" si="3"/>
        <v>103.938</v>
      </c>
      <c r="AH62" s="34" t="s">
        <v>100</v>
      </c>
      <c r="AI62" s="37">
        <v>9.85</v>
      </c>
      <c r="AJ62" s="6" t="s">
        <v>195</v>
      </c>
      <c r="AK62" s="2">
        <v>1</v>
      </c>
      <c r="AL62" s="17" t="s">
        <v>285</v>
      </c>
      <c r="AM62" s="45" t="s">
        <v>285</v>
      </c>
      <c r="AO62" t="b">
        <f t="shared" si="1"/>
        <v>1</v>
      </c>
      <c r="AP62" t="b">
        <f t="shared" si="2"/>
        <v>1</v>
      </c>
    </row>
    <row r="63" spans="1:49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247</v>
      </c>
      <c r="K63" t="s">
        <v>68</v>
      </c>
      <c r="L63" t="s">
        <v>207</v>
      </c>
      <c r="M63" s="6" t="s">
        <v>273</v>
      </c>
      <c r="N63" s="2">
        <v>1</v>
      </c>
      <c r="O63" s="2">
        <v>2</v>
      </c>
      <c r="P63" s="2">
        <v>5</v>
      </c>
      <c r="Q63" s="2">
        <v>10</v>
      </c>
      <c r="R63" s="31">
        <v>25</v>
      </c>
      <c r="S63" s="31">
        <v>100</v>
      </c>
      <c r="T63" s="31" t="s">
        <v>69</v>
      </c>
      <c r="U63" s="31">
        <v>0.9879</v>
      </c>
      <c r="V63" s="31">
        <v>1.9711000000000001</v>
      </c>
      <c r="W63" s="31">
        <v>4.5971000000000002</v>
      </c>
      <c r="X63" s="31">
        <v>11.113099999999999</v>
      </c>
      <c r="Y63" s="31">
        <v>23.021599999999999</v>
      </c>
      <c r="Z63" s="31">
        <v>100.4041</v>
      </c>
      <c r="AA63" s="16">
        <f t="shared" si="4"/>
        <v>98.79</v>
      </c>
      <c r="AB63" s="16">
        <f t="shared" si="4"/>
        <v>98.555000000000007</v>
      </c>
      <c r="AC63" s="16">
        <f t="shared" si="4"/>
        <v>91.942000000000007</v>
      </c>
      <c r="AD63" s="16">
        <f t="shared" si="3"/>
        <v>111.131</v>
      </c>
      <c r="AE63" s="16">
        <f t="shared" si="3"/>
        <v>92.086399999999998</v>
      </c>
      <c r="AF63" s="16">
        <f t="shared" si="3"/>
        <v>100.4041</v>
      </c>
      <c r="AH63" s="34" t="s">
        <v>45</v>
      </c>
      <c r="AI63" s="37">
        <v>9.9499999999999993</v>
      </c>
      <c r="AJ63" s="6" t="s">
        <v>273</v>
      </c>
      <c r="AK63" s="2">
        <v>6</v>
      </c>
      <c r="AL63" s="17">
        <v>4.4203999999999999</v>
      </c>
      <c r="AM63" s="31">
        <v>0.99925903859999998</v>
      </c>
      <c r="AO63" t="b">
        <f t="shared" si="1"/>
        <v>1</v>
      </c>
      <c r="AP63" t="b">
        <f t="shared" si="2"/>
        <v>1</v>
      </c>
      <c r="AW63" s="25"/>
    </row>
    <row r="64" spans="1:49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247</v>
      </c>
      <c r="K64" t="s">
        <v>68</v>
      </c>
      <c r="L64" t="s">
        <v>207</v>
      </c>
      <c r="M64" s="6" t="s">
        <v>273</v>
      </c>
      <c r="N64" s="2">
        <v>1</v>
      </c>
      <c r="O64" s="2">
        <v>2</v>
      </c>
      <c r="P64" s="2">
        <v>5</v>
      </c>
      <c r="Q64" s="2">
        <v>10</v>
      </c>
      <c r="R64" s="31">
        <v>25</v>
      </c>
      <c r="S64" s="31">
        <v>100</v>
      </c>
      <c r="T64" s="31" t="s">
        <v>69</v>
      </c>
      <c r="U64" s="31">
        <v>0.8609</v>
      </c>
      <c r="V64" s="31">
        <v>1.7334000000000001</v>
      </c>
      <c r="W64" s="31">
        <v>4.4057000000000004</v>
      </c>
      <c r="X64" s="31">
        <v>11.3207</v>
      </c>
      <c r="Y64" s="31">
        <v>24.2698</v>
      </c>
      <c r="Z64" s="31">
        <v>100.0869</v>
      </c>
      <c r="AA64" s="16">
        <f t="shared" si="4"/>
        <v>86.09</v>
      </c>
      <c r="AB64" s="16">
        <f t="shared" si="4"/>
        <v>86.67</v>
      </c>
      <c r="AC64" s="16">
        <f t="shared" si="4"/>
        <v>88.114000000000004</v>
      </c>
      <c r="AD64" s="16">
        <f t="shared" si="3"/>
        <v>113.20700000000001</v>
      </c>
      <c r="AE64" s="16">
        <f t="shared" si="3"/>
        <v>97.0792</v>
      </c>
      <c r="AF64" s="16">
        <f t="shared" si="3"/>
        <v>100.0869</v>
      </c>
      <c r="AH64" s="34" t="s">
        <v>46</v>
      </c>
      <c r="AI64" s="37">
        <v>9.9600000000000009</v>
      </c>
      <c r="AJ64" s="6" t="s">
        <v>273</v>
      </c>
      <c r="AK64" s="2">
        <v>6</v>
      </c>
      <c r="AL64" s="17">
        <v>3.1065</v>
      </c>
      <c r="AM64" s="31">
        <v>0.99962951970000002</v>
      </c>
      <c r="AO64" t="b">
        <f t="shared" si="1"/>
        <v>1</v>
      </c>
      <c r="AP64" t="b">
        <f t="shared" si="2"/>
        <v>1</v>
      </c>
    </row>
    <row r="65" spans="1:42" x14ac:dyDescent="0.25">
      <c r="A65" t="s">
        <v>47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247</v>
      </c>
      <c r="K65" t="s">
        <v>68</v>
      </c>
      <c r="L65" t="s">
        <v>207</v>
      </c>
      <c r="M65" s="6" t="s">
        <v>273</v>
      </c>
      <c r="N65" s="2">
        <v>1</v>
      </c>
      <c r="O65" s="2">
        <v>2</v>
      </c>
      <c r="P65" s="2">
        <v>5</v>
      </c>
      <c r="Q65" s="2">
        <v>10</v>
      </c>
      <c r="R65" s="31">
        <v>25</v>
      </c>
      <c r="S65" s="31">
        <v>100</v>
      </c>
      <c r="T65" s="31" t="s">
        <v>69</v>
      </c>
      <c r="U65" s="31">
        <v>0.92310000000000003</v>
      </c>
      <c r="V65" s="31">
        <v>1.8312999999999999</v>
      </c>
      <c r="W65" s="31">
        <v>4.4621000000000004</v>
      </c>
      <c r="X65" s="31">
        <v>11.1843</v>
      </c>
      <c r="Y65" s="31">
        <v>23.360800000000001</v>
      </c>
      <c r="Z65" s="31">
        <v>100.3224</v>
      </c>
      <c r="AA65" s="16">
        <f t="shared" si="4"/>
        <v>92.31</v>
      </c>
      <c r="AB65" s="16">
        <f t="shared" si="4"/>
        <v>91.564999999999998</v>
      </c>
      <c r="AC65" s="16">
        <f t="shared" si="4"/>
        <v>89.242000000000004</v>
      </c>
      <c r="AD65" s="16">
        <f t="shared" si="3"/>
        <v>111.843</v>
      </c>
      <c r="AE65" s="16">
        <f t="shared" si="3"/>
        <v>93.443200000000004</v>
      </c>
      <c r="AF65" s="16">
        <f t="shared" si="3"/>
        <v>100.32240000000002</v>
      </c>
      <c r="AH65" s="34" t="s">
        <v>47</v>
      </c>
      <c r="AI65" s="37">
        <v>9.99</v>
      </c>
      <c r="AJ65" s="6" t="s">
        <v>273</v>
      </c>
      <c r="AK65" s="2">
        <v>6</v>
      </c>
      <c r="AL65" s="17">
        <v>4.0137999999999998</v>
      </c>
      <c r="AM65" s="31">
        <v>0.99938915100000003</v>
      </c>
      <c r="AO65" t="b">
        <f t="shared" si="1"/>
        <v>1</v>
      </c>
      <c r="AP65" t="b">
        <f t="shared" si="2"/>
        <v>1</v>
      </c>
    </row>
    <row r="66" spans="1:42" x14ac:dyDescent="0.25">
      <c r="A66" t="s">
        <v>48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247</v>
      </c>
      <c r="K66" t="s">
        <v>68</v>
      </c>
      <c r="L66" t="s">
        <v>207</v>
      </c>
      <c r="M66" s="6" t="s">
        <v>273</v>
      </c>
      <c r="N66" s="2">
        <v>1</v>
      </c>
      <c r="O66" s="2">
        <v>2</v>
      </c>
      <c r="P66" s="2">
        <v>5</v>
      </c>
      <c r="Q66" s="2">
        <v>10</v>
      </c>
      <c r="R66" s="31">
        <v>25</v>
      </c>
      <c r="S66" s="31">
        <v>100</v>
      </c>
      <c r="T66" s="31" t="s">
        <v>69</v>
      </c>
      <c r="U66" s="31">
        <v>0.87229999999999996</v>
      </c>
      <c r="V66" s="31">
        <v>1.7555000000000001</v>
      </c>
      <c r="W66" s="31">
        <v>4.1778000000000004</v>
      </c>
      <c r="X66" s="31">
        <v>10.8429</v>
      </c>
      <c r="Y66" s="31">
        <v>23.512799999999999</v>
      </c>
      <c r="Z66" s="31">
        <v>100.3348</v>
      </c>
      <c r="AA66" s="16">
        <f t="shared" si="4"/>
        <v>87.22999999999999</v>
      </c>
      <c r="AB66" s="16">
        <f t="shared" si="4"/>
        <v>87.775000000000006</v>
      </c>
      <c r="AC66" s="16">
        <f t="shared" si="4"/>
        <v>83.556000000000012</v>
      </c>
      <c r="AD66" s="16">
        <f t="shared" si="3"/>
        <v>108.429</v>
      </c>
      <c r="AE66" s="16">
        <f t="shared" si="3"/>
        <v>94.051199999999994</v>
      </c>
      <c r="AF66" s="16">
        <f t="shared" si="3"/>
        <v>100.33479999999999</v>
      </c>
      <c r="AH66" s="34" t="s">
        <v>48</v>
      </c>
      <c r="AI66" s="37">
        <v>9.99</v>
      </c>
      <c r="AJ66" s="6" t="s">
        <v>273</v>
      </c>
      <c r="AK66" s="2">
        <v>6</v>
      </c>
      <c r="AL66" s="17">
        <v>3.6901000000000002</v>
      </c>
      <c r="AM66" s="31">
        <v>0.99948982809999998</v>
      </c>
      <c r="AO66" t="b">
        <f t="shared" si="1"/>
        <v>1</v>
      </c>
      <c r="AP66" t="b">
        <f t="shared" si="2"/>
        <v>1</v>
      </c>
    </row>
    <row r="67" spans="1:42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247</v>
      </c>
      <c r="K67" t="s">
        <v>68</v>
      </c>
      <c r="L67" t="s">
        <v>207</v>
      </c>
      <c r="M67" s="6" t="s">
        <v>273</v>
      </c>
      <c r="N67" s="2">
        <v>1</v>
      </c>
      <c r="O67" s="2">
        <v>2</v>
      </c>
      <c r="P67" s="2">
        <v>5</v>
      </c>
      <c r="Q67" s="2">
        <v>10</v>
      </c>
      <c r="R67" s="31">
        <v>25</v>
      </c>
      <c r="S67" s="31">
        <v>100</v>
      </c>
      <c r="T67" s="31" t="s">
        <v>69</v>
      </c>
      <c r="U67" s="31">
        <v>0.87560000000000004</v>
      </c>
      <c r="V67" s="31">
        <v>1.8681000000000001</v>
      </c>
      <c r="W67" s="31">
        <v>4.4622999999999999</v>
      </c>
      <c r="X67" s="31">
        <v>10.4567</v>
      </c>
      <c r="Y67" s="31">
        <v>22.363499999999998</v>
      </c>
      <c r="Z67" s="31">
        <v>100.6442</v>
      </c>
      <c r="AA67" s="16">
        <f t="shared" si="4"/>
        <v>87.56</v>
      </c>
      <c r="AB67" s="16">
        <f t="shared" si="4"/>
        <v>93.405000000000001</v>
      </c>
      <c r="AC67" s="16">
        <f t="shared" si="4"/>
        <v>89.246000000000009</v>
      </c>
      <c r="AD67" s="16">
        <f t="shared" si="3"/>
        <v>104.56699999999999</v>
      </c>
      <c r="AE67" s="16">
        <f t="shared" si="3"/>
        <v>89.453999999999994</v>
      </c>
      <c r="AF67" s="16">
        <f t="shared" si="3"/>
        <v>100.64420000000001</v>
      </c>
      <c r="AH67" s="34" t="s">
        <v>49</v>
      </c>
      <c r="AI67" s="37">
        <v>10.029999999999999</v>
      </c>
      <c r="AJ67" s="6" t="s">
        <v>273</v>
      </c>
      <c r="AK67" s="2">
        <v>6</v>
      </c>
      <c r="AL67" s="17">
        <v>5.3602999999999996</v>
      </c>
      <c r="AM67" s="31">
        <v>0.99894213170000001</v>
      </c>
      <c r="AO67" t="b">
        <f t="shared" si="1"/>
        <v>1</v>
      </c>
      <c r="AP67" t="b">
        <f t="shared" si="2"/>
        <v>1</v>
      </c>
    </row>
    <row r="68" spans="1:42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247</v>
      </c>
      <c r="K68" t="s">
        <v>68</v>
      </c>
      <c r="L68" t="s">
        <v>207</v>
      </c>
      <c r="M68" s="6" t="s">
        <v>273</v>
      </c>
      <c r="N68" s="2">
        <v>1</v>
      </c>
      <c r="O68" s="2">
        <v>2</v>
      </c>
      <c r="P68" s="2">
        <v>5</v>
      </c>
      <c r="Q68" s="2">
        <v>10</v>
      </c>
      <c r="R68" s="31">
        <v>25</v>
      </c>
      <c r="S68" s="31">
        <v>100</v>
      </c>
      <c r="T68" s="31" t="s">
        <v>69</v>
      </c>
      <c r="U68" s="31">
        <v>0.90969999999999995</v>
      </c>
      <c r="V68" s="31">
        <v>1.9240999999999999</v>
      </c>
      <c r="W68" s="31">
        <v>4.5164999999999997</v>
      </c>
      <c r="X68" s="31">
        <v>10.8012</v>
      </c>
      <c r="Y68" s="31">
        <v>22.623200000000001</v>
      </c>
      <c r="Z68" s="31">
        <v>100.5407</v>
      </c>
      <c r="AA68" s="16">
        <f t="shared" si="4"/>
        <v>90.97</v>
      </c>
      <c r="AB68" s="16">
        <f t="shared" si="4"/>
        <v>96.204999999999998</v>
      </c>
      <c r="AC68" s="16">
        <f t="shared" si="4"/>
        <v>90.33</v>
      </c>
      <c r="AD68" s="16">
        <f t="shared" si="3"/>
        <v>108.012</v>
      </c>
      <c r="AE68" s="16">
        <f t="shared" si="3"/>
        <v>90.492800000000003</v>
      </c>
      <c r="AF68" s="16">
        <f t="shared" si="3"/>
        <v>100.54069999999999</v>
      </c>
      <c r="AH68" s="34" t="s">
        <v>50</v>
      </c>
      <c r="AI68" s="37">
        <v>10.09</v>
      </c>
      <c r="AJ68" s="6" t="s">
        <v>273</v>
      </c>
      <c r="AK68" s="2">
        <v>6</v>
      </c>
      <c r="AL68" s="17">
        <v>4.9627999999999997</v>
      </c>
      <c r="AM68" s="31">
        <v>0.99908103309999996</v>
      </c>
      <c r="AO68" t="b">
        <f t="shared" ref="AO68:AO87" si="5">OR(AL68&lt;20,AL68="n.a.")</f>
        <v>1</v>
      </c>
      <c r="AP68" t="b">
        <f t="shared" ref="AP68:AP87" si="6">AM68&gt;=0.99</f>
        <v>1</v>
      </c>
    </row>
    <row r="69" spans="1:42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247</v>
      </c>
      <c r="K69" t="s">
        <v>68</v>
      </c>
      <c r="L69" t="s">
        <v>207</v>
      </c>
      <c r="M69" s="6" t="s">
        <v>273</v>
      </c>
      <c r="N69" s="2">
        <v>1</v>
      </c>
      <c r="O69" s="2">
        <v>2</v>
      </c>
      <c r="P69" s="2">
        <v>5</v>
      </c>
      <c r="Q69" s="2">
        <v>10</v>
      </c>
      <c r="R69" s="31">
        <v>25</v>
      </c>
      <c r="S69" s="31">
        <v>100</v>
      </c>
      <c r="T69" s="31" t="s">
        <v>69</v>
      </c>
      <c r="U69" s="31">
        <v>0.84089999999999998</v>
      </c>
      <c r="V69" s="31">
        <v>1.8651</v>
      </c>
      <c r="W69" s="31">
        <v>4.3821000000000003</v>
      </c>
      <c r="X69" s="31">
        <v>10.479200000000001</v>
      </c>
      <c r="Y69" s="31">
        <v>22.328499999999998</v>
      </c>
      <c r="Z69" s="31">
        <v>100.65519999999999</v>
      </c>
      <c r="AA69" s="16">
        <f t="shared" si="4"/>
        <v>84.09</v>
      </c>
      <c r="AB69" s="16">
        <f t="shared" si="4"/>
        <v>93.254999999999995</v>
      </c>
      <c r="AC69" s="16">
        <f t="shared" si="4"/>
        <v>87.64200000000001</v>
      </c>
      <c r="AD69" s="16">
        <f t="shared" si="3"/>
        <v>104.792</v>
      </c>
      <c r="AE69" s="16">
        <f t="shared" si="3"/>
        <v>89.313999999999993</v>
      </c>
      <c r="AF69" s="16">
        <f t="shared" si="3"/>
        <v>100.65519999999999</v>
      </c>
      <c r="AH69" s="34" t="s">
        <v>52</v>
      </c>
      <c r="AI69" s="37">
        <v>10.16</v>
      </c>
      <c r="AJ69" s="6" t="s">
        <v>273</v>
      </c>
      <c r="AK69" s="2">
        <v>6</v>
      </c>
      <c r="AL69" s="17">
        <v>5.4739000000000004</v>
      </c>
      <c r="AM69" s="31">
        <v>0.99889955750000003</v>
      </c>
      <c r="AO69" t="b">
        <f t="shared" si="5"/>
        <v>1</v>
      </c>
      <c r="AP69" t="b">
        <f t="shared" si="6"/>
        <v>1</v>
      </c>
    </row>
    <row r="70" spans="1:42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247</v>
      </c>
      <c r="K70" t="s">
        <v>68</v>
      </c>
      <c r="L70" t="s">
        <v>207</v>
      </c>
      <c r="M70" s="6" t="s">
        <v>273</v>
      </c>
      <c r="N70" s="2">
        <v>1</v>
      </c>
      <c r="O70" s="2">
        <v>2</v>
      </c>
      <c r="P70" s="2">
        <v>5</v>
      </c>
      <c r="Q70" s="2">
        <v>10</v>
      </c>
      <c r="R70" s="31">
        <v>25</v>
      </c>
      <c r="S70" s="31">
        <v>100</v>
      </c>
      <c r="T70" s="31" t="s">
        <v>69</v>
      </c>
      <c r="U70" s="31">
        <v>0.93510000000000004</v>
      </c>
      <c r="V70" s="31">
        <v>2.012</v>
      </c>
      <c r="W70" s="31">
        <v>4.8482000000000003</v>
      </c>
      <c r="X70" s="31">
        <v>11.5174</v>
      </c>
      <c r="Y70" s="31">
        <v>24.6022</v>
      </c>
      <c r="Z70" s="31">
        <v>99.955699999999993</v>
      </c>
      <c r="AA70" s="16">
        <f t="shared" si="4"/>
        <v>93.51</v>
      </c>
      <c r="AB70" s="16">
        <f t="shared" si="4"/>
        <v>100.6</v>
      </c>
      <c r="AC70" s="16">
        <f t="shared" si="4"/>
        <v>96.963999999999999</v>
      </c>
      <c r="AD70" s="16">
        <f t="shared" si="3"/>
        <v>115.17399999999999</v>
      </c>
      <c r="AE70" s="16">
        <f t="shared" si="3"/>
        <v>98.408799999999999</v>
      </c>
      <c r="AF70" s="16">
        <f t="shared" si="3"/>
        <v>99.955699999999993</v>
      </c>
      <c r="AH70" s="34" t="s">
        <v>51</v>
      </c>
      <c r="AI70" s="37">
        <v>10.18</v>
      </c>
      <c r="AJ70" s="6" t="s">
        <v>273</v>
      </c>
      <c r="AK70" s="2">
        <v>6</v>
      </c>
      <c r="AL70" s="17">
        <v>2.9430999999999998</v>
      </c>
      <c r="AM70" s="31">
        <v>0.9996592447</v>
      </c>
      <c r="AO70" t="b">
        <f t="shared" si="5"/>
        <v>1</v>
      </c>
      <c r="AP70" t="b">
        <f t="shared" si="6"/>
        <v>1</v>
      </c>
    </row>
    <row r="71" spans="1:42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247</v>
      </c>
      <c r="K71" t="s">
        <v>68</v>
      </c>
      <c r="L71" t="s">
        <v>207</v>
      </c>
      <c r="M71" s="6" t="s">
        <v>273</v>
      </c>
      <c r="N71" s="2">
        <v>1</v>
      </c>
      <c r="O71" s="2">
        <v>2</v>
      </c>
      <c r="P71" s="2">
        <v>5</v>
      </c>
      <c r="Q71" s="2">
        <v>10</v>
      </c>
      <c r="R71" s="31">
        <v>25</v>
      </c>
      <c r="S71" s="31">
        <v>100</v>
      </c>
      <c r="T71" s="31" t="s">
        <v>69</v>
      </c>
      <c r="U71" s="31">
        <v>0.82220000000000004</v>
      </c>
      <c r="V71" s="31">
        <v>1.7745</v>
      </c>
      <c r="W71" s="31">
        <v>4.3127000000000004</v>
      </c>
      <c r="X71" s="31">
        <v>10.128399999999999</v>
      </c>
      <c r="Y71" s="31">
        <v>21.962499999999999</v>
      </c>
      <c r="Z71" s="31">
        <v>100.7872</v>
      </c>
      <c r="AA71" s="16">
        <f t="shared" si="4"/>
        <v>82.22</v>
      </c>
      <c r="AB71" s="16">
        <f t="shared" si="4"/>
        <v>88.724999999999994</v>
      </c>
      <c r="AC71" s="16">
        <f t="shared" si="4"/>
        <v>86.254000000000005</v>
      </c>
      <c r="AD71" s="16">
        <f t="shared" si="3"/>
        <v>101.28399999999999</v>
      </c>
      <c r="AE71" s="16">
        <f t="shared" si="3"/>
        <v>87.85</v>
      </c>
      <c r="AF71" s="16">
        <f t="shared" si="3"/>
        <v>100.78719999999998</v>
      </c>
      <c r="AH71" s="34" t="s">
        <v>53</v>
      </c>
      <c r="AI71" s="37">
        <v>10.38</v>
      </c>
      <c r="AJ71" s="6" t="s">
        <v>273</v>
      </c>
      <c r="AK71" s="2">
        <v>6</v>
      </c>
      <c r="AL71" s="17">
        <v>6.1955</v>
      </c>
      <c r="AM71" s="31">
        <v>0.99861261509999999</v>
      </c>
      <c r="AO71" t="b">
        <f t="shared" si="5"/>
        <v>1</v>
      </c>
      <c r="AP71" t="b">
        <f t="shared" si="6"/>
        <v>1</v>
      </c>
    </row>
    <row r="72" spans="1:42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247</v>
      </c>
      <c r="K72" t="s">
        <v>68</v>
      </c>
      <c r="L72" t="s">
        <v>207</v>
      </c>
      <c r="M72" s="6" t="s">
        <v>275</v>
      </c>
      <c r="N72" s="2">
        <v>1</v>
      </c>
      <c r="O72" s="2">
        <v>2</v>
      </c>
      <c r="P72" s="2">
        <v>5</v>
      </c>
      <c r="Q72" s="2">
        <v>10</v>
      </c>
      <c r="R72" s="31">
        <v>25</v>
      </c>
      <c r="S72" s="31">
        <v>100</v>
      </c>
      <c r="T72" s="31" t="s">
        <v>69</v>
      </c>
      <c r="U72" s="31">
        <v>1.4528000000000001</v>
      </c>
      <c r="V72" s="31">
        <v>2.0206</v>
      </c>
      <c r="W72" s="31">
        <v>4.1755000000000004</v>
      </c>
      <c r="X72" s="31">
        <v>10.339499999999999</v>
      </c>
      <c r="Y72" s="31">
        <v>25.008099999999999</v>
      </c>
      <c r="Z72" s="31">
        <v>99.998999999999995</v>
      </c>
      <c r="AA72" s="16">
        <f t="shared" si="4"/>
        <v>145.28</v>
      </c>
      <c r="AB72" s="16">
        <f t="shared" si="4"/>
        <v>101.03</v>
      </c>
      <c r="AC72" s="16">
        <f t="shared" si="4"/>
        <v>83.51</v>
      </c>
      <c r="AD72" s="16">
        <f t="shared" si="3"/>
        <v>103.395</v>
      </c>
      <c r="AE72" s="16">
        <f t="shared" si="3"/>
        <v>100.0324</v>
      </c>
      <c r="AF72" s="16">
        <f t="shared" si="3"/>
        <v>99.998999999999995</v>
      </c>
      <c r="AH72" s="34" t="s">
        <v>54</v>
      </c>
      <c r="AI72" s="37">
        <v>10.4</v>
      </c>
      <c r="AJ72" s="6" t="s">
        <v>272</v>
      </c>
      <c r="AK72" s="2">
        <v>6</v>
      </c>
      <c r="AL72" s="17">
        <v>1.7883</v>
      </c>
      <c r="AM72" s="31">
        <v>0.99994448709999995</v>
      </c>
      <c r="AO72" t="b">
        <f t="shared" si="5"/>
        <v>1</v>
      </c>
      <c r="AP72" t="b">
        <f t="shared" si="6"/>
        <v>1</v>
      </c>
    </row>
    <row r="73" spans="1:42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247</v>
      </c>
      <c r="K73" t="s">
        <v>68</v>
      </c>
      <c r="L73" t="s">
        <v>207</v>
      </c>
      <c r="M73" s="6" t="s">
        <v>273</v>
      </c>
      <c r="N73" s="2">
        <v>1</v>
      </c>
      <c r="O73" s="2">
        <v>2</v>
      </c>
      <c r="P73" s="2">
        <v>5</v>
      </c>
      <c r="Q73" s="2">
        <v>10</v>
      </c>
      <c r="R73" s="31">
        <v>25</v>
      </c>
      <c r="S73" s="31">
        <v>100</v>
      </c>
      <c r="T73" s="31" t="s">
        <v>69</v>
      </c>
      <c r="U73" s="31">
        <v>0.85129999999999995</v>
      </c>
      <c r="V73" s="31">
        <v>1.8306</v>
      </c>
      <c r="W73" s="31">
        <v>4.3640999999999996</v>
      </c>
      <c r="X73" s="31">
        <v>10.581899999999999</v>
      </c>
      <c r="Y73" s="31">
        <v>22.257400000000001</v>
      </c>
      <c r="Z73" s="31">
        <v>100.6641</v>
      </c>
      <c r="AA73" s="16">
        <f t="shared" si="4"/>
        <v>85.13</v>
      </c>
      <c r="AB73" s="16">
        <f t="shared" si="4"/>
        <v>91.53</v>
      </c>
      <c r="AC73" s="16">
        <f t="shared" si="4"/>
        <v>87.281999999999996</v>
      </c>
      <c r="AD73" s="16">
        <f t="shared" si="3"/>
        <v>105.819</v>
      </c>
      <c r="AE73" s="16">
        <f t="shared" si="3"/>
        <v>89.029600000000002</v>
      </c>
      <c r="AF73" s="16">
        <f t="shared" si="3"/>
        <v>100.66410000000002</v>
      </c>
      <c r="AH73" s="34" t="s">
        <v>55</v>
      </c>
      <c r="AI73" s="37">
        <v>10.42</v>
      </c>
      <c r="AJ73" s="6" t="s">
        <v>273</v>
      </c>
      <c r="AK73" s="2">
        <v>6</v>
      </c>
      <c r="AL73" s="17">
        <v>5.6494999999999997</v>
      </c>
      <c r="AM73" s="31">
        <v>0.99882794860000002</v>
      </c>
      <c r="AO73" t="b">
        <f t="shared" si="5"/>
        <v>1</v>
      </c>
      <c r="AP73" t="b">
        <f t="shared" si="6"/>
        <v>1</v>
      </c>
    </row>
    <row r="74" spans="1:42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247</v>
      </c>
      <c r="K74" t="s">
        <v>68</v>
      </c>
      <c r="L74" t="s">
        <v>207</v>
      </c>
      <c r="M74" s="6" t="s">
        <v>273</v>
      </c>
      <c r="N74" s="2">
        <v>1</v>
      </c>
      <c r="O74" s="2">
        <v>2</v>
      </c>
      <c r="P74" s="2">
        <v>5</v>
      </c>
      <c r="Q74" s="2">
        <v>10</v>
      </c>
      <c r="R74" s="31">
        <v>25</v>
      </c>
      <c r="S74" s="31">
        <v>100</v>
      </c>
      <c r="T74" s="31" t="s">
        <v>69</v>
      </c>
      <c r="U74" s="31">
        <v>0.84209999999999996</v>
      </c>
      <c r="V74" s="31">
        <v>1.8248</v>
      </c>
      <c r="W74" s="31">
        <v>4.4599000000000002</v>
      </c>
      <c r="X74" s="31">
        <v>10.2883</v>
      </c>
      <c r="Y74" s="31">
        <v>22.5045</v>
      </c>
      <c r="Z74" s="31">
        <v>100.6271</v>
      </c>
      <c r="AA74" s="16">
        <f t="shared" si="4"/>
        <v>84.21</v>
      </c>
      <c r="AB74" s="16">
        <f t="shared" si="4"/>
        <v>91.24</v>
      </c>
      <c r="AC74" s="16">
        <f t="shared" si="4"/>
        <v>89.197999999999993</v>
      </c>
      <c r="AD74" s="16">
        <f t="shared" si="3"/>
        <v>102.883</v>
      </c>
      <c r="AE74" s="16">
        <f t="shared" si="3"/>
        <v>90.018000000000001</v>
      </c>
      <c r="AF74" s="16">
        <f t="shared" si="3"/>
        <v>100.62709999999998</v>
      </c>
      <c r="AH74" s="34" t="s">
        <v>56</v>
      </c>
      <c r="AI74" s="37">
        <v>10.54</v>
      </c>
      <c r="AJ74" s="6" t="s">
        <v>273</v>
      </c>
      <c r="AK74" s="2">
        <v>6</v>
      </c>
      <c r="AL74" s="17">
        <v>5.0697000000000001</v>
      </c>
      <c r="AM74" s="31">
        <v>0.99905603799999998</v>
      </c>
      <c r="AO74" t="b">
        <f t="shared" si="5"/>
        <v>1</v>
      </c>
      <c r="AP74" t="b">
        <f t="shared" si="6"/>
        <v>1</v>
      </c>
    </row>
    <row r="75" spans="1:42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247</v>
      </c>
      <c r="K75" t="s">
        <v>68</v>
      </c>
      <c r="L75" t="s">
        <v>207</v>
      </c>
      <c r="M75" s="6" t="s">
        <v>273</v>
      </c>
      <c r="N75" s="2">
        <v>1</v>
      </c>
      <c r="O75" s="2">
        <v>2</v>
      </c>
      <c r="P75" s="2">
        <v>5</v>
      </c>
      <c r="Q75" s="2">
        <v>10</v>
      </c>
      <c r="R75" s="31">
        <v>25</v>
      </c>
      <c r="S75" s="31">
        <v>100</v>
      </c>
      <c r="T75" s="31" t="s">
        <v>69</v>
      </c>
      <c r="U75" s="31">
        <v>0.95750000000000002</v>
      </c>
      <c r="V75" s="31">
        <v>1.9597</v>
      </c>
      <c r="W75" s="31">
        <v>4.6768000000000001</v>
      </c>
      <c r="X75" s="31">
        <v>11.3461</v>
      </c>
      <c r="Y75" s="31">
        <v>23.7942</v>
      </c>
      <c r="Z75" s="31">
        <v>100.1842</v>
      </c>
      <c r="AA75" s="16">
        <f t="shared" si="4"/>
        <v>95.75</v>
      </c>
      <c r="AB75" s="16">
        <f t="shared" si="4"/>
        <v>97.984999999999999</v>
      </c>
      <c r="AC75" s="16">
        <f t="shared" si="4"/>
        <v>93.536000000000001</v>
      </c>
      <c r="AD75" s="16">
        <f t="shared" si="3"/>
        <v>113.46099999999998</v>
      </c>
      <c r="AE75" s="16">
        <f t="shared" si="3"/>
        <v>95.1768</v>
      </c>
      <c r="AF75" s="16">
        <f t="shared" si="3"/>
        <v>100.18420000000002</v>
      </c>
      <c r="AH75" s="34" t="s">
        <v>57</v>
      </c>
      <c r="AI75" s="37">
        <v>10.62</v>
      </c>
      <c r="AJ75" s="6" t="s">
        <v>273</v>
      </c>
      <c r="AK75" s="2">
        <v>6</v>
      </c>
      <c r="AL75" s="17">
        <v>3.4659</v>
      </c>
      <c r="AM75" s="31">
        <v>0.99953661250000003</v>
      </c>
      <c r="AO75" t="b">
        <f t="shared" si="5"/>
        <v>1</v>
      </c>
      <c r="AP75" t="b">
        <f t="shared" si="6"/>
        <v>1</v>
      </c>
    </row>
    <row r="76" spans="1:42" x14ac:dyDescent="0.2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247</v>
      </c>
      <c r="K76" t="s">
        <v>68</v>
      </c>
      <c r="L76" t="s">
        <v>207</v>
      </c>
      <c r="M76" s="6" t="s">
        <v>273</v>
      </c>
      <c r="N76" s="2">
        <v>1</v>
      </c>
      <c r="O76" s="2">
        <v>2</v>
      </c>
      <c r="P76" s="2">
        <v>5</v>
      </c>
      <c r="Q76" s="2">
        <v>10</v>
      </c>
      <c r="R76" s="31">
        <v>25</v>
      </c>
      <c r="S76" s="31">
        <v>100</v>
      </c>
      <c r="T76" s="31" t="s">
        <v>69</v>
      </c>
      <c r="U76" s="31">
        <v>0.86680000000000001</v>
      </c>
      <c r="V76" s="31">
        <v>1.8584000000000001</v>
      </c>
      <c r="W76" s="31">
        <v>4.5655000000000001</v>
      </c>
      <c r="X76" s="31">
        <v>10.6046</v>
      </c>
      <c r="Y76" s="31">
        <v>23.0488</v>
      </c>
      <c r="Z76" s="31">
        <v>100.4532</v>
      </c>
      <c r="AA76" s="16">
        <f t="shared" si="4"/>
        <v>86.68</v>
      </c>
      <c r="AB76" s="16">
        <f t="shared" si="4"/>
        <v>92.92</v>
      </c>
      <c r="AC76" s="16">
        <f t="shared" si="4"/>
        <v>91.31</v>
      </c>
      <c r="AD76" s="16">
        <f t="shared" si="3"/>
        <v>106.04599999999999</v>
      </c>
      <c r="AE76" s="16">
        <f t="shared" si="3"/>
        <v>92.1952</v>
      </c>
      <c r="AF76" s="16">
        <f t="shared" si="3"/>
        <v>100.4532</v>
      </c>
      <c r="AH76" s="34" t="s">
        <v>260</v>
      </c>
      <c r="AI76" s="37">
        <v>10.64</v>
      </c>
      <c r="AJ76" s="6" t="s">
        <v>273</v>
      </c>
      <c r="AK76" s="2">
        <v>6</v>
      </c>
      <c r="AL76" s="17">
        <v>4.0721999999999996</v>
      </c>
      <c r="AM76" s="31">
        <v>0.99938004069999997</v>
      </c>
      <c r="AO76" t="b">
        <f t="shared" si="5"/>
        <v>1</v>
      </c>
      <c r="AP76" t="b">
        <f t="shared" si="6"/>
        <v>1</v>
      </c>
    </row>
    <row r="77" spans="1:42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247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 t="s">
        <v>69</v>
      </c>
      <c r="U77" s="31">
        <v>20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16">
        <f t="shared" si="4"/>
        <v>100</v>
      </c>
      <c r="AB77" s="16">
        <f t="shared" si="4"/>
        <v>100</v>
      </c>
      <c r="AC77" s="16">
        <f t="shared" si="4"/>
        <v>100</v>
      </c>
      <c r="AD77" s="16">
        <f t="shared" si="3"/>
        <v>100</v>
      </c>
      <c r="AE77" s="16">
        <f t="shared" si="3"/>
        <v>100</v>
      </c>
      <c r="AF77" s="16">
        <f t="shared" si="3"/>
        <v>100</v>
      </c>
      <c r="AG77" s="23"/>
      <c r="AH77" s="6" t="s">
        <v>101</v>
      </c>
      <c r="AI77" s="37">
        <v>10.67</v>
      </c>
      <c r="AJ77" s="39" t="s">
        <v>195</v>
      </c>
      <c r="AK77" s="2">
        <v>1</v>
      </c>
      <c r="AL77" s="17" t="s">
        <v>285</v>
      </c>
      <c r="AM77" s="31" t="s">
        <v>285</v>
      </c>
      <c r="AO77" t="b">
        <f t="shared" si="5"/>
        <v>1</v>
      </c>
      <c r="AP77" t="b">
        <f t="shared" si="6"/>
        <v>1</v>
      </c>
    </row>
    <row r="78" spans="1:42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247</v>
      </c>
      <c r="K78" t="s">
        <v>68</v>
      </c>
      <c r="L78" t="s">
        <v>207</v>
      </c>
      <c r="M78" s="6" t="s">
        <v>273</v>
      </c>
      <c r="N78" s="2">
        <v>1</v>
      </c>
      <c r="O78" s="2">
        <v>2</v>
      </c>
      <c r="P78" s="2">
        <v>5</v>
      </c>
      <c r="Q78" s="2">
        <v>10</v>
      </c>
      <c r="R78" s="31">
        <v>25</v>
      </c>
      <c r="S78" s="31">
        <v>100</v>
      </c>
      <c r="T78" s="31" t="s">
        <v>69</v>
      </c>
      <c r="U78" s="31">
        <v>0.95989999999999998</v>
      </c>
      <c r="V78" s="31">
        <v>2.0226999999999999</v>
      </c>
      <c r="W78" s="31">
        <v>4.9069000000000003</v>
      </c>
      <c r="X78" s="31">
        <v>11.7356</v>
      </c>
      <c r="Y78" s="31">
        <v>24.322099999999999</v>
      </c>
      <c r="Z78" s="31">
        <v>100.0005</v>
      </c>
      <c r="AA78" s="16">
        <f t="shared" si="4"/>
        <v>95.99</v>
      </c>
      <c r="AB78" s="16">
        <f t="shared" si="4"/>
        <v>101.13499999999999</v>
      </c>
      <c r="AC78" s="16">
        <f t="shared" si="4"/>
        <v>98.138000000000005</v>
      </c>
      <c r="AD78" s="16">
        <f t="shared" si="3"/>
        <v>117.35599999999999</v>
      </c>
      <c r="AE78" s="16">
        <f t="shared" si="3"/>
        <v>97.288399999999996</v>
      </c>
      <c r="AF78" s="16">
        <f t="shared" si="3"/>
        <v>100.0005</v>
      </c>
      <c r="AH78" s="34" t="s">
        <v>58</v>
      </c>
      <c r="AI78" s="37">
        <v>10.69</v>
      </c>
      <c r="AJ78" s="6" t="s">
        <v>273</v>
      </c>
      <c r="AK78" s="2">
        <v>6</v>
      </c>
      <c r="AL78" s="17">
        <v>3.4786999999999999</v>
      </c>
      <c r="AM78" s="31">
        <v>0.99952326089999999</v>
      </c>
      <c r="AO78" t="b">
        <f t="shared" si="5"/>
        <v>1</v>
      </c>
      <c r="AP78" t="b">
        <f t="shared" si="6"/>
        <v>1</v>
      </c>
    </row>
    <row r="79" spans="1:42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247</v>
      </c>
      <c r="K79" t="s">
        <v>68</v>
      </c>
      <c r="L79" t="s">
        <v>207</v>
      </c>
      <c r="M79" s="6" t="s">
        <v>273</v>
      </c>
      <c r="N79" s="2">
        <v>1</v>
      </c>
      <c r="O79" s="2">
        <v>2</v>
      </c>
      <c r="P79" s="2">
        <v>5</v>
      </c>
      <c r="Q79" s="2">
        <v>10</v>
      </c>
      <c r="R79" s="31">
        <v>25</v>
      </c>
      <c r="S79" s="31">
        <v>100</v>
      </c>
      <c r="T79" s="31" t="s">
        <v>69</v>
      </c>
      <c r="U79" s="31">
        <v>0.81589999999999996</v>
      </c>
      <c r="V79" s="31">
        <v>1.7765</v>
      </c>
      <c r="W79" s="31">
        <v>4.3292000000000002</v>
      </c>
      <c r="X79" s="31">
        <v>9.8987999999999996</v>
      </c>
      <c r="Y79" s="31">
        <v>22.543500000000002</v>
      </c>
      <c r="Z79" s="31">
        <v>100.6641</v>
      </c>
      <c r="AA79" s="16">
        <f t="shared" si="4"/>
        <v>81.589999999999989</v>
      </c>
      <c r="AB79" s="16">
        <f t="shared" si="4"/>
        <v>88.825000000000003</v>
      </c>
      <c r="AC79" s="16">
        <f t="shared" si="4"/>
        <v>86.584000000000003</v>
      </c>
      <c r="AD79" s="16">
        <f t="shared" si="3"/>
        <v>98.988</v>
      </c>
      <c r="AE79" s="16">
        <f t="shared" si="3"/>
        <v>90.174000000000007</v>
      </c>
      <c r="AF79" s="16">
        <f t="shared" si="3"/>
        <v>100.66410000000002</v>
      </c>
      <c r="AH79" s="34" t="s">
        <v>60</v>
      </c>
      <c r="AI79" s="37">
        <v>10.92</v>
      </c>
      <c r="AJ79" s="6" t="s">
        <v>273</v>
      </c>
      <c r="AK79" s="2">
        <v>6</v>
      </c>
      <c r="AL79" s="17">
        <v>5.0769000000000002</v>
      </c>
      <c r="AM79" s="31">
        <v>0.99906333700000005</v>
      </c>
      <c r="AO79" t="b">
        <f t="shared" si="5"/>
        <v>1</v>
      </c>
      <c r="AP79" t="b">
        <f t="shared" si="6"/>
        <v>1</v>
      </c>
    </row>
    <row r="80" spans="1:42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247</v>
      </c>
      <c r="K80" t="s">
        <v>68</v>
      </c>
      <c r="L80" t="s">
        <v>207</v>
      </c>
      <c r="M80" s="6" t="s">
        <v>273</v>
      </c>
      <c r="N80" s="2">
        <v>1</v>
      </c>
      <c r="O80" s="2">
        <v>2</v>
      </c>
      <c r="P80" s="2">
        <v>5</v>
      </c>
      <c r="Q80" s="2">
        <v>10</v>
      </c>
      <c r="R80" s="31">
        <v>25</v>
      </c>
      <c r="S80" s="31">
        <v>100</v>
      </c>
      <c r="T80" s="31" t="s">
        <v>69</v>
      </c>
      <c r="U80" s="31">
        <v>1.0270999999999999</v>
      </c>
      <c r="V80" s="31">
        <v>2.0863</v>
      </c>
      <c r="W80" s="31">
        <v>5.0349000000000004</v>
      </c>
      <c r="X80" s="31">
        <v>12.3767</v>
      </c>
      <c r="Y80" s="31">
        <v>25.2928</v>
      </c>
      <c r="Z80" s="31">
        <v>99.685400000000001</v>
      </c>
      <c r="AA80" s="16">
        <f t="shared" si="4"/>
        <v>102.71</v>
      </c>
      <c r="AB80" s="16">
        <f t="shared" si="4"/>
        <v>104.315</v>
      </c>
      <c r="AC80" s="16">
        <f t="shared" si="4"/>
        <v>100.69799999999999</v>
      </c>
      <c r="AD80" s="16">
        <f t="shared" si="3"/>
        <v>123.76700000000001</v>
      </c>
      <c r="AE80" s="16">
        <f t="shared" si="3"/>
        <v>101.1712</v>
      </c>
      <c r="AF80" s="16">
        <f t="shared" si="3"/>
        <v>99.685400000000001</v>
      </c>
      <c r="AH80" s="34" t="s">
        <v>59</v>
      </c>
      <c r="AI80" s="37">
        <v>10.93</v>
      </c>
      <c r="AJ80" s="6" t="s">
        <v>273</v>
      </c>
      <c r="AK80" s="2">
        <v>6</v>
      </c>
      <c r="AL80" s="17">
        <v>4.4576000000000002</v>
      </c>
      <c r="AM80" s="31">
        <v>0.99919213240000004</v>
      </c>
      <c r="AO80" t="b">
        <f t="shared" si="5"/>
        <v>1</v>
      </c>
      <c r="AP80" t="b">
        <f t="shared" si="6"/>
        <v>1</v>
      </c>
    </row>
    <row r="81" spans="1:42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247</v>
      </c>
      <c r="K81" t="s">
        <v>68</v>
      </c>
      <c r="L81" t="s">
        <v>207</v>
      </c>
      <c r="M81" s="6" t="s">
        <v>275</v>
      </c>
      <c r="N81" s="2">
        <v>1</v>
      </c>
      <c r="O81" s="2">
        <v>2</v>
      </c>
      <c r="P81" s="2">
        <v>5</v>
      </c>
      <c r="Q81" s="2">
        <v>10</v>
      </c>
      <c r="R81" s="31">
        <v>25</v>
      </c>
      <c r="S81" s="31">
        <v>100</v>
      </c>
      <c r="T81" s="31" t="s">
        <v>69</v>
      </c>
      <c r="U81" s="31">
        <v>0.71030000000000004</v>
      </c>
      <c r="V81" s="31">
        <v>1.7507999999999999</v>
      </c>
      <c r="W81" s="31">
        <v>4.4535</v>
      </c>
      <c r="X81" s="31">
        <v>10.9077</v>
      </c>
      <c r="Y81" s="31">
        <v>24.7651</v>
      </c>
      <c r="Z81" s="31">
        <v>100.00490000000001</v>
      </c>
      <c r="AA81" s="16">
        <f t="shared" si="4"/>
        <v>71.03</v>
      </c>
      <c r="AB81" s="16">
        <f t="shared" si="4"/>
        <v>87.539999999999992</v>
      </c>
      <c r="AC81" s="16">
        <f t="shared" si="4"/>
        <v>89.070000000000007</v>
      </c>
      <c r="AD81" s="16">
        <f t="shared" si="3"/>
        <v>109.077</v>
      </c>
      <c r="AE81" s="16">
        <f t="shared" si="3"/>
        <v>99.060400000000001</v>
      </c>
      <c r="AF81" s="16">
        <f t="shared" si="3"/>
        <v>100.00489999999999</v>
      </c>
      <c r="AH81" s="34" t="s">
        <v>61</v>
      </c>
      <c r="AI81" s="37">
        <v>11.11</v>
      </c>
      <c r="AJ81" s="6" t="s">
        <v>275</v>
      </c>
      <c r="AK81" s="2">
        <v>6</v>
      </c>
      <c r="AL81" s="17">
        <v>1.8962000000000001</v>
      </c>
      <c r="AM81" s="31">
        <v>0.99990999889999999</v>
      </c>
      <c r="AO81" t="b">
        <f t="shared" si="5"/>
        <v>1</v>
      </c>
      <c r="AP81" t="b">
        <f t="shared" si="6"/>
        <v>1</v>
      </c>
    </row>
    <row r="82" spans="1:42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247</v>
      </c>
      <c r="K82" t="s">
        <v>68</v>
      </c>
      <c r="L82" t="s">
        <v>207</v>
      </c>
      <c r="M82" s="6" t="s">
        <v>275</v>
      </c>
      <c r="N82" s="2">
        <v>1</v>
      </c>
      <c r="O82" s="2">
        <v>2</v>
      </c>
      <c r="P82" s="2">
        <v>5</v>
      </c>
      <c r="Q82" s="2">
        <v>10</v>
      </c>
      <c r="R82" s="31">
        <v>25</v>
      </c>
      <c r="S82" s="31">
        <v>100</v>
      </c>
      <c r="T82" s="31" t="s">
        <v>69</v>
      </c>
      <c r="U82" s="31">
        <v>0.80449999999999999</v>
      </c>
      <c r="V82" s="31">
        <v>1.6148</v>
      </c>
      <c r="W82" s="31">
        <v>4.0873999999999997</v>
      </c>
      <c r="X82" s="31">
        <v>10.6952</v>
      </c>
      <c r="Y82" s="31">
        <v>24.9438</v>
      </c>
      <c r="Z82" s="31">
        <v>99.999399999999994</v>
      </c>
      <c r="AA82" s="16">
        <f t="shared" si="4"/>
        <v>80.45</v>
      </c>
      <c r="AB82" s="16">
        <f t="shared" si="4"/>
        <v>80.739999999999995</v>
      </c>
      <c r="AC82" s="16">
        <f t="shared" si="4"/>
        <v>81.748000000000005</v>
      </c>
      <c r="AD82" s="16">
        <f t="shared" si="3"/>
        <v>106.952</v>
      </c>
      <c r="AE82" s="16">
        <f t="shared" si="3"/>
        <v>99.775199999999998</v>
      </c>
      <c r="AF82" s="16">
        <f t="shared" si="3"/>
        <v>99.999399999999994</v>
      </c>
      <c r="AH82" s="34" t="s">
        <v>62</v>
      </c>
      <c r="AI82" s="37">
        <v>11.46</v>
      </c>
      <c r="AJ82" s="6" t="s">
        <v>275</v>
      </c>
      <c r="AK82" s="2">
        <v>6</v>
      </c>
      <c r="AL82" s="17">
        <v>2.266</v>
      </c>
      <c r="AM82" s="31">
        <v>0.99985975630000001</v>
      </c>
      <c r="AO82" t="b">
        <f t="shared" si="5"/>
        <v>1</v>
      </c>
      <c r="AP82" t="b">
        <f t="shared" si="6"/>
        <v>1</v>
      </c>
    </row>
    <row r="83" spans="1:42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247</v>
      </c>
      <c r="K83" t="s">
        <v>68</v>
      </c>
      <c r="L83" t="s">
        <v>207</v>
      </c>
      <c r="M83" s="6" t="s">
        <v>275</v>
      </c>
      <c r="N83" s="2">
        <v>1</v>
      </c>
      <c r="O83" s="2">
        <v>2</v>
      </c>
      <c r="P83" s="2">
        <v>5</v>
      </c>
      <c r="Q83" s="2">
        <v>10</v>
      </c>
      <c r="R83" s="31">
        <v>25</v>
      </c>
      <c r="S83" s="31">
        <v>100</v>
      </c>
      <c r="T83" s="31" t="s">
        <v>69</v>
      </c>
      <c r="U83" s="31" t="s">
        <v>286</v>
      </c>
      <c r="V83" s="31">
        <v>1.9366000000000001</v>
      </c>
      <c r="W83" s="31">
        <v>3.9388999999999998</v>
      </c>
      <c r="X83" s="31">
        <v>10.9864</v>
      </c>
      <c r="Y83" s="31">
        <v>24.81</v>
      </c>
      <c r="Z83" s="31">
        <v>100.0035</v>
      </c>
      <c r="AA83" s="16" t="e">
        <f t="shared" si="4"/>
        <v>#VALUE!</v>
      </c>
      <c r="AB83" s="16">
        <f t="shared" si="4"/>
        <v>96.83</v>
      </c>
      <c r="AC83" s="16">
        <f t="shared" si="4"/>
        <v>78.777999999999992</v>
      </c>
      <c r="AD83" s="16">
        <f t="shared" si="3"/>
        <v>109.864</v>
      </c>
      <c r="AE83" s="16">
        <f t="shared" si="3"/>
        <v>99.24</v>
      </c>
      <c r="AF83" s="16">
        <f t="shared" si="3"/>
        <v>100.0035</v>
      </c>
      <c r="AH83" s="34" t="s">
        <v>63</v>
      </c>
      <c r="AI83" s="37" t="s">
        <v>285</v>
      </c>
      <c r="AJ83" s="6" t="s">
        <v>275</v>
      </c>
      <c r="AK83" s="2">
        <v>5</v>
      </c>
      <c r="AL83" s="17">
        <v>2.4119999999999999</v>
      </c>
      <c r="AM83" s="31">
        <v>0.99982652260000004</v>
      </c>
      <c r="AO83" t="b">
        <f t="shared" si="5"/>
        <v>1</v>
      </c>
      <c r="AP83" t="b">
        <f t="shared" si="6"/>
        <v>1</v>
      </c>
    </row>
    <row r="84" spans="1:42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247</v>
      </c>
      <c r="K84" t="s">
        <v>68</v>
      </c>
      <c r="L84" t="s">
        <v>207</v>
      </c>
      <c r="M84" s="6" t="s">
        <v>273</v>
      </c>
      <c r="N84" s="2">
        <v>1</v>
      </c>
      <c r="O84" s="2">
        <v>2</v>
      </c>
      <c r="P84" s="2">
        <v>5</v>
      </c>
      <c r="Q84" s="2">
        <v>10</v>
      </c>
      <c r="R84" s="31">
        <v>25</v>
      </c>
      <c r="S84" s="31">
        <v>100</v>
      </c>
      <c r="T84" s="31" t="s">
        <v>69</v>
      </c>
      <c r="U84" s="31">
        <v>0.92969999999999997</v>
      </c>
      <c r="V84" s="31">
        <v>1.8900999999999999</v>
      </c>
      <c r="W84" s="31">
        <v>4.6351000000000004</v>
      </c>
      <c r="X84" s="31">
        <v>11.447100000000001</v>
      </c>
      <c r="Y84" s="31">
        <v>23.528199999999998</v>
      </c>
      <c r="Z84" s="31">
        <v>100.2444</v>
      </c>
      <c r="AA84" s="16">
        <f t="shared" si="4"/>
        <v>92.97</v>
      </c>
      <c r="AB84" s="16">
        <f t="shared" si="4"/>
        <v>94.504999999999995</v>
      </c>
      <c r="AC84" s="16">
        <f t="shared" si="4"/>
        <v>92.702000000000012</v>
      </c>
      <c r="AD84" s="16">
        <f t="shared" si="3"/>
        <v>114.47100000000002</v>
      </c>
      <c r="AE84" s="16">
        <f t="shared" si="3"/>
        <v>94.112799999999993</v>
      </c>
      <c r="AF84" s="16">
        <f t="shared" si="3"/>
        <v>100.24439999999998</v>
      </c>
      <c r="AH84" s="34" t="s">
        <v>64</v>
      </c>
      <c r="AI84" s="37">
        <v>11.99</v>
      </c>
      <c r="AJ84" s="6" t="s">
        <v>273</v>
      </c>
      <c r="AK84" s="2">
        <v>6</v>
      </c>
      <c r="AL84" s="17">
        <v>3.9763000000000002</v>
      </c>
      <c r="AM84" s="31">
        <v>0.99939321439999995</v>
      </c>
      <c r="AO84" t="b">
        <f t="shared" si="5"/>
        <v>1</v>
      </c>
      <c r="AP84" t="b">
        <f t="shared" si="6"/>
        <v>1</v>
      </c>
    </row>
    <row r="85" spans="1:42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247</v>
      </c>
      <c r="K85" t="s">
        <v>68</v>
      </c>
      <c r="L85" t="s">
        <v>207</v>
      </c>
      <c r="M85" s="6" t="s">
        <v>273</v>
      </c>
      <c r="N85" s="2">
        <v>1</v>
      </c>
      <c r="O85" s="2">
        <v>2</v>
      </c>
      <c r="P85" s="2">
        <v>5</v>
      </c>
      <c r="Q85" s="2">
        <v>10</v>
      </c>
      <c r="R85" s="31">
        <v>25</v>
      </c>
      <c r="S85" s="31">
        <v>100</v>
      </c>
      <c r="T85" s="31" t="s">
        <v>69</v>
      </c>
      <c r="U85" s="31">
        <v>0.80959999999999999</v>
      </c>
      <c r="V85" s="31">
        <v>1.8107</v>
      </c>
      <c r="W85" s="31">
        <v>4.3569000000000004</v>
      </c>
      <c r="X85" s="31">
        <v>10.3695</v>
      </c>
      <c r="Y85" s="31">
        <v>22.450399999999998</v>
      </c>
      <c r="Z85" s="31">
        <v>100.6383</v>
      </c>
      <c r="AA85" s="16">
        <f t="shared" si="4"/>
        <v>80.959999999999994</v>
      </c>
      <c r="AB85" s="16">
        <f t="shared" si="4"/>
        <v>90.534999999999997</v>
      </c>
      <c r="AC85" s="16">
        <f t="shared" si="4"/>
        <v>87.138000000000005</v>
      </c>
      <c r="AD85" s="16">
        <f t="shared" si="3"/>
        <v>103.69500000000001</v>
      </c>
      <c r="AE85" s="16">
        <f t="shared" si="3"/>
        <v>89.801599999999993</v>
      </c>
      <c r="AF85" s="16">
        <f t="shared" si="3"/>
        <v>100.6383</v>
      </c>
      <c r="AH85" s="34" t="s">
        <v>65</v>
      </c>
      <c r="AI85" s="37">
        <v>12.08</v>
      </c>
      <c r="AJ85" s="6" t="s">
        <v>273</v>
      </c>
      <c r="AK85" s="2">
        <v>6</v>
      </c>
      <c r="AL85" s="17">
        <v>5.2430000000000003</v>
      </c>
      <c r="AM85" s="31">
        <v>0.9989927301</v>
      </c>
      <c r="AO85" t="b">
        <f t="shared" si="5"/>
        <v>1</v>
      </c>
      <c r="AP85" t="b">
        <f t="shared" si="6"/>
        <v>1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247</v>
      </c>
      <c r="K86" t="s">
        <v>68</v>
      </c>
      <c r="L86" t="s">
        <v>207</v>
      </c>
      <c r="M86" s="6" t="s">
        <v>273</v>
      </c>
      <c r="N86" s="2">
        <v>1</v>
      </c>
      <c r="O86" s="2">
        <v>2</v>
      </c>
      <c r="P86" s="2">
        <v>5</v>
      </c>
      <c r="Q86" s="2">
        <v>10</v>
      </c>
      <c r="R86" s="31">
        <v>25</v>
      </c>
      <c r="S86" s="31">
        <v>100</v>
      </c>
      <c r="T86" s="31" t="s">
        <v>69</v>
      </c>
      <c r="U86" s="31">
        <v>0.83989999999999998</v>
      </c>
      <c r="V86" s="31">
        <v>1.7105999999999999</v>
      </c>
      <c r="W86" s="31">
        <v>4.2652999999999999</v>
      </c>
      <c r="X86" s="31">
        <v>11.0177</v>
      </c>
      <c r="Y86" s="31">
        <v>23.378</v>
      </c>
      <c r="Z86" s="31">
        <v>100.34780000000001</v>
      </c>
      <c r="AA86" s="16">
        <f t="shared" si="4"/>
        <v>83.99</v>
      </c>
      <c r="AB86" s="16">
        <f t="shared" si="4"/>
        <v>85.53</v>
      </c>
      <c r="AC86" s="16">
        <f t="shared" si="4"/>
        <v>85.305999999999997</v>
      </c>
      <c r="AD86" s="16">
        <f t="shared" si="3"/>
        <v>110.17699999999999</v>
      </c>
      <c r="AE86" s="16">
        <f t="shared" si="3"/>
        <v>93.512</v>
      </c>
      <c r="AF86" s="16">
        <f t="shared" si="3"/>
        <v>100.34780000000001</v>
      </c>
      <c r="AH86" s="34" t="s">
        <v>66</v>
      </c>
      <c r="AI86" s="37">
        <v>12.16</v>
      </c>
      <c r="AJ86" s="6" t="s">
        <v>273</v>
      </c>
      <c r="AK86" s="2">
        <v>6</v>
      </c>
      <c r="AL86" s="17">
        <v>3.9925999999999999</v>
      </c>
      <c r="AM86" s="31">
        <v>0.99940203819999995</v>
      </c>
      <c r="AO86" t="b">
        <f t="shared" si="5"/>
        <v>1</v>
      </c>
      <c r="AP86" t="b">
        <f t="shared" si="6"/>
        <v>1</v>
      </c>
    </row>
    <row r="87" spans="1:42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247</v>
      </c>
      <c r="K87" t="s">
        <v>68</v>
      </c>
      <c r="L87" t="s">
        <v>207</v>
      </c>
      <c r="M87" s="6" t="s">
        <v>273</v>
      </c>
      <c r="N87" s="2">
        <v>1</v>
      </c>
      <c r="O87" s="2">
        <v>2</v>
      </c>
      <c r="P87" s="2">
        <v>5</v>
      </c>
      <c r="Q87" s="2">
        <v>10</v>
      </c>
      <c r="R87" s="31">
        <v>25</v>
      </c>
      <c r="S87" s="31">
        <v>100</v>
      </c>
      <c r="T87" s="31" t="s">
        <v>69</v>
      </c>
      <c r="U87" s="31">
        <v>0.90969999999999995</v>
      </c>
      <c r="V87" s="31">
        <v>1.9418</v>
      </c>
      <c r="W87" s="31">
        <v>4.718</v>
      </c>
      <c r="X87" s="31">
        <v>11.590400000000001</v>
      </c>
      <c r="Y87" s="31">
        <v>24.486000000000001</v>
      </c>
      <c r="Z87" s="31">
        <v>99.985600000000005</v>
      </c>
      <c r="AA87" s="16">
        <f t="shared" si="4"/>
        <v>90.97</v>
      </c>
      <c r="AB87" s="16">
        <f t="shared" si="4"/>
        <v>97.09</v>
      </c>
      <c r="AC87" s="16">
        <f t="shared" si="4"/>
        <v>94.36</v>
      </c>
      <c r="AD87" s="16">
        <f t="shared" si="3"/>
        <v>115.90400000000001</v>
      </c>
      <c r="AE87" s="16">
        <f t="shared" si="3"/>
        <v>97.944000000000003</v>
      </c>
      <c r="AF87" s="16">
        <f t="shared" si="3"/>
        <v>99.985600000000005</v>
      </c>
      <c r="AH87" s="34" t="s">
        <v>67</v>
      </c>
      <c r="AI87" s="37">
        <v>12.3</v>
      </c>
      <c r="AJ87" s="6" t="s">
        <v>273</v>
      </c>
      <c r="AK87" s="2">
        <v>6</v>
      </c>
      <c r="AL87" s="17">
        <v>3.1730999999999998</v>
      </c>
      <c r="AM87" s="31">
        <v>0.99960586029999998</v>
      </c>
      <c r="AO87" t="b">
        <f t="shared" si="5"/>
        <v>1</v>
      </c>
      <c r="AP87" t="b">
        <f t="shared" si="6"/>
        <v>1</v>
      </c>
    </row>
  </sheetData>
  <conditionalFormatting sqref="AB3:AF87">
    <cfRule type="cellIs" dxfId="39" priority="2" operator="notBetween">
      <formula>70</formula>
      <formula>130</formula>
    </cfRule>
  </conditionalFormatting>
  <conditionalFormatting sqref="AO3:AP87">
    <cfRule type="cellIs" dxfId="21" priority="3" operator="equal">
      <formula>FALSE</formula>
    </cfRule>
  </conditionalFormatting>
  <conditionalFormatting sqref="AA3:AA87">
    <cfRule type="cellIs" dxfId="38" priority="1" operator="notBetween">
      <formula>50</formula>
      <formula>150</formula>
    </cfRule>
  </conditionalFormatting>
  <conditionalFormatting sqref="A1:XFD1048576">
    <cfRule type="expression" dxfId="20" priority="4">
      <formula>$A1="1,4-Dichlorobenzene-d4 [IS4]"</formula>
    </cfRule>
    <cfRule type="expression" dxfId="19" priority="5">
      <formula>$A1="1-Bromo-4-fluorobenzene (BFB) [SS3]"</formula>
    </cfRule>
    <cfRule type="expression" dxfId="18" priority="6">
      <formula>$A1="Chlorobenzene-d5 [IS3]"</formula>
    </cfRule>
    <cfRule type="expression" dxfId="17" priority="7">
      <formula>$A1="Toluene-d8 [SS2]"</formula>
    </cfRule>
    <cfRule type="expression" dxfId="16" priority="8">
      <formula>$A1="1,4-Difluorobenzene [IS2]"</formula>
    </cfRule>
    <cfRule type="expression" dxfId="15" priority="9">
      <formula>$A1="Pentafluorobenzene [IS1]"</formula>
    </cfRule>
    <cfRule type="expression" dxfId="14" priority="10">
      <formula>$A1="Dibromofluoromethane [SS1]"</formula>
    </cfRule>
    <cfRule type="expression" dxfId="13" priority="11">
      <formula>$A1="2-Hexanone"</formula>
    </cfRule>
    <cfRule type="expression" dxfId="12" priority="12">
      <formula>$A1="4-Methyl-2-pentanone (MIBK)"</formula>
    </cfRule>
    <cfRule type="expression" dxfId="11" priority="13">
      <formula>$A1="2-Butanone (MEK)"</formula>
    </cfRule>
    <cfRule type="expression" dxfId="10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87"/>
  <sheetViews>
    <sheetView topLeftCell="A61" workbookViewId="0">
      <selection activeCell="E103" sqref="E103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216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2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2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t="s">
        <v>193</v>
      </c>
      <c r="B23">
        <v>2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>
        <v>20</v>
      </c>
    </row>
    <row r="28" spans="1:2" x14ac:dyDescent="0.25">
      <c r="A28" t="s">
        <v>96</v>
      </c>
      <c r="B28">
        <v>20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>
        <v>20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t="s">
        <v>28</v>
      </c>
      <c r="B40">
        <v>2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2</v>
      </c>
    </row>
    <row r="43" spans="1:2" x14ac:dyDescent="0.25">
      <c r="A43" t="s">
        <v>98</v>
      </c>
      <c r="B43">
        <v>20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2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>
        <v>20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t="s">
        <v>41</v>
      </c>
      <c r="B57">
        <v>1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>
        <v>20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>
        <v>20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t="s">
        <v>63</v>
      </c>
      <c r="B83">
        <v>2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37" priority="1">
      <formula>$A1="1,4-Dichlorobenzene-d4 [IS4]"</formula>
    </cfRule>
    <cfRule type="expression" dxfId="36" priority="2">
      <formula>$A1="1-Bromo-4-fluorobenzene (BFB) [SS3]"</formula>
    </cfRule>
    <cfRule type="expression" dxfId="35" priority="3">
      <formula>$A1="Chlorobenzene-d5 [IS3]"</formula>
    </cfRule>
    <cfRule type="expression" dxfId="34" priority="4">
      <formula>$A1="Toluene-d8 [SS2]"</formula>
    </cfRule>
    <cfRule type="expression" dxfId="33" priority="5">
      <formula>$A1="1,4-Difluorobenzene [IS2]"</formula>
    </cfRule>
    <cfRule type="expression" dxfId="32" priority="6">
      <formula>$A1="Pentafluorobenzene [IS1]"</formula>
    </cfRule>
    <cfRule type="expression" dxfId="31" priority="7">
      <formula>$A1="Dibromofluoromethane [SS1]"</formula>
    </cfRule>
    <cfRule type="expression" dxfId="30" priority="8">
      <formula>$A1="2-Hexanone"</formula>
    </cfRule>
    <cfRule type="expression" dxfId="29" priority="9">
      <formula>$A1="4-Methyl-2-pentanone (MIBK)"</formula>
    </cfRule>
    <cfRule type="expression" dxfId="28" priority="10">
      <formula>$A1="2-Butanone (MEK)"</formula>
    </cfRule>
    <cfRule type="expression" dxfId="27" priority="11">
      <formula>$A1="Acetone"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workbookViewId="0">
      <selection activeCell="F23" sqref="F23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261</v>
      </c>
      <c r="C3" t="s">
        <v>262</v>
      </c>
      <c r="D3" t="s">
        <v>263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352</v>
      </c>
      <c r="I4" s="2">
        <v>0.02</v>
      </c>
      <c r="J4" s="2">
        <v>5.3999999999999999E-2</v>
      </c>
      <c r="K4" s="2" t="s">
        <v>287</v>
      </c>
      <c r="L4" s="2">
        <v>50</v>
      </c>
      <c r="M4" s="2">
        <v>52</v>
      </c>
      <c r="N4" s="2">
        <v>32.96</v>
      </c>
      <c r="O4" s="2" t="s">
        <v>285</v>
      </c>
      <c r="P4" s="2" t="s">
        <v>287</v>
      </c>
      <c r="Q4" s="2">
        <v>49</v>
      </c>
      <c r="R4" s="2">
        <v>9.91</v>
      </c>
      <c r="S4" s="2" t="s">
        <v>285</v>
      </c>
      <c r="T4" s="2" t="s">
        <v>287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251</v>
      </c>
      <c r="G5" s="2">
        <v>1.57</v>
      </c>
      <c r="H5" s="2">
        <v>105</v>
      </c>
      <c r="I5" s="2">
        <v>0.01</v>
      </c>
      <c r="J5" s="2">
        <v>1.2999999999999999E-2</v>
      </c>
      <c r="K5" s="2" t="s">
        <v>287</v>
      </c>
      <c r="L5" s="2">
        <v>62</v>
      </c>
      <c r="M5" s="2">
        <v>64</v>
      </c>
      <c r="N5" s="2">
        <v>30.99</v>
      </c>
      <c r="O5" s="2" t="s">
        <v>285</v>
      </c>
      <c r="P5" s="2" t="s">
        <v>287</v>
      </c>
      <c r="Q5" s="2">
        <v>61</v>
      </c>
      <c r="R5" s="2">
        <v>7.69</v>
      </c>
      <c r="S5" s="2" t="s">
        <v>285</v>
      </c>
      <c r="T5" s="2" t="s">
        <v>287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1.85</v>
      </c>
      <c r="H6" s="2">
        <v>1286</v>
      </c>
      <c r="I6" s="2">
        <v>0.08</v>
      </c>
      <c r="J6" s="2" t="s">
        <v>285</v>
      </c>
      <c r="K6" s="2" t="s">
        <v>288</v>
      </c>
      <c r="L6" s="2">
        <v>94</v>
      </c>
      <c r="M6" s="2">
        <v>96</v>
      </c>
      <c r="N6" s="2">
        <v>93.92</v>
      </c>
      <c r="O6" s="2">
        <v>108.69</v>
      </c>
      <c r="P6" s="2" t="s">
        <v>288</v>
      </c>
      <c r="Q6" s="2">
        <v>93</v>
      </c>
      <c r="R6" s="2">
        <v>19.559999999999999</v>
      </c>
      <c r="S6" s="2">
        <v>15.74</v>
      </c>
      <c r="T6" s="2" t="s">
        <v>288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285</v>
      </c>
      <c r="H7" s="2" t="s">
        <v>285</v>
      </c>
      <c r="I7" s="2" t="s">
        <v>285</v>
      </c>
      <c r="J7" s="2" t="s">
        <v>285</v>
      </c>
      <c r="K7" s="2" t="s">
        <v>287</v>
      </c>
      <c r="L7" s="2">
        <v>64</v>
      </c>
      <c r="M7" s="2">
        <v>66</v>
      </c>
      <c r="N7" s="2">
        <v>31.93</v>
      </c>
      <c r="O7" s="2" t="s">
        <v>285</v>
      </c>
      <c r="P7" s="2" t="s">
        <v>287</v>
      </c>
      <c r="Q7" s="2">
        <v>49</v>
      </c>
      <c r="R7" s="2">
        <v>20.34</v>
      </c>
      <c r="S7" s="2" t="s">
        <v>285</v>
      </c>
      <c r="T7" s="2" t="s">
        <v>287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 t="s">
        <v>285</v>
      </c>
      <c r="H8" s="2" t="s">
        <v>285</v>
      </c>
      <c r="I8" s="2" t="s">
        <v>285</v>
      </c>
      <c r="J8" s="2" t="s">
        <v>285</v>
      </c>
      <c r="K8" s="2" t="s">
        <v>287</v>
      </c>
      <c r="L8" s="2">
        <v>101</v>
      </c>
      <c r="M8" s="2">
        <v>103</v>
      </c>
      <c r="N8" s="2">
        <v>63.27</v>
      </c>
      <c r="O8" s="2" t="s">
        <v>285</v>
      </c>
      <c r="P8" s="2" t="s">
        <v>287</v>
      </c>
      <c r="Q8" s="2">
        <v>105</v>
      </c>
      <c r="R8" s="2">
        <v>9.4499999999999993</v>
      </c>
      <c r="S8" s="2" t="s">
        <v>285</v>
      </c>
      <c r="T8" s="2" t="s">
        <v>287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285</v>
      </c>
      <c r="H9" s="2" t="s">
        <v>285</v>
      </c>
      <c r="I9" s="2" t="s">
        <v>285</v>
      </c>
      <c r="J9" s="2" t="s">
        <v>285</v>
      </c>
      <c r="K9" s="2" t="s">
        <v>287</v>
      </c>
      <c r="L9" s="2">
        <v>59</v>
      </c>
      <c r="M9" s="2">
        <v>74</v>
      </c>
      <c r="N9" s="2">
        <v>77.489999999999995</v>
      </c>
      <c r="O9" s="2" t="s">
        <v>285</v>
      </c>
      <c r="P9" s="2" t="s">
        <v>287</v>
      </c>
      <c r="Q9" s="2">
        <v>45</v>
      </c>
      <c r="R9" s="2">
        <v>67.73</v>
      </c>
      <c r="S9" s="2" t="s">
        <v>285</v>
      </c>
      <c r="T9" s="2" t="s">
        <v>287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 t="s">
        <v>285</v>
      </c>
      <c r="H10" s="2" t="s">
        <v>285</v>
      </c>
      <c r="I10" s="2" t="s">
        <v>285</v>
      </c>
      <c r="J10" s="2" t="s">
        <v>285</v>
      </c>
      <c r="K10" s="2" t="s">
        <v>287</v>
      </c>
      <c r="L10" s="2">
        <v>61</v>
      </c>
      <c r="M10" s="2">
        <v>96</v>
      </c>
      <c r="N10" s="2">
        <v>63.3</v>
      </c>
      <c r="O10" s="2" t="s">
        <v>285</v>
      </c>
      <c r="P10" s="2" t="s">
        <v>287</v>
      </c>
      <c r="Q10" s="2">
        <v>98</v>
      </c>
      <c r="R10" s="2">
        <v>39.270000000000003</v>
      </c>
      <c r="S10" s="2" t="s">
        <v>285</v>
      </c>
      <c r="T10" s="2" t="s">
        <v>287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285</v>
      </c>
      <c r="H11" s="2" t="s">
        <v>285</v>
      </c>
      <c r="I11" s="2" t="s">
        <v>285</v>
      </c>
      <c r="J11" s="2" t="s">
        <v>285</v>
      </c>
      <c r="K11" s="2" t="s">
        <v>287</v>
      </c>
      <c r="L11" s="2">
        <v>43</v>
      </c>
      <c r="M11" s="2">
        <v>58</v>
      </c>
      <c r="N11" s="2">
        <v>38.26</v>
      </c>
      <c r="O11" s="2" t="s">
        <v>285</v>
      </c>
      <c r="P11" s="2" t="s">
        <v>287</v>
      </c>
      <c r="Q11" s="2" t="s">
        <v>285</v>
      </c>
      <c r="R11" s="2" t="s">
        <v>285</v>
      </c>
      <c r="S11" s="2" t="s">
        <v>285</v>
      </c>
      <c r="T11" s="2" t="s">
        <v>285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2.91</v>
      </c>
      <c r="H12" s="2">
        <v>588</v>
      </c>
      <c r="I12" s="2">
        <v>0.04</v>
      </c>
      <c r="J12" s="2">
        <v>0.11</v>
      </c>
      <c r="K12" s="2" t="s">
        <v>288</v>
      </c>
      <c r="L12" s="2">
        <v>142</v>
      </c>
      <c r="M12" s="2">
        <v>127</v>
      </c>
      <c r="N12" s="2">
        <v>29.9</v>
      </c>
      <c r="O12" s="2">
        <v>30</v>
      </c>
      <c r="P12" s="2" t="s">
        <v>288</v>
      </c>
      <c r="Q12" s="2">
        <v>141</v>
      </c>
      <c r="R12" s="2">
        <v>13.59</v>
      </c>
      <c r="S12" s="2">
        <v>16.260000000000002</v>
      </c>
      <c r="T12" s="2" t="s">
        <v>288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2.97</v>
      </c>
      <c r="H13" s="2">
        <v>1141</v>
      </c>
      <c r="I13" s="2">
        <v>7.0000000000000007E-2</v>
      </c>
      <c r="J13" s="2">
        <v>6.3E-2</v>
      </c>
      <c r="K13" s="2" t="s">
        <v>287</v>
      </c>
      <c r="L13" s="2">
        <v>76</v>
      </c>
      <c r="M13" s="2">
        <v>78</v>
      </c>
      <c r="N13" s="2">
        <v>8.59</v>
      </c>
      <c r="O13" s="2" t="s">
        <v>285</v>
      </c>
      <c r="P13" s="2" t="s">
        <v>287</v>
      </c>
      <c r="Q13" s="2" t="s">
        <v>285</v>
      </c>
      <c r="R13" s="2" t="s">
        <v>285</v>
      </c>
      <c r="S13" s="2" t="s">
        <v>285</v>
      </c>
      <c r="T13" s="2" t="s">
        <v>285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285</v>
      </c>
      <c r="H14" s="2" t="s">
        <v>285</v>
      </c>
      <c r="I14" s="2" t="s">
        <v>285</v>
      </c>
      <c r="J14" s="2" t="s">
        <v>285</v>
      </c>
      <c r="K14" s="2" t="s">
        <v>287</v>
      </c>
      <c r="L14" s="2">
        <v>41</v>
      </c>
      <c r="M14" s="2">
        <v>39</v>
      </c>
      <c r="N14" s="2">
        <v>55.68</v>
      </c>
      <c r="O14" s="2" t="s">
        <v>285</v>
      </c>
      <c r="P14" s="2" t="s">
        <v>287</v>
      </c>
      <c r="Q14" s="2">
        <v>76</v>
      </c>
      <c r="R14" s="2">
        <v>43.16</v>
      </c>
      <c r="S14" s="2" t="s">
        <v>285</v>
      </c>
      <c r="T14" s="2" t="s">
        <v>287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3.36</v>
      </c>
      <c r="H15" s="2">
        <v>507</v>
      </c>
      <c r="I15" s="2">
        <v>0.03</v>
      </c>
      <c r="J15" s="2">
        <v>6.9000000000000006E-2</v>
      </c>
      <c r="K15" s="2" t="s">
        <v>288</v>
      </c>
      <c r="L15" s="2">
        <v>49</v>
      </c>
      <c r="M15" s="2">
        <v>84</v>
      </c>
      <c r="N15" s="2">
        <v>93.47</v>
      </c>
      <c r="O15" s="2">
        <v>71.77</v>
      </c>
      <c r="P15" s="2" t="s">
        <v>288</v>
      </c>
      <c r="Q15" s="2">
        <v>86</v>
      </c>
      <c r="R15" s="2">
        <v>58.49</v>
      </c>
      <c r="S15" s="2">
        <v>58.63</v>
      </c>
      <c r="T15" s="2" t="s">
        <v>288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>
        <v>3.69</v>
      </c>
      <c r="H16" s="2">
        <v>149</v>
      </c>
      <c r="I16" s="2">
        <v>0.01</v>
      </c>
      <c r="J16" s="2">
        <v>1.7999999999999999E-2</v>
      </c>
      <c r="K16" s="2" t="s">
        <v>287</v>
      </c>
      <c r="L16" s="2">
        <v>61</v>
      </c>
      <c r="M16" s="2">
        <v>96</v>
      </c>
      <c r="N16" s="2">
        <v>66.42</v>
      </c>
      <c r="O16" s="2" t="s">
        <v>285</v>
      </c>
      <c r="P16" s="2" t="s">
        <v>287</v>
      </c>
      <c r="Q16" s="2">
        <v>98</v>
      </c>
      <c r="R16" s="2">
        <v>41.02</v>
      </c>
      <c r="S16" s="2" t="s">
        <v>285</v>
      </c>
      <c r="T16" s="2" t="s">
        <v>287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252</v>
      </c>
      <c r="G17" s="2" t="s">
        <v>285</v>
      </c>
      <c r="H17" s="2" t="s">
        <v>285</v>
      </c>
      <c r="I17" s="2" t="s">
        <v>285</v>
      </c>
      <c r="J17" s="2" t="s">
        <v>285</v>
      </c>
      <c r="K17" s="2" t="s">
        <v>287</v>
      </c>
      <c r="L17" s="2">
        <v>73</v>
      </c>
      <c r="M17" s="2">
        <v>41</v>
      </c>
      <c r="N17" s="2">
        <v>28.43</v>
      </c>
      <c r="O17" s="2" t="s">
        <v>285</v>
      </c>
      <c r="P17" s="2" t="s">
        <v>287</v>
      </c>
      <c r="Q17" s="2">
        <v>57</v>
      </c>
      <c r="R17" s="2">
        <v>22.43</v>
      </c>
      <c r="S17" s="2" t="s">
        <v>285</v>
      </c>
      <c r="T17" s="2" t="s">
        <v>287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285</v>
      </c>
      <c r="H18" s="2" t="s">
        <v>285</v>
      </c>
      <c r="I18" s="2" t="s">
        <v>285</v>
      </c>
      <c r="J18" s="2" t="s">
        <v>285</v>
      </c>
      <c r="K18" s="2" t="s">
        <v>287</v>
      </c>
      <c r="L18" s="2">
        <v>63</v>
      </c>
      <c r="M18" s="2">
        <v>65</v>
      </c>
      <c r="N18" s="2">
        <v>32.049999999999997</v>
      </c>
      <c r="O18" s="2" t="s">
        <v>285</v>
      </c>
      <c r="P18" s="2" t="s">
        <v>287</v>
      </c>
      <c r="Q18" s="2">
        <v>83</v>
      </c>
      <c r="R18" s="2">
        <v>11.82</v>
      </c>
      <c r="S18" s="2" t="s">
        <v>285</v>
      </c>
      <c r="T18" s="2" t="s">
        <v>287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285</v>
      </c>
      <c r="H19" s="2" t="s">
        <v>285</v>
      </c>
      <c r="I19" s="2" t="s">
        <v>285</v>
      </c>
      <c r="J19" s="2" t="s">
        <v>285</v>
      </c>
      <c r="K19" s="2" t="s">
        <v>287</v>
      </c>
      <c r="L19" s="2">
        <v>77</v>
      </c>
      <c r="M19" s="2">
        <v>41</v>
      </c>
      <c r="N19" s="2">
        <v>79.099999999999994</v>
      </c>
      <c r="O19" s="2" t="s">
        <v>285</v>
      </c>
      <c r="P19" s="2" t="s">
        <v>287</v>
      </c>
      <c r="Q19" s="2">
        <v>79</v>
      </c>
      <c r="R19" s="2">
        <v>32.28</v>
      </c>
      <c r="S19" s="2" t="s">
        <v>285</v>
      </c>
      <c r="T19" s="2" t="s">
        <v>287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14</v>
      </c>
      <c r="G20" s="2">
        <v>4.84</v>
      </c>
      <c r="H20" s="2">
        <v>143</v>
      </c>
      <c r="I20" s="2">
        <v>0.01</v>
      </c>
      <c r="J20" s="2">
        <v>1.4999999999999999E-2</v>
      </c>
      <c r="K20" s="2" t="s">
        <v>287</v>
      </c>
      <c r="L20" s="2">
        <v>61</v>
      </c>
      <c r="M20" s="2">
        <v>96</v>
      </c>
      <c r="N20" s="2">
        <v>69.52</v>
      </c>
      <c r="O20" s="2" t="s">
        <v>285</v>
      </c>
      <c r="P20" s="2" t="s">
        <v>287</v>
      </c>
      <c r="Q20" s="2">
        <v>98</v>
      </c>
      <c r="R20" s="2">
        <v>42.6</v>
      </c>
      <c r="S20" s="2" t="s">
        <v>285</v>
      </c>
      <c r="T20" s="2" t="s">
        <v>287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285</v>
      </c>
      <c r="H21" s="2" t="s">
        <v>285</v>
      </c>
      <c r="I21" s="2" t="s">
        <v>285</v>
      </c>
      <c r="J21" s="2" t="s">
        <v>285</v>
      </c>
      <c r="K21" s="2" t="s">
        <v>287</v>
      </c>
      <c r="L21" s="2">
        <v>43</v>
      </c>
      <c r="M21" s="2">
        <v>72</v>
      </c>
      <c r="N21" s="2">
        <v>29.99</v>
      </c>
      <c r="O21" s="2" t="s">
        <v>285</v>
      </c>
      <c r="P21" s="2" t="s">
        <v>287</v>
      </c>
      <c r="Q21" s="2">
        <v>57</v>
      </c>
      <c r="R21" s="2">
        <v>8.44</v>
      </c>
      <c r="S21" s="2" t="s">
        <v>285</v>
      </c>
      <c r="T21" s="2" t="s">
        <v>287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285</v>
      </c>
      <c r="H22" s="2" t="s">
        <v>285</v>
      </c>
      <c r="I22" s="2" t="s">
        <v>285</v>
      </c>
      <c r="J22" s="2" t="s">
        <v>285</v>
      </c>
      <c r="K22" s="2" t="s">
        <v>287</v>
      </c>
      <c r="L22" s="2">
        <v>55</v>
      </c>
      <c r="M22" s="2">
        <v>85</v>
      </c>
      <c r="N22" s="2">
        <v>16.02</v>
      </c>
      <c r="O22" s="2" t="s">
        <v>285</v>
      </c>
      <c r="P22" s="2" t="s">
        <v>287</v>
      </c>
      <c r="Q22" s="2" t="s">
        <v>285</v>
      </c>
      <c r="R22" s="2" t="s">
        <v>285</v>
      </c>
      <c r="S22" s="2" t="s">
        <v>285</v>
      </c>
      <c r="T22" s="2" t="s">
        <v>285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253</v>
      </c>
      <c r="G23" s="2" t="s">
        <v>285</v>
      </c>
      <c r="H23" s="2" t="s">
        <v>285</v>
      </c>
      <c r="I23" s="2" t="s">
        <v>285</v>
      </c>
      <c r="J23" s="2" t="s">
        <v>285</v>
      </c>
      <c r="K23" s="2" t="s">
        <v>287</v>
      </c>
      <c r="L23" s="2">
        <v>67</v>
      </c>
      <c r="M23" s="2">
        <v>52</v>
      </c>
      <c r="N23" s="2">
        <v>30.15</v>
      </c>
      <c r="O23" s="2" t="s">
        <v>285</v>
      </c>
      <c r="P23" s="2" t="s">
        <v>287</v>
      </c>
      <c r="Q23" s="2">
        <v>40</v>
      </c>
      <c r="R23" s="2">
        <v>33.08</v>
      </c>
      <c r="S23" s="2" t="s">
        <v>285</v>
      </c>
      <c r="T23" s="2" t="s">
        <v>287</v>
      </c>
    </row>
    <row r="24" spans="1:20" x14ac:dyDescent="0.2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 t="s">
        <v>285</v>
      </c>
      <c r="H24" s="2" t="s">
        <v>285</v>
      </c>
      <c r="I24" s="2" t="s">
        <v>285</v>
      </c>
      <c r="J24" s="2" t="s">
        <v>285</v>
      </c>
      <c r="K24" s="2" t="s">
        <v>287</v>
      </c>
      <c r="L24" s="2">
        <v>49</v>
      </c>
      <c r="M24" s="2">
        <v>130</v>
      </c>
      <c r="N24" s="2">
        <v>66.930000000000007</v>
      </c>
      <c r="O24" s="2" t="s">
        <v>285</v>
      </c>
      <c r="P24" s="2" t="s">
        <v>287</v>
      </c>
      <c r="Q24" s="2">
        <v>128</v>
      </c>
      <c r="R24" s="2">
        <v>51.66</v>
      </c>
      <c r="S24" s="2" t="s">
        <v>285</v>
      </c>
      <c r="T24" s="2" t="s">
        <v>287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285</v>
      </c>
      <c r="H25" s="2" t="s">
        <v>285</v>
      </c>
      <c r="I25" s="2" t="s">
        <v>285</v>
      </c>
      <c r="J25" s="2" t="s">
        <v>285</v>
      </c>
      <c r="K25" s="2" t="s">
        <v>287</v>
      </c>
      <c r="L25" s="2">
        <v>42</v>
      </c>
      <c r="M25" s="2">
        <v>72</v>
      </c>
      <c r="N25" s="2">
        <v>43.97</v>
      </c>
      <c r="O25" s="2" t="s">
        <v>285</v>
      </c>
      <c r="P25" s="2" t="s">
        <v>287</v>
      </c>
      <c r="Q25" s="2">
        <v>71</v>
      </c>
      <c r="R25" s="2">
        <v>46.41</v>
      </c>
      <c r="S25" s="2" t="s">
        <v>285</v>
      </c>
      <c r="T25" s="2" t="s">
        <v>287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285</v>
      </c>
      <c r="H26" s="2" t="s">
        <v>285</v>
      </c>
      <c r="I26" s="2" t="s">
        <v>285</v>
      </c>
      <c r="J26" s="2" t="s">
        <v>285</v>
      </c>
      <c r="K26" s="2" t="s">
        <v>287</v>
      </c>
      <c r="L26" s="2">
        <v>83</v>
      </c>
      <c r="M26" s="2">
        <v>85</v>
      </c>
      <c r="N26" s="2">
        <v>64.37</v>
      </c>
      <c r="O26" s="2" t="s">
        <v>285</v>
      </c>
      <c r="P26" s="2" t="s">
        <v>287</v>
      </c>
      <c r="Q26" s="2">
        <v>47</v>
      </c>
      <c r="R26" s="2">
        <v>17.68</v>
      </c>
      <c r="S26" s="2" t="s">
        <v>285</v>
      </c>
      <c r="T26" s="2" t="s">
        <v>287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285</v>
      </c>
      <c r="H27" s="2" t="s">
        <v>285</v>
      </c>
      <c r="I27" s="2" t="s">
        <v>285</v>
      </c>
      <c r="J27" s="2" t="s">
        <v>285</v>
      </c>
      <c r="K27" s="2" t="s">
        <v>287</v>
      </c>
      <c r="L27" s="2">
        <v>97</v>
      </c>
      <c r="M27" s="2">
        <v>99</v>
      </c>
      <c r="N27" s="2">
        <v>62.62</v>
      </c>
      <c r="O27" s="2" t="s">
        <v>285</v>
      </c>
      <c r="P27" s="2" t="s">
        <v>287</v>
      </c>
      <c r="Q27" s="2">
        <v>61</v>
      </c>
      <c r="R27" s="2">
        <v>50.04</v>
      </c>
      <c r="S27" s="2" t="s">
        <v>285</v>
      </c>
      <c r="T27" s="2" t="s">
        <v>287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5.37</v>
      </c>
      <c r="H28" s="2">
        <v>81453</v>
      </c>
      <c r="I28" s="2">
        <v>5.01</v>
      </c>
      <c r="J28" s="2">
        <v>20.245999999999999</v>
      </c>
      <c r="K28" s="2" t="s">
        <v>288</v>
      </c>
      <c r="L28" s="2">
        <v>113</v>
      </c>
      <c r="M28" s="2">
        <v>111</v>
      </c>
      <c r="N28" s="2">
        <v>103.67</v>
      </c>
      <c r="O28" s="2">
        <v>102.13</v>
      </c>
      <c r="P28" s="2" t="s">
        <v>288</v>
      </c>
      <c r="Q28" s="2" t="s">
        <v>285</v>
      </c>
      <c r="R28" s="2" t="s">
        <v>285</v>
      </c>
      <c r="S28" s="2" t="s">
        <v>285</v>
      </c>
      <c r="T28" s="2" t="s">
        <v>285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5.44</v>
      </c>
      <c r="H29" s="2">
        <v>140346</v>
      </c>
      <c r="I29" s="2">
        <v>8.6300000000000008</v>
      </c>
      <c r="J29" s="2">
        <v>20</v>
      </c>
      <c r="K29" s="2" t="s">
        <v>288</v>
      </c>
      <c r="L29" s="2">
        <v>168</v>
      </c>
      <c r="M29" s="2">
        <v>99</v>
      </c>
      <c r="N29" s="2">
        <v>72.03</v>
      </c>
      <c r="O29" s="2">
        <v>73.319999999999993</v>
      </c>
      <c r="P29" s="2" t="s">
        <v>288</v>
      </c>
      <c r="Q29" s="2" t="s">
        <v>285</v>
      </c>
      <c r="R29" s="2" t="s">
        <v>285</v>
      </c>
      <c r="S29" s="2" t="s">
        <v>285</v>
      </c>
      <c r="T29" s="2" t="s">
        <v>285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285</v>
      </c>
      <c r="H30" s="2" t="s">
        <v>285</v>
      </c>
      <c r="I30" s="2" t="s">
        <v>285</v>
      </c>
      <c r="J30" s="2" t="s">
        <v>285</v>
      </c>
      <c r="K30" s="2" t="s">
        <v>287</v>
      </c>
      <c r="L30" s="2">
        <v>56</v>
      </c>
      <c r="M30" s="2">
        <v>41</v>
      </c>
      <c r="N30" s="2">
        <v>53.61</v>
      </c>
      <c r="O30" s="2" t="s">
        <v>285</v>
      </c>
      <c r="P30" s="2" t="s">
        <v>287</v>
      </c>
      <c r="Q30" s="2">
        <v>43</v>
      </c>
      <c r="R30" s="2">
        <v>25.43</v>
      </c>
      <c r="S30" s="2" t="s">
        <v>285</v>
      </c>
      <c r="T30" s="2" t="s">
        <v>287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254</v>
      </c>
      <c r="G31" s="2" t="s">
        <v>285</v>
      </c>
      <c r="H31" s="2" t="s">
        <v>285</v>
      </c>
      <c r="I31" s="2" t="s">
        <v>285</v>
      </c>
      <c r="J31" s="2" t="s">
        <v>285</v>
      </c>
      <c r="K31" s="2" t="s">
        <v>287</v>
      </c>
      <c r="L31" s="2">
        <v>119</v>
      </c>
      <c r="M31" s="2">
        <v>121</v>
      </c>
      <c r="N31" s="2">
        <v>30.81</v>
      </c>
      <c r="O31" s="2" t="s">
        <v>285</v>
      </c>
      <c r="P31" s="2" t="s">
        <v>287</v>
      </c>
      <c r="Q31" s="2" t="s">
        <v>285</v>
      </c>
      <c r="R31" s="2" t="s">
        <v>285</v>
      </c>
      <c r="S31" s="2" t="s">
        <v>285</v>
      </c>
      <c r="T31" s="2" t="s">
        <v>285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 t="s">
        <v>285</v>
      </c>
      <c r="H32" s="2" t="s">
        <v>285</v>
      </c>
      <c r="I32" s="2" t="s">
        <v>285</v>
      </c>
      <c r="J32" s="2" t="s">
        <v>285</v>
      </c>
      <c r="K32" s="2" t="s">
        <v>287</v>
      </c>
      <c r="L32" s="2">
        <v>75</v>
      </c>
      <c r="M32" s="2">
        <v>77</v>
      </c>
      <c r="N32" s="2">
        <v>31.3</v>
      </c>
      <c r="O32" s="2" t="s">
        <v>285</v>
      </c>
      <c r="P32" s="2" t="s">
        <v>287</v>
      </c>
      <c r="Q32" s="2">
        <v>110</v>
      </c>
      <c r="R32" s="2">
        <v>32.93</v>
      </c>
      <c r="S32" s="2" t="s">
        <v>285</v>
      </c>
      <c r="T32" s="2" t="s">
        <v>287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 t="s">
        <v>285</v>
      </c>
      <c r="H33" s="2" t="s">
        <v>285</v>
      </c>
      <c r="I33" s="2" t="s">
        <v>285</v>
      </c>
      <c r="J33" s="2" t="s">
        <v>285</v>
      </c>
      <c r="K33" s="2" t="s">
        <v>287</v>
      </c>
      <c r="L33" s="2">
        <v>78</v>
      </c>
      <c r="M33" s="2">
        <v>77</v>
      </c>
      <c r="N33" s="2">
        <v>26</v>
      </c>
      <c r="O33" s="2" t="s">
        <v>285</v>
      </c>
      <c r="P33" s="2" t="s">
        <v>287</v>
      </c>
      <c r="Q33" s="2">
        <v>52</v>
      </c>
      <c r="R33" s="2">
        <v>14.41</v>
      </c>
      <c r="S33" s="2" t="s">
        <v>285</v>
      </c>
      <c r="T33" s="2" t="s">
        <v>287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285</v>
      </c>
      <c r="H34" s="2" t="s">
        <v>285</v>
      </c>
      <c r="I34" s="2" t="s">
        <v>285</v>
      </c>
      <c r="J34" s="2" t="s">
        <v>285</v>
      </c>
      <c r="K34" s="2" t="s">
        <v>287</v>
      </c>
      <c r="L34" s="2">
        <v>62</v>
      </c>
      <c r="M34" s="2">
        <v>64</v>
      </c>
      <c r="N34" s="2">
        <v>32.31</v>
      </c>
      <c r="O34" s="2" t="s">
        <v>285</v>
      </c>
      <c r="P34" s="2" t="s">
        <v>287</v>
      </c>
      <c r="Q34" s="2">
        <v>49</v>
      </c>
      <c r="R34" s="2">
        <v>28.7</v>
      </c>
      <c r="S34" s="2" t="s">
        <v>285</v>
      </c>
      <c r="T34" s="2" t="s">
        <v>287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6.18</v>
      </c>
      <c r="H35" s="2">
        <v>266720</v>
      </c>
      <c r="I35" s="2">
        <v>16.399999999999999</v>
      </c>
      <c r="J35" s="2">
        <v>20</v>
      </c>
      <c r="K35" s="2" t="s">
        <v>288</v>
      </c>
      <c r="L35" s="2">
        <v>114</v>
      </c>
      <c r="M35" s="2">
        <v>88</v>
      </c>
      <c r="N35" s="2">
        <v>22.56</v>
      </c>
      <c r="O35" s="2">
        <v>22.97</v>
      </c>
      <c r="P35" s="2" t="s">
        <v>288</v>
      </c>
      <c r="Q35" s="2">
        <v>63</v>
      </c>
      <c r="R35" s="2">
        <v>23.48</v>
      </c>
      <c r="S35" s="2">
        <v>23.1</v>
      </c>
      <c r="T35" s="2" t="s">
        <v>288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6.41</v>
      </c>
      <c r="H36" s="2">
        <v>86</v>
      </c>
      <c r="I36" s="2">
        <v>0.01</v>
      </c>
      <c r="J36" s="2">
        <v>1.7000000000000001E-2</v>
      </c>
      <c r="K36" s="2" t="s">
        <v>287</v>
      </c>
      <c r="L36" s="2">
        <v>130</v>
      </c>
      <c r="M36" s="2">
        <v>132</v>
      </c>
      <c r="N36" s="2">
        <v>95.16</v>
      </c>
      <c r="O36" s="2">
        <v>98.27</v>
      </c>
      <c r="P36" s="2" t="s">
        <v>288</v>
      </c>
      <c r="Q36" s="2">
        <v>95</v>
      </c>
      <c r="R36" s="2">
        <v>119.47</v>
      </c>
      <c r="S36" s="2" t="s">
        <v>285</v>
      </c>
      <c r="T36" s="2" t="s">
        <v>287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285</v>
      </c>
      <c r="H37" s="2" t="s">
        <v>285</v>
      </c>
      <c r="I37" s="2" t="s">
        <v>285</v>
      </c>
      <c r="J37" s="2" t="s">
        <v>285</v>
      </c>
      <c r="K37" s="2" t="s">
        <v>287</v>
      </c>
      <c r="L37" s="2">
        <v>63</v>
      </c>
      <c r="M37" s="2">
        <v>62</v>
      </c>
      <c r="N37" s="2">
        <v>68.23</v>
      </c>
      <c r="O37" s="2" t="s">
        <v>285</v>
      </c>
      <c r="P37" s="2" t="s">
        <v>287</v>
      </c>
      <c r="Q37" s="2">
        <v>41</v>
      </c>
      <c r="R37" s="2">
        <v>37.130000000000003</v>
      </c>
      <c r="S37" s="2" t="s">
        <v>285</v>
      </c>
      <c r="T37" s="2" t="s">
        <v>287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256</v>
      </c>
      <c r="G38" s="2" t="s">
        <v>285</v>
      </c>
      <c r="H38" s="2" t="s">
        <v>285</v>
      </c>
      <c r="I38" s="2" t="s">
        <v>285</v>
      </c>
      <c r="J38" s="2" t="s">
        <v>285</v>
      </c>
      <c r="K38" s="2" t="s">
        <v>287</v>
      </c>
      <c r="L38" s="2">
        <v>41</v>
      </c>
      <c r="M38" s="2">
        <v>69</v>
      </c>
      <c r="N38" s="2">
        <v>103.16</v>
      </c>
      <c r="O38" s="2" t="s">
        <v>285</v>
      </c>
      <c r="P38" s="2" t="s">
        <v>287</v>
      </c>
      <c r="Q38" s="2">
        <v>39</v>
      </c>
      <c r="R38" s="2">
        <v>44.55</v>
      </c>
      <c r="S38" s="2" t="s">
        <v>285</v>
      </c>
      <c r="T38" s="2" t="s">
        <v>287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255</v>
      </c>
      <c r="G39" s="2">
        <v>6.74</v>
      </c>
      <c r="H39" s="2">
        <v>67</v>
      </c>
      <c r="I39" s="2">
        <v>0</v>
      </c>
      <c r="J39" s="2">
        <v>2.5000000000000001E-2</v>
      </c>
      <c r="K39" s="2" t="s">
        <v>287</v>
      </c>
      <c r="L39" s="2">
        <v>174</v>
      </c>
      <c r="M39" s="2">
        <v>93</v>
      </c>
      <c r="N39" s="2">
        <v>134.18</v>
      </c>
      <c r="O39" s="2" t="s">
        <v>285</v>
      </c>
      <c r="P39" s="2" t="s">
        <v>287</v>
      </c>
      <c r="Q39" s="2">
        <v>95</v>
      </c>
      <c r="R39" s="2">
        <v>113.69</v>
      </c>
      <c r="S39" s="2" t="s">
        <v>285</v>
      </c>
      <c r="T39" s="2" t="s">
        <v>287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285</v>
      </c>
      <c r="H40" s="2" t="s">
        <v>285</v>
      </c>
      <c r="I40" s="2" t="s">
        <v>285</v>
      </c>
      <c r="J40" s="2" t="s">
        <v>285</v>
      </c>
      <c r="K40" s="2" t="s">
        <v>287</v>
      </c>
      <c r="L40" s="2">
        <v>83</v>
      </c>
      <c r="M40" s="2">
        <v>85</v>
      </c>
      <c r="N40" s="2">
        <v>63.35</v>
      </c>
      <c r="O40" s="2" t="s">
        <v>285</v>
      </c>
      <c r="P40" s="2" t="s">
        <v>287</v>
      </c>
      <c r="Q40" s="2">
        <v>47</v>
      </c>
      <c r="R40" s="2">
        <v>15.24</v>
      </c>
      <c r="S40" s="2" t="s">
        <v>285</v>
      </c>
      <c r="T40" s="2" t="s">
        <v>287</v>
      </c>
    </row>
    <row r="41" spans="1:20" x14ac:dyDescent="0.2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285</v>
      </c>
      <c r="H41" s="2" t="s">
        <v>285</v>
      </c>
      <c r="I41" s="2" t="s">
        <v>285</v>
      </c>
      <c r="J41" s="2" t="s">
        <v>285</v>
      </c>
      <c r="K41" s="2" t="s">
        <v>287</v>
      </c>
      <c r="L41" s="2">
        <v>43</v>
      </c>
      <c r="M41" s="2">
        <v>41</v>
      </c>
      <c r="N41" s="2">
        <v>83.22</v>
      </c>
      <c r="O41" s="2" t="s">
        <v>285</v>
      </c>
      <c r="P41" s="2" t="s">
        <v>287</v>
      </c>
      <c r="Q41" s="2">
        <v>39</v>
      </c>
      <c r="R41" s="2">
        <v>28.51</v>
      </c>
      <c r="S41" s="2" t="s">
        <v>285</v>
      </c>
      <c r="T41" s="2" t="s">
        <v>287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285</v>
      </c>
      <c r="H42" s="2" t="s">
        <v>285</v>
      </c>
      <c r="I42" s="2" t="s">
        <v>285</v>
      </c>
      <c r="J42" s="2" t="s">
        <v>285</v>
      </c>
      <c r="K42" s="2" t="s">
        <v>287</v>
      </c>
      <c r="L42" s="2">
        <v>75</v>
      </c>
      <c r="M42" s="2">
        <v>39</v>
      </c>
      <c r="N42" s="2">
        <v>36.99</v>
      </c>
      <c r="O42" s="2" t="s">
        <v>285</v>
      </c>
      <c r="P42" s="2" t="s">
        <v>287</v>
      </c>
      <c r="Q42" s="2">
        <v>77</v>
      </c>
      <c r="R42" s="2">
        <v>31.18</v>
      </c>
      <c r="S42" s="2" t="s">
        <v>285</v>
      </c>
      <c r="T42" s="2" t="s">
        <v>287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257</v>
      </c>
      <c r="G43" s="2" t="s">
        <v>285</v>
      </c>
      <c r="H43" s="2" t="s">
        <v>285</v>
      </c>
      <c r="I43" s="2" t="s">
        <v>285</v>
      </c>
      <c r="J43" s="2" t="s">
        <v>285</v>
      </c>
      <c r="K43" s="2" t="s">
        <v>287</v>
      </c>
      <c r="L43" s="2">
        <v>43</v>
      </c>
      <c r="M43" s="2">
        <v>58</v>
      </c>
      <c r="N43" s="2">
        <v>41.42</v>
      </c>
      <c r="O43" s="2" t="s">
        <v>285</v>
      </c>
      <c r="P43" s="2" t="s">
        <v>287</v>
      </c>
      <c r="Q43" s="2">
        <v>41</v>
      </c>
      <c r="R43" s="2">
        <v>22.29</v>
      </c>
      <c r="S43" s="2" t="s">
        <v>285</v>
      </c>
      <c r="T43" s="2" t="s">
        <v>287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7.62</v>
      </c>
      <c r="H44" s="2">
        <v>403647</v>
      </c>
      <c r="I44" s="2">
        <v>24.82</v>
      </c>
      <c r="J44" s="2">
        <v>19.704999999999998</v>
      </c>
      <c r="K44" s="2" t="s">
        <v>288</v>
      </c>
      <c r="L44" s="2">
        <v>98</v>
      </c>
      <c r="M44" s="2">
        <v>100</v>
      </c>
      <c r="N44" s="2">
        <v>57.21</v>
      </c>
      <c r="O44" s="2">
        <v>57.99</v>
      </c>
      <c r="P44" s="2" t="s">
        <v>288</v>
      </c>
      <c r="Q44" s="2">
        <v>70</v>
      </c>
      <c r="R44" s="2">
        <v>12.49</v>
      </c>
      <c r="S44" s="2">
        <v>12.8</v>
      </c>
      <c r="T44" s="2" t="s">
        <v>288</v>
      </c>
    </row>
    <row r="45" spans="1:20" x14ac:dyDescent="0.25">
      <c r="A45">
        <v>1</v>
      </c>
      <c r="B45" t="b">
        <f t="shared" si="1"/>
        <v>1</v>
      </c>
      <c r="C45" t="b">
        <f t="shared" si="0"/>
        <v>1</v>
      </c>
      <c r="D45" s="1" t="b">
        <f t="shared" si="2"/>
        <v>0</v>
      </c>
      <c r="F45" t="s">
        <v>30</v>
      </c>
      <c r="G45" s="2">
        <v>7.68</v>
      </c>
      <c r="H45" s="2">
        <v>663</v>
      </c>
      <c r="I45" s="2">
        <v>0.04</v>
      </c>
      <c r="J45" s="2">
        <v>2.3E-2</v>
      </c>
      <c r="K45" s="2" t="s">
        <v>287</v>
      </c>
      <c r="L45" s="2">
        <v>91</v>
      </c>
      <c r="M45" s="2">
        <v>92</v>
      </c>
      <c r="N45" s="2">
        <v>52.14</v>
      </c>
      <c r="O45" s="2">
        <v>48.23</v>
      </c>
      <c r="P45" s="2" t="s">
        <v>288</v>
      </c>
      <c r="Q45" s="2">
        <v>65</v>
      </c>
      <c r="R45" s="2">
        <v>12.46</v>
      </c>
      <c r="S45" s="2" t="s">
        <v>285</v>
      </c>
      <c r="T45" s="2" t="s">
        <v>287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 t="s">
        <v>285</v>
      </c>
      <c r="H46" s="2" t="s">
        <v>285</v>
      </c>
      <c r="I46" s="2" t="s">
        <v>285</v>
      </c>
      <c r="J46" s="2" t="s">
        <v>285</v>
      </c>
      <c r="K46" s="2" t="s">
        <v>287</v>
      </c>
      <c r="L46" s="2">
        <v>75</v>
      </c>
      <c r="M46" s="2">
        <v>39</v>
      </c>
      <c r="N46" s="2">
        <v>37.28</v>
      </c>
      <c r="O46" s="2" t="s">
        <v>285</v>
      </c>
      <c r="P46" s="2" t="s">
        <v>287</v>
      </c>
      <c r="Q46" s="2">
        <v>77</v>
      </c>
      <c r="R46" s="2">
        <v>30.85</v>
      </c>
      <c r="S46" s="2" t="s">
        <v>285</v>
      </c>
      <c r="T46" s="2" t="s">
        <v>287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258</v>
      </c>
      <c r="G47" s="2" t="s">
        <v>285</v>
      </c>
      <c r="H47" s="2" t="s">
        <v>285</v>
      </c>
      <c r="I47" s="2" t="s">
        <v>285</v>
      </c>
      <c r="J47" s="2" t="s">
        <v>285</v>
      </c>
      <c r="K47" s="2" t="s">
        <v>287</v>
      </c>
      <c r="L47" s="2">
        <v>69</v>
      </c>
      <c r="M47" s="2">
        <v>41</v>
      </c>
      <c r="N47" s="2">
        <v>53.73</v>
      </c>
      <c r="O47" s="2" t="s">
        <v>285</v>
      </c>
      <c r="P47" s="2" t="s">
        <v>287</v>
      </c>
      <c r="Q47" s="2">
        <v>99</v>
      </c>
      <c r="R47" s="2">
        <v>21.17</v>
      </c>
      <c r="S47" s="2" t="s">
        <v>285</v>
      </c>
      <c r="T47" s="2" t="s">
        <v>287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285</v>
      </c>
      <c r="H48" s="2" t="s">
        <v>285</v>
      </c>
      <c r="I48" s="2" t="s">
        <v>285</v>
      </c>
      <c r="J48" s="2" t="s">
        <v>285</v>
      </c>
      <c r="K48" s="2" t="s">
        <v>287</v>
      </c>
      <c r="L48" s="2">
        <v>97</v>
      </c>
      <c r="M48" s="2">
        <v>83</v>
      </c>
      <c r="N48" s="2">
        <v>95.21</v>
      </c>
      <c r="O48" s="2" t="s">
        <v>285</v>
      </c>
      <c r="P48" s="2" t="s">
        <v>287</v>
      </c>
      <c r="Q48" s="2">
        <v>99</v>
      </c>
      <c r="R48" s="2">
        <v>61.82</v>
      </c>
      <c r="S48" s="2" t="s">
        <v>285</v>
      </c>
      <c r="T48" s="2" t="s">
        <v>287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8.17</v>
      </c>
      <c r="H49" s="2">
        <v>116</v>
      </c>
      <c r="I49" s="2">
        <v>0.01</v>
      </c>
      <c r="J49" s="2">
        <v>0.02</v>
      </c>
      <c r="K49" s="2" t="s">
        <v>288</v>
      </c>
      <c r="L49" s="2">
        <v>166</v>
      </c>
      <c r="M49" s="2">
        <v>164</v>
      </c>
      <c r="N49" s="2">
        <v>78.86</v>
      </c>
      <c r="O49" s="2">
        <v>67.88</v>
      </c>
      <c r="P49" s="2" t="s">
        <v>288</v>
      </c>
      <c r="Q49" s="2">
        <v>129</v>
      </c>
      <c r="R49" s="2">
        <v>87.86</v>
      </c>
      <c r="S49" s="2">
        <v>97.89</v>
      </c>
      <c r="T49" s="2" t="s">
        <v>288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 t="s">
        <v>285</v>
      </c>
      <c r="H50" s="2" t="s">
        <v>285</v>
      </c>
      <c r="I50" s="2" t="s">
        <v>285</v>
      </c>
      <c r="J50" s="2" t="s">
        <v>285</v>
      </c>
      <c r="K50" s="2" t="s">
        <v>287</v>
      </c>
      <c r="L50" s="2">
        <v>76</v>
      </c>
      <c r="M50" s="2">
        <v>41</v>
      </c>
      <c r="N50" s="2">
        <v>52.69</v>
      </c>
      <c r="O50" s="2" t="s">
        <v>285</v>
      </c>
      <c r="P50" s="2" t="s">
        <v>287</v>
      </c>
      <c r="Q50" s="2">
        <v>78</v>
      </c>
      <c r="R50" s="2">
        <v>31.81</v>
      </c>
      <c r="S50" s="2" t="s">
        <v>285</v>
      </c>
      <c r="T50" s="2" t="s">
        <v>287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285</v>
      </c>
      <c r="H51" s="2" t="s">
        <v>285</v>
      </c>
      <c r="I51" s="2" t="s">
        <v>285</v>
      </c>
      <c r="J51" s="2" t="s">
        <v>285</v>
      </c>
      <c r="K51" s="2" t="s">
        <v>287</v>
      </c>
      <c r="L51" s="2">
        <v>43</v>
      </c>
      <c r="M51" s="2">
        <v>58</v>
      </c>
      <c r="N51" s="2">
        <v>59.02</v>
      </c>
      <c r="O51" s="2" t="s">
        <v>285</v>
      </c>
      <c r="P51" s="2" t="s">
        <v>287</v>
      </c>
      <c r="Q51" s="2">
        <v>57</v>
      </c>
      <c r="R51" s="2">
        <v>20.51</v>
      </c>
      <c r="S51" s="2" t="s">
        <v>285</v>
      </c>
      <c r="T51" s="2" t="s">
        <v>287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 t="s">
        <v>285</v>
      </c>
      <c r="H52" s="2" t="s">
        <v>285</v>
      </c>
      <c r="I52" s="2" t="s">
        <v>285</v>
      </c>
      <c r="J52" s="2" t="s">
        <v>285</v>
      </c>
      <c r="K52" s="2" t="s">
        <v>287</v>
      </c>
      <c r="L52" s="2">
        <v>129</v>
      </c>
      <c r="M52" s="2">
        <v>127</v>
      </c>
      <c r="N52" s="2">
        <v>79.05</v>
      </c>
      <c r="O52" s="2" t="s">
        <v>285</v>
      </c>
      <c r="P52" s="2" t="s">
        <v>287</v>
      </c>
      <c r="Q52" s="2">
        <v>131</v>
      </c>
      <c r="R52" s="2">
        <v>23.9</v>
      </c>
      <c r="S52" s="2" t="s">
        <v>285</v>
      </c>
      <c r="T52" s="2" t="s">
        <v>287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285</v>
      </c>
      <c r="H53" s="2" t="s">
        <v>285</v>
      </c>
      <c r="I53" s="2" t="s">
        <v>285</v>
      </c>
      <c r="J53" s="2" t="s">
        <v>285</v>
      </c>
      <c r="K53" s="2" t="s">
        <v>287</v>
      </c>
      <c r="L53" s="2">
        <v>107</v>
      </c>
      <c r="M53" s="2">
        <v>109</v>
      </c>
      <c r="N53" s="2">
        <v>93.79</v>
      </c>
      <c r="O53" s="2" t="s">
        <v>285</v>
      </c>
      <c r="P53" s="2" t="s">
        <v>287</v>
      </c>
      <c r="Q53" s="2">
        <v>93</v>
      </c>
      <c r="R53" s="2">
        <v>4.63</v>
      </c>
      <c r="S53" s="2" t="s">
        <v>285</v>
      </c>
      <c r="T53" s="2" t="s">
        <v>287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8.92</v>
      </c>
      <c r="H54" s="2">
        <v>247299</v>
      </c>
      <c r="I54" s="2">
        <v>15.2</v>
      </c>
      <c r="J54" s="2">
        <v>20</v>
      </c>
      <c r="K54" s="2" t="s">
        <v>288</v>
      </c>
      <c r="L54" s="2">
        <v>117</v>
      </c>
      <c r="M54" s="2">
        <v>82</v>
      </c>
      <c r="N54" s="2">
        <v>75.819999999999993</v>
      </c>
      <c r="O54" s="2">
        <v>75.930000000000007</v>
      </c>
      <c r="P54" s="2" t="s">
        <v>288</v>
      </c>
      <c r="Q54" s="2">
        <v>52</v>
      </c>
      <c r="R54" s="2">
        <v>17.579999999999998</v>
      </c>
      <c r="S54" s="2">
        <v>17.04</v>
      </c>
      <c r="T54" s="2" t="s">
        <v>288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8.9499999999999993</v>
      </c>
      <c r="H55" s="2">
        <v>333</v>
      </c>
      <c r="I55" s="2">
        <v>0.02</v>
      </c>
      <c r="J55" s="2">
        <v>2.3E-2</v>
      </c>
      <c r="K55" s="2" t="s">
        <v>287</v>
      </c>
      <c r="L55" s="2">
        <v>112</v>
      </c>
      <c r="M55" s="2">
        <v>77</v>
      </c>
      <c r="N55" s="2">
        <v>82.16</v>
      </c>
      <c r="O55" s="2">
        <v>640.52</v>
      </c>
      <c r="P55" s="2" t="s">
        <v>287</v>
      </c>
      <c r="Q55" s="2">
        <v>114</v>
      </c>
      <c r="R55" s="2">
        <v>31.02</v>
      </c>
      <c r="S55" s="2" t="s">
        <v>285</v>
      </c>
      <c r="T55" s="2" t="s">
        <v>287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285</v>
      </c>
      <c r="H56" s="2" t="s">
        <v>285</v>
      </c>
      <c r="I56" s="2" t="s">
        <v>285</v>
      </c>
      <c r="J56" s="2" t="s">
        <v>285</v>
      </c>
      <c r="K56" s="2" t="s">
        <v>287</v>
      </c>
      <c r="L56" s="2">
        <v>131</v>
      </c>
      <c r="M56" s="2">
        <v>133</v>
      </c>
      <c r="N56" s="2">
        <v>95.8</v>
      </c>
      <c r="O56" s="2" t="s">
        <v>285</v>
      </c>
      <c r="P56" s="2" t="s">
        <v>287</v>
      </c>
      <c r="Q56" s="2">
        <v>117</v>
      </c>
      <c r="R56" s="2">
        <v>87.39</v>
      </c>
      <c r="S56" s="2" t="s">
        <v>285</v>
      </c>
      <c r="T56" s="2" t="s">
        <v>287</v>
      </c>
    </row>
    <row r="57" spans="1:20" x14ac:dyDescent="0.2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9.0299999999999994</v>
      </c>
      <c r="H57" s="2">
        <v>824</v>
      </c>
      <c r="I57" s="2">
        <v>0.05</v>
      </c>
      <c r="J57" s="2">
        <v>0.03</v>
      </c>
      <c r="K57" s="2" t="s">
        <v>287</v>
      </c>
      <c r="L57" s="2">
        <v>91</v>
      </c>
      <c r="M57" s="2">
        <v>106</v>
      </c>
      <c r="N57" s="2">
        <v>30.02</v>
      </c>
      <c r="O57" s="2">
        <v>25.16</v>
      </c>
      <c r="P57" s="2" t="s">
        <v>288</v>
      </c>
      <c r="Q57" s="2">
        <v>51</v>
      </c>
      <c r="R57" s="2">
        <v>9.0500000000000007</v>
      </c>
      <c r="S57" s="2" t="s">
        <v>285</v>
      </c>
      <c r="T57" s="2" t="s">
        <v>287</v>
      </c>
    </row>
    <row r="58" spans="1:20" x14ac:dyDescent="0.25">
      <c r="A58">
        <v>1</v>
      </c>
      <c r="B58" t="b">
        <f t="shared" si="1"/>
        <v>1</v>
      </c>
      <c r="C58" t="b">
        <f t="shared" si="0"/>
        <v>1</v>
      </c>
      <c r="D58" s="1" t="b">
        <f t="shared" si="2"/>
        <v>0</v>
      </c>
      <c r="F58" t="s">
        <v>41</v>
      </c>
      <c r="G58" s="2">
        <v>9.14</v>
      </c>
      <c r="H58" s="2">
        <v>1751</v>
      </c>
      <c r="I58" s="2">
        <v>0.11</v>
      </c>
      <c r="J58" s="2">
        <v>3.7999999999999999E-2</v>
      </c>
      <c r="K58" s="2" t="s">
        <v>287</v>
      </c>
      <c r="L58" s="2">
        <v>91</v>
      </c>
      <c r="M58" s="2">
        <v>106</v>
      </c>
      <c r="N58" s="2">
        <v>43.16</v>
      </c>
      <c r="O58" s="2">
        <v>40.31</v>
      </c>
      <c r="P58" s="2" t="s">
        <v>288</v>
      </c>
      <c r="Q58" s="2">
        <v>105</v>
      </c>
      <c r="R58" s="2">
        <v>19.77</v>
      </c>
      <c r="S58" s="2" t="s">
        <v>285</v>
      </c>
      <c r="T58" s="2" t="s">
        <v>287</v>
      </c>
    </row>
    <row r="59" spans="1:20" x14ac:dyDescent="0.25">
      <c r="A59">
        <v>1</v>
      </c>
      <c r="B59" t="b">
        <f t="shared" si="1"/>
        <v>1</v>
      </c>
      <c r="C59" t="b">
        <f t="shared" si="0"/>
        <v>1</v>
      </c>
      <c r="D59" s="1" t="b">
        <f t="shared" si="2"/>
        <v>0</v>
      </c>
      <c r="F59" t="s">
        <v>42</v>
      </c>
      <c r="G59" s="2">
        <v>9.44</v>
      </c>
      <c r="H59" s="2">
        <v>877</v>
      </c>
      <c r="I59" s="2">
        <v>0.05</v>
      </c>
      <c r="J59" s="2">
        <v>3.5999999999999997E-2</v>
      </c>
      <c r="K59" s="2" t="s">
        <v>287</v>
      </c>
      <c r="L59" s="2">
        <v>91</v>
      </c>
      <c r="M59" s="2">
        <v>106</v>
      </c>
      <c r="N59" s="2">
        <v>41.21</v>
      </c>
      <c r="O59" s="2">
        <v>30.54</v>
      </c>
      <c r="P59" s="2" t="s">
        <v>288</v>
      </c>
      <c r="Q59" s="2">
        <v>105</v>
      </c>
      <c r="R59" s="2">
        <v>22.64</v>
      </c>
      <c r="S59" s="2" t="s">
        <v>285</v>
      </c>
      <c r="T59" s="2" t="s">
        <v>287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9.4499999999999993</v>
      </c>
      <c r="H60" s="2">
        <v>507</v>
      </c>
      <c r="I60" s="2">
        <v>0.03</v>
      </c>
      <c r="J60" s="2">
        <v>0.03</v>
      </c>
      <c r="K60" s="2" t="s">
        <v>288</v>
      </c>
      <c r="L60" s="2">
        <v>104</v>
      </c>
      <c r="M60" s="2">
        <v>78</v>
      </c>
      <c r="N60" s="2">
        <v>67.400000000000006</v>
      </c>
      <c r="O60" s="2">
        <v>66.739999999999995</v>
      </c>
      <c r="P60" s="2" t="s">
        <v>288</v>
      </c>
      <c r="Q60" s="2">
        <v>103</v>
      </c>
      <c r="R60" s="2">
        <v>59.05</v>
      </c>
      <c r="S60" s="2">
        <v>42.6</v>
      </c>
      <c r="T60" s="2" t="s">
        <v>288</v>
      </c>
    </row>
    <row r="61" spans="1:20" x14ac:dyDescent="0.25">
      <c r="A61">
        <v>1</v>
      </c>
      <c r="B61" t="b">
        <f t="shared" si="1"/>
        <v>1</v>
      </c>
      <c r="C61" t="b">
        <f t="shared" si="0"/>
        <v>1</v>
      </c>
      <c r="D61" s="1" t="b">
        <f t="shared" si="2"/>
        <v>0</v>
      </c>
      <c r="F61" t="s">
        <v>44</v>
      </c>
      <c r="G61" s="2">
        <v>9.58</v>
      </c>
      <c r="H61" s="2">
        <v>19</v>
      </c>
      <c r="I61" s="2">
        <v>0</v>
      </c>
      <c r="J61" s="2">
        <v>1.0999999999999999E-2</v>
      </c>
      <c r="K61" s="2" t="s">
        <v>287</v>
      </c>
      <c r="L61" s="2">
        <v>173</v>
      </c>
      <c r="M61" s="2">
        <v>171</v>
      </c>
      <c r="N61" s="2">
        <v>52.49</v>
      </c>
      <c r="O61" s="2" t="s">
        <v>285</v>
      </c>
      <c r="P61" s="2" t="s">
        <v>287</v>
      </c>
      <c r="Q61" s="2">
        <v>175</v>
      </c>
      <c r="R61" s="2">
        <v>48.09</v>
      </c>
      <c r="S61" s="2" t="s">
        <v>285</v>
      </c>
      <c r="T61" s="2" t="s">
        <v>287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259</v>
      </c>
      <c r="G62" s="2">
        <v>9.7200000000000006</v>
      </c>
      <c r="H62" s="2">
        <v>484</v>
      </c>
      <c r="I62" s="2">
        <v>0.03</v>
      </c>
      <c r="J62" s="2">
        <v>1.9E-2</v>
      </c>
      <c r="K62" s="2" t="s">
        <v>287</v>
      </c>
      <c r="L62" s="2">
        <v>105</v>
      </c>
      <c r="M62" s="2">
        <v>120</v>
      </c>
      <c r="N62" s="2">
        <v>25.71</v>
      </c>
      <c r="O62" s="2">
        <v>20.36</v>
      </c>
      <c r="P62" s="2" t="s">
        <v>288</v>
      </c>
      <c r="Q62" s="2">
        <v>79</v>
      </c>
      <c r="R62" s="2">
        <v>19.16</v>
      </c>
      <c r="S62" s="2" t="s">
        <v>285</v>
      </c>
      <c r="T62" s="2" t="s">
        <v>287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9.85</v>
      </c>
      <c r="H63" s="2">
        <v>155333</v>
      </c>
      <c r="I63" s="2">
        <v>9.5500000000000007</v>
      </c>
      <c r="J63" s="2">
        <v>20.058</v>
      </c>
      <c r="K63" s="2" t="s">
        <v>288</v>
      </c>
      <c r="L63" s="2">
        <v>95</v>
      </c>
      <c r="M63" s="2">
        <v>174</v>
      </c>
      <c r="N63" s="2">
        <v>50.37</v>
      </c>
      <c r="O63" s="2">
        <v>51.1</v>
      </c>
      <c r="P63" s="2" t="s">
        <v>288</v>
      </c>
      <c r="Q63" s="2">
        <v>176</v>
      </c>
      <c r="R63" s="2">
        <v>47.8</v>
      </c>
      <c r="S63" s="2">
        <v>49.32</v>
      </c>
      <c r="T63" s="2" t="s">
        <v>288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9.9499999999999993</v>
      </c>
      <c r="H64" s="2">
        <v>383</v>
      </c>
      <c r="I64" s="2">
        <v>0.02</v>
      </c>
      <c r="J64" s="2">
        <v>0.03</v>
      </c>
      <c r="K64" s="2" t="s">
        <v>288</v>
      </c>
      <c r="L64" s="2">
        <v>77</v>
      </c>
      <c r="M64" s="2">
        <v>156</v>
      </c>
      <c r="N64" s="2">
        <v>39.29</v>
      </c>
      <c r="O64" s="2">
        <v>47.87</v>
      </c>
      <c r="P64" s="2" t="s">
        <v>288</v>
      </c>
      <c r="Q64" s="2">
        <v>158</v>
      </c>
      <c r="R64" s="2">
        <v>38.32</v>
      </c>
      <c r="S64" s="2">
        <v>43.57</v>
      </c>
      <c r="T64" s="2" t="s">
        <v>288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285</v>
      </c>
      <c r="H65" s="2" t="s">
        <v>285</v>
      </c>
      <c r="I65" s="2" t="s">
        <v>285</v>
      </c>
      <c r="J65" s="2" t="s">
        <v>285</v>
      </c>
      <c r="K65" s="2" t="s">
        <v>287</v>
      </c>
      <c r="L65" s="2">
        <v>83</v>
      </c>
      <c r="M65" s="2">
        <v>85</v>
      </c>
      <c r="N65" s="2">
        <v>63.98</v>
      </c>
      <c r="O65" s="2" t="s">
        <v>285</v>
      </c>
      <c r="P65" s="2" t="s">
        <v>287</v>
      </c>
      <c r="Q65" s="2">
        <v>95</v>
      </c>
      <c r="R65" s="2">
        <v>12.16</v>
      </c>
      <c r="S65" s="2" t="s">
        <v>285</v>
      </c>
      <c r="T65" s="2" t="s">
        <v>287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>
        <v>9.99</v>
      </c>
      <c r="H66" s="2">
        <v>133</v>
      </c>
      <c r="I66" s="2">
        <v>0.01</v>
      </c>
      <c r="J66" s="2">
        <v>1.6E-2</v>
      </c>
      <c r="K66" s="2" t="s">
        <v>287</v>
      </c>
      <c r="L66" s="2">
        <v>75</v>
      </c>
      <c r="M66" s="2">
        <v>53</v>
      </c>
      <c r="N66" s="2">
        <v>18.84</v>
      </c>
      <c r="O66" s="2" t="s">
        <v>285</v>
      </c>
      <c r="P66" s="2" t="s">
        <v>287</v>
      </c>
      <c r="Q66" s="2">
        <v>89</v>
      </c>
      <c r="R66" s="2">
        <v>7.56</v>
      </c>
      <c r="S66" s="2" t="s">
        <v>285</v>
      </c>
      <c r="T66" s="2" t="s">
        <v>287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285</v>
      </c>
      <c r="H67" s="2" t="s">
        <v>285</v>
      </c>
      <c r="I67" s="2" t="s">
        <v>285</v>
      </c>
      <c r="J67" s="2" t="s">
        <v>285</v>
      </c>
      <c r="K67" s="2" t="s">
        <v>287</v>
      </c>
      <c r="L67" s="2">
        <v>77</v>
      </c>
      <c r="M67" s="2">
        <v>110</v>
      </c>
      <c r="N67" s="2">
        <v>67.290000000000006</v>
      </c>
      <c r="O67" s="2" t="s">
        <v>285</v>
      </c>
      <c r="P67" s="2" t="s">
        <v>287</v>
      </c>
      <c r="Q67" s="2">
        <v>61</v>
      </c>
      <c r="R67" s="2">
        <v>62.83</v>
      </c>
      <c r="S67" s="2" t="s">
        <v>285</v>
      </c>
      <c r="T67" s="2" t="s">
        <v>287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1</v>
      </c>
      <c r="D68" s="1" t="b">
        <f t="shared" si="2"/>
        <v>0</v>
      </c>
      <c r="F68" t="s">
        <v>49</v>
      </c>
      <c r="G68" s="2">
        <v>10.02</v>
      </c>
      <c r="H68" s="2">
        <v>1101</v>
      </c>
      <c r="I68" s="2">
        <v>7.0000000000000007E-2</v>
      </c>
      <c r="J68" s="2">
        <v>3.3000000000000002E-2</v>
      </c>
      <c r="K68" s="2" t="s">
        <v>287</v>
      </c>
      <c r="L68" s="2">
        <v>91</v>
      </c>
      <c r="M68" s="2">
        <v>120</v>
      </c>
      <c r="N68" s="2">
        <v>20.55</v>
      </c>
      <c r="O68" s="2">
        <v>19.48</v>
      </c>
      <c r="P68" s="2" t="s">
        <v>288</v>
      </c>
      <c r="Q68" s="2">
        <v>65</v>
      </c>
      <c r="R68" s="2">
        <v>11.42</v>
      </c>
      <c r="S68" s="2" t="s">
        <v>285</v>
      </c>
      <c r="T68" s="2" t="s">
        <v>287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1</v>
      </c>
      <c r="D69" s="1" t="b">
        <f t="shared" ref="D69:D88" si="5">AND(B69=FALSE,C69=FALSE)</f>
        <v>0</v>
      </c>
      <c r="F69" t="s">
        <v>50</v>
      </c>
      <c r="G69" s="2" t="s">
        <v>285</v>
      </c>
      <c r="H69" s="2" t="s">
        <v>285</v>
      </c>
      <c r="I69" s="2" t="s">
        <v>285</v>
      </c>
      <c r="J69" s="2" t="s">
        <v>285</v>
      </c>
      <c r="K69" s="2" t="s">
        <v>287</v>
      </c>
      <c r="L69" s="2">
        <v>91</v>
      </c>
      <c r="M69" s="2">
        <v>126</v>
      </c>
      <c r="N69" s="2">
        <v>27.9</v>
      </c>
      <c r="O69" s="2" t="s">
        <v>285</v>
      </c>
      <c r="P69" s="2" t="s">
        <v>287</v>
      </c>
      <c r="Q69" s="2">
        <v>89</v>
      </c>
      <c r="R69" s="2">
        <v>18.25</v>
      </c>
      <c r="S69" s="2" t="s">
        <v>285</v>
      </c>
      <c r="T69" s="2" t="s">
        <v>287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10.16</v>
      </c>
      <c r="H70" s="2">
        <v>556</v>
      </c>
      <c r="I70" s="2">
        <v>0.03</v>
      </c>
      <c r="J70" s="2">
        <v>2.3E-2</v>
      </c>
      <c r="K70" s="2" t="s">
        <v>287</v>
      </c>
      <c r="L70" s="2">
        <v>105</v>
      </c>
      <c r="M70" s="2">
        <v>120</v>
      </c>
      <c r="N70" s="2">
        <v>41.07</v>
      </c>
      <c r="O70" s="2">
        <v>34.630000000000003</v>
      </c>
      <c r="P70" s="2" t="s">
        <v>288</v>
      </c>
      <c r="Q70" s="2">
        <v>119</v>
      </c>
      <c r="R70" s="2">
        <v>10.74</v>
      </c>
      <c r="S70" s="2" t="s">
        <v>285</v>
      </c>
      <c r="T70" s="2" t="s">
        <v>287</v>
      </c>
    </row>
    <row r="71" spans="1:20" x14ac:dyDescent="0.25">
      <c r="A71">
        <v>1</v>
      </c>
      <c r="B71" t="b">
        <f t="shared" si="4"/>
        <v>1</v>
      </c>
      <c r="C71" t="b">
        <f t="shared" si="3"/>
        <v>1</v>
      </c>
      <c r="D71" s="1" t="b">
        <f t="shared" si="5"/>
        <v>0</v>
      </c>
      <c r="F71" t="s">
        <v>51</v>
      </c>
      <c r="G71" s="2">
        <v>10.18</v>
      </c>
      <c r="H71" s="2">
        <v>908</v>
      </c>
      <c r="I71" s="2">
        <v>0.06</v>
      </c>
      <c r="J71" s="2">
        <v>4.1000000000000002E-2</v>
      </c>
      <c r="K71" s="2" t="s">
        <v>287</v>
      </c>
      <c r="L71" s="2">
        <v>91</v>
      </c>
      <c r="M71" s="2">
        <v>126</v>
      </c>
      <c r="N71" s="2">
        <v>24.92</v>
      </c>
      <c r="O71" s="2">
        <v>19.55</v>
      </c>
      <c r="P71" s="2" t="s">
        <v>288</v>
      </c>
      <c r="Q71" s="2">
        <v>89</v>
      </c>
      <c r="R71" s="2">
        <v>12.03</v>
      </c>
      <c r="S71" s="2" t="s">
        <v>285</v>
      </c>
      <c r="T71" s="2" t="s">
        <v>287</v>
      </c>
    </row>
    <row r="72" spans="1:20" x14ac:dyDescent="0.25">
      <c r="A72">
        <v>1</v>
      </c>
      <c r="B72" t="b">
        <f t="shared" si="4"/>
        <v>1</v>
      </c>
      <c r="C72" t="b">
        <f t="shared" si="3"/>
        <v>1</v>
      </c>
      <c r="D72" s="1" t="b">
        <f t="shared" si="5"/>
        <v>0</v>
      </c>
      <c r="F72" t="s">
        <v>53</v>
      </c>
      <c r="G72" s="2">
        <v>10.38</v>
      </c>
      <c r="H72" s="2">
        <v>319</v>
      </c>
      <c r="I72" s="2">
        <v>0.02</v>
      </c>
      <c r="J72" s="2">
        <v>1.6E-2</v>
      </c>
      <c r="K72" s="2" t="s">
        <v>287</v>
      </c>
      <c r="L72" s="2">
        <v>119</v>
      </c>
      <c r="M72" s="2">
        <v>91</v>
      </c>
      <c r="N72" s="2">
        <v>84.03</v>
      </c>
      <c r="O72" s="2" t="s">
        <v>285</v>
      </c>
      <c r="P72" s="2" t="s">
        <v>287</v>
      </c>
      <c r="Q72" s="2">
        <v>134</v>
      </c>
      <c r="R72" s="2">
        <v>21.74</v>
      </c>
      <c r="S72" s="2">
        <v>22.97</v>
      </c>
      <c r="T72" s="2" t="s">
        <v>288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285</v>
      </c>
      <c r="H73" s="2" t="s">
        <v>285</v>
      </c>
      <c r="I73" s="2" t="s">
        <v>285</v>
      </c>
      <c r="J73" s="2" t="s">
        <v>285</v>
      </c>
      <c r="K73" s="2" t="s">
        <v>287</v>
      </c>
      <c r="L73" s="2">
        <v>167</v>
      </c>
      <c r="M73" s="2">
        <v>130</v>
      </c>
      <c r="N73" s="2">
        <v>86.52</v>
      </c>
      <c r="O73" s="2" t="s">
        <v>285</v>
      </c>
      <c r="P73" s="2" t="s">
        <v>287</v>
      </c>
      <c r="Q73" s="2">
        <v>132</v>
      </c>
      <c r="R73" s="2">
        <v>91.7</v>
      </c>
      <c r="S73" s="2" t="s">
        <v>285</v>
      </c>
      <c r="T73" s="2" t="s">
        <v>287</v>
      </c>
    </row>
    <row r="74" spans="1:20" x14ac:dyDescent="0.2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10.42</v>
      </c>
      <c r="H74" s="2">
        <v>708</v>
      </c>
      <c r="I74" s="2">
        <v>0.04</v>
      </c>
      <c r="J74" s="2">
        <v>2.9000000000000001E-2</v>
      </c>
      <c r="K74" s="2" t="s">
        <v>287</v>
      </c>
      <c r="L74" s="2">
        <v>105</v>
      </c>
      <c r="M74" s="2">
        <v>120</v>
      </c>
      <c r="N74" s="2">
        <v>39.32</v>
      </c>
      <c r="O74" s="2">
        <v>36.94</v>
      </c>
      <c r="P74" s="2" t="s">
        <v>288</v>
      </c>
      <c r="Q74" s="2">
        <v>77</v>
      </c>
      <c r="R74" s="2">
        <v>13.41</v>
      </c>
      <c r="S74" s="2" t="s">
        <v>285</v>
      </c>
      <c r="T74" s="2" t="s">
        <v>287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10.53</v>
      </c>
      <c r="H75" s="2">
        <v>759</v>
      </c>
      <c r="I75" s="2">
        <v>0.05</v>
      </c>
      <c r="J75" s="2">
        <v>2.5999999999999999E-2</v>
      </c>
      <c r="K75" s="2" t="s">
        <v>287</v>
      </c>
      <c r="L75" s="2">
        <v>105</v>
      </c>
      <c r="M75" s="2">
        <v>134</v>
      </c>
      <c r="N75" s="2">
        <v>17.36</v>
      </c>
      <c r="O75" s="2">
        <v>19.260000000000002</v>
      </c>
      <c r="P75" s="2" t="s">
        <v>288</v>
      </c>
      <c r="Q75" s="2">
        <v>91</v>
      </c>
      <c r="R75" s="2">
        <v>16.61</v>
      </c>
      <c r="S75" s="2" t="s">
        <v>285</v>
      </c>
      <c r="T75" s="2" t="s">
        <v>287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10.62</v>
      </c>
      <c r="H76" s="2">
        <v>471</v>
      </c>
      <c r="I76" s="2">
        <v>0.03</v>
      </c>
      <c r="J76" s="2">
        <v>4.7E-2</v>
      </c>
      <c r="K76" s="2" t="s">
        <v>288</v>
      </c>
      <c r="L76" s="2">
        <v>146</v>
      </c>
      <c r="M76" s="2">
        <v>148</v>
      </c>
      <c r="N76" s="2">
        <v>62.72</v>
      </c>
      <c r="O76" s="2">
        <v>64.849999999999994</v>
      </c>
      <c r="P76" s="2" t="s">
        <v>288</v>
      </c>
      <c r="Q76" s="2">
        <v>111</v>
      </c>
      <c r="R76" s="2">
        <v>54.91</v>
      </c>
      <c r="S76" s="2">
        <v>58.62</v>
      </c>
      <c r="T76" s="2" t="s">
        <v>288</v>
      </c>
    </row>
    <row r="77" spans="1:20" x14ac:dyDescent="0.25">
      <c r="A77">
        <v>1</v>
      </c>
      <c r="B77" t="b">
        <f t="shared" si="4"/>
        <v>1</v>
      </c>
      <c r="C77" t="b">
        <f t="shared" si="3"/>
        <v>1</v>
      </c>
      <c r="D77" s="1" t="b">
        <f t="shared" si="5"/>
        <v>0</v>
      </c>
      <c r="F77" t="s">
        <v>260</v>
      </c>
      <c r="G77" s="2">
        <v>10.64</v>
      </c>
      <c r="H77" s="2">
        <v>607</v>
      </c>
      <c r="I77" s="2">
        <v>0.04</v>
      </c>
      <c r="J77" s="2">
        <v>2.8000000000000001E-2</v>
      </c>
      <c r="K77" s="2" t="s">
        <v>287</v>
      </c>
      <c r="L77" s="2">
        <v>119</v>
      </c>
      <c r="M77" s="2">
        <v>91</v>
      </c>
      <c r="N77" s="2">
        <v>33.61</v>
      </c>
      <c r="O77" s="2">
        <v>78.150000000000006</v>
      </c>
      <c r="P77" s="2" t="s">
        <v>287</v>
      </c>
      <c r="Q77" s="2">
        <v>134</v>
      </c>
      <c r="R77" s="2">
        <v>25.92</v>
      </c>
      <c r="S77" s="2">
        <v>24.41</v>
      </c>
      <c r="T77" s="2" t="s">
        <v>288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10.67</v>
      </c>
      <c r="H78" s="2">
        <v>113091</v>
      </c>
      <c r="I78" s="2">
        <v>6.95</v>
      </c>
      <c r="J78" s="2">
        <v>20</v>
      </c>
      <c r="K78" s="2" t="s">
        <v>288</v>
      </c>
      <c r="L78" s="2">
        <v>152</v>
      </c>
      <c r="M78" s="2">
        <v>115</v>
      </c>
      <c r="N78" s="2">
        <v>80.72</v>
      </c>
      <c r="O78" s="2">
        <v>79.31</v>
      </c>
      <c r="P78" s="2" t="s">
        <v>288</v>
      </c>
      <c r="Q78" s="2" t="s">
        <v>285</v>
      </c>
      <c r="R78" s="2" t="s">
        <v>285</v>
      </c>
      <c r="S78" s="2" t="s">
        <v>285</v>
      </c>
      <c r="T78" s="2" t="s">
        <v>285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10.69</v>
      </c>
      <c r="H79" s="2">
        <v>598</v>
      </c>
      <c r="I79" s="2">
        <v>0.04</v>
      </c>
      <c r="J79" s="2">
        <v>6.2E-2</v>
      </c>
      <c r="K79" s="2" t="s">
        <v>287</v>
      </c>
      <c r="L79" s="2">
        <v>146</v>
      </c>
      <c r="M79" s="2">
        <v>148</v>
      </c>
      <c r="N79" s="2">
        <v>63.83</v>
      </c>
      <c r="O79" s="2">
        <v>100.72</v>
      </c>
      <c r="P79" s="2" t="s">
        <v>287</v>
      </c>
      <c r="Q79" s="2">
        <v>111</v>
      </c>
      <c r="R79" s="2">
        <v>59.4</v>
      </c>
      <c r="S79" s="2">
        <v>295.7</v>
      </c>
      <c r="T79" s="2" t="s">
        <v>287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1263</v>
      </c>
      <c r="I80" s="2">
        <v>0.08</v>
      </c>
      <c r="J80" s="2">
        <v>4.9000000000000002E-2</v>
      </c>
      <c r="K80" s="2" t="s">
        <v>288</v>
      </c>
      <c r="L80" s="2">
        <v>91</v>
      </c>
      <c r="M80" s="2">
        <v>92</v>
      </c>
      <c r="N80" s="2">
        <v>51.09</v>
      </c>
      <c r="O80" s="2">
        <v>57.89</v>
      </c>
      <c r="P80" s="2" t="s">
        <v>288</v>
      </c>
      <c r="Q80" s="2">
        <v>134</v>
      </c>
      <c r="R80" s="2">
        <v>20.84</v>
      </c>
      <c r="S80" s="2">
        <v>23.34</v>
      </c>
      <c r="T80" s="2" t="s">
        <v>288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10.93</v>
      </c>
      <c r="H81" s="2">
        <v>480</v>
      </c>
      <c r="I81" s="2">
        <v>0.03</v>
      </c>
      <c r="J81" s="2">
        <v>5.1999999999999998E-2</v>
      </c>
      <c r="K81" s="2" t="s">
        <v>288</v>
      </c>
      <c r="L81" s="2">
        <v>146</v>
      </c>
      <c r="M81" s="2">
        <v>148</v>
      </c>
      <c r="N81" s="2">
        <v>62.49</v>
      </c>
      <c r="O81" s="2">
        <v>65.83</v>
      </c>
      <c r="P81" s="2" t="s">
        <v>288</v>
      </c>
      <c r="Q81" s="2">
        <v>111</v>
      </c>
      <c r="R81" s="2">
        <v>55.09</v>
      </c>
      <c r="S81" s="2">
        <v>57.87</v>
      </c>
      <c r="T81" s="2" t="s">
        <v>288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285</v>
      </c>
      <c r="H82" s="2" t="s">
        <v>285</v>
      </c>
      <c r="I82" s="2" t="s">
        <v>285</v>
      </c>
      <c r="J82" s="2" t="s">
        <v>285</v>
      </c>
      <c r="K82" s="2" t="s">
        <v>287</v>
      </c>
      <c r="L82" s="2">
        <v>117</v>
      </c>
      <c r="M82" s="2">
        <v>119</v>
      </c>
      <c r="N82" s="2">
        <v>96.74</v>
      </c>
      <c r="O82" s="2" t="s">
        <v>285</v>
      </c>
      <c r="P82" s="2" t="s">
        <v>287</v>
      </c>
      <c r="Q82" s="2">
        <v>201</v>
      </c>
      <c r="R82" s="2">
        <v>63.53</v>
      </c>
      <c r="S82" s="2" t="s">
        <v>285</v>
      </c>
      <c r="T82" s="2" t="s">
        <v>287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285</v>
      </c>
      <c r="H83" s="2" t="s">
        <v>285</v>
      </c>
      <c r="I83" s="2" t="s">
        <v>285</v>
      </c>
      <c r="J83" s="2" t="s">
        <v>285</v>
      </c>
      <c r="K83" s="2" t="s">
        <v>287</v>
      </c>
      <c r="L83" s="2">
        <v>157</v>
      </c>
      <c r="M83" s="2">
        <v>155</v>
      </c>
      <c r="N83" s="2">
        <v>75.33</v>
      </c>
      <c r="O83" s="2" t="s">
        <v>285</v>
      </c>
      <c r="P83" s="2" t="s">
        <v>287</v>
      </c>
      <c r="Q83" s="2">
        <v>75</v>
      </c>
      <c r="R83" s="2">
        <v>138.47999999999999</v>
      </c>
      <c r="S83" s="2" t="s">
        <v>285</v>
      </c>
      <c r="T83" s="2" t="s">
        <v>287</v>
      </c>
    </row>
    <row r="84" spans="1:20" x14ac:dyDescent="0.2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285</v>
      </c>
      <c r="H84" s="2" t="s">
        <v>285</v>
      </c>
      <c r="I84" s="2" t="s">
        <v>285</v>
      </c>
      <c r="J84" s="2" t="s">
        <v>285</v>
      </c>
      <c r="K84" s="2" t="s">
        <v>287</v>
      </c>
      <c r="L84" s="2">
        <v>77</v>
      </c>
      <c r="M84" s="2">
        <v>51</v>
      </c>
      <c r="N84" s="2">
        <v>47.09</v>
      </c>
      <c r="O84" s="2" t="s">
        <v>285</v>
      </c>
      <c r="P84" s="2" t="s">
        <v>287</v>
      </c>
      <c r="Q84" s="2">
        <v>123</v>
      </c>
      <c r="R84" s="2">
        <v>32.69</v>
      </c>
      <c r="S84" s="2" t="s">
        <v>285</v>
      </c>
      <c r="T84" s="2" t="s">
        <v>287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11.99</v>
      </c>
      <c r="H85" s="2">
        <v>626</v>
      </c>
      <c r="I85" s="2">
        <v>0.04</v>
      </c>
      <c r="J85" s="2">
        <v>0.10199999999999999</v>
      </c>
      <c r="K85" s="2" t="s">
        <v>288</v>
      </c>
      <c r="L85" s="2">
        <v>180</v>
      </c>
      <c r="M85" s="2">
        <v>182</v>
      </c>
      <c r="N85" s="2">
        <v>95.01</v>
      </c>
      <c r="O85" s="2">
        <v>99.13</v>
      </c>
      <c r="P85" s="2" t="s">
        <v>288</v>
      </c>
      <c r="Q85" s="2">
        <v>145</v>
      </c>
      <c r="R85" s="2">
        <v>40.14</v>
      </c>
      <c r="S85" s="2">
        <v>32.270000000000003</v>
      </c>
      <c r="T85" s="2" t="s">
        <v>288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12.08</v>
      </c>
      <c r="H86" s="2">
        <v>137</v>
      </c>
      <c r="I86" s="2">
        <v>0.01</v>
      </c>
      <c r="J86" s="2">
        <v>5.2999999999999999E-2</v>
      </c>
      <c r="K86" s="2" t="s">
        <v>288</v>
      </c>
      <c r="L86" s="2">
        <v>225</v>
      </c>
      <c r="M86" s="2">
        <v>227</v>
      </c>
      <c r="N86" s="2">
        <v>64.41</v>
      </c>
      <c r="O86" s="2">
        <v>56.69</v>
      </c>
      <c r="P86" s="2" t="s">
        <v>288</v>
      </c>
      <c r="Q86" s="2">
        <v>223</v>
      </c>
      <c r="R86" s="2">
        <v>62.91</v>
      </c>
      <c r="S86" s="2">
        <v>55.19</v>
      </c>
      <c r="T86" s="2" t="s">
        <v>288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12.16</v>
      </c>
      <c r="H87" s="2">
        <v>1998</v>
      </c>
      <c r="I87" s="2">
        <v>0.12</v>
      </c>
      <c r="J87" s="2">
        <v>8.8999999999999996E-2</v>
      </c>
      <c r="K87" s="2" t="s">
        <v>288</v>
      </c>
      <c r="L87" s="2">
        <v>128</v>
      </c>
      <c r="M87" s="2">
        <v>127</v>
      </c>
      <c r="N87" s="2">
        <v>13.76</v>
      </c>
      <c r="O87" s="2">
        <v>13.02</v>
      </c>
      <c r="P87" s="2" t="s">
        <v>288</v>
      </c>
      <c r="Q87" s="2">
        <v>129</v>
      </c>
      <c r="R87" s="2">
        <v>10.59</v>
      </c>
      <c r="S87" s="2">
        <v>8.77</v>
      </c>
      <c r="T87" s="2" t="s">
        <v>288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12.3</v>
      </c>
      <c r="H88" s="2">
        <v>575</v>
      </c>
      <c r="I88" s="2">
        <v>0.04</v>
      </c>
      <c r="J88" s="2">
        <v>9.7000000000000003E-2</v>
      </c>
      <c r="K88" s="2" t="s">
        <v>288</v>
      </c>
      <c r="L88" s="2">
        <v>180</v>
      </c>
      <c r="M88" s="2">
        <v>182</v>
      </c>
      <c r="N88" s="2">
        <v>96.39</v>
      </c>
      <c r="O88" s="2">
        <v>89.21</v>
      </c>
      <c r="P88" s="2" t="s">
        <v>288</v>
      </c>
      <c r="Q88" s="2">
        <v>145</v>
      </c>
      <c r="R88" s="2">
        <v>41.51</v>
      </c>
      <c r="S88" s="2">
        <v>41.1</v>
      </c>
      <c r="T88" s="2" t="s">
        <v>288</v>
      </c>
    </row>
  </sheetData>
  <conditionalFormatting sqref="D3:E3 B1:C1048576">
    <cfRule type="cellIs" dxfId="26" priority="2" operator="equal">
      <formula>FALSE</formula>
    </cfRule>
  </conditionalFormatting>
  <conditionalFormatting sqref="D1:E1048576">
    <cfRule type="cellIs" dxfId="25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88"/>
  <sheetViews>
    <sheetView workbookViewId="0">
      <selection activeCell="E12" sqref="E12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219</v>
      </c>
      <c r="N1" t="s">
        <v>220</v>
      </c>
      <c r="O1" t="s">
        <v>221</v>
      </c>
      <c r="P1" t="s">
        <v>74</v>
      </c>
      <c r="Q1" t="s">
        <v>222</v>
      </c>
      <c r="R1" t="s">
        <v>223</v>
      </c>
      <c r="S1" t="s">
        <v>224</v>
      </c>
      <c r="T1" t="s">
        <v>225</v>
      </c>
      <c r="U1" t="s">
        <v>225</v>
      </c>
      <c r="V1" t="s">
        <v>225</v>
      </c>
      <c r="W1" t="s">
        <v>226</v>
      </c>
      <c r="X1" t="s">
        <v>227</v>
      </c>
      <c r="Y1" t="s">
        <v>227</v>
      </c>
      <c r="Z1" t="s">
        <v>227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M2" t="s">
        <v>71</v>
      </c>
      <c r="N2" t="s">
        <v>228</v>
      </c>
      <c r="O2" t="s">
        <v>72</v>
      </c>
      <c r="P2" t="s">
        <v>69</v>
      </c>
      <c r="Q2" t="s">
        <v>229</v>
      </c>
      <c r="R2" t="s">
        <v>230</v>
      </c>
      <c r="S2" t="s">
        <v>230</v>
      </c>
      <c r="T2" t="s">
        <v>231</v>
      </c>
      <c r="U2" t="s">
        <v>232</v>
      </c>
      <c r="V2" t="s">
        <v>233</v>
      </c>
      <c r="W2" t="s">
        <v>230</v>
      </c>
      <c r="X2" t="s">
        <v>231</v>
      </c>
      <c r="Y2" t="s">
        <v>232</v>
      </c>
      <c r="Z2" t="s">
        <v>233</v>
      </c>
    </row>
    <row r="3" spans="1:26" x14ac:dyDescent="0.25">
      <c r="A3" t="str">
        <f>L29</f>
        <v>Pentafluorobenzene [IS1]</v>
      </c>
      <c r="B3">
        <f>M29</f>
        <v>5.44</v>
      </c>
      <c r="C3">
        <f>N29</f>
        <v>140428</v>
      </c>
      <c r="D3">
        <v>5.44</v>
      </c>
      <c r="E3">
        <v>133044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6.18</v>
      </c>
      <c r="C4">
        <f>N35</f>
        <v>271106</v>
      </c>
      <c r="D4">
        <v>6.18</v>
      </c>
      <c r="E4">
        <v>263138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P4/J4*100</f>
        <v>82.09</v>
      </c>
      <c r="J4" s="2">
        <v>10</v>
      </c>
      <c r="K4" s="29" t="b">
        <f>AND(P4&gt;J4*0.8,P4&lt;J4*1.2)</f>
        <v>1</v>
      </c>
      <c r="L4" t="s">
        <v>1</v>
      </c>
      <c r="M4">
        <v>1.48</v>
      </c>
      <c r="N4">
        <v>53749</v>
      </c>
      <c r="O4">
        <v>0.33</v>
      </c>
      <c r="P4">
        <v>8.2089999999999996</v>
      </c>
      <c r="Q4" t="s">
        <v>288</v>
      </c>
      <c r="R4">
        <v>50</v>
      </c>
      <c r="S4">
        <v>52</v>
      </c>
      <c r="T4">
        <v>32.96</v>
      </c>
      <c r="U4">
        <v>32.53</v>
      </c>
      <c r="V4" t="s">
        <v>288</v>
      </c>
      <c r="W4">
        <v>49</v>
      </c>
      <c r="X4">
        <v>9.91</v>
      </c>
      <c r="Y4">
        <v>9.77</v>
      </c>
      <c r="Z4" t="s">
        <v>288</v>
      </c>
    </row>
    <row r="5" spans="1:26" x14ac:dyDescent="0.25">
      <c r="A5" t="str">
        <f>L54</f>
        <v>Chlorobenzene-d5 [IS3]</v>
      </c>
      <c r="B5">
        <f>M54</f>
        <v>8.92</v>
      </c>
      <c r="C5">
        <f>N54</f>
        <v>257992</v>
      </c>
      <c r="D5">
        <v>8.92</v>
      </c>
      <c r="E5">
        <v>236091</v>
      </c>
      <c r="F5" s="1" t="b">
        <f t="shared" si="0"/>
        <v>1</v>
      </c>
      <c r="G5" s="1" t="b">
        <f t="shared" si="1"/>
        <v>1</v>
      </c>
      <c r="I5" s="14">
        <f t="shared" ref="I5:I68" si="2">P5/J5*100</f>
        <v>75.599999999999994</v>
      </c>
      <c r="J5" s="2">
        <v>10</v>
      </c>
      <c r="K5" s="29" t="b">
        <f t="shared" ref="K5:K68" si="3">AND(P5&gt;J5*0.8,P5&lt;J5*1.2)</f>
        <v>0</v>
      </c>
      <c r="L5" t="s">
        <v>251</v>
      </c>
      <c r="M5">
        <v>1.57</v>
      </c>
      <c r="N5">
        <v>62935</v>
      </c>
      <c r="O5">
        <v>0.39</v>
      </c>
      <c r="P5">
        <v>7.56</v>
      </c>
      <c r="Q5" t="s">
        <v>288</v>
      </c>
      <c r="R5">
        <v>62</v>
      </c>
      <c r="S5">
        <v>64</v>
      </c>
      <c r="T5">
        <v>30.99</v>
      </c>
      <c r="U5">
        <v>33.04</v>
      </c>
      <c r="V5" t="s">
        <v>288</v>
      </c>
      <c r="W5">
        <v>61</v>
      </c>
      <c r="X5">
        <v>7.69</v>
      </c>
      <c r="Y5">
        <v>8.5299999999999994</v>
      </c>
      <c r="Z5" t="s">
        <v>288</v>
      </c>
    </row>
    <row r="6" spans="1:26" x14ac:dyDescent="0.25">
      <c r="A6" t="str">
        <f>L78</f>
        <v>1,4-Dichlorobenzene-d4 [IS4]</v>
      </c>
      <c r="B6">
        <f>M78</f>
        <v>10.67</v>
      </c>
      <c r="C6">
        <f>N78</f>
        <v>123557</v>
      </c>
      <c r="D6">
        <v>10.67</v>
      </c>
      <c r="E6">
        <v>100630</v>
      </c>
      <c r="F6" s="1" t="b">
        <f t="shared" si="0"/>
        <v>1</v>
      </c>
      <c r="G6" s="1" t="b">
        <f t="shared" si="1"/>
        <v>1</v>
      </c>
      <c r="I6" s="14">
        <f t="shared" si="2"/>
        <v>117.57</v>
      </c>
      <c r="J6" s="2">
        <v>10</v>
      </c>
      <c r="K6" s="29" t="b">
        <f t="shared" si="3"/>
        <v>1</v>
      </c>
      <c r="L6" t="s">
        <v>2</v>
      </c>
      <c r="M6">
        <v>1.85</v>
      </c>
      <c r="N6">
        <v>73292</v>
      </c>
      <c r="O6">
        <v>0.46</v>
      </c>
      <c r="P6">
        <v>11.757</v>
      </c>
      <c r="Q6" t="s">
        <v>288</v>
      </c>
      <c r="R6">
        <v>94</v>
      </c>
      <c r="S6">
        <v>96</v>
      </c>
      <c r="T6">
        <v>93.92</v>
      </c>
      <c r="U6">
        <v>88.62</v>
      </c>
      <c r="V6" t="s">
        <v>288</v>
      </c>
      <c r="W6">
        <v>93</v>
      </c>
      <c r="X6">
        <v>19.559999999999999</v>
      </c>
      <c r="Y6">
        <v>19.309999999999999</v>
      </c>
      <c r="Z6" t="s">
        <v>288</v>
      </c>
    </row>
    <row r="7" spans="1:26" x14ac:dyDescent="0.25">
      <c r="I7" s="14">
        <f t="shared" si="2"/>
        <v>84.45</v>
      </c>
      <c r="J7" s="2">
        <v>10</v>
      </c>
      <c r="K7" s="29" t="b">
        <f t="shared" si="3"/>
        <v>1</v>
      </c>
      <c r="L7" t="s">
        <v>3</v>
      </c>
      <c r="M7">
        <v>1.96</v>
      </c>
      <c r="N7">
        <v>45314</v>
      </c>
      <c r="O7">
        <v>0.28000000000000003</v>
      </c>
      <c r="P7">
        <v>8.4450000000000003</v>
      </c>
      <c r="Q7" t="s">
        <v>288</v>
      </c>
      <c r="R7">
        <v>64</v>
      </c>
      <c r="S7">
        <v>66</v>
      </c>
      <c r="T7">
        <v>31.93</v>
      </c>
      <c r="U7">
        <v>32.85</v>
      </c>
      <c r="V7" t="s">
        <v>288</v>
      </c>
      <c r="W7">
        <v>49</v>
      </c>
      <c r="X7">
        <v>20.34</v>
      </c>
      <c r="Y7">
        <v>21.33</v>
      </c>
      <c r="Z7" t="s">
        <v>288</v>
      </c>
    </row>
    <row r="8" spans="1:26" x14ac:dyDescent="0.25">
      <c r="I8" s="14">
        <f t="shared" si="2"/>
        <v>81.199999999999989</v>
      </c>
      <c r="J8" s="2">
        <v>10</v>
      </c>
      <c r="K8" s="29" t="b">
        <f t="shared" si="3"/>
        <v>1</v>
      </c>
      <c r="L8" t="s">
        <v>4</v>
      </c>
      <c r="M8">
        <v>2.2000000000000002</v>
      </c>
      <c r="N8">
        <v>54745</v>
      </c>
      <c r="O8">
        <v>0.34</v>
      </c>
      <c r="P8">
        <v>8.1199999999999992</v>
      </c>
      <c r="Q8" t="s">
        <v>288</v>
      </c>
      <c r="R8">
        <v>101</v>
      </c>
      <c r="S8">
        <v>103</v>
      </c>
      <c r="T8">
        <v>63.27</v>
      </c>
      <c r="U8">
        <v>63.73</v>
      </c>
      <c r="V8" t="s">
        <v>288</v>
      </c>
      <c r="W8">
        <v>105</v>
      </c>
      <c r="X8">
        <v>9.4499999999999993</v>
      </c>
      <c r="Y8">
        <v>8.7200000000000006</v>
      </c>
      <c r="Z8" t="s">
        <v>288</v>
      </c>
    </row>
    <row r="9" spans="1:26" x14ac:dyDescent="0.25">
      <c r="A9" s="4" t="s">
        <v>76</v>
      </c>
      <c r="B9">
        <f>85-4</f>
        <v>81</v>
      </c>
      <c r="I9" s="14">
        <f t="shared" si="2"/>
        <v>89.69</v>
      </c>
      <c r="J9" s="2">
        <v>10</v>
      </c>
      <c r="K9" s="29" t="b">
        <f t="shared" si="3"/>
        <v>1</v>
      </c>
      <c r="L9" t="s">
        <v>5</v>
      </c>
      <c r="M9">
        <v>2.52</v>
      </c>
      <c r="N9">
        <v>47078</v>
      </c>
      <c r="O9">
        <v>0.28999999999999998</v>
      </c>
      <c r="P9">
        <v>8.9689999999999994</v>
      </c>
      <c r="Q9" t="s">
        <v>288</v>
      </c>
      <c r="R9">
        <v>59</v>
      </c>
      <c r="S9">
        <v>74</v>
      </c>
      <c r="T9">
        <v>77.489999999999995</v>
      </c>
      <c r="U9">
        <v>77.58</v>
      </c>
      <c r="V9" t="s">
        <v>288</v>
      </c>
      <c r="W9">
        <v>45</v>
      </c>
      <c r="X9">
        <v>67.73</v>
      </c>
      <c r="Y9">
        <v>68.95</v>
      </c>
      <c r="Z9" t="s">
        <v>288</v>
      </c>
    </row>
    <row r="10" spans="1:26" x14ac:dyDescent="0.25">
      <c r="A10" s="1" t="s">
        <v>77</v>
      </c>
      <c r="B10" s="1">
        <f>COUNTIF(K4:K88,"FALSE")</f>
        <v>21</v>
      </c>
      <c r="I10" s="14">
        <f t="shared" si="2"/>
        <v>78.490000000000009</v>
      </c>
      <c r="J10" s="2">
        <v>10</v>
      </c>
      <c r="K10" s="29" t="b">
        <f t="shared" si="3"/>
        <v>0</v>
      </c>
      <c r="L10" t="s">
        <v>6</v>
      </c>
      <c r="M10">
        <v>2.75</v>
      </c>
      <c r="N10">
        <v>62834</v>
      </c>
      <c r="O10">
        <v>0.39</v>
      </c>
      <c r="P10">
        <v>7.8490000000000002</v>
      </c>
      <c r="Q10" t="s">
        <v>288</v>
      </c>
      <c r="R10">
        <v>61</v>
      </c>
      <c r="S10">
        <v>96</v>
      </c>
      <c r="T10">
        <v>63.3</v>
      </c>
      <c r="U10">
        <v>66.39</v>
      </c>
      <c r="V10" t="s">
        <v>288</v>
      </c>
      <c r="W10">
        <v>98</v>
      </c>
      <c r="X10">
        <v>39.270000000000003</v>
      </c>
      <c r="Y10">
        <v>42.69</v>
      </c>
      <c r="Z10" t="s">
        <v>288</v>
      </c>
    </row>
    <row r="11" spans="1:26" x14ac:dyDescent="0.25">
      <c r="I11" s="14">
        <f t="shared" si="2"/>
        <v>107.70555555555556</v>
      </c>
      <c r="J11" s="2">
        <v>18</v>
      </c>
      <c r="K11" s="29" t="b">
        <f t="shared" si="3"/>
        <v>1</v>
      </c>
      <c r="L11" t="s">
        <v>7</v>
      </c>
      <c r="M11">
        <v>2.84</v>
      </c>
      <c r="N11">
        <v>32097</v>
      </c>
      <c r="O11">
        <v>0.2</v>
      </c>
      <c r="P11">
        <v>19.387</v>
      </c>
      <c r="Q11" t="s">
        <v>288</v>
      </c>
      <c r="R11">
        <v>43</v>
      </c>
      <c r="S11">
        <v>58</v>
      </c>
      <c r="T11">
        <v>38.26</v>
      </c>
      <c r="U11">
        <v>42.72</v>
      </c>
      <c r="V11" t="s">
        <v>288</v>
      </c>
      <c r="W11" t="s">
        <v>285</v>
      </c>
      <c r="X11" t="s">
        <v>285</v>
      </c>
      <c r="Y11" t="s">
        <v>285</v>
      </c>
      <c r="Z11" t="s">
        <v>285</v>
      </c>
    </row>
    <row r="12" spans="1:26" x14ac:dyDescent="0.25">
      <c r="I12" s="14">
        <f t="shared" si="2"/>
        <v>46.87</v>
      </c>
      <c r="J12" s="2">
        <v>10</v>
      </c>
      <c r="K12" s="29" t="b">
        <f t="shared" si="3"/>
        <v>0</v>
      </c>
      <c r="L12" t="s">
        <v>8</v>
      </c>
      <c r="M12">
        <v>2.91</v>
      </c>
      <c r="N12">
        <v>25462</v>
      </c>
      <c r="O12">
        <v>0.16</v>
      </c>
      <c r="P12">
        <v>4.6870000000000003</v>
      </c>
      <c r="Q12" t="s">
        <v>288</v>
      </c>
      <c r="R12">
        <v>142</v>
      </c>
      <c r="S12">
        <v>127</v>
      </c>
      <c r="T12">
        <v>29.9</v>
      </c>
      <c r="U12">
        <v>32.369999999999997</v>
      </c>
      <c r="V12" t="s">
        <v>288</v>
      </c>
      <c r="W12">
        <v>141</v>
      </c>
      <c r="X12">
        <v>13.59</v>
      </c>
      <c r="Y12">
        <v>10.58</v>
      </c>
      <c r="Z12" t="s">
        <v>288</v>
      </c>
    </row>
    <row r="13" spans="1:26" x14ac:dyDescent="0.25">
      <c r="I13" s="14">
        <f t="shared" si="2"/>
        <v>74.5</v>
      </c>
      <c r="J13" s="2">
        <v>10</v>
      </c>
      <c r="K13" s="29" t="b">
        <f t="shared" si="3"/>
        <v>0</v>
      </c>
      <c r="L13" t="s">
        <v>9</v>
      </c>
      <c r="M13">
        <v>2.97</v>
      </c>
      <c r="N13">
        <v>135168</v>
      </c>
      <c r="O13">
        <v>0.84</v>
      </c>
      <c r="P13">
        <v>7.45</v>
      </c>
      <c r="Q13" t="s">
        <v>288</v>
      </c>
      <c r="R13">
        <v>76</v>
      </c>
      <c r="S13">
        <v>78</v>
      </c>
      <c r="T13">
        <v>8.59</v>
      </c>
      <c r="U13">
        <v>9.26</v>
      </c>
      <c r="V13" t="s">
        <v>288</v>
      </c>
      <c r="W13" t="s">
        <v>285</v>
      </c>
      <c r="X13" t="s">
        <v>285</v>
      </c>
      <c r="Y13" t="s">
        <v>285</v>
      </c>
      <c r="Z13" t="s">
        <v>285</v>
      </c>
    </row>
    <row r="14" spans="1:26" x14ac:dyDescent="0.25">
      <c r="I14" s="14">
        <f t="shared" si="2"/>
        <v>83.670000000000016</v>
      </c>
      <c r="J14" s="2">
        <v>10</v>
      </c>
      <c r="K14" s="29" t="b">
        <f t="shared" si="3"/>
        <v>1</v>
      </c>
      <c r="L14" t="s">
        <v>10</v>
      </c>
      <c r="M14">
        <v>3.21</v>
      </c>
      <c r="N14">
        <v>59809</v>
      </c>
      <c r="O14">
        <v>0.37</v>
      </c>
      <c r="P14">
        <v>8.3670000000000009</v>
      </c>
      <c r="Q14" t="s">
        <v>288</v>
      </c>
      <c r="R14">
        <v>41</v>
      </c>
      <c r="S14">
        <v>39</v>
      </c>
      <c r="T14">
        <v>55.68</v>
      </c>
      <c r="U14">
        <v>56.63</v>
      </c>
      <c r="V14" t="s">
        <v>288</v>
      </c>
      <c r="W14">
        <v>76</v>
      </c>
      <c r="X14">
        <v>43.16</v>
      </c>
      <c r="Y14">
        <v>42.56</v>
      </c>
      <c r="Z14" t="s">
        <v>288</v>
      </c>
    </row>
    <row r="15" spans="1:26" x14ac:dyDescent="0.25">
      <c r="I15" s="14">
        <f t="shared" si="2"/>
        <v>95.24</v>
      </c>
      <c r="J15" s="2">
        <v>10</v>
      </c>
      <c r="K15" s="29" t="b">
        <f t="shared" si="3"/>
        <v>1</v>
      </c>
      <c r="L15" t="s">
        <v>215</v>
      </c>
      <c r="M15">
        <v>3.38</v>
      </c>
      <c r="N15">
        <v>70422</v>
      </c>
      <c r="O15">
        <v>0.44</v>
      </c>
      <c r="P15">
        <v>9.5239999999999991</v>
      </c>
      <c r="Q15" t="s">
        <v>288</v>
      </c>
      <c r="R15">
        <v>49</v>
      </c>
      <c r="S15">
        <v>84</v>
      </c>
      <c r="T15">
        <v>93.47</v>
      </c>
      <c r="U15">
        <v>94.35</v>
      </c>
      <c r="V15" t="s">
        <v>288</v>
      </c>
      <c r="W15">
        <v>86</v>
      </c>
      <c r="X15">
        <v>58.49</v>
      </c>
      <c r="Y15">
        <v>58.72</v>
      </c>
      <c r="Z15" t="s">
        <v>288</v>
      </c>
    </row>
    <row r="16" spans="1:26" x14ac:dyDescent="0.25">
      <c r="I16" s="14">
        <f t="shared" si="2"/>
        <v>83.3</v>
      </c>
      <c r="J16" s="2">
        <v>10</v>
      </c>
      <c r="K16" s="29" t="b">
        <f t="shared" si="3"/>
        <v>1</v>
      </c>
      <c r="L16" t="s">
        <v>11</v>
      </c>
      <c r="M16">
        <v>3.69</v>
      </c>
      <c r="N16">
        <v>68318</v>
      </c>
      <c r="O16">
        <v>0.42</v>
      </c>
      <c r="P16">
        <v>8.33</v>
      </c>
      <c r="Q16" t="s">
        <v>288</v>
      </c>
      <c r="R16">
        <v>61</v>
      </c>
      <c r="S16">
        <v>96</v>
      </c>
      <c r="T16">
        <v>66.42</v>
      </c>
      <c r="U16">
        <v>67.28</v>
      </c>
      <c r="V16" t="s">
        <v>288</v>
      </c>
      <c r="W16">
        <v>98</v>
      </c>
      <c r="X16">
        <v>41.02</v>
      </c>
      <c r="Y16">
        <v>42.23</v>
      </c>
      <c r="Z16" t="s">
        <v>288</v>
      </c>
    </row>
    <row r="17" spans="9:26" x14ac:dyDescent="0.25">
      <c r="I17" s="14">
        <f t="shared" si="2"/>
        <v>89.3</v>
      </c>
      <c r="J17" s="2">
        <v>10</v>
      </c>
      <c r="K17" s="29" t="b">
        <f t="shared" si="3"/>
        <v>1</v>
      </c>
      <c r="L17" t="s">
        <v>252</v>
      </c>
      <c r="M17">
        <v>3.7</v>
      </c>
      <c r="N17">
        <v>125047</v>
      </c>
      <c r="O17">
        <v>0.78</v>
      </c>
      <c r="P17">
        <v>8.93</v>
      </c>
      <c r="Q17" t="s">
        <v>288</v>
      </c>
      <c r="R17">
        <v>73</v>
      </c>
      <c r="S17">
        <v>41</v>
      </c>
      <c r="T17">
        <v>28.43</v>
      </c>
      <c r="U17">
        <v>28.03</v>
      </c>
      <c r="V17" t="s">
        <v>288</v>
      </c>
      <c r="W17">
        <v>57</v>
      </c>
      <c r="X17">
        <v>22.43</v>
      </c>
      <c r="Y17">
        <v>22.38</v>
      </c>
      <c r="Z17" t="s">
        <v>288</v>
      </c>
    </row>
    <row r="18" spans="9:26" x14ac:dyDescent="0.25">
      <c r="I18" s="14">
        <f t="shared" si="2"/>
        <v>84.63</v>
      </c>
      <c r="J18" s="2">
        <v>10</v>
      </c>
      <c r="K18" s="29" t="b">
        <f t="shared" si="3"/>
        <v>1</v>
      </c>
      <c r="L18" t="s">
        <v>12</v>
      </c>
      <c r="M18">
        <v>4.2</v>
      </c>
      <c r="N18">
        <v>93071</v>
      </c>
      <c r="O18">
        <v>0.57999999999999996</v>
      </c>
      <c r="P18">
        <v>8.4629999999999992</v>
      </c>
      <c r="Q18" t="s">
        <v>288</v>
      </c>
      <c r="R18">
        <v>63</v>
      </c>
      <c r="S18">
        <v>65</v>
      </c>
      <c r="T18">
        <v>32.049999999999997</v>
      </c>
      <c r="U18">
        <v>32.11</v>
      </c>
      <c r="V18" t="s">
        <v>288</v>
      </c>
      <c r="W18">
        <v>83</v>
      </c>
      <c r="X18">
        <v>11.82</v>
      </c>
      <c r="Y18">
        <v>12.72</v>
      </c>
      <c r="Z18" t="s">
        <v>288</v>
      </c>
    </row>
    <row r="19" spans="9:26" x14ac:dyDescent="0.25">
      <c r="I19" s="14">
        <f t="shared" si="2"/>
        <v>58.269999999999996</v>
      </c>
      <c r="J19" s="2">
        <v>10</v>
      </c>
      <c r="K19" s="29" t="b">
        <f t="shared" si="3"/>
        <v>0</v>
      </c>
      <c r="L19" t="s">
        <v>13</v>
      </c>
      <c r="M19">
        <v>4.83</v>
      </c>
      <c r="N19">
        <v>34938</v>
      </c>
      <c r="O19">
        <v>0.22</v>
      </c>
      <c r="P19">
        <v>5.827</v>
      </c>
      <c r="Q19" t="s">
        <v>288</v>
      </c>
      <c r="R19">
        <v>77</v>
      </c>
      <c r="S19">
        <v>41</v>
      </c>
      <c r="T19">
        <v>79.099999999999994</v>
      </c>
      <c r="U19">
        <v>79.569999999999993</v>
      </c>
      <c r="V19" t="s">
        <v>288</v>
      </c>
      <c r="W19">
        <v>79</v>
      </c>
      <c r="X19">
        <v>32.28</v>
      </c>
      <c r="Y19">
        <v>31.46</v>
      </c>
      <c r="Z19" t="s">
        <v>288</v>
      </c>
    </row>
    <row r="20" spans="9:26" x14ac:dyDescent="0.25">
      <c r="I20" s="14">
        <f t="shared" si="2"/>
        <v>82.2</v>
      </c>
      <c r="J20" s="2">
        <v>10</v>
      </c>
      <c r="K20" s="29" t="b">
        <f t="shared" si="3"/>
        <v>1</v>
      </c>
      <c r="L20" t="s">
        <v>14</v>
      </c>
      <c r="M20">
        <v>4.83</v>
      </c>
      <c r="N20">
        <v>78084</v>
      </c>
      <c r="O20">
        <v>0.48</v>
      </c>
      <c r="P20">
        <v>8.2200000000000006</v>
      </c>
      <c r="Q20" t="s">
        <v>288</v>
      </c>
      <c r="R20">
        <v>61</v>
      </c>
      <c r="S20">
        <v>96</v>
      </c>
      <c r="T20">
        <v>69.52</v>
      </c>
      <c r="U20">
        <v>73.23</v>
      </c>
      <c r="V20" t="s">
        <v>288</v>
      </c>
      <c r="W20">
        <v>98</v>
      </c>
      <c r="X20">
        <v>42.6</v>
      </c>
      <c r="Y20">
        <v>45.95</v>
      </c>
      <c r="Z20" t="s">
        <v>288</v>
      </c>
    </row>
    <row r="21" spans="9:26" x14ac:dyDescent="0.25">
      <c r="I21" s="14">
        <f t="shared" si="2"/>
        <v>95.466666666666683</v>
      </c>
      <c r="J21" s="2">
        <v>18</v>
      </c>
      <c r="K21" s="29" t="b">
        <f t="shared" si="3"/>
        <v>1</v>
      </c>
      <c r="L21" t="s">
        <v>15</v>
      </c>
      <c r="M21">
        <v>4.8499999999999996</v>
      </c>
      <c r="N21">
        <v>48756</v>
      </c>
      <c r="O21">
        <v>0.3</v>
      </c>
      <c r="P21">
        <v>17.184000000000001</v>
      </c>
      <c r="Q21" t="s">
        <v>288</v>
      </c>
      <c r="R21">
        <v>43</v>
      </c>
      <c r="S21">
        <v>72</v>
      </c>
      <c r="T21">
        <v>29.99</v>
      </c>
      <c r="U21">
        <v>29.74</v>
      </c>
      <c r="V21" t="s">
        <v>288</v>
      </c>
      <c r="W21">
        <v>57</v>
      </c>
      <c r="X21">
        <v>8.44</v>
      </c>
      <c r="Y21">
        <v>9.44</v>
      </c>
      <c r="Z21" t="s">
        <v>288</v>
      </c>
    </row>
    <row r="22" spans="9:26" x14ac:dyDescent="0.25">
      <c r="I22" s="14">
        <f t="shared" si="2"/>
        <v>92.05</v>
      </c>
      <c r="J22" s="2">
        <v>10</v>
      </c>
      <c r="K22" s="29" t="b">
        <f t="shared" si="3"/>
        <v>1</v>
      </c>
      <c r="L22" t="s">
        <v>16</v>
      </c>
      <c r="M22">
        <v>4.95</v>
      </c>
      <c r="N22">
        <v>41441</v>
      </c>
      <c r="O22">
        <v>0.26</v>
      </c>
      <c r="P22">
        <v>9.2050000000000001</v>
      </c>
      <c r="Q22" t="s">
        <v>288</v>
      </c>
      <c r="R22">
        <v>55</v>
      </c>
      <c r="S22">
        <v>85</v>
      </c>
      <c r="T22">
        <v>16.02</v>
      </c>
      <c r="U22">
        <v>16.329999999999998</v>
      </c>
      <c r="V22" t="s">
        <v>288</v>
      </c>
      <c r="W22" t="s">
        <v>285</v>
      </c>
      <c r="X22" t="s">
        <v>285</v>
      </c>
      <c r="Y22" t="s">
        <v>285</v>
      </c>
      <c r="Z22" t="s">
        <v>285</v>
      </c>
    </row>
    <row r="23" spans="9:26" x14ac:dyDescent="0.25">
      <c r="I23" s="14">
        <f t="shared" si="2"/>
        <v>86.460000000000008</v>
      </c>
      <c r="J23" s="2">
        <v>10</v>
      </c>
      <c r="K23" s="29" t="b">
        <f t="shared" si="3"/>
        <v>1</v>
      </c>
      <c r="L23" t="s">
        <v>253</v>
      </c>
      <c r="M23">
        <v>5.07</v>
      </c>
      <c r="N23">
        <v>28263</v>
      </c>
      <c r="O23">
        <v>0.18</v>
      </c>
      <c r="P23">
        <v>8.6460000000000008</v>
      </c>
      <c r="Q23" t="s">
        <v>288</v>
      </c>
      <c r="R23">
        <v>67</v>
      </c>
      <c r="S23">
        <v>52</v>
      </c>
      <c r="T23">
        <v>30.15</v>
      </c>
      <c r="U23">
        <v>30.66</v>
      </c>
      <c r="V23" t="s">
        <v>288</v>
      </c>
      <c r="W23">
        <v>40</v>
      </c>
      <c r="X23">
        <v>33.08</v>
      </c>
      <c r="Y23">
        <v>36.880000000000003</v>
      </c>
      <c r="Z23" t="s">
        <v>288</v>
      </c>
    </row>
    <row r="24" spans="9:26" x14ac:dyDescent="0.25">
      <c r="I24" s="14">
        <f t="shared" si="2"/>
        <v>91.07</v>
      </c>
      <c r="J24" s="2">
        <v>10</v>
      </c>
      <c r="K24" s="29" t="b">
        <f t="shared" si="3"/>
        <v>1</v>
      </c>
      <c r="L24" t="s">
        <v>17</v>
      </c>
      <c r="M24">
        <v>5.08</v>
      </c>
      <c r="N24">
        <v>46935</v>
      </c>
      <c r="O24">
        <v>0.28999999999999998</v>
      </c>
      <c r="P24">
        <v>9.1069999999999993</v>
      </c>
      <c r="Q24" t="s">
        <v>288</v>
      </c>
      <c r="R24">
        <v>49</v>
      </c>
      <c r="S24">
        <v>130</v>
      </c>
      <c r="T24">
        <v>66.930000000000007</v>
      </c>
      <c r="U24">
        <v>70.239999999999995</v>
      </c>
      <c r="V24" t="s">
        <v>288</v>
      </c>
      <c r="W24">
        <v>128</v>
      </c>
      <c r="X24">
        <v>51.66</v>
      </c>
      <c r="Y24">
        <v>55.41</v>
      </c>
      <c r="Z24" t="s">
        <v>288</v>
      </c>
    </row>
    <row r="25" spans="9:26" x14ac:dyDescent="0.25">
      <c r="I25" s="14">
        <f t="shared" si="2"/>
        <v>90.14</v>
      </c>
      <c r="J25" s="2">
        <v>10</v>
      </c>
      <c r="K25" s="29" t="b">
        <f t="shared" si="3"/>
        <v>1</v>
      </c>
      <c r="L25" t="s">
        <v>18</v>
      </c>
      <c r="M25">
        <v>5.0999999999999996</v>
      </c>
      <c r="N25">
        <v>18600</v>
      </c>
      <c r="O25">
        <v>0.12</v>
      </c>
      <c r="P25">
        <v>9.0139999999999993</v>
      </c>
      <c r="Q25" t="s">
        <v>288</v>
      </c>
      <c r="R25">
        <v>42</v>
      </c>
      <c r="S25">
        <v>72</v>
      </c>
      <c r="T25">
        <v>43.97</v>
      </c>
      <c r="U25">
        <v>45.46</v>
      </c>
      <c r="V25" t="s">
        <v>288</v>
      </c>
      <c r="W25">
        <v>71</v>
      </c>
      <c r="X25">
        <v>46.41</v>
      </c>
      <c r="Y25">
        <v>45.88</v>
      </c>
      <c r="Z25" t="s">
        <v>288</v>
      </c>
    </row>
    <row r="26" spans="9:26" x14ac:dyDescent="0.25">
      <c r="I26" s="14">
        <f t="shared" si="2"/>
        <v>92.74</v>
      </c>
      <c r="J26" s="2">
        <v>10</v>
      </c>
      <c r="K26" s="29" t="b">
        <f t="shared" si="3"/>
        <v>1</v>
      </c>
      <c r="L26" t="s">
        <v>19</v>
      </c>
      <c r="M26">
        <v>5.21</v>
      </c>
      <c r="N26">
        <v>89402</v>
      </c>
      <c r="O26">
        <v>0.56000000000000005</v>
      </c>
      <c r="P26">
        <v>9.2739999999999991</v>
      </c>
      <c r="Q26" t="s">
        <v>288</v>
      </c>
      <c r="R26">
        <v>83</v>
      </c>
      <c r="S26">
        <v>85</v>
      </c>
      <c r="T26">
        <v>64.37</v>
      </c>
      <c r="U26">
        <v>63.53</v>
      </c>
      <c r="V26" t="s">
        <v>288</v>
      </c>
      <c r="W26">
        <v>47</v>
      </c>
      <c r="X26">
        <v>17.68</v>
      </c>
      <c r="Y26">
        <v>17.53</v>
      </c>
      <c r="Z26" t="s">
        <v>288</v>
      </c>
    </row>
    <row r="27" spans="9:26" x14ac:dyDescent="0.25">
      <c r="I27" s="14">
        <f t="shared" si="2"/>
        <v>82.46</v>
      </c>
      <c r="J27" s="2">
        <v>10</v>
      </c>
      <c r="K27" s="29" t="b">
        <f t="shared" si="3"/>
        <v>1</v>
      </c>
      <c r="L27" t="s">
        <v>20</v>
      </c>
      <c r="M27">
        <v>5.35</v>
      </c>
      <c r="N27">
        <v>52041</v>
      </c>
      <c r="O27">
        <v>0.32</v>
      </c>
      <c r="P27">
        <v>8.2460000000000004</v>
      </c>
      <c r="Q27" t="s">
        <v>288</v>
      </c>
      <c r="R27">
        <v>97</v>
      </c>
      <c r="S27">
        <v>99</v>
      </c>
      <c r="T27">
        <v>62.62</v>
      </c>
      <c r="U27">
        <v>62.76</v>
      </c>
      <c r="V27" t="s">
        <v>288</v>
      </c>
      <c r="W27">
        <v>61</v>
      </c>
      <c r="X27">
        <v>50.04</v>
      </c>
      <c r="Y27">
        <v>49.41</v>
      </c>
      <c r="Z27" t="s">
        <v>288</v>
      </c>
    </row>
    <row r="28" spans="9:26" x14ac:dyDescent="0.25">
      <c r="I28" s="14">
        <f t="shared" si="2"/>
        <v>101.66999999999999</v>
      </c>
      <c r="J28" s="2">
        <v>20</v>
      </c>
      <c r="K28" s="29" t="b">
        <f t="shared" si="3"/>
        <v>1</v>
      </c>
      <c r="L28" t="s">
        <v>95</v>
      </c>
      <c r="M28">
        <v>5.37</v>
      </c>
      <c r="N28">
        <v>81854</v>
      </c>
      <c r="O28">
        <v>0.51</v>
      </c>
      <c r="P28">
        <v>20.334</v>
      </c>
      <c r="Q28" t="s">
        <v>288</v>
      </c>
      <c r="R28">
        <v>113</v>
      </c>
      <c r="S28">
        <v>111</v>
      </c>
      <c r="T28">
        <v>103.67</v>
      </c>
      <c r="U28">
        <v>103.49</v>
      </c>
      <c r="V28" t="s">
        <v>288</v>
      </c>
      <c r="W28" t="s">
        <v>285</v>
      </c>
      <c r="X28" t="s">
        <v>285</v>
      </c>
      <c r="Y28" t="s">
        <v>285</v>
      </c>
      <c r="Z28" t="s">
        <v>285</v>
      </c>
    </row>
    <row r="29" spans="9:26" x14ac:dyDescent="0.25">
      <c r="I29" s="14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5.44</v>
      </c>
      <c r="N29">
        <v>140428</v>
      </c>
      <c r="O29">
        <v>0.87</v>
      </c>
      <c r="P29">
        <v>20</v>
      </c>
      <c r="Q29" t="s">
        <v>288</v>
      </c>
      <c r="R29">
        <v>168</v>
      </c>
      <c r="S29">
        <v>99</v>
      </c>
      <c r="T29">
        <v>72.03</v>
      </c>
      <c r="U29">
        <v>70.790000000000006</v>
      </c>
      <c r="V29" t="s">
        <v>288</v>
      </c>
      <c r="W29" t="s">
        <v>285</v>
      </c>
      <c r="X29" t="s">
        <v>285</v>
      </c>
      <c r="Y29" t="s">
        <v>285</v>
      </c>
      <c r="Z29" t="s">
        <v>285</v>
      </c>
    </row>
    <row r="30" spans="9:26" x14ac:dyDescent="0.25">
      <c r="I30" s="14">
        <f t="shared" si="2"/>
        <v>80.760000000000005</v>
      </c>
      <c r="J30" s="2">
        <v>10</v>
      </c>
      <c r="K30" s="29" t="b">
        <f t="shared" si="3"/>
        <v>1</v>
      </c>
      <c r="L30" t="s">
        <v>21</v>
      </c>
      <c r="M30">
        <v>5.49</v>
      </c>
      <c r="N30">
        <v>79001</v>
      </c>
      <c r="O30">
        <v>0.49</v>
      </c>
      <c r="P30">
        <v>8.0760000000000005</v>
      </c>
      <c r="Q30" t="s">
        <v>288</v>
      </c>
      <c r="R30">
        <v>56</v>
      </c>
      <c r="S30">
        <v>41</v>
      </c>
      <c r="T30">
        <v>53.61</v>
      </c>
      <c r="U30">
        <v>54.17</v>
      </c>
      <c r="V30" t="s">
        <v>288</v>
      </c>
      <c r="W30">
        <v>43</v>
      </c>
      <c r="X30">
        <v>25.43</v>
      </c>
      <c r="Y30">
        <v>24.65</v>
      </c>
      <c r="Z30" t="s">
        <v>288</v>
      </c>
    </row>
    <row r="31" spans="9:26" x14ac:dyDescent="0.25">
      <c r="I31" s="14">
        <f t="shared" si="2"/>
        <v>88.36999999999999</v>
      </c>
      <c r="J31" s="2">
        <v>10</v>
      </c>
      <c r="K31" s="29" t="b">
        <f t="shared" si="3"/>
        <v>1</v>
      </c>
      <c r="L31" t="s">
        <v>254</v>
      </c>
      <c r="M31">
        <v>5.5</v>
      </c>
      <c r="N31">
        <v>32435</v>
      </c>
      <c r="O31">
        <v>0.2</v>
      </c>
      <c r="P31">
        <v>8.8369999999999997</v>
      </c>
      <c r="Q31" t="s">
        <v>288</v>
      </c>
      <c r="R31">
        <v>119</v>
      </c>
      <c r="S31">
        <v>121</v>
      </c>
      <c r="T31">
        <v>30.81</v>
      </c>
      <c r="U31">
        <v>31.36</v>
      </c>
      <c r="V31" t="s">
        <v>288</v>
      </c>
      <c r="W31" t="s">
        <v>285</v>
      </c>
      <c r="X31" t="s">
        <v>285</v>
      </c>
      <c r="Y31" t="s">
        <v>285</v>
      </c>
      <c r="Z31" t="s">
        <v>285</v>
      </c>
    </row>
    <row r="32" spans="9:26" x14ac:dyDescent="0.25">
      <c r="I32" s="14">
        <f t="shared" si="2"/>
        <v>81.03</v>
      </c>
      <c r="J32" s="2">
        <v>10</v>
      </c>
      <c r="K32" s="29" t="b">
        <f t="shared" si="3"/>
        <v>1</v>
      </c>
      <c r="L32" t="s">
        <v>22</v>
      </c>
      <c r="M32">
        <v>5.52</v>
      </c>
      <c r="N32">
        <v>61936</v>
      </c>
      <c r="O32">
        <v>0.38</v>
      </c>
      <c r="P32">
        <v>8.1029999999999998</v>
      </c>
      <c r="Q32" t="s">
        <v>288</v>
      </c>
      <c r="R32">
        <v>75</v>
      </c>
      <c r="S32">
        <v>77</v>
      </c>
      <c r="T32">
        <v>31.3</v>
      </c>
      <c r="U32">
        <v>30.57</v>
      </c>
      <c r="V32" t="s">
        <v>288</v>
      </c>
      <c r="W32">
        <v>110</v>
      </c>
      <c r="X32">
        <v>32.93</v>
      </c>
      <c r="Y32">
        <v>33.93</v>
      </c>
      <c r="Z32" t="s">
        <v>288</v>
      </c>
    </row>
    <row r="33" spans="9:26" x14ac:dyDescent="0.25">
      <c r="I33" s="14">
        <f t="shared" si="2"/>
        <v>79.75</v>
      </c>
      <c r="J33" s="2">
        <v>10</v>
      </c>
      <c r="K33" s="29" t="b">
        <f t="shared" si="3"/>
        <v>0</v>
      </c>
      <c r="L33" t="s">
        <v>23</v>
      </c>
      <c r="M33">
        <v>5.71</v>
      </c>
      <c r="N33">
        <v>220398</v>
      </c>
      <c r="O33">
        <v>1.37</v>
      </c>
      <c r="P33">
        <v>7.9749999999999996</v>
      </c>
      <c r="Q33" t="s">
        <v>288</v>
      </c>
      <c r="R33">
        <v>78</v>
      </c>
      <c r="S33">
        <v>77</v>
      </c>
      <c r="T33">
        <v>26</v>
      </c>
      <c r="U33">
        <v>25.36</v>
      </c>
      <c r="V33" t="s">
        <v>288</v>
      </c>
      <c r="W33">
        <v>52</v>
      </c>
      <c r="X33">
        <v>14.41</v>
      </c>
      <c r="Y33">
        <v>14.58</v>
      </c>
      <c r="Z33" t="s">
        <v>288</v>
      </c>
    </row>
    <row r="34" spans="9:26" x14ac:dyDescent="0.25">
      <c r="I34" s="14">
        <f t="shared" si="2"/>
        <v>96.029999999999987</v>
      </c>
      <c r="J34" s="2">
        <v>10</v>
      </c>
      <c r="K34" s="29" t="b">
        <f t="shared" si="3"/>
        <v>1</v>
      </c>
      <c r="L34" t="s">
        <v>24</v>
      </c>
      <c r="M34">
        <v>5.79</v>
      </c>
      <c r="N34">
        <v>67931</v>
      </c>
      <c r="O34">
        <v>0.42</v>
      </c>
      <c r="P34">
        <v>9.6029999999999998</v>
      </c>
      <c r="Q34" t="s">
        <v>288</v>
      </c>
      <c r="R34">
        <v>62</v>
      </c>
      <c r="S34">
        <v>64</v>
      </c>
      <c r="T34">
        <v>32.31</v>
      </c>
      <c r="U34">
        <v>32.64</v>
      </c>
      <c r="V34" t="s">
        <v>288</v>
      </c>
      <c r="W34">
        <v>49</v>
      </c>
      <c r="X34">
        <v>28.7</v>
      </c>
      <c r="Y34">
        <v>27.97</v>
      </c>
      <c r="Z34" t="s">
        <v>288</v>
      </c>
    </row>
    <row r="35" spans="9:26" x14ac:dyDescent="0.25">
      <c r="I35" s="14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6.18</v>
      </c>
      <c r="N35">
        <v>271106</v>
      </c>
      <c r="O35">
        <v>1.68</v>
      </c>
      <c r="P35">
        <v>20</v>
      </c>
      <c r="Q35" t="s">
        <v>288</v>
      </c>
      <c r="R35">
        <v>114</v>
      </c>
      <c r="S35">
        <v>88</v>
      </c>
      <c r="T35">
        <v>22.56</v>
      </c>
      <c r="U35">
        <v>22.28</v>
      </c>
      <c r="V35" t="s">
        <v>288</v>
      </c>
      <c r="W35">
        <v>63</v>
      </c>
      <c r="X35">
        <v>23.48</v>
      </c>
      <c r="Y35">
        <v>22.67</v>
      </c>
      <c r="Z35" t="s">
        <v>288</v>
      </c>
    </row>
    <row r="36" spans="9:26" x14ac:dyDescent="0.25">
      <c r="I36" s="14">
        <f t="shared" si="2"/>
        <v>87.22</v>
      </c>
      <c r="J36" s="2">
        <v>10</v>
      </c>
      <c r="K36" s="29" t="b">
        <f t="shared" si="3"/>
        <v>1</v>
      </c>
      <c r="L36" t="s">
        <v>25</v>
      </c>
      <c r="M36">
        <v>6.4</v>
      </c>
      <c r="N36">
        <v>44839</v>
      </c>
      <c r="O36">
        <v>0.28000000000000003</v>
      </c>
      <c r="P36">
        <v>8.7219999999999995</v>
      </c>
      <c r="Q36" t="s">
        <v>288</v>
      </c>
      <c r="R36">
        <v>130</v>
      </c>
      <c r="S36">
        <v>132</v>
      </c>
      <c r="T36">
        <v>95.16</v>
      </c>
      <c r="U36">
        <v>95.57</v>
      </c>
      <c r="V36" t="s">
        <v>288</v>
      </c>
      <c r="W36">
        <v>95</v>
      </c>
      <c r="X36">
        <v>119.47</v>
      </c>
      <c r="Y36">
        <v>118.14</v>
      </c>
      <c r="Z36" t="s">
        <v>288</v>
      </c>
    </row>
    <row r="37" spans="9:26" x14ac:dyDescent="0.25">
      <c r="I37" s="14">
        <f t="shared" si="2"/>
        <v>86.570000000000007</v>
      </c>
      <c r="J37" s="2">
        <v>10</v>
      </c>
      <c r="K37" s="29" t="b">
        <f t="shared" si="3"/>
        <v>1</v>
      </c>
      <c r="L37" t="s">
        <v>26</v>
      </c>
      <c r="M37">
        <v>6.65</v>
      </c>
      <c r="N37">
        <v>59695</v>
      </c>
      <c r="O37">
        <v>0.37</v>
      </c>
      <c r="P37">
        <v>8.657</v>
      </c>
      <c r="Q37" t="s">
        <v>288</v>
      </c>
      <c r="R37">
        <v>63</v>
      </c>
      <c r="S37">
        <v>62</v>
      </c>
      <c r="T37">
        <v>68.23</v>
      </c>
      <c r="U37">
        <v>67.97</v>
      </c>
      <c r="V37" t="s">
        <v>288</v>
      </c>
      <c r="W37">
        <v>41</v>
      </c>
      <c r="X37">
        <v>37.130000000000003</v>
      </c>
      <c r="Y37">
        <v>37.85</v>
      </c>
      <c r="Z37" t="s">
        <v>288</v>
      </c>
    </row>
    <row r="38" spans="9:26" x14ac:dyDescent="0.25">
      <c r="I38" s="14">
        <f t="shared" si="2"/>
        <v>102.30000000000001</v>
      </c>
      <c r="J38" s="2">
        <v>10</v>
      </c>
      <c r="K38" s="29" t="b">
        <f t="shared" si="3"/>
        <v>1</v>
      </c>
      <c r="L38" t="s">
        <v>255</v>
      </c>
      <c r="M38">
        <v>6.74</v>
      </c>
      <c r="N38">
        <v>28048</v>
      </c>
      <c r="O38">
        <v>0.17</v>
      </c>
      <c r="P38">
        <v>10.23</v>
      </c>
      <c r="Q38" t="s">
        <v>288</v>
      </c>
      <c r="R38">
        <v>174</v>
      </c>
      <c r="S38">
        <v>93</v>
      </c>
      <c r="T38">
        <v>134.18</v>
      </c>
      <c r="U38">
        <v>131.08000000000001</v>
      </c>
      <c r="V38" t="s">
        <v>288</v>
      </c>
      <c r="W38">
        <v>95</v>
      </c>
      <c r="X38">
        <v>113.69</v>
      </c>
      <c r="Y38">
        <v>109.72</v>
      </c>
      <c r="Z38" t="s">
        <v>288</v>
      </c>
    </row>
    <row r="39" spans="9:26" x14ac:dyDescent="0.25">
      <c r="I39" s="14">
        <f t="shared" si="2"/>
        <v>92.91</v>
      </c>
      <c r="J39" s="2">
        <v>10</v>
      </c>
      <c r="K39" s="29" t="b">
        <f t="shared" si="3"/>
        <v>1</v>
      </c>
      <c r="L39" t="s">
        <v>256</v>
      </c>
      <c r="M39">
        <v>6.75</v>
      </c>
      <c r="N39">
        <v>35797</v>
      </c>
      <c r="O39">
        <v>0.22</v>
      </c>
      <c r="P39">
        <v>9.2910000000000004</v>
      </c>
      <c r="Q39" t="s">
        <v>288</v>
      </c>
      <c r="R39">
        <v>41</v>
      </c>
      <c r="S39">
        <v>69</v>
      </c>
      <c r="T39">
        <v>103.16</v>
      </c>
      <c r="U39">
        <v>100.57</v>
      </c>
      <c r="V39" t="s">
        <v>288</v>
      </c>
      <c r="W39">
        <v>39</v>
      </c>
      <c r="X39">
        <v>44.55</v>
      </c>
      <c r="Y39">
        <v>43.85</v>
      </c>
      <c r="Z39" t="s">
        <v>288</v>
      </c>
    </row>
    <row r="40" spans="9:26" x14ac:dyDescent="0.25">
      <c r="I40" s="14">
        <f t="shared" si="2"/>
        <v>83.190000000000012</v>
      </c>
      <c r="J40" s="2">
        <v>10</v>
      </c>
      <c r="K40" s="29" t="b">
        <f t="shared" si="3"/>
        <v>1</v>
      </c>
      <c r="L40" t="s">
        <v>27</v>
      </c>
      <c r="M40">
        <v>6.93</v>
      </c>
      <c r="N40">
        <v>57480</v>
      </c>
      <c r="O40">
        <v>0.36</v>
      </c>
      <c r="P40">
        <v>8.3190000000000008</v>
      </c>
      <c r="Q40" t="s">
        <v>288</v>
      </c>
      <c r="R40">
        <v>83</v>
      </c>
      <c r="S40">
        <v>85</v>
      </c>
      <c r="T40">
        <v>63.35</v>
      </c>
      <c r="U40">
        <v>61.59</v>
      </c>
      <c r="V40" t="s">
        <v>288</v>
      </c>
      <c r="W40">
        <v>47</v>
      </c>
      <c r="X40">
        <v>15.24</v>
      </c>
      <c r="Y40">
        <v>15.35</v>
      </c>
      <c r="Z40" t="s">
        <v>288</v>
      </c>
    </row>
    <row r="41" spans="9:26" x14ac:dyDescent="0.25">
      <c r="I41" s="14">
        <f t="shared" si="2"/>
        <v>90.850000000000009</v>
      </c>
      <c r="J41" s="2">
        <v>10</v>
      </c>
      <c r="K41" s="29" t="b">
        <f t="shared" si="3"/>
        <v>1</v>
      </c>
      <c r="L41" t="s">
        <v>28</v>
      </c>
      <c r="M41">
        <v>7.16</v>
      </c>
      <c r="N41">
        <v>6843</v>
      </c>
      <c r="O41">
        <v>0.04</v>
      </c>
      <c r="P41">
        <v>9.0850000000000009</v>
      </c>
      <c r="Q41" t="s">
        <v>288</v>
      </c>
      <c r="R41">
        <v>43</v>
      </c>
      <c r="S41">
        <v>41</v>
      </c>
      <c r="T41">
        <v>83.22</v>
      </c>
      <c r="U41">
        <v>81.09</v>
      </c>
      <c r="V41" t="s">
        <v>288</v>
      </c>
      <c r="W41">
        <v>39</v>
      </c>
      <c r="X41">
        <v>28.51</v>
      </c>
      <c r="Y41">
        <v>28.7</v>
      </c>
      <c r="Z41" t="s">
        <v>288</v>
      </c>
    </row>
    <row r="42" spans="9:26" x14ac:dyDescent="0.25">
      <c r="I42" s="14">
        <f t="shared" si="2"/>
        <v>77.56</v>
      </c>
      <c r="J42" s="2">
        <v>10</v>
      </c>
      <c r="K42" s="29" t="b">
        <f t="shared" si="3"/>
        <v>0</v>
      </c>
      <c r="L42" t="s">
        <v>29</v>
      </c>
      <c r="M42">
        <v>7.37</v>
      </c>
      <c r="N42">
        <v>63600</v>
      </c>
      <c r="O42">
        <v>0.39</v>
      </c>
      <c r="P42">
        <v>7.7560000000000002</v>
      </c>
      <c r="Q42" t="s">
        <v>288</v>
      </c>
      <c r="R42">
        <v>75</v>
      </c>
      <c r="S42">
        <v>39</v>
      </c>
      <c r="T42">
        <v>36.99</v>
      </c>
      <c r="U42">
        <v>37.47</v>
      </c>
      <c r="V42" t="s">
        <v>288</v>
      </c>
      <c r="W42">
        <v>77</v>
      </c>
      <c r="X42">
        <v>31.18</v>
      </c>
      <c r="Y42">
        <v>32.07</v>
      </c>
      <c r="Z42" t="s">
        <v>288</v>
      </c>
    </row>
    <row r="43" spans="9:26" x14ac:dyDescent="0.25">
      <c r="I43" s="14">
        <f t="shared" si="2"/>
        <v>101.27777777777777</v>
      </c>
      <c r="J43" s="2">
        <v>18</v>
      </c>
      <c r="K43" s="29" t="b">
        <f t="shared" si="3"/>
        <v>1</v>
      </c>
      <c r="L43" t="s">
        <v>257</v>
      </c>
      <c r="M43">
        <v>7.53</v>
      </c>
      <c r="N43">
        <v>117352</v>
      </c>
      <c r="O43">
        <v>0.73</v>
      </c>
      <c r="P43">
        <v>18.23</v>
      </c>
      <c r="Q43" t="s">
        <v>288</v>
      </c>
      <c r="R43">
        <v>43</v>
      </c>
      <c r="S43">
        <v>58</v>
      </c>
      <c r="T43">
        <v>41.42</v>
      </c>
      <c r="U43">
        <v>41.94</v>
      </c>
      <c r="V43" t="s">
        <v>288</v>
      </c>
      <c r="W43">
        <v>41</v>
      </c>
      <c r="X43">
        <v>22.29</v>
      </c>
      <c r="Y43">
        <v>22.17</v>
      </c>
      <c r="Z43" t="s">
        <v>288</v>
      </c>
    </row>
    <row r="44" spans="9:26" x14ac:dyDescent="0.25">
      <c r="I44" s="14">
        <f t="shared" si="2"/>
        <v>96.995000000000005</v>
      </c>
      <c r="J44" s="2">
        <v>20</v>
      </c>
      <c r="K44" s="29" t="b">
        <f t="shared" si="3"/>
        <v>1</v>
      </c>
      <c r="L44" t="s">
        <v>98</v>
      </c>
      <c r="M44">
        <v>7.62</v>
      </c>
      <c r="N44">
        <v>414553</v>
      </c>
      <c r="O44">
        <v>2.57</v>
      </c>
      <c r="P44">
        <v>19.399000000000001</v>
      </c>
      <c r="Q44" t="s">
        <v>288</v>
      </c>
      <c r="R44">
        <v>98</v>
      </c>
      <c r="S44">
        <v>100</v>
      </c>
      <c r="T44">
        <v>57.21</v>
      </c>
      <c r="U44">
        <v>56.97</v>
      </c>
      <c r="V44" t="s">
        <v>288</v>
      </c>
      <c r="W44">
        <v>70</v>
      </c>
      <c r="X44">
        <v>12.49</v>
      </c>
      <c r="Y44">
        <v>12.05</v>
      </c>
      <c r="Z44" t="s">
        <v>288</v>
      </c>
    </row>
    <row r="45" spans="9:26" x14ac:dyDescent="0.25">
      <c r="I45" s="14">
        <f t="shared" si="2"/>
        <v>76.289999999999992</v>
      </c>
      <c r="J45" s="2">
        <v>10</v>
      </c>
      <c r="K45" s="29" t="b">
        <f t="shared" si="3"/>
        <v>0</v>
      </c>
      <c r="L45" t="s">
        <v>30</v>
      </c>
      <c r="M45">
        <v>7.69</v>
      </c>
      <c r="N45">
        <v>233085</v>
      </c>
      <c r="O45">
        <v>1.45</v>
      </c>
      <c r="P45">
        <v>7.6289999999999996</v>
      </c>
      <c r="Q45" t="s">
        <v>288</v>
      </c>
      <c r="R45">
        <v>91</v>
      </c>
      <c r="S45">
        <v>92</v>
      </c>
      <c r="T45">
        <v>52.14</v>
      </c>
      <c r="U45">
        <v>52.66</v>
      </c>
      <c r="V45" t="s">
        <v>288</v>
      </c>
      <c r="W45">
        <v>65</v>
      </c>
      <c r="X45">
        <v>12.46</v>
      </c>
      <c r="Y45">
        <v>12.12</v>
      </c>
      <c r="Z45" t="s">
        <v>288</v>
      </c>
    </row>
    <row r="46" spans="9:26" x14ac:dyDescent="0.25">
      <c r="I46" s="14">
        <f t="shared" si="2"/>
        <v>78.58</v>
      </c>
      <c r="J46" s="2">
        <v>10</v>
      </c>
      <c r="K46" s="29" t="b">
        <f t="shared" si="3"/>
        <v>0</v>
      </c>
      <c r="L46" t="s">
        <v>31</v>
      </c>
      <c r="M46">
        <v>7.93</v>
      </c>
      <c r="N46">
        <v>47705</v>
      </c>
      <c r="O46">
        <v>0.3</v>
      </c>
      <c r="P46">
        <v>7.8579999999999997</v>
      </c>
      <c r="Q46" t="s">
        <v>288</v>
      </c>
      <c r="R46">
        <v>75</v>
      </c>
      <c r="S46">
        <v>39</v>
      </c>
      <c r="T46">
        <v>37.28</v>
      </c>
      <c r="U46">
        <v>38.26</v>
      </c>
      <c r="V46" t="s">
        <v>288</v>
      </c>
      <c r="W46">
        <v>77</v>
      </c>
      <c r="X46">
        <v>30.85</v>
      </c>
      <c r="Y46">
        <v>30.99</v>
      </c>
      <c r="Z46" t="s">
        <v>288</v>
      </c>
    </row>
    <row r="47" spans="9:26" x14ac:dyDescent="0.25">
      <c r="I47" s="14">
        <f t="shared" si="2"/>
        <v>89.13</v>
      </c>
      <c r="J47" s="2">
        <v>10</v>
      </c>
      <c r="K47" s="29" t="b">
        <f t="shared" si="3"/>
        <v>1</v>
      </c>
      <c r="L47" t="s">
        <v>258</v>
      </c>
      <c r="M47">
        <v>8</v>
      </c>
      <c r="N47">
        <v>68220</v>
      </c>
      <c r="O47">
        <v>0.42</v>
      </c>
      <c r="P47">
        <v>8.9130000000000003</v>
      </c>
      <c r="Q47" t="s">
        <v>288</v>
      </c>
      <c r="R47">
        <v>69</v>
      </c>
      <c r="S47">
        <v>41</v>
      </c>
      <c r="T47">
        <v>53.73</v>
      </c>
      <c r="U47">
        <v>53.73</v>
      </c>
      <c r="V47" t="s">
        <v>288</v>
      </c>
      <c r="W47">
        <v>99</v>
      </c>
      <c r="X47">
        <v>21.17</v>
      </c>
      <c r="Y47">
        <v>20.7</v>
      </c>
      <c r="Z47" t="s">
        <v>288</v>
      </c>
    </row>
    <row r="48" spans="9:26" x14ac:dyDescent="0.25">
      <c r="I48" s="14">
        <f t="shared" si="2"/>
        <v>90.86999999999999</v>
      </c>
      <c r="J48" s="2">
        <v>10</v>
      </c>
      <c r="K48" s="29" t="b">
        <f t="shared" si="3"/>
        <v>1</v>
      </c>
      <c r="L48" t="s">
        <v>32</v>
      </c>
      <c r="M48">
        <v>8.11</v>
      </c>
      <c r="N48">
        <v>50752</v>
      </c>
      <c r="O48">
        <v>0.32</v>
      </c>
      <c r="P48">
        <v>9.0869999999999997</v>
      </c>
      <c r="Q48" t="s">
        <v>288</v>
      </c>
      <c r="R48">
        <v>97</v>
      </c>
      <c r="S48">
        <v>83</v>
      </c>
      <c r="T48">
        <v>95.21</v>
      </c>
      <c r="U48">
        <v>92.93</v>
      </c>
      <c r="V48" t="s">
        <v>288</v>
      </c>
      <c r="W48">
        <v>99</v>
      </c>
      <c r="X48">
        <v>61.82</v>
      </c>
      <c r="Y48">
        <v>61.41</v>
      </c>
      <c r="Z48" t="s">
        <v>288</v>
      </c>
    </row>
    <row r="49" spans="9:26" x14ac:dyDescent="0.25">
      <c r="I49" s="14">
        <f t="shared" si="2"/>
        <v>86.910000000000011</v>
      </c>
      <c r="J49" s="2">
        <v>10</v>
      </c>
      <c r="K49" s="29" t="b">
        <f t="shared" si="3"/>
        <v>1</v>
      </c>
      <c r="L49" t="s">
        <v>33</v>
      </c>
      <c r="M49">
        <v>8.16</v>
      </c>
      <c r="N49">
        <v>52311</v>
      </c>
      <c r="O49">
        <v>0.32</v>
      </c>
      <c r="P49">
        <v>8.6910000000000007</v>
      </c>
      <c r="Q49" t="s">
        <v>288</v>
      </c>
      <c r="R49">
        <v>166</v>
      </c>
      <c r="S49">
        <v>164</v>
      </c>
      <c r="T49">
        <v>78.86</v>
      </c>
      <c r="U49">
        <v>79.900000000000006</v>
      </c>
      <c r="V49" t="s">
        <v>288</v>
      </c>
      <c r="W49">
        <v>129</v>
      </c>
      <c r="X49">
        <v>87.86</v>
      </c>
      <c r="Y49">
        <v>87.72</v>
      </c>
      <c r="Z49" t="s">
        <v>288</v>
      </c>
    </row>
    <row r="50" spans="9:26" x14ac:dyDescent="0.25">
      <c r="I50" s="14">
        <f t="shared" si="2"/>
        <v>86.7</v>
      </c>
      <c r="J50" s="2">
        <v>10</v>
      </c>
      <c r="K50" s="29" t="b">
        <f t="shared" si="3"/>
        <v>1</v>
      </c>
      <c r="L50" t="s">
        <v>34</v>
      </c>
      <c r="M50">
        <v>8.25</v>
      </c>
      <c r="N50">
        <v>90255</v>
      </c>
      <c r="O50">
        <v>0.56000000000000005</v>
      </c>
      <c r="P50">
        <v>8.67</v>
      </c>
      <c r="Q50" t="s">
        <v>288</v>
      </c>
      <c r="R50">
        <v>76</v>
      </c>
      <c r="S50">
        <v>41</v>
      </c>
      <c r="T50">
        <v>52.69</v>
      </c>
      <c r="U50">
        <v>53.88</v>
      </c>
      <c r="V50" t="s">
        <v>288</v>
      </c>
      <c r="W50">
        <v>78</v>
      </c>
      <c r="X50">
        <v>31.81</v>
      </c>
      <c r="Y50">
        <v>32.01</v>
      </c>
      <c r="Z50" t="s">
        <v>288</v>
      </c>
    </row>
    <row r="51" spans="9:26" x14ac:dyDescent="0.25">
      <c r="I51" s="14">
        <f t="shared" si="2"/>
        <v>101.96111111111112</v>
      </c>
      <c r="J51" s="2">
        <v>18</v>
      </c>
      <c r="K51" s="29" t="b">
        <f t="shared" si="3"/>
        <v>1</v>
      </c>
      <c r="L51" t="s">
        <v>35</v>
      </c>
      <c r="M51">
        <v>8.32</v>
      </c>
      <c r="N51">
        <v>80084</v>
      </c>
      <c r="O51">
        <v>0.5</v>
      </c>
      <c r="P51">
        <v>18.353000000000002</v>
      </c>
      <c r="Q51" t="s">
        <v>288</v>
      </c>
      <c r="R51">
        <v>43</v>
      </c>
      <c r="S51">
        <v>58</v>
      </c>
      <c r="T51">
        <v>59.02</v>
      </c>
      <c r="U51">
        <v>59.75</v>
      </c>
      <c r="V51" t="s">
        <v>288</v>
      </c>
      <c r="W51">
        <v>57</v>
      </c>
      <c r="X51">
        <v>20.51</v>
      </c>
      <c r="Y51">
        <v>21.62</v>
      </c>
      <c r="Z51" t="s">
        <v>288</v>
      </c>
    </row>
    <row r="52" spans="9:26" x14ac:dyDescent="0.25">
      <c r="I52" s="14">
        <f t="shared" si="2"/>
        <v>73.350000000000009</v>
      </c>
      <c r="J52" s="2">
        <v>10</v>
      </c>
      <c r="K52" s="29" t="b">
        <f t="shared" si="3"/>
        <v>0</v>
      </c>
      <c r="L52" t="s">
        <v>36</v>
      </c>
      <c r="M52">
        <v>8.44</v>
      </c>
      <c r="N52">
        <v>30978</v>
      </c>
      <c r="O52">
        <v>0.19</v>
      </c>
      <c r="P52">
        <v>7.335</v>
      </c>
      <c r="Q52" t="s">
        <v>288</v>
      </c>
      <c r="R52">
        <v>129</v>
      </c>
      <c r="S52">
        <v>127</v>
      </c>
      <c r="T52">
        <v>79.05</v>
      </c>
      <c r="U52">
        <v>78.599999999999994</v>
      </c>
      <c r="V52" t="s">
        <v>288</v>
      </c>
      <c r="W52">
        <v>131</v>
      </c>
      <c r="X52">
        <v>23.9</v>
      </c>
      <c r="Y52">
        <v>23.84</v>
      </c>
      <c r="Z52" t="s">
        <v>288</v>
      </c>
    </row>
    <row r="53" spans="9:26" x14ac:dyDescent="0.25">
      <c r="I53" s="14">
        <f t="shared" si="2"/>
        <v>95.57</v>
      </c>
      <c r="J53" s="2">
        <v>10</v>
      </c>
      <c r="K53" s="29" t="b">
        <f t="shared" si="3"/>
        <v>1</v>
      </c>
      <c r="L53" t="s">
        <v>37</v>
      </c>
      <c r="M53">
        <v>8.5299999999999994</v>
      </c>
      <c r="N53">
        <v>46606</v>
      </c>
      <c r="O53">
        <v>0.28999999999999998</v>
      </c>
      <c r="P53">
        <v>9.5570000000000004</v>
      </c>
      <c r="Q53" t="s">
        <v>288</v>
      </c>
      <c r="R53">
        <v>107</v>
      </c>
      <c r="S53">
        <v>109</v>
      </c>
      <c r="T53">
        <v>93.79</v>
      </c>
      <c r="U53">
        <v>93.67</v>
      </c>
      <c r="V53" t="s">
        <v>288</v>
      </c>
      <c r="W53">
        <v>93</v>
      </c>
      <c r="X53">
        <v>4.63</v>
      </c>
      <c r="Y53">
        <v>4.76</v>
      </c>
      <c r="Z53" t="s">
        <v>288</v>
      </c>
    </row>
    <row r="54" spans="9:26" x14ac:dyDescent="0.25">
      <c r="I54" s="1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8.92</v>
      </c>
      <c r="N54">
        <v>257992</v>
      </c>
      <c r="O54">
        <v>1.6</v>
      </c>
      <c r="P54">
        <v>20</v>
      </c>
      <c r="Q54" t="s">
        <v>288</v>
      </c>
      <c r="R54">
        <v>117</v>
      </c>
      <c r="S54">
        <v>82</v>
      </c>
      <c r="T54">
        <v>75.819999999999993</v>
      </c>
      <c r="U54">
        <v>73.11</v>
      </c>
      <c r="V54" t="s">
        <v>288</v>
      </c>
      <c r="W54">
        <v>52</v>
      </c>
      <c r="X54">
        <v>17.579999999999998</v>
      </c>
      <c r="Y54">
        <v>16.86</v>
      </c>
      <c r="Z54" t="s">
        <v>288</v>
      </c>
    </row>
    <row r="55" spans="9:26" x14ac:dyDescent="0.25">
      <c r="I55" s="14">
        <f t="shared" si="2"/>
        <v>86.19</v>
      </c>
      <c r="J55" s="2">
        <v>10</v>
      </c>
      <c r="K55" s="29" t="b">
        <f t="shared" si="3"/>
        <v>1</v>
      </c>
      <c r="L55" t="s">
        <v>38</v>
      </c>
      <c r="M55">
        <v>8.9499999999999993</v>
      </c>
      <c r="N55">
        <v>130146</v>
      </c>
      <c r="O55">
        <v>0.81</v>
      </c>
      <c r="P55">
        <v>8.6189999999999998</v>
      </c>
      <c r="Q55" t="s">
        <v>288</v>
      </c>
      <c r="R55">
        <v>112</v>
      </c>
      <c r="S55">
        <v>77</v>
      </c>
      <c r="T55">
        <v>82.16</v>
      </c>
      <c r="U55">
        <v>76.39</v>
      </c>
      <c r="V55" t="s">
        <v>288</v>
      </c>
      <c r="W55">
        <v>114</v>
      </c>
      <c r="X55">
        <v>31.02</v>
      </c>
      <c r="Y55">
        <v>31.16</v>
      </c>
      <c r="Z55" t="s">
        <v>288</v>
      </c>
    </row>
    <row r="56" spans="9:26" x14ac:dyDescent="0.25">
      <c r="I56" s="14">
        <f t="shared" si="2"/>
        <v>79.55</v>
      </c>
      <c r="J56" s="2">
        <v>10</v>
      </c>
      <c r="K56" s="29" t="b">
        <f t="shared" si="3"/>
        <v>0</v>
      </c>
      <c r="L56" t="s">
        <v>39</v>
      </c>
      <c r="M56">
        <v>9.02</v>
      </c>
      <c r="N56">
        <v>31421</v>
      </c>
      <c r="O56">
        <v>0.2</v>
      </c>
      <c r="P56">
        <v>7.9550000000000001</v>
      </c>
      <c r="Q56" t="s">
        <v>288</v>
      </c>
      <c r="R56">
        <v>131</v>
      </c>
      <c r="S56">
        <v>133</v>
      </c>
      <c r="T56">
        <v>95.8</v>
      </c>
      <c r="U56">
        <v>95.66</v>
      </c>
      <c r="V56" t="s">
        <v>288</v>
      </c>
      <c r="W56">
        <v>117</v>
      </c>
      <c r="X56">
        <v>87.39</v>
      </c>
      <c r="Y56">
        <v>84.62</v>
      </c>
      <c r="Z56" t="s">
        <v>288</v>
      </c>
    </row>
    <row r="57" spans="9:26" x14ac:dyDescent="0.25">
      <c r="I57" s="14">
        <f t="shared" si="2"/>
        <v>84.740000000000009</v>
      </c>
      <c r="J57" s="2">
        <v>10</v>
      </c>
      <c r="K57" s="29" t="b">
        <f t="shared" si="3"/>
        <v>1</v>
      </c>
      <c r="L57" t="s">
        <v>40</v>
      </c>
      <c r="M57">
        <v>9.0299999999999994</v>
      </c>
      <c r="N57">
        <v>240155</v>
      </c>
      <c r="O57">
        <v>1.49</v>
      </c>
      <c r="P57">
        <v>8.4740000000000002</v>
      </c>
      <c r="Q57" t="s">
        <v>288</v>
      </c>
      <c r="R57">
        <v>91</v>
      </c>
      <c r="S57">
        <v>106</v>
      </c>
      <c r="T57">
        <v>30.02</v>
      </c>
      <c r="U57">
        <v>30.96</v>
      </c>
      <c r="V57" t="s">
        <v>288</v>
      </c>
      <c r="W57">
        <v>51</v>
      </c>
      <c r="X57">
        <v>9.0500000000000007</v>
      </c>
      <c r="Y57">
        <v>9.18</v>
      </c>
      <c r="Z57" t="s">
        <v>288</v>
      </c>
    </row>
    <row r="58" spans="9:26" x14ac:dyDescent="0.25">
      <c r="I58" s="14">
        <f t="shared" si="2"/>
        <v>86.95</v>
      </c>
      <c r="J58" s="2">
        <v>10</v>
      </c>
      <c r="K58" s="29" t="b">
        <f t="shared" si="3"/>
        <v>1</v>
      </c>
      <c r="L58" t="s">
        <v>41</v>
      </c>
      <c r="M58">
        <v>9.14</v>
      </c>
      <c r="N58">
        <v>419278</v>
      </c>
      <c r="O58">
        <v>2.6</v>
      </c>
      <c r="P58">
        <v>8.6950000000000003</v>
      </c>
      <c r="Q58" t="s">
        <v>288</v>
      </c>
      <c r="R58">
        <v>91</v>
      </c>
      <c r="S58">
        <v>106</v>
      </c>
      <c r="T58">
        <v>43.16</v>
      </c>
      <c r="U58">
        <v>43.54</v>
      </c>
      <c r="V58" t="s">
        <v>288</v>
      </c>
      <c r="W58">
        <v>105</v>
      </c>
      <c r="X58">
        <v>19.77</v>
      </c>
      <c r="Y58">
        <v>20.29</v>
      </c>
      <c r="Z58" t="s">
        <v>288</v>
      </c>
    </row>
    <row r="59" spans="9:26" x14ac:dyDescent="0.25">
      <c r="I59" s="14">
        <f t="shared" si="2"/>
        <v>88.460000000000008</v>
      </c>
      <c r="J59" s="2">
        <v>10</v>
      </c>
      <c r="K59" s="29" t="b">
        <f t="shared" si="3"/>
        <v>1</v>
      </c>
      <c r="L59" t="s">
        <v>42</v>
      </c>
      <c r="M59">
        <v>9.44</v>
      </c>
      <c r="N59">
        <v>223515</v>
      </c>
      <c r="O59">
        <v>1.39</v>
      </c>
      <c r="P59">
        <v>8.8460000000000001</v>
      </c>
      <c r="Q59" t="s">
        <v>288</v>
      </c>
      <c r="R59">
        <v>91</v>
      </c>
      <c r="S59">
        <v>106</v>
      </c>
      <c r="T59">
        <v>41.21</v>
      </c>
      <c r="U59">
        <v>41.94</v>
      </c>
      <c r="V59" t="s">
        <v>288</v>
      </c>
      <c r="W59">
        <v>105</v>
      </c>
      <c r="X59">
        <v>22.64</v>
      </c>
      <c r="Y59">
        <v>22.76</v>
      </c>
      <c r="Z59" t="s">
        <v>288</v>
      </c>
    </row>
    <row r="60" spans="9:26" x14ac:dyDescent="0.25">
      <c r="I60" s="14">
        <f t="shared" si="2"/>
        <v>87.88</v>
      </c>
      <c r="J60" s="2">
        <v>10</v>
      </c>
      <c r="K60" s="29" t="b">
        <f t="shared" si="3"/>
        <v>1</v>
      </c>
      <c r="L60" t="s">
        <v>43</v>
      </c>
      <c r="M60">
        <v>9.4499999999999993</v>
      </c>
      <c r="N60">
        <v>153584</v>
      </c>
      <c r="O60">
        <v>0.95</v>
      </c>
      <c r="P60">
        <v>8.7880000000000003</v>
      </c>
      <c r="Q60" t="s">
        <v>288</v>
      </c>
      <c r="R60">
        <v>104</v>
      </c>
      <c r="S60">
        <v>78</v>
      </c>
      <c r="T60">
        <v>67.400000000000006</v>
      </c>
      <c r="U60">
        <v>65.069999999999993</v>
      </c>
      <c r="V60" t="s">
        <v>288</v>
      </c>
      <c r="W60">
        <v>103</v>
      </c>
      <c r="X60">
        <v>59.05</v>
      </c>
      <c r="Y60">
        <v>59.33</v>
      </c>
      <c r="Z60" t="s">
        <v>288</v>
      </c>
    </row>
    <row r="61" spans="9:26" x14ac:dyDescent="0.25">
      <c r="I61" s="14">
        <f t="shared" si="2"/>
        <v>81.969999999999985</v>
      </c>
      <c r="J61" s="2">
        <v>10</v>
      </c>
      <c r="K61" s="29" t="b">
        <f t="shared" si="3"/>
        <v>1</v>
      </c>
      <c r="L61" t="s">
        <v>44</v>
      </c>
      <c r="M61">
        <v>9.58</v>
      </c>
      <c r="N61">
        <v>15770</v>
      </c>
      <c r="O61">
        <v>0.1</v>
      </c>
      <c r="P61">
        <v>8.1969999999999992</v>
      </c>
      <c r="Q61" t="s">
        <v>288</v>
      </c>
      <c r="R61">
        <v>173</v>
      </c>
      <c r="S61">
        <v>171</v>
      </c>
      <c r="T61">
        <v>52.49</v>
      </c>
      <c r="U61">
        <v>52.81</v>
      </c>
      <c r="V61" t="s">
        <v>288</v>
      </c>
      <c r="W61">
        <v>175</v>
      </c>
      <c r="X61">
        <v>48.09</v>
      </c>
      <c r="Y61">
        <v>48.24</v>
      </c>
      <c r="Z61" t="s">
        <v>288</v>
      </c>
    </row>
    <row r="62" spans="9:26" x14ac:dyDescent="0.25">
      <c r="I62" s="14">
        <f t="shared" si="2"/>
        <v>79.13</v>
      </c>
      <c r="J62" s="2">
        <v>10</v>
      </c>
      <c r="K62" s="29" t="b">
        <f t="shared" si="3"/>
        <v>0</v>
      </c>
      <c r="L62" t="s">
        <v>259</v>
      </c>
      <c r="M62">
        <v>9.7200000000000006</v>
      </c>
      <c r="N62">
        <v>221586</v>
      </c>
      <c r="O62">
        <v>1.38</v>
      </c>
      <c r="P62">
        <v>7.9130000000000003</v>
      </c>
      <c r="Q62" t="s">
        <v>288</v>
      </c>
      <c r="R62">
        <v>105</v>
      </c>
      <c r="S62">
        <v>120</v>
      </c>
      <c r="T62">
        <v>25.71</v>
      </c>
      <c r="U62">
        <v>25.98</v>
      </c>
      <c r="V62" t="s">
        <v>288</v>
      </c>
      <c r="W62">
        <v>79</v>
      </c>
      <c r="X62">
        <v>19.16</v>
      </c>
      <c r="Y62">
        <v>18.11</v>
      </c>
      <c r="Z62" t="s">
        <v>288</v>
      </c>
    </row>
    <row r="63" spans="9:26" x14ac:dyDescent="0.25">
      <c r="I63" s="14">
        <f t="shared" si="2"/>
        <v>93.765000000000001</v>
      </c>
      <c r="J63" s="2">
        <v>20</v>
      </c>
      <c r="K63" s="29" t="b">
        <f t="shared" si="3"/>
        <v>1</v>
      </c>
      <c r="L63" t="s">
        <v>100</v>
      </c>
      <c r="M63">
        <v>9.84</v>
      </c>
      <c r="N63">
        <v>158670</v>
      </c>
      <c r="O63">
        <v>0.99</v>
      </c>
      <c r="P63">
        <v>18.753</v>
      </c>
      <c r="Q63" t="s">
        <v>288</v>
      </c>
      <c r="R63">
        <v>95</v>
      </c>
      <c r="S63">
        <v>174</v>
      </c>
      <c r="T63">
        <v>50.37</v>
      </c>
      <c r="U63">
        <v>50.9</v>
      </c>
      <c r="V63" t="s">
        <v>288</v>
      </c>
      <c r="W63">
        <v>176</v>
      </c>
      <c r="X63">
        <v>47.8</v>
      </c>
      <c r="Y63">
        <v>50.59</v>
      </c>
      <c r="Z63" t="s">
        <v>288</v>
      </c>
    </row>
    <row r="64" spans="9:26" x14ac:dyDescent="0.25">
      <c r="I64" s="14">
        <f t="shared" si="2"/>
        <v>80.950000000000017</v>
      </c>
      <c r="J64" s="2">
        <v>10</v>
      </c>
      <c r="K64" s="29" t="b">
        <f t="shared" si="3"/>
        <v>1</v>
      </c>
      <c r="L64" t="s">
        <v>45</v>
      </c>
      <c r="M64">
        <v>9.94</v>
      </c>
      <c r="N64">
        <v>112189</v>
      </c>
      <c r="O64">
        <v>0.7</v>
      </c>
      <c r="P64">
        <v>8.0950000000000006</v>
      </c>
      <c r="Q64" t="s">
        <v>288</v>
      </c>
      <c r="R64">
        <v>77</v>
      </c>
      <c r="S64">
        <v>156</v>
      </c>
      <c r="T64">
        <v>39.29</v>
      </c>
      <c r="U64">
        <v>43.08</v>
      </c>
      <c r="V64" t="s">
        <v>288</v>
      </c>
      <c r="W64">
        <v>158</v>
      </c>
      <c r="X64">
        <v>38.32</v>
      </c>
      <c r="Y64">
        <v>41.54</v>
      </c>
      <c r="Z64" t="s">
        <v>288</v>
      </c>
    </row>
    <row r="65" spans="9:26" x14ac:dyDescent="0.25">
      <c r="I65" s="14">
        <f t="shared" si="2"/>
        <v>88.539999999999992</v>
      </c>
      <c r="J65" s="2">
        <v>10</v>
      </c>
      <c r="K65" s="29" t="b">
        <f t="shared" si="3"/>
        <v>1</v>
      </c>
      <c r="L65" t="s">
        <v>46</v>
      </c>
      <c r="M65">
        <v>9.9499999999999993</v>
      </c>
      <c r="N65">
        <v>70125</v>
      </c>
      <c r="O65">
        <v>0.44</v>
      </c>
      <c r="P65">
        <v>8.8539999999999992</v>
      </c>
      <c r="Q65" t="s">
        <v>288</v>
      </c>
      <c r="R65">
        <v>83</v>
      </c>
      <c r="S65">
        <v>85</v>
      </c>
      <c r="T65">
        <v>63.98</v>
      </c>
      <c r="U65">
        <v>62.3</v>
      </c>
      <c r="V65" t="s">
        <v>288</v>
      </c>
      <c r="W65">
        <v>95</v>
      </c>
      <c r="X65">
        <v>12.16</v>
      </c>
      <c r="Y65">
        <v>12.3</v>
      </c>
      <c r="Z65" t="s">
        <v>288</v>
      </c>
    </row>
    <row r="66" spans="9:26" x14ac:dyDescent="0.25">
      <c r="I66" s="14">
        <f t="shared" si="2"/>
        <v>82.42</v>
      </c>
      <c r="J66" s="2">
        <v>10</v>
      </c>
      <c r="K66" s="29" t="b">
        <f t="shared" si="3"/>
        <v>1</v>
      </c>
      <c r="L66" t="s">
        <v>47</v>
      </c>
      <c r="M66">
        <v>9.99</v>
      </c>
      <c r="N66">
        <v>24902</v>
      </c>
      <c r="O66">
        <v>0.15</v>
      </c>
      <c r="P66">
        <v>8.2420000000000009</v>
      </c>
      <c r="Q66" t="s">
        <v>288</v>
      </c>
      <c r="R66">
        <v>77</v>
      </c>
      <c r="S66">
        <v>110</v>
      </c>
      <c r="T66">
        <v>67.290000000000006</v>
      </c>
      <c r="U66">
        <v>73.650000000000006</v>
      </c>
      <c r="V66" t="s">
        <v>288</v>
      </c>
      <c r="W66">
        <v>61</v>
      </c>
      <c r="X66">
        <v>62.83</v>
      </c>
      <c r="Y66">
        <v>65.02</v>
      </c>
      <c r="Z66" t="s">
        <v>288</v>
      </c>
    </row>
    <row r="67" spans="9:26" x14ac:dyDescent="0.25">
      <c r="I67" s="14">
        <f t="shared" si="2"/>
        <v>79.679999999999993</v>
      </c>
      <c r="J67" s="2">
        <v>10</v>
      </c>
      <c r="K67" s="29" t="b">
        <f t="shared" si="3"/>
        <v>0</v>
      </c>
      <c r="L67" t="s">
        <v>48</v>
      </c>
      <c r="M67">
        <v>9.99</v>
      </c>
      <c r="N67">
        <v>73661</v>
      </c>
      <c r="O67">
        <v>0.46</v>
      </c>
      <c r="P67">
        <v>7.968</v>
      </c>
      <c r="Q67" t="s">
        <v>288</v>
      </c>
      <c r="R67">
        <v>75</v>
      </c>
      <c r="S67">
        <v>53</v>
      </c>
      <c r="T67">
        <v>18.84</v>
      </c>
      <c r="U67">
        <v>18.850000000000001</v>
      </c>
      <c r="V67" t="s">
        <v>288</v>
      </c>
      <c r="W67">
        <v>89</v>
      </c>
      <c r="X67">
        <v>7.56</v>
      </c>
      <c r="Y67">
        <v>7.42</v>
      </c>
      <c r="Z67" t="s">
        <v>288</v>
      </c>
    </row>
    <row r="68" spans="9:26" x14ac:dyDescent="0.25">
      <c r="I68" s="14">
        <f t="shared" si="2"/>
        <v>78.17</v>
      </c>
      <c r="J68" s="2">
        <v>10</v>
      </c>
      <c r="K68" s="29" t="b">
        <f t="shared" si="3"/>
        <v>0</v>
      </c>
      <c r="L68" t="s">
        <v>49</v>
      </c>
      <c r="M68">
        <v>10.02</v>
      </c>
      <c r="N68">
        <v>286285</v>
      </c>
      <c r="O68">
        <v>1.78</v>
      </c>
      <c r="P68">
        <v>7.8170000000000002</v>
      </c>
      <c r="Q68" t="s">
        <v>288</v>
      </c>
      <c r="R68">
        <v>91</v>
      </c>
      <c r="S68">
        <v>120</v>
      </c>
      <c r="T68">
        <v>20.55</v>
      </c>
      <c r="U68">
        <v>20.81</v>
      </c>
      <c r="V68" t="s">
        <v>288</v>
      </c>
      <c r="W68">
        <v>65</v>
      </c>
      <c r="X68">
        <v>11.42</v>
      </c>
      <c r="Y68">
        <v>11.15</v>
      </c>
      <c r="Z68" t="s">
        <v>288</v>
      </c>
    </row>
    <row r="69" spans="9:26" x14ac:dyDescent="0.25">
      <c r="I69" s="14">
        <f t="shared" ref="I69:I88" si="4">P69/J69*100</f>
        <v>81.760000000000005</v>
      </c>
      <c r="J69" s="2">
        <v>10</v>
      </c>
      <c r="K69" s="29" t="b">
        <f t="shared" ref="K69:K88" si="5">AND(P69&gt;J69*0.8,P69&lt;J69*1.2)</f>
        <v>1</v>
      </c>
      <c r="L69" t="s">
        <v>50</v>
      </c>
      <c r="M69">
        <v>10.09</v>
      </c>
      <c r="N69">
        <v>181690</v>
      </c>
      <c r="O69">
        <v>1.1299999999999999</v>
      </c>
      <c r="P69">
        <v>8.1760000000000002</v>
      </c>
      <c r="Q69" t="s">
        <v>288</v>
      </c>
      <c r="R69">
        <v>91</v>
      </c>
      <c r="S69">
        <v>126</v>
      </c>
      <c r="T69">
        <v>27.9</v>
      </c>
      <c r="U69">
        <v>28.89</v>
      </c>
      <c r="V69" t="s">
        <v>288</v>
      </c>
      <c r="W69">
        <v>89</v>
      </c>
      <c r="X69">
        <v>18.25</v>
      </c>
      <c r="Y69">
        <v>18.600000000000001</v>
      </c>
      <c r="Z69" t="s">
        <v>288</v>
      </c>
    </row>
    <row r="70" spans="9:26" x14ac:dyDescent="0.25">
      <c r="I70" s="14">
        <f t="shared" si="4"/>
        <v>77.319999999999993</v>
      </c>
      <c r="J70" s="2">
        <v>10</v>
      </c>
      <c r="K70" s="29" t="b">
        <f t="shared" si="5"/>
        <v>0</v>
      </c>
      <c r="L70" t="s">
        <v>52</v>
      </c>
      <c r="M70">
        <v>10.16</v>
      </c>
      <c r="N70">
        <v>208461</v>
      </c>
      <c r="O70">
        <v>1.29</v>
      </c>
      <c r="P70">
        <v>7.7320000000000002</v>
      </c>
      <c r="Q70" t="s">
        <v>288</v>
      </c>
      <c r="R70">
        <v>105</v>
      </c>
      <c r="S70">
        <v>120</v>
      </c>
      <c r="T70">
        <v>41.07</v>
      </c>
      <c r="U70">
        <v>41</v>
      </c>
      <c r="V70" t="s">
        <v>288</v>
      </c>
      <c r="W70">
        <v>119</v>
      </c>
      <c r="X70">
        <v>10.74</v>
      </c>
      <c r="Y70">
        <v>10.68</v>
      </c>
      <c r="Z70" t="s">
        <v>288</v>
      </c>
    </row>
    <row r="71" spans="9:26" x14ac:dyDescent="0.25">
      <c r="I71" s="14">
        <f t="shared" si="4"/>
        <v>86.940000000000012</v>
      </c>
      <c r="J71" s="2">
        <v>10</v>
      </c>
      <c r="K71" s="29" t="b">
        <f t="shared" si="5"/>
        <v>1</v>
      </c>
      <c r="L71" t="s">
        <v>51</v>
      </c>
      <c r="M71">
        <v>10.17</v>
      </c>
      <c r="N71">
        <v>212385</v>
      </c>
      <c r="O71">
        <v>1.32</v>
      </c>
      <c r="P71">
        <v>8.6940000000000008</v>
      </c>
      <c r="Q71" t="s">
        <v>288</v>
      </c>
      <c r="R71">
        <v>91</v>
      </c>
      <c r="S71">
        <v>126</v>
      </c>
      <c r="T71">
        <v>24.92</v>
      </c>
      <c r="U71">
        <v>25.25</v>
      </c>
      <c r="V71" t="s">
        <v>288</v>
      </c>
      <c r="W71">
        <v>89</v>
      </c>
      <c r="X71">
        <v>12.03</v>
      </c>
      <c r="Y71">
        <v>11.88</v>
      </c>
      <c r="Z71" t="s">
        <v>288</v>
      </c>
    </row>
    <row r="72" spans="9:26" x14ac:dyDescent="0.25">
      <c r="I72" s="14">
        <f t="shared" si="4"/>
        <v>79.290000000000006</v>
      </c>
      <c r="J72" s="2">
        <v>10</v>
      </c>
      <c r="K72" s="29" t="b">
        <f t="shared" si="5"/>
        <v>0</v>
      </c>
      <c r="L72" t="s">
        <v>53</v>
      </c>
      <c r="M72">
        <v>10.38</v>
      </c>
      <c r="N72">
        <v>167959</v>
      </c>
      <c r="O72">
        <v>1.04</v>
      </c>
      <c r="P72">
        <v>7.9290000000000003</v>
      </c>
      <c r="Q72" t="s">
        <v>288</v>
      </c>
      <c r="R72">
        <v>119</v>
      </c>
      <c r="S72">
        <v>91</v>
      </c>
      <c r="T72">
        <v>84.03</v>
      </c>
      <c r="U72">
        <v>81.53</v>
      </c>
      <c r="V72" t="s">
        <v>288</v>
      </c>
      <c r="W72">
        <v>134</v>
      </c>
      <c r="X72">
        <v>21.74</v>
      </c>
      <c r="Y72">
        <v>22.58</v>
      </c>
      <c r="Z72" t="s">
        <v>288</v>
      </c>
    </row>
    <row r="73" spans="9:26" x14ac:dyDescent="0.25">
      <c r="I73" s="14">
        <f t="shared" si="4"/>
        <v>96.52</v>
      </c>
      <c r="J73" s="2">
        <v>10</v>
      </c>
      <c r="K73" s="29" t="b">
        <f t="shared" si="5"/>
        <v>1</v>
      </c>
      <c r="L73" t="s">
        <v>54</v>
      </c>
      <c r="M73">
        <v>10.4</v>
      </c>
      <c r="N73">
        <v>11009</v>
      </c>
      <c r="O73">
        <v>7.0000000000000007E-2</v>
      </c>
      <c r="P73">
        <v>9.6519999999999992</v>
      </c>
      <c r="Q73" t="s">
        <v>288</v>
      </c>
      <c r="R73">
        <v>167</v>
      </c>
      <c r="S73">
        <v>130</v>
      </c>
      <c r="T73">
        <v>86.52</v>
      </c>
      <c r="U73">
        <v>83.26</v>
      </c>
      <c r="V73" t="s">
        <v>288</v>
      </c>
      <c r="W73">
        <v>132</v>
      </c>
      <c r="X73">
        <v>91.7</v>
      </c>
      <c r="Y73">
        <v>86.59</v>
      </c>
      <c r="Z73" t="s">
        <v>288</v>
      </c>
    </row>
    <row r="74" spans="9:26" x14ac:dyDescent="0.25">
      <c r="I74" s="14">
        <f t="shared" si="4"/>
        <v>78.34</v>
      </c>
      <c r="J74" s="2">
        <v>10</v>
      </c>
      <c r="K74" s="29" t="b">
        <f t="shared" si="5"/>
        <v>0</v>
      </c>
      <c r="L74" t="s">
        <v>55</v>
      </c>
      <c r="M74">
        <v>10.42</v>
      </c>
      <c r="N74">
        <v>212281</v>
      </c>
      <c r="O74">
        <v>1.32</v>
      </c>
      <c r="P74">
        <v>7.8339999999999996</v>
      </c>
      <c r="Q74" t="s">
        <v>288</v>
      </c>
      <c r="R74">
        <v>105</v>
      </c>
      <c r="S74">
        <v>120</v>
      </c>
      <c r="T74">
        <v>39.32</v>
      </c>
      <c r="U74">
        <v>39.76</v>
      </c>
      <c r="V74" t="s">
        <v>288</v>
      </c>
      <c r="W74">
        <v>77</v>
      </c>
      <c r="X74">
        <v>13.41</v>
      </c>
      <c r="Y74">
        <v>13.01</v>
      </c>
      <c r="Z74" t="s">
        <v>288</v>
      </c>
    </row>
    <row r="75" spans="9:26" x14ac:dyDescent="0.25">
      <c r="I75" s="14">
        <f t="shared" si="4"/>
        <v>76.97</v>
      </c>
      <c r="J75" s="2">
        <v>10</v>
      </c>
      <c r="K75" s="29" t="b">
        <f t="shared" si="5"/>
        <v>0</v>
      </c>
      <c r="L75" t="s">
        <v>56</v>
      </c>
      <c r="M75">
        <v>10.53</v>
      </c>
      <c r="N75">
        <v>247501</v>
      </c>
      <c r="O75">
        <v>1.54</v>
      </c>
      <c r="P75">
        <v>7.6970000000000001</v>
      </c>
      <c r="Q75" t="s">
        <v>288</v>
      </c>
      <c r="R75">
        <v>105</v>
      </c>
      <c r="S75">
        <v>134</v>
      </c>
      <c r="T75">
        <v>17.36</v>
      </c>
      <c r="U75">
        <v>17.600000000000001</v>
      </c>
      <c r="V75" t="s">
        <v>288</v>
      </c>
      <c r="W75">
        <v>91</v>
      </c>
      <c r="X75">
        <v>16.61</v>
      </c>
      <c r="Y75">
        <v>16.91</v>
      </c>
      <c r="Z75" t="s">
        <v>288</v>
      </c>
    </row>
    <row r="76" spans="9:26" x14ac:dyDescent="0.25">
      <c r="I76" s="14">
        <f t="shared" si="4"/>
        <v>86.75</v>
      </c>
      <c r="J76" s="2">
        <v>10</v>
      </c>
      <c r="K76" s="29" t="b">
        <f t="shared" si="5"/>
        <v>1</v>
      </c>
      <c r="L76" t="s">
        <v>57</v>
      </c>
      <c r="M76">
        <v>10.61</v>
      </c>
      <c r="N76">
        <v>94511</v>
      </c>
      <c r="O76">
        <v>0.59</v>
      </c>
      <c r="P76">
        <v>8.6750000000000007</v>
      </c>
      <c r="Q76" t="s">
        <v>288</v>
      </c>
      <c r="R76">
        <v>146</v>
      </c>
      <c r="S76">
        <v>148</v>
      </c>
      <c r="T76">
        <v>62.72</v>
      </c>
      <c r="U76">
        <v>62.9</v>
      </c>
      <c r="V76" t="s">
        <v>288</v>
      </c>
      <c r="W76">
        <v>111</v>
      </c>
      <c r="X76">
        <v>54.91</v>
      </c>
      <c r="Y76">
        <v>54.58</v>
      </c>
      <c r="Z76" t="s">
        <v>288</v>
      </c>
    </row>
    <row r="77" spans="9:26" x14ac:dyDescent="0.25">
      <c r="I77" s="14">
        <f t="shared" si="4"/>
        <v>79.160000000000011</v>
      </c>
      <c r="J77" s="2">
        <v>10</v>
      </c>
      <c r="K77" s="29" t="b">
        <f t="shared" si="5"/>
        <v>0</v>
      </c>
      <c r="L77" t="s">
        <v>260</v>
      </c>
      <c r="M77">
        <v>10.64</v>
      </c>
      <c r="N77">
        <v>187955</v>
      </c>
      <c r="O77">
        <v>1.17</v>
      </c>
      <c r="P77">
        <v>7.9160000000000004</v>
      </c>
      <c r="Q77" t="s">
        <v>288</v>
      </c>
      <c r="R77">
        <v>119</v>
      </c>
      <c r="S77">
        <v>91</v>
      </c>
      <c r="T77">
        <v>33.61</v>
      </c>
      <c r="U77">
        <v>34.04</v>
      </c>
      <c r="V77" t="s">
        <v>288</v>
      </c>
      <c r="W77">
        <v>134</v>
      </c>
      <c r="X77">
        <v>25.92</v>
      </c>
      <c r="Y77">
        <v>25.91</v>
      </c>
      <c r="Z77" t="s">
        <v>288</v>
      </c>
    </row>
    <row r="78" spans="9:26" x14ac:dyDescent="0.25">
      <c r="I78" s="14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10.67</v>
      </c>
      <c r="N78">
        <v>123557</v>
      </c>
      <c r="O78">
        <v>0.77</v>
      </c>
      <c r="P78">
        <v>20</v>
      </c>
      <c r="Q78" t="s">
        <v>288</v>
      </c>
      <c r="R78">
        <v>152</v>
      </c>
      <c r="S78">
        <v>115</v>
      </c>
      <c r="T78">
        <v>80.72</v>
      </c>
      <c r="U78">
        <v>68.319999999999993</v>
      </c>
      <c r="V78" t="s">
        <v>288</v>
      </c>
      <c r="W78" t="s">
        <v>285</v>
      </c>
      <c r="X78" t="s">
        <v>285</v>
      </c>
      <c r="Y78" t="s">
        <v>285</v>
      </c>
      <c r="Z78" t="s">
        <v>285</v>
      </c>
    </row>
    <row r="79" spans="9:26" x14ac:dyDescent="0.25">
      <c r="I79" s="14">
        <f t="shared" si="4"/>
        <v>89.94</v>
      </c>
      <c r="J79" s="2">
        <v>10</v>
      </c>
      <c r="K79" s="29" t="b">
        <f t="shared" si="5"/>
        <v>1</v>
      </c>
      <c r="L79" t="s">
        <v>58</v>
      </c>
      <c r="M79">
        <v>10.69</v>
      </c>
      <c r="N79">
        <v>95542</v>
      </c>
      <c r="O79">
        <v>0.59</v>
      </c>
      <c r="P79">
        <v>8.9939999999999998</v>
      </c>
      <c r="Q79" t="s">
        <v>288</v>
      </c>
      <c r="R79">
        <v>146</v>
      </c>
      <c r="S79">
        <v>148</v>
      </c>
      <c r="T79">
        <v>63.83</v>
      </c>
      <c r="U79">
        <v>61.91</v>
      </c>
      <c r="V79" t="s">
        <v>288</v>
      </c>
      <c r="W79">
        <v>111</v>
      </c>
      <c r="X79">
        <v>59.4</v>
      </c>
      <c r="Y79">
        <v>55.5</v>
      </c>
      <c r="Z79" t="s">
        <v>288</v>
      </c>
    </row>
    <row r="80" spans="9:26" x14ac:dyDescent="0.25">
      <c r="I80" s="14">
        <f t="shared" si="4"/>
        <v>71.500000000000014</v>
      </c>
      <c r="J80" s="2">
        <v>10</v>
      </c>
      <c r="K80" s="29" t="b">
        <f t="shared" si="5"/>
        <v>0</v>
      </c>
      <c r="L80" t="s">
        <v>60</v>
      </c>
      <c r="M80">
        <v>10.92</v>
      </c>
      <c r="N80">
        <v>199789</v>
      </c>
      <c r="O80">
        <v>1.24</v>
      </c>
      <c r="P80">
        <v>7.15</v>
      </c>
      <c r="Q80" t="s">
        <v>288</v>
      </c>
      <c r="R80">
        <v>91</v>
      </c>
      <c r="S80">
        <v>92</v>
      </c>
      <c r="T80">
        <v>51.09</v>
      </c>
      <c r="U80">
        <v>51.22</v>
      </c>
      <c r="V80" t="s">
        <v>288</v>
      </c>
      <c r="W80">
        <v>134</v>
      </c>
      <c r="X80">
        <v>20.84</v>
      </c>
      <c r="Y80">
        <v>21.91</v>
      </c>
      <c r="Z80" t="s">
        <v>288</v>
      </c>
    </row>
    <row r="81" spans="9:26" x14ac:dyDescent="0.25">
      <c r="I81" s="14">
        <f t="shared" si="4"/>
        <v>97.249999999999986</v>
      </c>
      <c r="J81" s="2">
        <v>10</v>
      </c>
      <c r="K81" s="29" t="b">
        <f t="shared" si="5"/>
        <v>1</v>
      </c>
      <c r="L81" t="s">
        <v>59</v>
      </c>
      <c r="M81">
        <v>10.93</v>
      </c>
      <c r="N81">
        <v>98399</v>
      </c>
      <c r="O81">
        <v>0.61</v>
      </c>
      <c r="P81">
        <v>9.7249999999999996</v>
      </c>
      <c r="Q81" t="s">
        <v>288</v>
      </c>
      <c r="R81">
        <v>146</v>
      </c>
      <c r="S81">
        <v>148</v>
      </c>
      <c r="T81">
        <v>62.49</v>
      </c>
      <c r="U81">
        <v>62.05</v>
      </c>
      <c r="V81" t="s">
        <v>288</v>
      </c>
      <c r="W81">
        <v>111</v>
      </c>
      <c r="X81">
        <v>55.09</v>
      </c>
      <c r="Y81">
        <v>54.36</v>
      </c>
      <c r="Z81" t="s">
        <v>288</v>
      </c>
    </row>
    <row r="82" spans="9:26" x14ac:dyDescent="0.25">
      <c r="I82" s="14">
        <f t="shared" si="4"/>
        <v>89.46</v>
      </c>
      <c r="J82" s="2">
        <v>10</v>
      </c>
      <c r="K82" s="29" t="b">
        <f t="shared" si="5"/>
        <v>1</v>
      </c>
      <c r="L82" t="s">
        <v>61</v>
      </c>
      <c r="M82">
        <v>11.11</v>
      </c>
      <c r="N82">
        <v>18945</v>
      </c>
      <c r="O82">
        <v>0.12</v>
      </c>
      <c r="P82">
        <v>8.9459999999999997</v>
      </c>
      <c r="Q82" t="s">
        <v>288</v>
      </c>
      <c r="R82">
        <v>117</v>
      </c>
      <c r="S82">
        <v>119</v>
      </c>
      <c r="T82">
        <v>96.74</v>
      </c>
      <c r="U82">
        <v>93.87</v>
      </c>
      <c r="V82" t="s">
        <v>288</v>
      </c>
      <c r="W82">
        <v>201</v>
      </c>
      <c r="X82">
        <v>63.53</v>
      </c>
      <c r="Y82">
        <v>61.48</v>
      </c>
      <c r="Z82" t="s">
        <v>288</v>
      </c>
    </row>
    <row r="83" spans="9:26" x14ac:dyDescent="0.25">
      <c r="I83" s="14">
        <f t="shared" si="4"/>
        <v>88.36999999999999</v>
      </c>
      <c r="J83" s="2">
        <v>10</v>
      </c>
      <c r="K83" s="29" t="b">
        <f t="shared" si="5"/>
        <v>1</v>
      </c>
      <c r="L83" t="s">
        <v>62</v>
      </c>
      <c r="M83">
        <v>11.45</v>
      </c>
      <c r="N83">
        <v>9491</v>
      </c>
      <c r="O83">
        <v>0.06</v>
      </c>
      <c r="P83">
        <v>8.8369999999999997</v>
      </c>
      <c r="Q83" t="s">
        <v>288</v>
      </c>
      <c r="R83">
        <v>157</v>
      </c>
      <c r="S83">
        <v>155</v>
      </c>
      <c r="T83">
        <v>75.33</v>
      </c>
      <c r="U83">
        <v>78.91</v>
      </c>
      <c r="V83" t="s">
        <v>288</v>
      </c>
      <c r="W83">
        <v>75</v>
      </c>
      <c r="X83">
        <v>138.47999999999999</v>
      </c>
      <c r="Y83">
        <v>138.06</v>
      </c>
      <c r="Z83" t="s">
        <v>288</v>
      </c>
    </row>
    <row r="84" spans="9:26" x14ac:dyDescent="0.25">
      <c r="I84" s="14">
        <f t="shared" si="4"/>
        <v>83.100000000000009</v>
      </c>
      <c r="J84" s="2">
        <v>10</v>
      </c>
      <c r="K84" s="29" t="b">
        <f t="shared" si="5"/>
        <v>1</v>
      </c>
      <c r="L84" t="s">
        <v>63</v>
      </c>
      <c r="M84">
        <v>11.58</v>
      </c>
      <c r="N84">
        <v>2084</v>
      </c>
      <c r="O84">
        <v>0.01</v>
      </c>
      <c r="P84">
        <v>8.31</v>
      </c>
      <c r="Q84" t="s">
        <v>288</v>
      </c>
      <c r="R84">
        <v>77</v>
      </c>
      <c r="S84">
        <v>51</v>
      </c>
      <c r="T84">
        <v>47.09</v>
      </c>
      <c r="U84">
        <v>47.9</v>
      </c>
      <c r="V84" t="s">
        <v>288</v>
      </c>
      <c r="W84">
        <v>123</v>
      </c>
      <c r="X84">
        <v>32.69</v>
      </c>
      <c r="Y84">
        <v>37.630000000000003</v>
      </c>
      <c r="Z84" t="s">
        <v>288</v>
      </c>
    </row>
    <row r="85" spans="9:26" x14ac:dyDescent="0.25">
      <c r="I85" s="14">
        <f t="shared" si="4"/>
        <v>84.16</v>
      </c>
      <c r="J85" s="2">
        <v>10</v>
      </c>
      <c r="K85" s="29" t="b">
        <f t="shared" si="5"/>
        <v>1</v>
      </c>
      <c r="L85" t="s">
        <v>64</v>
      </c>
      <c r="M85">
        <v>11.98</v>
      </c>
      <c r="N85">
        <v>56200</v>
      </c>
      <c r="O85">
        <v>0.35</v>
      </c>
      <c r="P85">
        <v>8.4160000000000004</v>
      </c>
      <c r="Q85" t="s">
        <v>288</v>
      </c>
      <c r="R85">
        <v>180</v>
      </c>
      <c r="S85">
        <v>182</v>
      </c>
      <c r="T85">
        <v>95.01</v>
      </c>
      <c r="U85">
        <v>92.19</v>
      </c>
      <c r="V85" t="s">
        <v>288</v>
      </c>
      <c r="W85">
        <v>145</v>
      </c>
      <c r="X85">
        <v>40.14</v>
      </c>
      <c r="Y85">
        <v>39.07</v>
      </c>
      <c r="Z85" t="s">
        <v>288</v>
      </c>
    </row>
    <row r="86" spans="9:26" x14ac:dyDescent="0.25">
      <c r="I86" s="14">
        <f t="shared" si="4"/>
        <v>75.36</v>
      </c>
      <c r="J86" s="2">
        <v>10</v>
      </c>
      <c r="K86" s="29" t="b">
        <f t="shared" si="5"/>
        <v>0</v>
      </c>
      <c r="L86" t="s">
        <v>65</v>
      </c>
      <c r="M86">
        <v>12.07</v>
      </c>
      <c r="N86">
        <v>21252</v>
      </c>
      <c r="O86">
        <v>0.13</v>
      </c>
      <c r="P86">
        <v>7.5359999999999996</v>
      </c>
      <c r="Q86" t="s">
        <v>288</v>
      </c>
      <c r="R86">
        <v>225</v>
      </c>
      <c r="S86">
        <v>227</v>
      </c>
      <c r="T86">
        <v>64.41</v>
      </c>
      <c r="U86">
        <v>64.63</v>
      </c>
      <c r="V86" t="s">
        <v>288</v>
      </c>
      <c r="W86">
        <v>223</v>
      </c>
      <c r="X86">
        <v>62.91</v>
      </c>
      <c r="Y86">
        <v>61.64</v>
      </c>
      <c r="Z86" t="s">
        <v>288</v>
      </c>
    </row>
    <row r="87" spans="9:26" x14ac:dyDescent="0.25">
      <c r="I87" s="14">
        <f t="shared" si="4"/>
        <v>82.96</v>
      </c>
      <c r="J87" s="2">
        <v>10</v>
      </c>
      <c r="K87" s="29" t="b">
        <f t="shared" si="5"/>
        <v>1</v>
      </c>
      <c r="L87" t="s">
        <v>66</v>
      </c>
      <c r="M87">
        <v>12.15</v>
      </c>
      <c r="N87">
        <v>202872</v>
      </c>
      <c r="O87">
        <v>1.26</v>
      </c>
      <c r="P87">
        <v>8.2959999999999994</v>
      </c>
      <c r="Q87" t="s">
        <v>288</v>
      </c>
      <c r="R87">
        <v>128</v>
      </c>
      <c r="S87">
        <v>127</v>
      </c>
      <c r="T87">
        <v>13.76</v>
      </c>
      <c r="U87">
        <v>13.35</v>
      </c>
      <c r="V87" t="s">
        <v>288</v>
      </c>
      <c r="W87">
        <v>129</v>
      </c>
      <c r="X87">
        <v>10.59</v>
      </c>
      <c r="Y87">
        <v>10.17</v>
      </c>
      <c r="Z87" t="s">
        <v>288</v>
      </c>
    </row>
    <row r="88" spans="9:26" x14ac:dyDescent="0.25">
      <c r="I88" s="14">
        <f t="shared" si="4"/>
        <v>88.52</v>
      </c>
      <c r="J88" s="2">
        <v>10</v>
      </c>
      <c r="K88" s="29" t="b">
        <f t="shared" si="5"/>
        <v>1</v>
      </c>
      <c r="L88" t="s">
        <v>67</v>
      </c>
      <c r="M88">
        <v>12.3</v>
      </c>
      <c r="N88">
        <v>57465</v>
      </c>
      <c r="O88">
        <v>0.36</v>
      </c>
      <c r="P88">
        <v>8.8520000000000003</v>
      </c>
      <c r="Q88" t="s">
        <v>288</v>
      </c>
      <c r="R88">
        <v>180</v>
      </c>
      <c r="S88">
        <v>182</v>
      </c>
      <c r="T88">
        <v>96.39</v>
      </c>
      <c r="U88">
        <v>94.21</v>
      </c>
      <c r="V88" t="s">
        <v>288</v>
      </c>
      <c r="W88">
        <v>145</v>
      </c>
      <c r="X88">
        <v>41.51</v>
      </c>
      <c r="Y88">
        <v>40.15</v>
      </c>
      <c r="Z88" t="s">
        <v>288</v>
      </c>
    </row>
  </sheetData>
  <conditionalFormatting sqref="I4:I88">
    <cfRule type="cellIs" dxfId="24" priority="1" operator="greaterThan">
      <formula>120</formula>
    </cfRule>
    <cfRule type="cellIs" dxfId="23" priority="3" operator="lessThan">
      <formula>80</formula>
    </cfRule>
  </conditionalFormatting>
  <conditionalFormatting sqref="F3:G6 K4:K88">
    <cfRule type="cellIs" dxfId="22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M93"/>
  <sheetViews>
    <sheetView tabSelected="1" workbookViewId="0">
      <pane xSplit="1" ySplit="7" topLeftCell="X8" activePane="bottomRight" state="frozen"/>
      <selection pane="topRight" activeCell="B1" sqref="B1"/>
      <selection pane="bottomLeft" activeCell="A8" sqref="A8"/>
      <selection pane="bottomRight" activeCell="Z13" sqref="Z13"/>
    </sheetView>
  </sheetViews>
  <sheetFormatPr defaultRowHeight="15" x14ac:dyDescent="0.25"/>
  <cols>
    <col min="1" max="1" width="41.140625" style="7" bestFit="1" customWidth="1"/>
    <col min="2" max="2" width="15.7109375" style="28" customWidth="1"/>
    <col min="3" max="39" width="15.7109375" style="8" customWidth="1"/>
    <col min="40" max="16384" width="9.140625" style="7"/>
  </cols>
  <sheetData>
    <row r="1" spans="1:39" x14ac:dyDescent="0.25">
      <c r="A1" s="7" t="s">
        <v>290</v>
      </c>
    </row>
    <row r="2" spans="1:39" x14ac:dyDescent="0.25">
      <c r="A2" s="9">
        <v>240111</v>
      </c>
    </row>
    <row r="4" spans="1:39" x14ac:dyDescent="0.25">
      <c r="A4" s="7" t="s">
        <v>70</v>
      </c>
      <c r="B4" s="28" t="s">
        <v>74</v>
      </c>
    </row>
    <row r="5" spans="1:39" x14ac:dyDescent="0.25">
      <c r="B5" s="28" t="s">
        <v>69</v>
      </c>
    </row>
    <row r="6" spans="1:39" x14ac:dyDescent="0.25">
      <c r="A6" s="7" t="s">
        <v>83</v>
      </c>
      <c r="B6" s="8" t="s">
        <v>243</v>
      </c>
      <c r="C6" s="8" t="s">
        <v>244</v>
      </c>
      <c r="D6" s="8" t="s">
        <v>245</v>
      </c>
      <c r="E6" s="8" t="s">
        <v>279</v>
      </c>
      <c r="F6" s="8" t="s">
        <v>271</v>
      </c>
      <c r="G6" s="8" t="s">
        <v>281</v>
      </c>
      <c r="H6" s="8" t="s">
        <v>291</v>
      </c>
      <c r="I6" s="8" t="s">
        <v>276</v>
      </c>
      <c r="J6" s="8" t="s">
        <v>292</v>
      </c>
      <c r="K6" s="8" t="s">
        <v>293</v>
      </c>
      <c r="L6" s="8" t="s">
        <v>294</v>
      </c>
      <c r="M6" s="8" t="s">
        <v>295</v>
      </c>
      <c r="N6" s="8" t="s">
        <v>296</v>
      </c>
      <c r="O6" s="8" t="s">
        <v>297</v>
      </c>
      <c r="P6" s="8" t="s">
        <v>277</v>
      </c>
      <c r="Q6" s="8" t="s">
        <v>278</v>
      </c>
      <c r="R6" s="8" t="s">
        <v>280</v>
      </c>
      <c r="S6" s="8" t="s">
        <v>298</v>
      </c>
      <c r="T6" s="8" t="s">
        <v>299</v>
      </c>
      <c r="U6" s="8" t="s">
        <v>300</v>
      </c>
      <c r="V6" s="8" t="s">
        <v>301</v>
      </c>
      <c r="W6" s="8" t="s">
        <v>302</v>
      </c>
      <c r="X6" s="8" t="s">
        <v>303</v>
      </c>
      <c r="Y6" s="8" t="s">
        <v>304</v>
      </c>
      <c r="Z6" s="54" t="s">
        <v>305</v>
      </c>
      <c r="AA6" s="8" t="s">
        <v>306</v>
      </c>
      <c r="AB6" s="8" t="s">
        <v>307</v>
      </c>
      <c r="AC6" s="8" t="s">
        <v>308</v>
      </c>
      <c r="AD6" s="8" t="s">
        <v>309</v>
      </c>
      <c r="AE6" s="8" t="s">
        <v>310</v>
      </c>
      <c r="AF6" s="8" t="s">
        <v>311</v>
      </c>
      <c r="AG6" s="8" t="s">
        <v>312</v>
      </c>
      <c r="AH6" s="8" t="s">
        <v>313</v>
      </c>
      <c r="AI6" s="54" t="s">
        <v>314</v>
      </c>
      <c r="AJ6" s="8" t="s">
        <v>315</v>
      </c>
      <c r="AK6" s="8" t="s">
        <v>316</v>
      </c>
      <c r="AM6" s="7"/>
    </row>
    <row r="7" spans="1:39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S7" s="8" t="s">
        <v>73</v>
      </c>
      <c r="T7" s="8" t="s">
        <v>73</v>
      </c>
      <c r="U7" s="8" t="s">
        <v>73</v>
      </c>
      <c r="V7" s="8" t="s">
        <v>73</v>
      </c>
      <c r="W7" s="8" t="s">
        <v>73</v>
      </c>
      <c r="X7" s="8" t="s">
        <v>73</v>
      </c>
      <c r="Y7" s="8" t="s">
        <v>73</v>
      </c>
      <c r="Z7" s="8" t="s">
        <v>73</v>
      </c>
      <c r="AA7" s="8" t="s">
        <v>73</v>
      </c>
      <c r="AB7" s="8" t="s">
        <v>73</v>
      </c>
      <c r="AC7" s="8" t="s">
        <v>73</v>
      </c>
      <c r="AD7" s="8" t="s">
        <v>73</v>
      </c>
      <c r="AE7" s="8" t="s">
        <v>73</v>
      </c>
      <c r="AF7" s="8" t="s">
        <v>73</v>
      </c>
      <c r="AG7" s="8" t="s">
        <v>73</v>
      </c>
      <c r="AH7" s="8" t="s">
        <v>73</v>
      </c>
      <c r="AI7" s="8" t="s">
        <v>73</v>
      </c>
      <c r="AJ7" s="8" t="s">
        <v>73</v>
      </c>
      <c r="AK7" s="8" t="s">
        <v>73</v>
      </c>
      <c r="AM7" s="7"/>
    </row>
    <row r="8" spans="1:39" x14ac:dyDescent="0.25">
      <c r="A8" t="s">
        <v>1</v>
      </c>
      <c r="B8" s="8" t="s">
        <v>286</v>
      </c>
      <c r="C8" s="8" t="s">
        <v>286</v>
      </c>
      <c r="D8" s="8" t="s">
        <v>286</v>
      </c>
      <c r="E8" s="8" t="s">
        <v>286</v>
      </c>
      <c r="F8" s="8" t="s">
        <v>286</v>
      </c>
      <c r="G8" s="8" t="s">
        <v>286</v>
      </c>
      <c r="H8" s="8" t="s">
        <v>286</v>
      </c>
      <c r="I8" s="8" t="s">
        <v>286</v>
      </c>
      <c r="J8" s="8">
        <v>0.92849999999999999</v>
      </c>
      <c r="K8" s="8">
        <v>1.9751000000000001</v>
      </c>
      <c r="L8" s="8">
        <v>4.9378000000000002</v>
      </c>
      <c r="M8" s="8">
        <v>9.6077999999999992</v>
      </c>
      <c r="N8" s="8">
        <v>24.021899999999999</v>
      </c>
      <c r="O8" s="8">
        <v>100.2881</v>
      </c>
      <c r="P8" s="8" t="s">
        <v>286</v>
      </c>
      <c r="Q8" s="8" t="s">
        <v>286</v>
      </c>
      <c r="R8" s="8" t="s">
        <v>286</v>
      </c>
      <c r="S8" s="8" t="s">
        <v>286</v>
      </c>
      <c r="T8" s="8" t="s">
        <v>286</v>
      </c>
      <c r="U8" s="8" t="s">
        <v>286</v>
      </c>
      <c r="V8" s="8" t="s">
        <v>286</v>
      </c>
      <c r="W8" s="8" t="s">
        <v>286</v>
      </c>
      <c r="X8" s="8" t="s">
        <v>286</v>
      </c>
      <c r="Y8" s="8" t="s">
        <v>286</v>
      </c>
      <c r="Z8" s="8" t="s">
        <v>286</v>
      </c>
      <c r="AA8" s="8" t="s">
        <v>286</v>
      </c>
      <c r="AB8" s="8" t="s">
        <v>286</v>
      </c>
      <c r="AC8" s="8" t="s">
        <v>286</v>
      </c>
      <c r="AD8" s="8" t="s">
        <v>286</v>
      </c>
      <c r="AE8" s="8" t="s">
        <v>286</v>
      </c>
      <c r="AF8" s="8" t="s">
        <v>286</v>
      </c>
      <c r="AG8" s="8" t="s">
        <v>286</v>
      </c>
      <c r="AH8" s="8" t="s">
        <v>286</v>
      </c>
      <c r="AI8" s="8" t="s">
        <v>286</v>
      </c>
      <c r="AJ8" s="8" t="s">
        <v>286</v>
      </c>
      <c r="AK8" s="8">
        <v>8.2088999999999999</v>
      </c>
      <c r="AM8" s="7"/>
    </row>
    <row r="9" spans="1:39" x14ac:dyDescent="0.25">
      <c r="A9" t="s">
        <v>251</v>
      </c>
      <c r="B9" s="8" t="s">
        <v>286</v>
      </c>
      <c r="C9" s="8" t="s">
        <v>286</v>
      </c>
      <c r="D9" s="8" t="s">
        <v>286</v>
      </c>
      <c r="E9" s="8" t="s">
        <v>286</v>
      </c>
      <c r="F9" s="8" t="s">
        <v>286</v>
      </c>
      <c r="G9" s="8" t="s">
        <v>286</v>
      </c>
      <c r="H9" s="8" t="s">
        <v>286</v>
      </c>
      <c r="I9" s="8" t="s">
        <v>286</v>
      </c>
      <c r="J9" s="8">
        <v>0.91059999999999997</v>
      </c>
      <c r="K9" s="8">
        <v>2.0211999999999999</v>
      </c>
      <c r="L9" s="8">
        <v>4.8554000000000004</v>
      </c>
      <c r="M9" s="8">
        <v>9.2387999999999995</v>
      </c>
      <c r="N9" s="8">
        <v>23.798999999999999</v>
      </c>
      <c r="O9" s="8">
        <v>100.3841</v>
      </c>
      <c r="P9" s="8" t="s">
        <v>286</v>
      </c>
      <c r="Q9" s="8" t="s">
        <v>286</v>
      </c>
      <c r="R9" s="8" t="s">
        <v>286</v>
      </c>
      <c r="S9" s="8" t="s">
        <v>286</v>
      </c>
      <c r="T9" s="8" t="s">
        <v>286</v>
      </c>
      <c r="U9" s="8" t="s">
        <v>286</v>
      </c>
      <c r="V9" s="8" t="s">
        <v>286</v>
      </c>
      <c r="W9" s="8" t="s">
        <v>286</v>
      </c>
      <c r="X9" s="8" t="s">
        <v>286</v>
      </c>
      <c r="Y9" s="8" t="s">
        <v>286</v>
      </c>
      <c r="Z9" s="55">
        <v>1.6691</v>
      </c>
      <c r="AA9" s="8" t="s">
        <v>286</v>
      </c>
      <c r="AB9" s="8" t="s">
        <v>286</v>
      </c>
      <c r="AC9" s="8" t="s">
        <v>286</v>
      </c>
      <c r="AD9" s="8" t="s">
        <v>286</v>
      </c>
      <c r="AE9" s="8" t="s">
        <v>286</v>
      </c>
      <c r="AF9" s="8" t="s">
        <v>286</v>
      </c>
      <c r="AG9" s="8" t="s">
        <v>286</v>
      </c>
      <c r="AH9" s="8" t="s">
        <v>286</v>
      </c>
      <c r="AI9" s="8" t="s">
        <v>286</v>
      </c>
      <c r="AJ9" s="8" t="s">
        <v>286</v>
      </c>
      <c r="AK9" s="8">
        <v>7.5602999999999998</v>
      </c>
      <c r="AM9" s="7"/>
    </row>
    <row r="10" spans="1:39" x14ac:dyDescent="0.25">
      <c r="A10" t="s">
        <v>2</v>
      </c>
      <c r="B10" s="8" t="s">
        <v>286</v>
      </c>
      <c r="C10" s="8" t="s">
        <v>285</v>
      </c>
      <c r="D10" s="8" t="s">
        <v>285</v>
      </c>
      <c r="E10" s="8" t="s">
        <v>286</v>
      </c>
      <c r="F10" s="8" t="s">
        <v>286</v>
      </c>
      <c r="G10" s="8" t="s">
        <v>286</v>
      </c>
      <c r="H10" s="8" t="s">
        <v>286</v>
      </c>
      <c r="I10" s="8" t="s">
        <v>286</v>
      </c>
      <c r="J10" s="8">
        <v>0.71519999999999995</v>
      </c>
      <c r="K10" s="8">
        <v>2.1232000000000002</v>
      </c>
      <c r="L10" s="8">
        <v>5.3422000000000001</v>
      </c>
      <c r="M10" s="8">
        <v>9.8184000000000005</v>
      </c>
      <c r="N10" s="8">
        <v>25.0001</v>
      </c>
      <c r="O10" s="8">
        <v>100.00239999999999</v>
      </c>
      <c r="P10" s="8" t="s">
        <v>285</v>
      </c>
      <c r="Q10" s="8" t="s">
        <v>285</v>
      </c>
      <c r="R10" s="8" t="s">
        <v>285</v>
      </c>
      <c r="S10" s="8" t="s">
        <v>285</v>
      </c>
      <c r="T10" s="8" t="s">
        <v>285</v>
      </c>
      <c r="U10" s="8" t="s">
        <v>285</v>
      </c>
      <c r="V10" s="8" t="s">
        <v>285</v>
      </c>
      <c r="W10" s="8" t="s">
        <v>286</v>
      </c>
      <c r="X10" s="8" t="s">
        <v>285</v>
      </c>
      <c r="Y10" s="8" t="s">
        <v>286</v>
      </c>
      <c r="Z10" s="8" t="s">
        <v>286</v>
      </c>
      <c r="AA10" s="8" t="s">
        <v>285</v>
      </c>
      <c r="AB10" s="8" t="s">
        <v>285</v>
      </c>
      <c r="AC10" s="8" t="s">
        <v>285</v>
      </c>
      <c r="AD10" s="8" t="s">
        <v>285</v>
      </c>
      <c r="AE10" s="8" t="s">
        <v>285</v>
      </c>
      <c r="AF10" s="8" t="s">
        <v>285</v>
      </c>
      <c r="AG10" s="8" t="s">
        <v>285</v>
      </c>
      <c r="AH10" s="8" t="s">
        <v>286</v>
      </c>
      <c r="AI10" s="8" t="s">
        <v>285</v>
      </c>
      <c r="AJ10" s="8" t="s">
        <v>285</v>
      </c>
      <c r="AK10" s="8">
        <v>11.757400000000001</v>
      </c>
      <c r="AM10" s="7"/>
    </row>
    <row r="11" spans="1:39" x14ac:dyDescent="0.25">
      <c r="A11" s="7" t="s">
        <v>3</v>
      </c>
      <c r="B11" s="8" t="s">
        <v>286</v>
      </c>
      <c r="C11" s="8" t="s">
        <v>286</v>
      </c>
      <c r="D11" s="8" t="s">
        <v>286</v>
      </c>
      <c r="E11" s="8" t="s">
        <v>286</v>
      </c>
      <c r="F11" s="8" t="s">
        <v>286</v>
      </c>
      <c r="G11" s="8" t="s">
        <v>286</v>
      </c>
      <c r="H11" s="8" t="s">
        <v>286</v>
      </c>
      <c r="I11" s="8" t="s">
        <v>286</v>
      </c>
      <c r="J11" s="8">
        <v>0.95389999999999997</v>
      </c>
      <c r="K11" s="8">
        <v>1.8709</v>
      </c>
      <c r="L11" s="8">
        <v>5.0914000000000001</v>
      </c>
      <c r="M11" s="8">
        <v>9.8932000000000002</v>
      </c>
      <c r="N11" s="8">
        <v>24.1723</v>
      </c>
      <c r="O11" s="8">
        <v>100.2161</v>
      </c>
      <c r="P11" s="8" t="s">
        <v>286</v>
      </c>
      <c r="Q11" s="8" t="s">
        <v>286</v>
      </c>
      <c r="R11" s="8" t="s">
        <v>286</v>
      </c>
      <c r="S11" s="8" t="s">
        <v>286</v>
      </c>
      <c r="T11" s="8" t="s">
        <v>286</v>
      </c>
      <c r="U11" s="8" t="s">
        <v>286</v>
      </c>
      <c r="V11" s="8" t="s">
        <v>286</v>
      </c>
      <c r="W11" s="8" t="s">
        <v>286</v>
      </c>
      <c r="X11" s="8" t="s">
        <v>286</v>
      </c>
      <c r="Y11" s="8" t="s">
        <v>286</v>
      </c>
      <c r="Z11" s="8" t="s">
        <v>286</v>
      </c>
      <c r="AA11" s="8" t="s">
        <v>286</v>
      </c>
      <c r="AB11" s="8" t="s">
        <v>286</v>
      </c>
      <c r="AC11" s="8" t="s">
        <v>286</v>
      </c>
      <c r="AD11" s="8" t="s">
        <v>286</v>
      </c>
      <c r="AE11" s="8" t="s">
        <v>286</v>
      </c>
      <c r="AF11" s="8" t="s">
        <v>286</v>
      </c>
      <c r="AG11" s="8" t="s">
        <v>286</v>
      </c>
      <c r="AH11" s="8" t="s">
        <v>286</v>
      </c>
      <c r="AI11" s="8" t="s">
        <v>286</v>
      </c>
      <c r="AJ11" s="8" t="s">
        <v>286</v>
      </c>
      <c r="AK11" s="8">
        <v>8.4445999999999994</v>
      </c>
      <c r="AM11" s="7"/>
    </row>
    <row r="12" spans="1:39" x14ac:dyDescent="0.25">
      <c r="A12" t="s">
        <v>4</v>
      </c>
      <c r="B12" s="8" t="s">
        <v>286</v>
      </c>
      <c r="C12" s="8" t="s">
        <v>286</v>
      </c>
      <c r="D12" s="8" t="s">
        <v>286</v>
      </c>
      <c r="E12" s="8" t="s">
        <v>286</v>
      </c>
      <c r="F12" s="8" t="s">
        <v>286</v>
      </c>
      <c r="G12" s="8" t="s">
        <v>286</v>
      </c>
      <c r="H12" s="8" t="s">
        <v>286</v>
      </c>
      <c r="I12" s="8" t="s">
        <v>286</v>
      </c>
      <c r="J12" s="8">
        <v>0.876</v>
      </c>
      <c r="K12" s="8">
        <v>1.9934000000000001</v>
      </c>
      <c r="L12" s="8">
        <v>4.7725</v>
      </c>
      <c r="M12" s="8">
        <v>8.9548000000000005</v>
      </c>
      <c r="N12" s="8">
        <v>23.106000000000002</v>
      </c>
      <c r="O12" s="8">
        <v>100.5908</v>
      </c>
      <c r="P12" s="8" t="s">
        <v>286</v>
      </c>
      <c r="Q12" s="8" t="s">
        <v>286</v>
      </c>
      <c r="R12" s="8" t="s">
        <v>286</v>
      </c>
      <c r="S12" s="8" t="s">
        <v>286</v>
      </c>
      <c r="T12" s="8" t="s">
        <v>286</v>
      </c>
      <c r="U12" s="8" t="s">
        <v>286</v>
      </c>
      <c r="V12" s="8" t="s">
        <v>286</v>
      </c>
      <c r="W12" s="8" t="s">
        <v>286</v>
      </c>
      <c r="X12" s="8" t="s">
        <v>286</v>
      </c>
      <c r="Y12" s="8" t="s">
        <v>286</v>
      </c>
      <c r="Z12" s="8" t="s">
        <v>286</v>
      </c>
      <c r="AA12" s="8" t="s">
        <v>286</v>
      </c>
      <c r="AB12" s="8" t="s">
        <v>286</v>
      </c>
      <c r="AC12" s="8" t="s">
        <v>286</v>
      </c>
      <c r="AD12" s="8" t="s">
        <v>286</v>
      </c>
      <c r="AE12" s="8" t="s">
        <v>286</v>
      </c>
      <c r="AF12" s="8" t="s">
        <v>286</v>
      </c>
      <c r="AG12" s="8" t="s">
        <v>286</v>
      </c>
      <c r="AH12" s="8" t="s">
        <v>286</v>
      </c>
      <c r="AI12" s="8" t="s">
        <v>286</v>
      </c>
      <c r="AJ12" s="8" t="s">
        <v>286</v>
      </c>
      <c r="AK12" s="8">
        <v>8.1202000000000005</v>
      </c>
      <c r="AM12" s="7"/>
    </row>
    <row r="13" spans="1:39" x14ac:dyDescent="0.25">
      <c r="A13" t="s">
        <v>5</v>
      </c>
      <c r="B13" s="8" t="s">
        <v>286</v>
      </c>
      <c r="C13" s="8" t="s">
        <v>286</v>
      </c>
      <c r="D13" s="8" t="s">
        <v>286</v>
      </c>
      <c r="E13" s="8" t="s">
        <v>286</v>
      </c>
      <c r="F13" s="8" t="s">
        <v>286</v>
      </c>
      <c r="G13" s="8" t="s">
        <v>286</v>
      </c>
      <c r="H13" s="8" t="s">
        <v>286</v>
      </c>
      <c r="I13" s="8" t="s">
        <v>286</v>
      </c>
      <c r="J13" s="8">
        <v>0.87470000000000003</v>
      </c>
      <c r="K13" s="8">
        <v>2.0222000000000002</v>
      </c>
      <c r="L13" s="8">
        <v>4.8497000000000003</v>
      </c>
      <c r="M13" s="8">
        <v>10.0799</v>
      </c>
      <c r="N13" s="8">
        <v>24.572500000000002</v>
      </c>
      <c r="O13" s="8">
        <v>100.10720000000001</v>
      </c>
      <c r="P13" s="8" t="s">
        <v>286</v>
      </c>
      <c r="Q13" s="8" t="s">
        <v>286</v>
      </c>
      <c r="R13" s="8" t="s">
        <v>286</v>
      </c>
      <c r="S13" s="8" t="s">
        <v>286</v>
      </c>
      <c r="T13" s="8" t="s">
        <v>286</v>
      </c>
      <c r="U13" s="8" t="s">
        <v>286</v>
      </c>
      <c r="V13" s="8" t="s">
        <v>286</v>
      </c>
      <c r="W13" s="8" t="s">
        <v>286</v>
      </c>
      <c r="X13" s="8" t="s">
        <v>286</v>
      </c>
      <c r="Y13" s="8" t="s">
        <v>286</v>
      </c>
      <c r="Z13" s="8" t="s">
        <v>286</v>
      </c>
      <c r="AA13" s="8" t="s">
        <v>286</v>
      </c>
      <c r="AB13" s="8" t="s">
        <v>286</v>
      </c>
      <c r="AC13" s="8" t="s">
        <v>286</v>
      </c>
      <c r="AD13" s="8" t="s">
        <v>286</v>
      </c>
      <c r="AE13" s="8" t="s">
        <v>286</v>
      </c>
      <c r="AF13" s="8" t="s">
        <v>286</v>
      </c>
      <c r="AG13" s="8" t="s">
        <v>286</v>
      </c>
      <c r="AH13" s="8" t="s">
        <v>286</v>
      </c>
      <c r="AI13" s="8" t="s">
        <v>286</v>
      </c>
      <c r="AJ13" s="8" t="s">
        <v>286</v>
      </c>
      <c r="AK13" s="8">
        <v>8.9685000000000006</v>
      </c>
      <c r="AM13" s="7"/>
    </row>
    <row r="14" spans="1:39" x14ac:dyDescent="0.25">
      <c r="A14" t="s">
        <v>6</v>
      </c>
      <c r="B14" s="8" t="s">
        <v>286</v>
      </c>
      <c r="C14" s="8" t="s">
        <v>286</v>
      </c>
      <c r="D14" s="8" t="s">
        <v>286</v>
      </c>
      <c r="E14" s="8" t="s">
        <v>286</v>
      </c>
      <c r="F14" s="8" t="s">
        <v>286</v>
      </c>
      <c r="G14" s="8" t="s">
        <v>286</v>
      </c>
      <c r="H14" s="8" t="s">
        <v>286</v>
      </c>
      <c r="I14" s="8" t="s">
        <v>286</v>
      </c>
      <c r="J14" s="8">
        <v>0.91500000000000004</v>
      </c>
      <c r="K14" s="8">
        <v>2.0070000000000001</v>
      </c>
      <c r="L14" s="8">
        <v>4.8052000000000001</v>
      </c>
      <c r="M14" s="8">
        <v>9.2302</v>
      </c>
      <c r="N14" s="8">
        <v>23.576899999999998</v>
      </c>
      <c r="O14" s="8">
        <v>100.4432</v>
      </c>
      <c r="P14" s="8" t="s">
        <v>286</v>
      </c>
      <c r="Q14" s="8" t="s">
        <v>286</v>
      </c>
      <c r="R14" s="8" t="s">
        <v>286</v>
      </c>
      <c r="S14" s="8" t="s">
        <v>286</v>
      </c>
      <c r="T14" s="8" t="s">
        <v>286</v>
      </c>
      <c r="U14" s="8" t="s">
        <v>286</v>
      </c>
      <c r="V14" s="8" t="s">
        <v>286</v>
      </c>
      <c r="W14" s="8" t="s">
        <v>286</v>
      </c>
      <c r="X14" s="8" t="s">
        <v>286</v>
      </c>
      <c r="Y14" s="8" t="s">
        <v>286</v>
      </c>
      <c r="Z14" s="8" t="s">
        <v>286</v>
      </c>
      <c r="AA14" s="8" t="s">
        <v>286</v>
      </c>
      <c r="AB14" s="8" t="s">
        <v>286</v>
      </c>
      <c r="AC14" s="8" t="s">
        <v>286</v>
      </c>
      <c r="AD14" s="8" t="s">
        <v>286</v>
      </c>
      <c r="AE14" s="8" t="s">
        <v>286</v>
      </c>
      <c r="AF14" s="8" t="s">
        <v>286</v>
      </c>
      <c r="AG14" s="8" t="s">
        <v>286</v>
      </c>
      <c r="AH14" s="8" t="s">
        <v>286</v>
      </c>
      <c r="AI14" s="8" t="s">
        <v>286</v>
      </c>
      <c r="AJ14" s="8" t="s">
        <v>286</v>
      </c>
      <c r="AK14" s="8">
        <v>7.8489000000000004</v>
      </c>
      <c r="AM14" s="7"/>
    </row>
    <row r="15" spans="1:39" x14ac:dyDescent="0.25">
      <c r="A15" t="s">
        <v>7</v>
      </c>
      <c r="B15" s="8">
        <v>1.7343</v>
      </c>
      <c r="C15" s="8">
        <v>5.3895</v>
      </c>
      <c r="D15" s="8">
        <v>6.3148</v>
      </c>
      <c r="E15" s="8">
        <v>5.4442000000000004</v>
      </c>
      <c r="F15" s="8">
        <v>5.9804000000000004</v>
      </c>
      <c r="G15" s="8">
        <v>7.2145000000000001</v>
      </c>
      <c r="H15" s="8">
        <v>5.8855000000000004</v>
      </c>
      <c r="I15" s="8" t="s">
        <v>286</v>
      </c>
      <c r="J15" s="8">
        <v>3.0082</v>
      </c>
      <c r="K15" s="8">
        <v>3.6089000000000002</v>
      </c>
      <c r="L15" s="8">
        <v>8.4550000000000001</v>
      </c>
      <c r="M15" s="8">
        <v>21.105699999999999</v>
      </c>
      <c r="N15" s="8">
        <v>49.810299999999998</v>
      </c>
      <c r="O15" s="8">
        <v>200.01179999999999</v>
      </c>
      <c r="P15" s="8" t="s">
        <v>286</v>
      </c>
      <c r="Q15" s="8" t="s">
        <v>286</v>
      </c>
      <c r="R15" s="8" t="s">
        <v>286</v>
      </c>
      <c r="S15" s="8" t="s">
        <v>286</v>
      </c>
      <c r="T15" s="8">
        <v>79.086699999999993</v>
      </c>
      <c r="U15" s="8">
        <v>106.3395</v>
      </c>
      <c r="V15" s="8">
        <v>50.014800000000001</v>
      </c>
      <c r="W15" s="8">
        <v>101.33580000000001</v>
      </c>
      <c r="X15" s="8">
        <v>77.438199999999995</v>
      </c>
      <c r="Y15" s="8">
        <v>68.372900000000001</v>
      </c>
      <c r="Z15" s="8">
        <v>91.526399999999995</v>
      </c>
      <c r="AA15" s="8">
        <v>75.472499999999997</v>
      </c>
      <c r="AB15" s="8">
        <v>74.007499999999993</v>
      </c>
      <c r="AC15" s="8">
        <v>35.7211</v>
      </c>
      <c r="AD15" s="8">
        <v>3.3374000000000001</v>
      </c>
      <c r="AE15" s="8" t="s">
        <v>286</v>
      </c>
      <c r="AF15" s="8">
        <v>8.3950999999999993</v>
      </c>
      <c r="AG15" s="8">
        <v>19.495000000000001</v>
      </c>
      <c r="AH15" s="8">
        <v>26.286799999999999</v>
      </c>
      <c r="AI15" s="8">
        <v>25.8537</v>
      </c>
      <c r="AJ15" s="8">
        <v>8.4975000000000005</v>
      </c>
      <c r="AK15" s="8">
        <v>19.387499999999999</v>
      </c>
      <c r="AM15" s="7"/>
    </row>
    <row r="16" spans="1:39" x14ac:dyDescent="0.25">
      <c r="A16" t="s">
        <v>8</v>
      </c>
      <c r="B16" s="8">
        <v>0.74080000000000001</v>
      </c>
      <c r="C16" s="8" t="s">
        <v>286</v>
      </c>
      <c r="D16" s="8" t="s">
        <v>286</v>
      </c>
      <c r="E16" s="8" t="s">
        <v>286</v>
      </c>
      <c r="F16" s="8">
        <v>0.11269999999999999</v>
      </c>
      <c r="G16" s="8" t="s">
        <v>286</v>
      </c>
      <c r="H16" s="8" t="s">
        <v>286</v>
      </c>
      <c r="I16" s="8" t="s">
        <v>286</v>
      </c>
      <c r="J16" s="8">
        <v>0.52569999999999995</v>
      </c>
      <c r="K16" s="8">
        <v>1.3331</v>
      </c>
      <c r="L16" s="8">
        <v>3.9371</v>
      </c>
      <c r="M16" s="8">
        <v>9.7826000000000004</v>
      </c>
      <c r="N16" s="8">
        <v>27.646000000000001</v>
      </c>
      <c r="O16" s="8">
        <v>99.605500000000006</v>
      </c>
      <c r="P16" s="8">
        <v>0.24929999999999999</v>
      </c>
      <c r="Q16" s="8">
        <v>0.1202</v>
      </c>
      <c r="R16" s="8">
        <v>0.11020000000000001</v>
      </c>
      <c r="S16" s="8" t="s">
        <v>286</v>
      </c>
      <c r="T16" s="8" t="s">
        <v>286</v>
      </c>
      <c r="U16" s="8" t="s">
        <v>286</v>
      </c>
      <c r="V16" s="8" t="s">
        <v>286</v>
      </c>
      <c r="W16" s="8" t="s">
        <v>286</v>
      </c>
      <c r="X16" s="8" t="s">
        <v>286</v>
      </c>
      <c r="Y16" s="8" t="s">
        <v>286</v>
      </c>
      <c r="Z16" s="8" t="s">
        <v>286</v>
      </c>
      <c r="AA16" s="8" t="s">
        <v>286</v>
      </c>
      <c r="AB16" s="8" t="s">
        <v>286</v>
      </c>
      <c r="AC16" s="8" t="s">
        <v>286</v>
      </c>
      <c r="AD16" s="8" t="s">
        <v>286</v>
      </c>
      <c r="AE16" s="8" t="s">
        <v>286</v>
      </c>
      <c r="AF16" s="8" t="s">
        <v>286</v>
      </c>
      <c r="AG16" s="8" t="s">
        <v>286</v>
      </c>
      <c r="AH16" s="8" t="s">
        <v>286</v>
      </c>
      <c r="AI16" s="8" t="s">
        <v>286</v>
      </c>
      <c r="AJ16" s="8" t="s">
        <v>286</v>
      </c>
      <c r="AK16" s="8">
        <v>4.6866000000000003</v>
      </c>
      <c r="AM16" s="7"/>
    </row>
    <row r="17" spans="1:39" x14ac:dyDescent="0.25">
      <c r="A17" t="s">
        <v>9</v>
      </c>
      <c r="B17" s="8" t="s">
        <v>286</v>
      </c>
      <c r="C17" s="8" t="s">
        <v>286</v>
      </c>
      <c r="D17" s="8" t="s">
        <v>286</v>
      </c>
      <c r="E17" s="8" t="s">
        <v>286</v>
      </c>
      <c r="F17" s="8" t="s">
        <v>286</v>
      </c>
      <c r="G17" s="8" t="s">
        <v>286</v>
      </c>
      <c r="H17" s="8" t="s">
        <v>286</v>
      </c>
      <c r="I17" s="8" t="s">
        <v>286</v>
      </c>
      <c r="J17" s="8">
        <v>0.88180000000000003</v>
      </c>
      <c r="K17" s="8">
        <v>1.9767999999999999</v>
      </c>
      <c r="L17" s="8">
        <v>4.8249000000000004</v>
      </c>
      <c r="M17" s="8">
        <v>9.1603999999999992</v>
      </c>
      <c r="N17" s="8">
        <v>23.418700000000001</v>
      </c>
      <c r="O17" s="8">
        <v>100.4897</v>
      </c>
      <c r="P17" s="8">
        <v>0.28460000000000002</v>
      </c>
      <c r="Q17" s="8" t="s">
        <v>286</v>
      </c>
      <c r="R17" s="8" t="s">
        <v>286</v>
      </c>
      <c r="S17" s="8" t="s">
        <v>286</v>
      </c>
      <c r="T17" s="8" t="s">
        <v>286</v>
      </c>
      <c r="U17" s="8" t="s">
        <v>286</v>
      </c>
      <c r="V17" s="8" t="s">
        <v>286</v>
      </c>
      <c r="W17" s="8" t="s">
        <v>286</v>
      </c>
      <c r="X17" s="8" t="s">
        <v>286</v>
      </c>
      <c r="Y17" s="8" t="s">
        <v>286</v>
      </c>
      <c r="Z17" s="8" t="s">
        <v>286</v>
      </c>
      <c r="AA17" s="8" t="s">
        <v>286</v>
      </c>
      <c r="AB17" s="8" t="s">
        <v>286</v>
      </c>
      <c r="AC17" s="8" t="s">
        <v>286</v>
      </c>
      <c r="AD17" s="8" t="s">
        <v>286</v>
      </c>
      <c r="AE17" s="8" t="s">
        <v>286</v>
      </c>
      <c r="AF17" s="8" t="s">
        <v>286</v>
      </c>
      <c r="AG17" s="8" t="s">
        <v>286</v>
      </c>
      <c r="AH17" s="8" t="s">
        <v>286</v>
      </c>
      <c r="AI17" s="8" t="s">
        <v>286</v>
      </c>
      <c r="AJ17" s="8" t="s">
        <v>286</v>
      </c>
      <c r="AK17" s="8">
        <v>7.4497</v>
      </c>
      <c r="AM17" s="7"/>
    </row>
    <row r="18" spans="1:39" x14ac:dyDescent="0.25">
      <c r="A18" t="s">
        <v>10</v>
      </c>
      <c r="B18" s="8" t="s">
        <v>286</v>
      </c>
      <c r="C18" s="8" t="s">
        <v>286</v>
      </c>
      <c r="D18" s="8" t="s">
        <v>286</v>
      </c>
      <c r="E18" s="8" t="s">
        <v>286</v>
      </c>
      <c r="F18" s="8" t="s">
        <v>286</v>
      </c>
      <c r="G18" s="8" t="s">
        <v>286</v>
      </c>
      <c r="H18" s="8" t="s">
        <v>286</v>
      </c>
      <c r="I18" s="8" t="s">
        <v>286</v>
      </c>
      <c r="J18" s="8">
        <v>0.84460000000000002</v>
      </c>
      <c r="K18" s="8">
        <v>1.7464999999999999</v>
      </c>
      <c r="L18" s="8">
        <v>4.8571999999999997</v>
      </c>
      <c r="M18" s="8">
        <v>9.9789999999999992</v>
      </c>
      <c r="N18" s="8">
        <v>25.075900000000001</v>
      </c>
      <c r="O18" s="8">
        <v>99.996600000000001</v>
      </c>
      <c r="P18" s="8" t="s">
        <v>286</v>
      </c>
      <c r="Q18" s="8" t="s">
        <v>286</v>
      </c>
      <c r="R18" s="8" t="s">
        <v>286</v>
      </c>
      <c r="S18" s="8" t="s">
        <v>286</v>
      </c>
      <c r="T18" s="8" t="s">
        <v>286</v>
      </c>
      <c r="U18" s="8" t="s">
        <v>286</v>
      </c>
      <c r="V18" s="8" t="s">
        <v>286</v>
      </c>
      <c r="W18" s="8" t="s">
        <v>286</v>
      </c>
      <c r="X18" s="8" t="s">
        <v>286</v>
      </c>
      <c r="Y18" s="8" t="s">
        <v>286</v>
      </c>
      <c r="Z18" s="8" t="s">
        <v>286</v>
      </c>
      <c r="AA18" s="8" t="s">
        <v>286</v>
      </c>
      <c r="AB18" s="8" t="s">
        <v>286</v>
      </c>
      <c r="AC18" s="8" t="s">
        <v>286</v>
      </c>
      <c r="AD18" s="8" t="s">
        <v>286</v>
      </c>
      <c r="AE18" s="8" t="s">
        <v>286</v>
      </c>
      <c r="AF18" s="8" t="s">
        <v>286</v>
      </c>
      <c r="AG18" s="8" t="s">
        <v>286</v>
      </c>
      <c r="AH18" s="8" t="s">
        <v>286</v>
      </c>
      <c r="AI18" s="8" t="s">
        <v>286</v>
      </c>
      <c r="AJ18" s="8" t="s">
        <v>286</v>
      </c>
      <c r="AK18" s="8">
        <v>8.3671000000000006</v>
      </c>
      <c r="AM18" s="7"/>
    </row>
    <row r="19" spans="1:39" x14ac:dyDescent="0.25">
      <c r="A19" t="s">
        <v>215</v>
      </c>
      <c r="B19" s="8">
        <v>0.20100000000000001</v>
      </c>
      <c r="C19" s="8">
        <v>0.15010000000000001</v>
      </c>
      <c r="D19" s="8">
        <v>0.14360000000000001</v>
      </c>
      <c r="E19" s="8">
        <v>0.14610000000000001</v>
      </c>
      <c r="F19" s="8">
        <v>0.1333</v>
      </c>
      <c r="G19" s="8">
        <v>0.1573</v>
      </c>
      <c r="H19" s="8">
        <v>0.15379999999999999</v>
      </c>
      <c r="I19" s="8">
        <v>5.6099999999999997E-2</v>
      </c>
      <c r="J19" s="8">
        <v>1.0824</v>
      </c>
      <c r="K19" s="8">
        <v>2.278</v>
      </c>
      <c r="L19" s="8">
        <v>5.1978</v>
      </c>
      <c r="M19" s="8">
        <v>10.5829</v>
      </c>
      <c r="N19" s="8">
        <v>25.439699999999998</v>
      </c>
      <c r="O19" s="8">
        <v>99.8155</v>
      </c>
      <c r="P19" s="8" t="s">
        <v>286</v>
      </c>
      <c r="Q19" s="8">
        <v>8.1299999999999997E-2</v>
      </c>
      <c r="R19" s="8">
        <v>6.8599999999999994E-2</v>
      </c>
      <c r="S19" s="8">
        <v>8.09E-2</v>
      </c>
      <c r="T19" s="8">
        <v>0.15240000000000001</v>
      </c>
      <c r="U19" s="8">
        <v>6.6900000000000001E-2</v>
      </c>
      <c r="V19" s="8">
        <v>6.8599999999999994E-2</v>
      </c>
      <c r="W19" s="8">
        <v>6.7299999999999999E-2</v>
      </c>
      <c r="X19" s="8">
        <v>9.8900000000000002E-2</v>
      </c>
      <c r="Y19" s="8">
        <v>0.13689999999999999</v>
      </c>
      <c r="Z19" s="8">
        <v>0.15279999999999999</v>
      </c>
      <c r="AA19" s="8" t="s">
        <v>286</v>
      </c>
      <c r="AB19" s="8" t="s">
        <v>286</v>
      </c>
      <c r="AC19" s="8">
        <v>7.2400000000000006E-2</v>
      </c>
      <c r="AD19" s="8">
        <v>8.09E-2</v>
      </c>
      <c r="AE19" s="8" t="s">
        <v>286</v>
      </c>
      <c r="AF19" s="8">
        <v>7.7799999999999994E-2</v>
      </c>
      <c r="AG19" s="8">
        <v>0.51390000000000002</v>
      </c>
      <c r="AH19" s="8">
        <v>9.06E-2</v>
      </c>
      <c r="AI19" s="8">
        <v>6.54E-2</v>
      </c>
      <c r="AJ19" s="8">
        <v>7.4800000000000005E-2</v>
      </c>
      <c r="AK19" s="8">
        <v>9.5243000000000002</v>
      </c>
      <c r="AM19" s="7"/>
    </row>
    <row r="20" spans="1:39" x14ac:dyDescent="0.25">
      <c r="A20" t="s">
        <v>11</v>
      </c>
      <c r="B20" s="8" t="s">
        <v>286</v>
      </c>
      <c r="C20" s="8" t="s">
        <v>286</v>
      </c>
      <c r="D20" s="8" t="s">
        <v>286</v>
      </c>
      <c r="E20" s="8" t="s">
        <v>286</v>
      </c>
      <c r="F20" s="8" t="s">
        <v>286</v>
      </c>
      <c r="G20" s="8" t="s">
        <v>286</v>
      </c>
      <c r="H20" s="8" t="s">
        <v>286</v>
      </c>
      <c r="I20" s="8" t="s">
        <v>286</v>
      </c>
      <c r="J20" s="8">
        <v>0.90780000000000005</v>
      </c>
      <c r="K20" s="8">
        <v>2.0811000000000002</v>
      </c>
      <c r="L20" s="8">
        <v>4.8521999999999998</v>
      </c>
      <c r="M20" s="8">
        <v>9.7004999999999999</v>
      </c>
      <c r="N20" s="8">
        <v>23.888300000000001</v>
      </c>
      <c r="O20" s="8">
        <v>100.3146</v>
      </c>
      <c r="P20" s="8">
        <v>8.0299999999999996E-2</v>
      </c>
      <c r="Q20" s="8">
        <v>4.1399999999999999E-2</v>
      </c>
      <c r="R20" s="8" t="s">
        <v>286</v>
      </c>
      <c r="S20" s="8" t="s">
        <v>286</v>
      </c>
      <c r="T20" s="8" t="s">
        <v>286</v>
      </c>
      <c r="U20" s="8" t="s">
        <v>286</v>
      </c>
      <c r="V20" s="8" t="s">
        <v>286</v>
      </c>
      <c r="W20" s="8" t="s">
        <v>286</v>
      </c>
      <c r="X20" s="8" t="s">
        <v>286</v>
      </c>
      <c r="Y20" s="8" t="s">
        <v>286</v>
      </c>
      <c r="Z20" s="8" t="s">
        <v>286</v>
      </c>
      <c r="AA20" s="8" t="s">
        <v>286</v>
      </c>
      <c r="AB20" s="8" t="s">
        <v>286</v>
      </c>
      <c r="AC20" s="8" t="s">
        <v>286</v>
      </c>
      <c r="AD20" s="8" t="s">
        <v>286</v>
      </c>
      <c r="AE20" s="8" t="s">
        <v>286</v>
      </c>
      <c r="AF20" s="8" t="s">
        <v>286</v>
      </c>
      <c r="AG20" s="8" t="s">
        <v>286</v>
      </c>
      <c r="AH20" s="8" t="s">
        <v>286</v>
      </c>
      <c r="AI20" s="8" t="s">
        <v>286</v>
      </c>
      <c r="AJ20" s="8" t="s">
        <v>286</v>
      </c>
      <c r="AK20" s="8">
        <v>8.3305000000000007</v>
      </c>
      <c r="AM20" s="7"/>
    </row>
    <row r="21" spans="1:39" x14ac:dyDescent="0.25">
      <c r="A21" t="s">
        <v>252</v>
      </c>
      <c r="B21" s="8" t="s">
        <v>286</v>
      </c>
      <c r="C21" s="8" t="s">
        <v>286</v>
      </c>
      <c r="D21" s="8" t="s">
        <v>286</v>
      </c>
      <c r="E21" s="8" t="s">
        <v>286</v>
      </c>
      <c r="F21" s="8" t="s">
        <v>286</v>
      </c>
      <c r="G21" s="8" t="s">
        <v>286</v>
      </c>
      <c r="H21" s="8" t="s">
        <v>286</v>
      </c>
      <c r="I21" s="8" t="s">
        <v>286</v>
      </c>
      <c r="J21" s="8">
        <v>0.89200000000000002</v>
      </c>
      <c r="K21" s="8">
        <v>1.9142999999999999</v>
      </c>
      <c r="L21" s="8">
        <v>4.7176999999999998</v>
      </c>
      <c r="M21" s="8">
        <v>10.011900000000001</v>
      </c>
      <c r="N21" s="8">
        <v>24.475999999999999</v>
      </c>
      <c r="O21" s="8">
        <v>100.1467</v>
      </c>
      <c r="P21" s="8" t="s">
        <v>286</v>
      </c>
      <c r="Q21" s="8" t="s">
        <v>286</v>
      </c>
      <c r="R21" s="8" t="s">
        <v>286</v>
      </c>
      <c r="S21" s="8" t="s">
        <v>286</v>
      </c>
      <c r="T21" s="8" t="s">
        <v>286</v>
      </c>
      <c r="U21" s="8" t="s">
        <v>286</v>
      </c>
      <c r="V21" s="8" t="s">
        <v>286</v>
      </c>
      <c r="W21" s="8" t="s">
        <v>286</v>
      </c>
      <c r="X21" s="8" t="s">
        <v>286</v>
      </c>
      <c r="Y21" s="8" t="s">
        <v>286</v>
      </c>
      <c r="Z21" s="8" t="s">
        <v>286</v>
      </c>
      <c r="AA21" s="8" t="s">
        <v>286</v>
      </c>
      <c r="AB21" s="8" t="s">
        <v>286</v>
      </c>
      <c r="AC21" s="8" t="s">
        <v>286</v>
      </c>
      <c r="AD21" s="8" t="s">
        <v>286</v>
      </c>
      <c r="AE21" s="8" t="s">
        <v>286</v>
      </c>
      <c r="AF21" s="8" t="s">
        <v>286</v>
      </c>
      <c r="AG21" s="8" t="s">
        <v>286</v>
      </c>
      <c r="AH21" s="8" t="s">
        <v>286</v>
      </c>
      <c r="AI21" s="8" t="s">
        <v>286</v>
      </c>
      <c r="AJ21" s="8" t="s">
        <v>286</v>
      </c>
      <c r="AK21" s="8">
        <v>8.9296000000000006</v>
      </c>
      <c r="AM21" s="7"/>
    </row>
    <row r="22" spans="1:39" x14ac:dyDescent="0.25">
      <c r="A22" t="s">
        <v>12</v>
      </c>
      <c r="B22" s="8" t="s">
        <v>286</v>
      </c>
      <c r="C22" s="8" t="s">
        <v>286</v>
      </c>
      <c r="D22" s="8" t="s">
        <v>286</v>
      </c>
      <c r="E22" s="8" t="s">
        <v>286</v>
      </c>
      <c r="F22" s="8" t="s">
        <v>286</v>
      </c>
      <c r="G22" s="8" t="s">
        <v>286</v>
      </c>
      <c r="H22" s="8" t="s">
        <v>286</v>
      </c>
      <c r="I22" s="8" t="s">
        <v>286</v>
      </c>
      <c r="J22" s="8">
        <v>0.92349999999999999</v>
      </c>
      <c r="K22" s="8">
        <v>2.0589</v>
      </c>
      <c r="L22" s="8">
        <v>4.9214000000000002</v>
      </c>
      <c r="M22" s="8">
        <v>10.039400000000001</v>
      </c>
      <c r="N22" s="8">
        <v>24.1706</v>
      </c>
      <c r="O22" s="8">
        <v>100.2069</v>
      </c>
      <c r="P22" s="8" t="s">
        <v>286</v>
      </c>
      <c r="Q22" s="8" t="s">
        <v>286</v>
      </c>
      <c r="R22" s="8" t="s">
        <v>286</v>
      </c>
      <c r="S22" s="8" t="s">
        <v>286</v>
      </c>
      <c r="T22" s="8" t="s">
        <v>286</v>
      </c>
      <c r="U22" s="8" t="s">
        <v>286</v>
      </c>
      <c r="V22" s="8" t="s">
        <v>286</v>
      </c>
      <c r="W22" s="8" t="s">
        <v>286</v>
      </c>
      <c r="X22" s="8" t="s">
        <v>286</v>
      </c>
      <c r="Y22" s="8" t="s">
        <v>286</v>
      </c>
      <c r="Z22" s="8" t="s">
        <v>286</v>
      </c>
      <c r="AA22" s="8" t="s">
        <v>286</v>
      </c>
      <c r="AB22" s="8" t="s">
        <v>286</v>
      </c>
      <c r="AC22" s="8" t="s">
        <v>286</v>
      </c>
      <c r="AD22" s="8" t="s">
        <v>286</v>
      </c>
      <c r="AE22" s="8" t="s">
        <v>286</v>
      </c>
      <c r="AF22" s="8" t="s">
        <v>286</v>
      </c>
      <c r="AG22" s="8" t="s">
        <v>286</v>
      </c>
      <c r="AH22" s="8" t="s">
        <v>286</v>
      </c>
      <c r="AI22" s="8" t="s">
        <v>286</v>
      </c>
      <c r="AJ22" s="8" t="s">
        <v>286</v>
      </c>
      <c r="AK22" s="8">
        <v>8.4626000000000001</v>
      </c>
      <c r="AM22" s="7"/>
    </row>
    <row r="23" spans="1:39" x14ac:dyDescent="0.25">
      <c r="A23" t="s">
        <v>13</v>
      </c>
      <c r="B23" s="8" t="s">
        <v>286</v>
      </c>
      <c r="C23" s="8" t="s">
        <v>286</v>
      </c>
      <c r="D23" s="8" t="s">
        <v>286</v>
      </c>
      <c r="E23" s="8" t="s">
        <v>286</v>
      </c>
      <c r="F23" s="8" t="s">
        <v>286</v>
      </c>
      <c r="G23" s="8" t="s">
        <v>286</v>
      </c>
      <c r="H23" s="8" t="s">
        <v>286</v>
      </c>
      <c r="I23" s="8" t="s">
        <v>286</v>
      </c>
      <c r="J23" s="8">
        <v>0.73340000000000005</v>
      </c>
      <c r="K23" s="8">
        <v>1.5822000000000001</v>
      </c>
      <c r="L23" s="8">
        <v>4.0557999999999996</v>
      </c>
      <c r="M23" s="8">
        <v>8.2344000000000008</v>
      </c>
      <c r="N23" s="8">
        <v>21.651199999999999</v>
      </c>
      <c r="O23" s="8">
        <v>101.072</v>
      </c>
      <c r="P23" s="8" t="s">
        <v>286</v>
      </c>
      <c r="Q23" s="8" t="s">
        <v>286</v>
      </c>
      <c r="R23" s="8" t="s">
        <v>286</v>
      </c>
      <c r="S23" s="8" t="s">
        <v>286</v>
      </c>
      <c r="T23" s="8" t="s">
        <v>286</v>
      </c>
      <c r="U23" s="8" t="s">
        <v>286</v>
      </c>
      <c r="V23" s="8" t="s">
        <v>286</v>
      </c>
      <c r="W23" s="8" t="s">
        <v>286</v>
      </c>
      <c r="X23" s="8" t="s">
        <v>286</v>
      </c>
      <c r="Y23" s="8" t="s">
        <v>286</v>
      </c>
      <c r="Z23" s="8" t="s">
        <v>286</v>
      </c>
      <c r="AA23" s="8" t="s">
        <v>286</v>
      </c>
      <c r="AB23" s="8" t="s">
        <v>286</v>
      </c>
      <c r="AC23" s="8" t="s">
        <v>286</v>
      </c>
      <c r="AD23" s="8" t="s">
        <v>286</v>
      </c>
      <c r="AE23" s="8" t="s">
        <v>286</v>
      </c>
      <c r="AF23" s="8" t="s">
        <v>286</v>
      </c>
      <c r="AG23" s="8" t="s">
        <v>286</v>
      </c>
      <c r="AH23" s="8" t="s">
        <v>286</v>
      </c>
      <c r="AI23" s="8" t="s">
        <v>286</v>
      </c>
      <c r="AJ23" s="8" t="s">
        <v>286</v>
      </c>
      <c r="AK23" s="8">
        <v>5.8272000000000004</v>
      </c>
      <c r="AM23" s="7"/>
    </row>
    <row r="24" spans="1:39" x14ac:dyDescent="0.25">
      <c r="A24" t="s">
        <v>14</v>
      </c>
      <c r="B24" s="8" t="s">
        <v>286</v>
      </c>
      <c r="C24" s="8" t="s">
        <v>286</v>
      </c>
      <c r="D24" s="8" t="s">
        <v>286</v>
      </c>
      <c r="E24" s="8" t="s">
        <v>286</v>
      </c>
      <c r="F24" s="8" t="s">
        <v>286</v>
      </c>
      <c r="G24" s="8" t="s">
        <v>286</v>
      </c>
      <c r="H24" s="8" t="s">
        <v>286</v>
      </c>
      <c r="I24" s="8" t="s">
        <v>286</v>
      </c>
      <c r="J24" s="8">
        <v>0.93289999999999995</v>
      </c>
      <c r="K24" s="8">
        <v>1.9558</v>
      </c>
      <c r="L24" s="8">
        <v>4.8173000000000004</v>
      </c>
      <c r="M24" s="8">
        <v>9.9154</v>
      </c>
      <c r="N24" s="8">
        <v>23.832699999999999</v>
      </c>
      <c r="O24" s="8">
        <v>100.31100000000001</v>
      </c>
      <c r="P24" s="8">
        <v>5.6399999999999999E-2</v>
      </c>
      <c r="Q24" s="8" t="s">
        <v>286</v>
      </c>
      <c r="R24" s="8" t="s">
        <v>286</v>
      </c>
      <c r="S24" s="8" t="s">
        <v>286</v>
      </c>
      <c r="T24" s="8" t="s">
        <v>286</v>
      </c>
      <c r="U24" s="8" t="s">
        <v>286</v>
      </c>
      <c r="V24" s="8" t="s">
        <v>286</v>
      </c>
      <c r="W24" s="8" t="s">
        <v>286</v>
      </c>
      <c r="X24" s="8" t="s">
        <v>286</v>
      </c>
      <c r="Y24" s="8" t="s">
        <v>286</v>
      </c>
      <c r="Z24" s="8" t="s">
        <v>286</v>
      </c>
      <c r="AA24" s="8" t="s">
        <v>286</v>
      </c>
      <c r="AB24" s="8" t="s">
        <v>286</v>
      </c>
      <c r="AC24" s="8" t="s">
        <v>286</v>
      </c>
      <c r="AD24" s="8" t="s">
        <v>286</v>
      </c>
      <c r="AE24" s="8" t="s">
        <v>286</v>
      </c>
      <c r="AF24" s="8" t="s">
        <v>286</v>
      </c>
      <c r="AG24" s="8" t="s">
        <v>286</v>
      </c>
      <c r="AH24" s="8" t="s">
        <v>286</v>
      </c>
      <c r="AI24" s="8" t="s">
        <v>286</v>
      </c>
      <c r="AJ24" s="8" t="s">
        <v>286</v>
      </c>
      <c r="AK24" s="8">
        <v>8.2196999999999996</v>
      </c>
      <c r="AM24" s="7"/>
    </row>
    <row r="25" spans="1:39" x14ac:dyDescent="0.25">
      <c r="A25" t="s">
        <v>15</v>
      </c>
      <c r="B25" s="8" t="s">
        <v>286</v>
      </c>
      <c r="C25" s="8" t="s">
        <v>286</v>
      </c>
      <c r="D25" s="8" t="s">
        <v>286</v>
      </c>
      <c r="E25" s="8" t="s">
        <v>286</v>
      </c>
      <c r="F25" s="8" t="s">
        <v>286</v>
      </c>
      <c r="G25" s="8" t="s">
        <v>286</v>
      </c>
      <c r="H25" s="8" t="s">
        <v>286</v>
      </c>
      <c r="I25" s="8" t="s">
        <v>286</v>
      </c>
      <c r="J25" s="8">
        <v>1.8113999999999999</v>
      </c>
      <c r="K25" s="8">
        <v>3.2408999999999999</v>
      </c>
      <c r="L25" s="8">
        <v>8.5823999999999998</v>
      </c>
      <c r="M25" s="8">
        <v>20.602399999999999</v>
      </c>
      <c r="N25" s="8">
        <v>50.350499999999997</v>
      </c>
      <c r="O25" s="8">
        <v>199.9401</v>
      </c>
      <c r="P25" s="8" t="s">
        <v>286</v>
      </c>
      <c r="Q25" s="8" t="s">
        <v>286</v>
      </c>
      <c r="R25" s="8" t="s">
        <v>286</v>
      </c>
      <c r="S25" s="8" t="s">
        <v>286</v>
      </c>
      <c r="T25" s="8" t="s">
        <v>286</v>
      </c>
      <c r="U25" s="8" t="s">
        <v>286</v>
      </c>
      <c r="V25" s="8" t="s">
        <v>286</v>
      </c>
      <c r="W25" s="8" t="s">
        <v>286</v>
      </c>
      <c r="X25" s="8" t="s">
        <v>286</v>
      </c>
      <c r="Y25" s="8" t="s">
        <v>286</v>
      </c>
      <c r="Z25" s="8" t="s">
        <v>286</v>
      </c>
      <c r="AA25" s="8" t="s">
        <v>286</v>
      </c>
      <c r="AB25" s="8">
        <v>3.0049999999999999</v>
      </c>
      <c r="AC25" s="8">
        <v>6.8379000000000003</v>
      </c>
      <c r="AD25" s="8" t="s">
        <v>286</v>
      </c>
      <c r="AE25" s="8" t="s">
        <v>286</v>
      </c>
      <c r="AF25" s="8" t="s">
        <v>286</v>
      </c>
      <c r="AG25" s="8" t="s">
        <v>286</v>
      </c>
      <c r="AH25" s="8" t="s">
        <v>286</v>
      </c>
      <c r="AI25" s="8" t="s">
        <v>286</v>
      </c>
      <c r="AJ25" s="8" t="s">
        <v>286</v>
      </c>
      <c r="AK25" s="8">
        <v>17.183499999999999</v>
      </c>
      <c r="AM25" s="7"/>
    </row>
    <row r="26" spans="1:39" x14ac:dyDescent="0.25">
      <c r="A26" t="s">
        <v>16</v>
      </c>
      <c r="B26" s="8" t="s">
        <v>286</v>
      </c>
      <c r="C26" s="8" t="s">
        <v>286</v>
      </c>
      <c r="D26" s="8" t="s">
        <v>286</v>
      </c>
      <c r="E26" s="8" t="s">
        <v>286</v>
      </c>
      <c r="F26" s="8" t="s">
        <v>286</v>
      </c>
      <c r="G26" s="8" t="s">
        <v>286</v>
      </c>
      <c r="H26" s="8" t="s">
        <v>286</v>
      </c>
      <c r="I26" s="8" t="s">
        <v>286</v>
      </c>
      <c r="J26" s="8">
        <v>1.391</v>
      </c>
      <c r="K26" s="8">
        <v>2.0167999999999999</v>
      </c>
      <c r="L26" s="8">
        <v>4.6647999999999996</v>
      </c>
      <c r="M26" s="8">
        <v>9.7706999999999997</v>
      </c>
      <c r="N26" s="8">
        <v>25.161999999999999</v>
      </c>
      <c r="O26" s="8">
        <v>99.994299999999996</v>
      </c>
      <c r="P26" s="8" t="s">
        <v>286</v>
      </c>
      <c r="Q26" s="8" t="s">
        <v>286</v>
      </c>
      <c r="R26" s="8" t="s">
        <v>286</v>
      </c>
      <c r="S26" s="8" t="s">
        <v>286</v>
      </c>
      <c r="T26" s="8" t="s">
        <v>286</v>
      </c>
      <c r="U26" s="8" t="s">
        <v>286</v>
      </c>
      <c r="V26" s="8" t="s">
        <v>286</v>
      </c>
      <c r="W26" s="8" t="s">
        <v>286</v>
      </c>
      <c r="X26" s="8" t="s">
        <v>286</v>
      </c>
      <c r="Y26" s="8" t="s">
        <v>286</v>
      </c>
      <c r="Z26" s="8" t="s">
        <v>286</v>
      </c>
      <c r="AA26" s="8" t="s">
        <v>286</v>
      </c>
      <c r="AB26" s="8" t="s">
        <v>286</v>
      </c>
      <c r="AC26" s="8" t="s">
        <v>286</v>
      </c>
      <c r="AD26" s="8" t="s">
        <v>286</v>
      </c>
      <c r="AE26" s="8" t="s">
        <v>286</v>
      </c>
      <c r="AF26" s="8" t="s">
        <v>286</v>
      </c>
      <c r="AG26" s="8" t="s">
        <v>286</v>
      </c>
      <c r="AH26" s="8" t="s">
        <v>286</v>
      </c>
      <c r="AI26" s="8" t="s">
        <v>286</v>
      </c>
      <c r="AJ26" s="8" t="s">
        <v>286</v>
      </c>
      <c r="AK26" s="8">
        <v>9.2055000000000007</v>
      </c>
      <c r="AM26" s="7"/>
    </row>
    <row r="27" spans="1:39" x14ac:dyDescent="0.25">
      <c r="A27" t="s">
        <v>253</v>
      </c>
      <c r="B27" s="8" t="s">
        <v>286</v>
      </c>
      <c r="C27" s="8" t="s">
        <v>286</v>
      </c>
      <c r="D27" s="8" t="s">
        <v>286</v>
      </c>
      <c r="E27" s="8" t="s">
        <v>286</v>
      </c>
      <c r="F27" s="8" t="s">
        <v>286</v>
      </c>
      <c r="G27" s="8" t="s">
        <v>286</v>
      </c>
      <c r="H27" s="8" t="s">
        <v>286</v>
      </c>
      <c r="I27" s="8" t="s">
        <v>286</v>
      </c>
      <c r="J27" s="8" t="s">
        <v>286</v>
      </c>
      <c r="K27" s="8">
        <v>1.7386999999999999</v>
      </c>
      <c r="L27" s="8">
        <v>4.1868999999999996</v>
      </c>
      <c r="M27" s="8">
        <v>9.7103999999999999</v>
      </c>
      <c r="N27" s="8">
        <v>24.165099999999999</v>
      </c>
      <c r="O27" s="8">
        <v>100.2868</v>
      </c>
      <c r="P27" s="8" t="s">
        <v>286</v>
      </c>
      <c r="Q27" s="8" t="s">
        <v>286</v>
      </c>
      <c r="R27" s="8" t="s">
        <v>286</v>
      </c>
      <c r="S27" s="8" t="s">
        <v>286</v>
      </c>
      <c r="T27" s="8" t="s">
        <v>286</v>
      </c>
      <c r="U27" s="8" t="s">
        <v>286</v>
      </c>
      <c r="V27" s="8" t="s">
        <v>286</v>
      </c>
      <c r="W27" s="8" t="s">
        <v>286</v>
      </c>
      <c r="X27" s="8" t="s">
        <v>286</v>
      </c>
      <c r="Y27" s="8" t="s">
        <v>286</v>
      </c>
      <c r="Z27" s="8" t="s">
        <v>286</v>
      </c>
      <c r="AA27" s="8" t="s">
        <v>286</v>
      </c>
      <c r="AB27" s="8" t="s">
        <v>286</v>
      </c>
      <c r="AC27" s="8" t="s">
        <v>286</v>
      </c>
      <c r="AD27" s="8" t="s">
        <v>286</v>
      </c>
      <c r="AE27" s="8" t="s">
        <v>286</v>
      </c>
      <c r="AF27" s="8" t="s">
        <v>286</v>
      </c>
      <c r="AG27" s="8" t="s">
        <v>286</v>
      </c>
      <c r="AH27" s="8" t="s">
        <v>286</v>
      </c>
      <c r="AI27" s="8" t="s">
        <v>286</v>
      </c>
      <c r="AJ27" s="8" t="s">
        <v>286</v>
      </c>
      <c r="AK27" s="8">
        <v>8.6460000000000008</v>
      </c>
      <c r="AM27" s="7"/>
    </row>
    <row r="28" spans="1:39" x14ac:dyDescent="0.25">
      <c r="A28" t="s">
        <v>17</v>
      </c>
      <c r="B28" s="8" t="s">
        <v>286</v>
      </c>
      <c r="C28" s="8" t="s">
        <v>286</v>
      </c>
      <c r="D28" s="8" t="s">
        <v>286</v>
      </c>
      <c r="E28" s="8" t="s">
        <v>286</v>
      </c>
      <c r="F28" s="8" t="s">
        <v>286</v>
      </c>
      <c r="G28" s="8" t="s">
        <v>286</v>
      </c>
      <c r="H28" s="8" t="s">
        <v>286</v>
      </c>
      <c r="I28" s="8" t="s">
        <v>286</v>
      </c>
      <c r="J28" s="8">
        <v>0.92310000000000003</v>
      </c>
      <c r="K28" s="8">
        <v>1.9961</v>
      </c>
      <c r="L28" s="8">
        <v>4.8018000000000001</v>
      </c>
      <c r="M28" s="8">
        <v>10.1663</v>
      </c>
      <c r="N28" s="8">
        <v>24.5075</v>
      </c>
      <c r="O28" s="8">
        <v>100.1173</v>
      </c>
      <c r="P28" s="8" t="s">
        <v>286</v>
      </c>
      <c r="Q28" s="8" t="s">
        <v>286</v>
      </c>
      <c r="R28" s="8" t="s">
        <v>286</v>
      </c>
      <c r="S28" s="8" t="s">
        <v>286</v>
      </c>
      <c r="T28" s="8" t="s">
        <v>286</v>
      </c>
      <c r="U28" s="8" t="s">
        <v>286</v>
      </c>
      <c r="V28" s="8" t="s">
        <v>286</v>
      </c>
      <c r="W28" s="8" t="s">
        <v>286</v>
      </c>
      <c r="X28" s="8">
        <v>8.3599999999999994E-2</v>
      </c>
      <c r="Y28" s="8">
        <v>0.1623</v>
      </c>
      <c r="Z28" s="8">
        <v>0.1162</v>
      </c>
      <c r="AA28" s="8" t="s">
        <v>286</v>
      </c>
      <c r="AB28" s="8" t="s">
        <v>286</v>
      </c>
      <c r="AC28" s="8" t="s">
        <v>286</v>
      </c>
      <c r="AD28" s="8" t="s">
        <v>286</v>
      </c>
      <c r="AE28" s="8" t="s">
        <v>286</v>
      </c>
      <c r="AF28" s="8" t="s">
        <v>286</v>
      </c>
      <c r="AG28" s="8" t="s">
        <v>286</v>
      </c>
      <c r="AH28" s="8" t="s">
        <v>286</v>
      </c>
      <c r="AI28" s="8" t="s">
        <v>286</v>
      </c>
      <c r="AJ28" s="8" t="s">
        <v>286</v>
      </c>
      <c r="AK28" s="8">
        <v>9.1065000000000005</v>
      </c>
      <c r="AM28" s="7"/>
    </row>
    <row r="29" spans="1:39" x14ac:dyDescent="0.25">
      <c r="A29" t="s">
        <v>18</v>
      </c>
      <c r="B29" s="8" t="s">
        <v>286</v>
      </c>
      <c r="C29" s="8" t="s">
        <v>286</v>
      </c>
      <c r="D29" s="8" t="s">
        <v>286</v>
      </c>
      <c r="E29" s="8" t="s">
        <v>286</v>
      </c>
      <c r="F29" s="8" t="s">
        <v>286</v>
      </c>
      <c r="G29" s="8" t="s">
        <v>286</v>
      </c>
      <c r="H29" s="8" t="s">
        <v>286</v>
      </c>
      <c r="I29" s="8" t="s">
        <v>286</v>
      </c>
      <c r="J29" s="8">
        <v>0.78569999999999995</v>
      </c>
      <c r="K29" s="8">
        <v>1.9824999999999999</v>
      </c>
      <c r="L29" s="8">
        <v>4.4234</v>
      </c>
      <c r="M29" s="8">
        <v>9.9314999999999998</v>
      </c>
      <c r="N29" s="8">
        <v>25.010899999999999</v>
      </c>
      <c r="O29" s="8">
        <v>100.0354</v>
      </c>
      <c r="P29" s="8" t="s">
        <v>286</v>
      </c>
      <c r="Q29" s="8" t="s">
        <v>286</v>
      </c>
      <c r="R29" s="8" t="s">
        <v>286</v>
      </c>
      <c r="S29" s="8" t="s">
        <v>286</v>
      </c>
      <c r="T29" s="8" t="s">
        <v>286</v>
      </c>
      <c r="U29" s="8" t="s">
        <v>286</v>
      </c>
      <c r="V29" s="8" t="s">
        <v>286</v>
      </c>
      <c r="W29" s="8" t="s">
        <v>286</v>
      </c>
      <c r="X29" s="8" t="s">
        <v>286</v>
      </c>
      <c r="Y29" s="8" t="s">
        <v>286</v>
      </c>
      <c r="Z29" s="8" t="s">
        <v>286</v>
      </c>
      <c r="AA29" s="8" t="s">
        <v>286</v>
      </c>
      <c r="AB29" s="8" t="s">
        <v>286</v>
      </c>
      <c r="AC29" s="8">
        <v>5.7213000000000003</v>
      </c>
      <c r="AD29" s="8" t="s">
        <v>286</v>
      </c>
      <c r="AE29" s="8" t="s">
        <v>286</v>
      </c>
      <c r="AF29" s="8" t="s">
        <v>286</v>
      </c>
      <c r="AG29" s="8" t="s">
        <v>286</v>
      </c>
      <c r="AH29" s="8" t="s">
        <v>286</v>
      </c>
      <c r="AI29" s="8" t="s">
        <v>286</v>
      </c>
      <c r="AJ29" s="8" t="s">
        <v>286</v>
      </c>
      <c r="AK29" s="8">
        <v>9.0138999999999996</v>
      </c>
      <c r="AM29" s="7"/>
    </row>
    <row r="30" spans="1:39" x14ac:dyDescent="0.25">
      <c r="A30" t="s">
        <v>19</v>
      </c>
      <c r="B30" s="8" t="s">
        <v>286</v>
      </c>
      <c r="C30" s="8" t="s">
        <v>286</v>
      </c>
      <c r="D30" s="8" t="s">
        <v>286</v>
      </c>
      <c r="E30" s="8" t="s">
        <v>286</v>
      </c>
      <c r="F30" s="8" t="s">
        <v>286</v>
      </c>
      <c r="G30" s="8" t="s">
        <v>286</v>
      </c>
      <c r="H30" s="8" t="s">
        <v>286</v>
      </c>
      <c r="I30" s="8" t="s">
        <v>286</v>
      </c>
      <c r="J30" s="8">
        <v>0.98309999999999997</v>
      </c>
      <c r="K30" s="8">
        <v>2.1440999999999999</v>
      </c>
      <c r="L30" s="8">
        <v>5.0841000000000003</v>
      </c>
      <c r="M30" s="8">
        <v>10.290900000000001</v>
      </c>
      <c r="N30" s="8">
        <v>24.693200000000001</v>
      </c>
      <c r="O30" s="8">
        <v>100.0407</v>
      </c>
      <c r="P30" s="8" t="s">
        <v>286</v>
      </c>
      <c r="Q30" s="8" t="s">
        <v>286</v>
      </c>
      <c r="R30" s="8" t="s">
        <v>286</v>
      </c>
      <c r="S30" s="8" t="s">
        <v>286</v>
      </c>
      <c r="T30" s="8">
        <v>0.13439999999999999</v>
      </c>
      <c r="U30" s="8">
        <v>6.6138000000000003</v>
      </c>
      <c r="V30" s="8" t="s">
        <v>286</v>
      </c>
      <c r="W30" s="8">
        <v>5.8299999999999998E-2</v>
      </c>
      <c r="X30" s="8">
        <v>15.159000000000001</v>
      </c>
      <c r="Y30" s="8">
        <v>11.613799999999999</v>
      </c>
      <c r="Z30" s="8">
        <v>14.519399999999999</v>
      </c>
      <c r="AA30" s="8">
        <v>0.35039999999999999</v>
      </c>
      <c r="AB30" s="8">
        <v>12.783799999999999</v>
      </c>
      <c r="AC30" s="8">
        <v>46.673400000000001</v>
      </c>
      <c r="AD30" s="8" t="s">
        <v>286</v>
      </c>
      <c r="AE30" s="8" t="s">
        <v>286</v>
      </c>
      <c r="AF30" s="8">
        <v>13.9962</v>
      </c>
      <c r="AG30" s="8">
        <v>0.1822</v>
      </c>
      <c r="AH30" s="8">
        <v>31.467600000000001</v>
      </c>
      <c r="AI30" s="55">
        <v>74.8262</v>
      </c>
      <c r="AJ30" s="8">
        <v>0.52729999999999999</v>
      </c>
      <c r="AK30" s="8">
        <v>9.2742000000000004</v>
      </c>
      <c r="AM30" s="7"/>
    </row>
    <row r="31" spans="1:39" x14ac:dyDescent="0.25">
      <c r="A31" t="s">
        <v>20</v>
      </c>
      <c r="B31" s="8" t="s">
        <v>286</v>
      </c>
      <c r="C31" s="8" t="s">
        <v>286</v>
      </c>
      <c r="D31" s="8" t="s">
        <v>286</v>
      </c>
      <c r="E31" s="8" t="s">
        <v>286</v>
      </c>
      <c r="F31" s="8" t="s">
        <v>286</v>
      </c>
      <c r="G31" s="8" t="s">
        <v>286</v>
      </c>
      <c r="H31" s="8" t="s">
        <v>286</v>
      </c>
      <c r="I31" s="8" t="s">
        <v>286</v>
      </c>
      <c r="J31" s="8">
        <v>0.83989999999999998</v>
      </c>
      <c r="K31" s="8">
        <v>1.9045000000000001</v>
      </c>
      <c r="L31" s="8">
        <v>4.5274000000000001</v>
      </c>
      <c r="M31" s="8">
        <v>9.5428999999999995</v>
      </c>
      <c r="N31" s="8">
        <v>23.82</v>
      </c>
      <c r="O31" s="8">
        <v>100.3678</v>
      </c>
      <c r="P31" s="8" t="s">
        <v>286</v>
      </c>
      <c r="Q31" s="8" t="s">
        <v>286</v>
      </c>
      <c r="R31" s="8" t="s">
        <v>286</v>
      </c>
      <c r="S31" s="8" t="s">
        <v>286</v>
      </c>
      <c r="T31" s="8" t="s">
        <v>286</v>
      </c>
      <c r="U31" s="8" t="s">
        <v>286</v>
      </c>
      <c r="V31" s="8" t="s">
        <v>286</v>
      </c>
      <c r="W31" s="8" t="s">
        <v>286</v>
      </c>
      <c r="X31" s="8" t="s">
        <v>286</v>
      </c>
      <c r="Y31" s="8" t="s">
        <v>286</v>
      </c>
      <c r="Z31" s="8" t="s">
        <v>286</v>
      </c>
      <c r="AA31" s="8" t="s">
        <v>286</v>
      </c>
      <c r="AB31" s="8" t="s">
        <v>286</v>
      </c>
      <c r="AC31" s="8" t="s">
        <v>286</v>
      </c>
      <c r="AD31" s="8" t="s">
        <v>286</v>
      </c>
      <c r="AE31" s="8" t="s">
        <v>286</v>
      </c>
      <c r="AF31" s="8" t="s">
        <v>286</v>
      </c>
      <c r="AG31" s="8" t="s">
        <v>286</v>
      </c>
      <c r="AH31" s="8" t="s">
        <v>286</v>
      </c>
      <c r="AI31" s="8" t="s">
        <v>286</v>
      </c>
      <c r="AJ31" s="8" t="s">
        <v>286</v>
      </c>
      <c r="AK31" s="8">
        <v>8.2462999999999997</v>
      </c>
      <c r="AM31" s="7"/>
    </row>
    <row r="32" spans="1:39" x14ac:dyDescent="0.25">
      <c r="A32" t="s">
        <v>95</v>
      </c>
      <c r="B32" s="8">
        <v>22.755800000000001</v>
      </c>
      <c r="C32" s="8">
        <v>20.5657</v>
      </c>
      <c r="D32" s="8">
        <v>20.857800000000001</v>
      </c>
      <c r="E32" s="8">
        <v>20.180700000000002</v>
      </c>
      <c r="F32" s="8">
        <v>19.885999999999999</v>
      </c>
      <c r="G32" s="8">
        <v>19.9999</v>
      </c>
      <c r="H32" s="8">
        <v>19.430199999999999</v>
      </c>
      <c r="I32" s="8">
        <v>19.565899999999999</v>
      </c>
      <c r="J32" s="8">
        <v>19.430499999999999</v>
      </c>
      <c r="K32" s="8">
        <v>19.0288</v>
      </c>
      <c r="L32" s="8">
        <v>19.715800000000002</v>
      </c>
      <c r="M32" s="8">
        <v>20.278300000000002</v>
      </c>
      <c r="N32" s="8">
        <v>20.7682</v>
      </c>
      <c r="O32" s="8">
        <v>20.778500000000001</v>
      </c>
      <c r="P32" s="8">
        <v>20.311900000000001</v>
      </c>
      <c r="Q32" s="8">
        <v>20.6568</v>
      </c>
      <c r="R32" s="8">
        <v>20.245999999999999</v>
      </c>
      <c r="S32" s="8">
        <v>21.082699999999999</v>
      </c>
      <c r="T32" s="8">
        <v>20.338899999999999</v>
      </c>
      <c r="U32" s="8">
        <v>20.7271</v>
      </c>
      <c r="V32" s="8">
        <v>20.231400000000001</v>
      </c>
      <c r="W32" s="8">
        <v>20.212399999999999</v>
      </c>
      <c r="X32" s="8">
        <v>20.153700000000001</v>
      </c>
      <c r="Y32" s="8">
        <v>20.6859</v>
      </c>
      <c r="Z32" s="8">
        <v>20.1219</v>
      </c>
      <c r="AA32" s="8">
        <v>20.6846</v>
      </c>
      <c r="AB32" s="8">
        <v>20.695900000000002</v>
      </c>
      <c r="AC32" s="8">
        <v>20.369499999999999</v>
      </c>
      <c r="AD32" s="8">
        <v>20.741900000000001</v>
      </c>
      <c r="AE32" s="8">
        <v>21.1752</v>
      </c>
      <c r="AF32" s="8">
        <v>20.393699999999999</v>
      </c>
      <c r="AG32" s="8">
        <v>20.2272</v>
      </c>
      <c r="AH32" s="8">
        <v>20.2226</v>
      </c>
      <c r="AI32" s="8">
        <v>21.045100000000001</v>
      </c>
      <c r="AJ32" s="8">
        <v>19.965699999999998</v>
      </c>
      <c r="AK32" s="8">
        <v>20.3338</v>
      </c>
      <c r="AM32" s="7"/>
    </row>
    <row r="33" spans="1:39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  <c r="T33" s="8">
        <v>20</v>
      </c>
      <c r="U33" s="8">
        <v>20</v>
      </c>
      <c r="V33" s="8">
        <v>20</v>
      </c>
      <c r="W33" s="8">
        <v>20</v>
      </c>
      <c r="X33" s="8">
        <v>20</v>
      </c>
      <c r="Y33" s="8">
        <v>20</v>
      </c>
      <c r="Z33" s="8">
        <v>20</v>
      </c>
      <c r="AA33" s="8">
        <v>20</v>
      </c>
      <c r="AB33" s="8">
        <v>20</v>
      </c>
      <c r="AC33" s="8">
        <v>20</v>
      </c>
      <c r="AD33" s="8">
        <v>20</v>
      </c>
      <c r="AE33" s="8">
        <v>20</v>
      </c>
      <c r="AF33" s="8">
        <v>20</v>
      </c>
      <c r="AG33" s="8">
        <v>20</v>
      </c>
      <c r="AH33" s="8">
        <v>20</v>
      </c>
      <c r="AI33" s="8">
        <v>20</v>
      </c>
      <c r="AJ33" s="8">
        <v>20</v>
      </c>
      <c r="AK33" s="8">
        <v>20</v>
      </c>
      <c r="AM33" s="7"/>
    </row>
    <row r="34" spans="1:39" x14ac:dyDescent="0.25">
      <c r="A34" t="s">
        <v>21</v>
      </c>
      <c r="B34" s="8" t="s">
        <v>286</v>
      </c>
      <c r="C34" s="8" t="s">
        <v>286</v>
      </c>
      <c r="D34" s="8" t="s">
        <v>286</v>
      </c>
      <c r="E34" s="8" t="s">
        <v>286</v>
      </c>
      <c r="F34" s="8" t="s">
        <v>286</v>
      </c>
      <c r="G34" s="8" t="s">
        <v>286</v>
      </c>
      <c r="H34" s="8" t="s">
        <v>286</v>
      </c>
      <c r="I34" s="8" t="s">
        <v>286</v>
      </c>
      <c r="J34" s="8">
        <v>0.87749999999999995</v>
      </c>
      <c r="K34" s="8">
        <v>2.0600999999999998</v>
      </c>
      <c r="L34" s="8">
        <v>4.7812999999999999</v>
      </c>
      <c r="M34" s="8">
        <v>9.4315999999999995</v>
      </c>
      <c r="N34" s="8">
        <v>24.241900000000001</v>
      </c>
      <c r="O34" s="8">
        <v>100.2573</v>
      </c>
      <c r="P34" s="8" t="s">
        <v>286</v>
      </c>
      <c r="Q34" s="8" t="s">
        <v>286</v>
      </c>
      <c r="R34" s="8" t="s">
        <v>286</v>
      </c>
      <c r="S34" s="8" t="s">
        <v>286</v>
      </c>
      <c r="T34" s="8" t="s">
        <v>286</v>
      </c>
      <c r="U34" s="8" t="s">
        <v>286</v>
      </c>
      <c r="V34" s="8" t="s">
        <v>286</v>
      </c>
      <c r="W34" s="8" t="s">
        <v>286</v>
      </c>
      <c r="X34" s="8" t="s">
        <v>286</v>
      </c>
      <c r="Y34" s="8" t="s">
        <v>286</v>
      </c>
      <c r="Z34" s="8" t="s">
        <v>286</v>
      </c>
      <c r="AA34" s="8" t="s">
        <v>286</v>
      </c>
      <c r="AB34" s="8" t="s">
        <v>286</v>
      </c>
      <c r="AC34" s="8" t="s">
        <v>286</v>
      </c>
      <c r="AD34" s="8" t="s">
        <v>286</v>
      </c>
      <c r="AE34" s="8" t="s">
        <v>286</v>
      </c>
      <c r="AF34" s="8" t="s">
        <v>286</v>
      </c>
      <c r="AG34" s="8" t="s">
        <v>286</v>
      </c>
      <c r="AH34" s="8" t="s">
        <v>286</v>
      </c>
      <c r="AI34" s="8" t="s">
        <v>286</v>
      </c>
      <c r="AJ34" s="8" t="s">
        <v>286</v>
      </c>
      <c r="AK34" s="8">
        <v>8.0761000000000003</v>
      </c>
      <c r="AM34" s="7"/>
    </row>
    <row r="35" spans="1:39" x14ac:dyDescent="0.25">
      <c r="A35" s="27" t="s">
        <v>254</v>
      </c>
      <c r="B35" s="8" t="s">
        <v>286</v>
      </c>
      <c r="C35" s="8" t="s">
        <v>286</v>
      </c>
      <c r="D35" s="8" t="s">
        <v>286</v>
      </c>
      <c r="E35" s="8" t="s">
        <v>286</v>
      </c>
      <c r="F35" s="8" t="s">
        <v>286</v>
      </c>
      <c r="G35" s="8" t="s">
        <v>286</v>
      </c>
      <c r="H35" s="8" t="s">
        <v>286</v>
      </c>
      <c r="I35" s="8" t="s">
        <v>286</v>
      </c>
      <c r="J35" s="8">
        <v>0.99890000000000001</v>
      </c>
      <c r="K35" s="8">
        <v>2.1844000000000001</v>
      </c>
      <c r="L35" s="8">
        <v>4.9320000000000004</v>
      </c>
      <c r="M35" s="8">
        <v>9.7969000000000008</v>
      </c>
      <c r="N35" s="8">
        <v>25.090699999999998</v>
      </c>
      <c r="O35" s="8">
        <v>99.997100000000003</v>
      </c>
      <c r="P35" s="8" t="s">
        <v>286</v>
      </c>
      <c r="Q35" s="8" t="s">
        <v>286</v>
      </c>
      <c r="R35" s="8" t="s">
        <v>286</v>
      </c>
      <c r="S35" s="8" t="s">
        <v>286</v>
      </c>
      <c r="T35" s="8" t="s">
        <v>286</v>
      </c>
      <c r="U35" s="8" t="s">
        <v>286</v>
      </c>
      <c r="V35" s="8" t="s">
        <v>286</v>
      </c>
      <c r="W35" s="8" t="s">
        <v>286</v>
      </c>
      <c r="X35" s="8" t="s">
        <v>286</v>
      </c>
      <c r="Y35" s="8" t="s">
        <v>286</v>
      </c>
      <c r="Z35" s="8" t="s">
        <v>286</v>
      </c>
      <c r="AA35" s="8" t="s">
        <v>286</v>
      </c>
      <c r="AB35" s="8" t="s">
        <v>286</v>
      </c>
      <c r="AC35" s="8" t="s">
        <v>286</v>
      </c>
      <c r="AD35" s="8" t="s">
        <v>286</v>
      </c>
      <c r="AE35" s="8" t="s">
        <v>286</v>
      </c>
      <c r="AF35" s="8" t="s">
        <v>286</v>
      </c>
      <c r="AG35" s="8" t="s">
        <v>286</v>
      </c>
      <c r="AH35" s="8" t="s">
        <v>286</v>
      </c>
      <c r="AI35" s="8" t="s">
        <v>286</v>
      </c>
      <c r="AJ35" s="8" t="s">
        <v>286</v>
      </c>
      <c r="AK35" s="8">
        <v>8.8371999999999993</v>
      </c>
      <c r="AM35" s="7"/>
    </row>
    <row r="36" spans="1:39" x14ac:dyDescent="0.25">
      <c r="A36" t="s">
        <v>22</v>
      </c>
      <c r="B36" s="8" t="s">
        <v>286</v>
      </c>
      <c r="C36" s="8" t="s">
        <v>286</v>
      </c>
      <c r="D36" s="8" t="s">
        <v>286</v>
      </c>
      <c r="E36" s="8" t="s">
        <v>286</v>
      </c>
      <c r="F36" s="8" t="s">
        <v>286</v>
      </c>
      <c r="G36" s="8" t="s">
        <v>286</v>
      </c>
      <c r="H36" s="8" t="s">
        <v>286</v>
      </c>
      <c r="I36" s="8" t="s">
        <v>286</v>
      </c>
      <c r="J36" s="8">
        <v>0.87119999999999997</v>
      </c>
      <c r="K36" s="8">
        <v>2.0205000000000002</v>
      </c>
      <c r="L36" s="8">
        <v>4.8254999999999999</v>
      </c>
      <c r="M36" s="8">
        <v>9.4654000000000007</v>
      </c>
      <c r="N36" s="8">
        <v>24.456</v>
      </c>
      <c r="O36" s="8">
        <v>100.1991</v>
      </c>
      <c r="P36" s="8" t="s">
        <v>286</v>
      </c>
      <c r="Q36" s="8" t="s">
        <v>286</v>
      </c>
      <c r="R36" s="8" t="s">
        <v>286</v>
      </c>
      <c r="S36" s="8" t="s">
        <v>286</v>
      </c>
      <c r="T36" s="8" t="s">
        <v>286</v>
      </c>
      <c r="U36" s="8" t="s">
        <v>286</v>
      </c>
      <c r="V36" s="8" t="s">
        <v>286</v>
      </c>
      <c r="W36" s="8" t="s">
        <v>286</v>
      </c>
      <c r="X36" s="8" t="s">
        <v>286</v>
      </c>
      <c r="Y36" s="8" t="s">
        <v>286</v>
      </c>
      <c r="Z36" s="8" t="s">
        <v>286</v>
      </c>
      <c r="AA36" s="8" t="s">
        <v>286</v>
      </c>
      <c r="AB36" s="8" t="s">
        <v>286</v>
      </c>
      <c r="AC36" s="8" t="s">
        <v>286</v>
      </c>
      <c r="AD36" s="8" t="s">
        <v>286</v>
      </c>
      <c r="AE36" s="8" t="s">
        <v>286</v>
      </c>
      <c r="AF36" s="8" t="s">
        <v>286</v>
      </c>
      <c r="AG36" s="8" t="s">
        <v>286</v>
      </c>
      <c r="AH36" s="8" t="s">
        <v>286</v>
      </c>
      <c r="AI36" s="8" t="s">
        <v>286</v>
      </c>
      <c r="AJ36" s="8" t="s">
        <v>286</v>
      </c>
      <c r="AK36" s="8">
        <v>8.1034000000000006</v>
      </c>
      <c r="AM36" s="7"/>
    </row>
    <row r="37" spans="1:39" x14ac:dyDescent="0.25">
      <c r="A37" t="s">
        <v>23</v>
      </c>
      <c r="B37" s="8" t="s">
        <v>286</v>
      </c>
      <c r="C37" s="8" t="s">
        <v>286</v>
      </c>
      <c r="D37" s="8" t="s">
        <v>286</v>
      </c>
      <c r="E37" s="8" t="s">
        <v>286</v>
      </c>
      <c r="F37" s="8" t="s">
        <v>286</v>
      </c>
      <c r="G37" s="8" t="s">
        <v>286</v>
      </c>
      <c r="H37" s="8" t="s">
        <v>286</v>
      </c>
      <c r="I37" s="8" t="s">
        <v>286</v>
      </c>
      <c r="J37" s="8">
        <v>0.88270000000000004</v>
      </c>
      <c r="K37" s="8">
        <v>1.9145000000000001</v>
      </c>
      <c r="L37" s="8">
        <v>4.4234999999999998</v>
      </c>
      <c r="M37" s="8">
        <v>9.7561</v>
      </c>
      <c r="N37" s="8">
        <v>23.771699999999999</v>
      </c>
      <c r="O37" s="8">
        <v>100.36320000000001</v>
      </c>
      <c r="P37" s="8" t="s">
        <v>286</v>
      </c>
      <c r="Q37" s="8" t="s">
        <v>286</v>
      </c>
      <c r="R37" s="8" t="s">
        <v>286</v>
      </c>
      <c r="S37" s="8" t="s">
        <v>286</v>
      </c>
      <c r="T37" s="8" t="s">
        <v>286</v>
      </c>
      <c r="U37" s="8" t="s">
        <v>286</v>
      </c>
      <c r="V37" s="8" t="s">
        <v>286</v>
      </c>
      <c r="W37" s="8" t="s">
        <v>286</v>
      </c>
      <c r="X37" s="8" t="s">
        <v>286</v>
      </c>
      <c r="Y37" s="8" t="s">
        <v>286</v>
      </c>
      <c r="Z37" s="8" t="s">
        <v>286</v>
      </c>
      <c r="AA37" s="8" t="s">
        <v>286</v>
      </c>
      <c r="AB37" s="8" t="s">
        <v>286</v>
      </c>
      <c r="AC37" s="8" t="s">
        <v>286</v>
      </c>
      <c r="AD37" s="8" t="s">
        <v>286</v>
      </c>
      <c r="AE37" s="8" t="s">
        <v>286</v>
      </c>
      <c r="AF37" s="8" t="s">
        <v>286</v>
      </c>
      <c r="AG37" s="8" t="s">
        <v>286</v>
      </c>
      <c r="AH37" s="8" t="s">
        <v>286</v>
      </c>
      <c r="AI37" s="8" t="s">
        <v>286</v>
      </c>
      <c r="AJ37" s="8" t="s">
        <v>286</v>
      </c>
      <c r="AK37" s="8">
        <v>7.9748000000000001</v>
      </c>
      <c r="AM37" s="7"/>
    </row>
    <row r="38" spans="1:39" x14ac:dyDescent="0.25">
      <c r="A38" t="s">
        <v>24</v>
      </c>
      <c r="B38" s="8" t="s">
        <v>286</v>
      </c>
      <c r="C38" s="8" t="s">
        <v>286</v>
      </c>
      <c r="D38" s="8" t="s">
        <v>286</v>
      </c>
      <c r="E38" s="8" t="s">
        <v>286</v>
      </c>
      <c r="F38" s="8" t="s">
        <v>286</v>
      </c>
      <c r="G38" s="8" t="s">
        <v>286</v>
      </c>
      <c r="H38" s="8" t="s">
        <v>286</v>
      </c>
      <c r="I38" s="8" t="s">
        <v>286</v>
      </c>
      <c r="J38" s="8">
        <v>1.0389999999999999</v>
      </c>
      <c r="K38" s="8">
        <v>2.0960999999999999</v>
      </c>
      <c r="L38" s="8">
        <v>4.9428999999999998</v>
      </c>
      <c r="M38" s="8">
        <v>11.0444</v>
      </c>
      <c r="N38" s="8">
        <v>25.326499999999999</v>
      </c>
      <c r="O38" s="8">
        <v>99.814499999999995</v>
      </c>
      <c r="P38" s="8" t="s">
        <v>286</v>
      </c>
      <c r="Q38" s="8" t="s">
        <v>286</v>
      </c>
      <c r="R38" s="8" t="s">
        <v>286</v>
      </c>
      <c r="S38" s="8" t="s">
        <v>286</v>
      </c>
      <c r="T38" s="8" t="s">
        <v>286</v>
      </c>
      <c r="U38" s="8" t="s">
        <v>286</v>
      </c>
      <c r="V38" s="8" t="s">
        <v>286</v>
      </c>
      <c r="W38" s="8" t="s">
        <v>286</v>
      </c>
      <c r="X38" s="8" t="s">
        <v>286</v>
      </c>
      <c r="Y38" s="8" t="s">
        <v>286</v>
      </c>
      <c r="Z38" s="8" t="s">
        <v>286</v>
      </c>
      <c r="AA38" s="8" t="s">
        <v>286</v>
      </c>
      <c r="AB38" s="8" t="s">
        <v>286</v>
      </c>
      <c r="AC38" s="8" t="s">
        <v>286</v>
      </c>
      <c r="AD38" s="8" t="s">
        <v>286</v>
      </c>
      <c r="AE38" s="8" t="s">
        <v>286</v>
      </c>
      <c r="AF38" s="8" t="s">
        <v>286</v>
      </c>
      <c r="AG38" s="8" t="s">
        <v>286</v>
      </c>
      <c r="AH38" s="8" t="s">
        <v>286</v>
      </c>
      <c r="AI38" s="8" t="s">
        <v>286</v>
      </c>
      <c r="AJ38" s="8" t="s">
        <v>286</v>
      </c>
      <c r="AK38" s="8">
        <v>9.6027000000000005</v>
      </c>
      <c r="AM38" s="7"/>
    </row>
    <row r="39" spans="1:39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S39" s="8">
        <v>20</v>
      </c>
      <c r="T39" s="8">
        <v>20</v>
      </c>
      <c r="U39" s="8">
        <v>20</v>
      </c>
      <c r="V39" s="8">
        <v>20</v>
      </c>
      <c r="W39" s="8">
        <v>20</v>
      </c>
      <c r="X39" s="8">
        <v>20</v>
      </c>
      <c r="Y39" s="8">
        <v>20</v>
      </c>
      <c r="Z39" s="8">
        <v>20</v>
      </c>
      <c r="AA39" s="8">
        <v>20</v>
      </c>
      <c r="AB39" s="8">
        <v>20</v>
      </c>
      <c r="AC39" s="8">
        <v>20</v>
      </c>
      <c r="AD39" s="8">
        <v>20</v>
      </c>
      <c r="AE39" s="8">
        <v>20</v>
      </c>
      <c r="AF39" s="8">
        <v>20</v>
      </c>
      <c r="AG39" s="8">
        <v>20</v>
      </c>
      <c r="AH39" s="8">
        <v>20</v>
      </c>
      <c r="AI39" s="8">
        <v>20</v>
      </c>
      <c r="AJ39" s="8">
        <v>20</v>
      </c>
      <c r="AK39" s="8">
        <v>20</v>
      </c>
      <c r="AM39" s="7"/>
    </row>
    <row r="40" spans="1:39" x14ac:dyDescent="0.25">
      <c r="A40" t="s">
        <v>25</v>
      </c>
      <c r="B40" s="8" t="s">
        <v>286</v>
      </c>
      <c r="C40" s="8" t="s">
        <v>286</v>
      </c>
      <c r="D40" s="8" t="s">
        <v>286</v>
      </c>
      <c r="E40" s="8" t="s">
        <v>286</v>
      </c>
      <c r="F40" s="8" t="s">
        <v>286</v>
      </c>
      <c r="G40" s="8" t="s">
        <v>286</v>
      </c>
      <c r="H40" s="8" t="s">
        <v>286</v>
      </c>
      <c r="I40" s="8" t="s">
        <v>286</v>
      </c>
      <c r="J40" s="8">
        <v>0.96850000000000003</v>
      </c>
      <c r="K40" s="8">
        <v>2.0518999999999998</v>
      </c>
      <c r="L40" s="8">
        <v>4.9626999999999999</v>
      </c>
      <c r="M40" s="8">
        <v>10.420299999999999</v>
      </c>
      <c r="N40" s="8">
        <v>24.4346</v>
      </c>
      <c r="O40" s="8">
        <v>100.1005</v>
      </c>
      <c r="P40" s="8">
        <v>6.13E-2</v>
      </c>
      <c r="Q40" s="8">
        <v>2.7400000000000001E-2</v>
      </c>
      <c r="R40" s="8" t="s">
        <v>286</v>
      </c>
      <c r="S40" s="8" t="s">
        <v>286</v>
      </c>
      <c r="T40" s="8" t="s">
        <v>286</v>
      </c>
      <c r="U40" s="8" t="s">
        <v>286</v>
      </c>
      <c r="V40" s="8" t="s">
        <v>286</v>
      </c>
      <c r="W40" s="8" t="s">
        <v>286</v>
      </c>
      <c r="X40" s="8" t="s">
        <v>286</v>
      </c>
      <c r="Y40" s="8" t="s">
        <v>286</v>
      </c>
      <c r="Z40" s="8" t="s">
        <v>286</v>
      </c>
      <c r="AA40" s="8" t="s">
        <v>286</v>
      </c>
      <c r="AB40" s="8" t="s">
        <v>286</v>
      </c>
      <c r="AC40" s="8" t="s">
        <v>286</v>
      </c>
      <c r="AD40" s="8" t="s">
        <v>286</v>
      </c>
      <c r="AE40" s="8" t="s">
        <v>286</v>
      </c>
      <c r="AF40" s="8" t="s">
        <v>286</v>
      </c>
      <c r="AG40" s="8" t="s">
        <v>286</v>
      </c>
      <c r="AH40" s="8" t="s">
        <v>286</v>
      </c>
      <c r="AI40" s="8" t="s">
        <v>286</v>
      </c>
      <c r="AJ40" s="8" t="s">
        <v>286</v>
      </c>
      <c r="AK40" s="8">
        <v>8.7218</v>
      </c>
      <c r="AM40" s="7"/>
    </row>
    <row r="41" spans="1:39" x14ac:dyDescent="0.25">
      <c r="A41" t="s">
        <v>26</v>
      </c>
      <c r="B41" s="8" t="s">
        <v>286</v>
      </c>
      <c r="C41" s="8" t="s">
        <v>286</v>
      </c>
      <c r="D41" s="8" t="s">
        <v>286</v>
      </c>
      <c r="E41" s="8" t="s">
        <v>286</v>
      </c>
      <c r="F41" s="8" t="s">
        <v>286</v>
      </c>
      <c r="G41" s="8" t="s">
        <v>286</v>
      </c>
      <c r="H41" s="8" t="s">
        <v>286</v>
      </c>
      <c r="I41" s="8" t="s">
        <v>286</v>
      </c>
      <c r="J41" s="8">
        <v>0.94910000000000005</v>
      </c>
      <c r="K41" s="8">
        <v>2.0089999999999999</v>
      </c>
      <c r="L41" s="8">
        <v>4.7099000000000002</v>
      </c>
      <c r="M41" s="8">
        <v>10.5924</v>
      </c>
      <c r="N41" s="8">
        <v>25.0001</v>
      </c>
      <c r="O41" s="8">
        <v>99.955600000000004</v>
      </c>
      <c r="P41" s="8" t="s">
        <v>286</v>
      </c>
      <c r="Q41" s="8" t="s">
        <v>286</v>
      </c>
      <c r="R41" s="8" t="s">
        <v>286</v>
      </c>
      <c r="S41" s="8" t="s">
        <v>286</v>
      </c>
      <c r="T41" s="8" t="s">
        <v>286</v>
      </c>
      <c r="U41" s="8" t="s">
        <v>286</v>
      </c>
      <c r="V41" s="8" t="s">
        <v>286</v>
      </c>
      <c r="W41" s="8" t="s">
        <v>286</v>
      </c>
      <c r="X41" s="8" t="s">
        <v>286</v>
      </c>
      <c r="Y41" s="8" t="s">
        <v>286</v>
      </c>
      <c r="Z41" s="8" t="s">
        <v>286</v>
      </c>
      <c r="AA41" s="8" t="s">
        <v>286</v>
      </c>
      <c r="AB41" s="8" t="s">
        <v>286</v>
      </c>
      <c r="AC41" s="8" t="s">
        <v>286</v>
      </c>
      <c r="AD41" s="8" t="s">
        <v>286</v>
      </c>
      <c r="AE41" s="8" t="s">
        <v>286</v>
      </c>
      <c r="AF41" s="8" t="s">
        <v>286</v>
      </c>
      <c r="AG41" s="8" t="s">
        <v>286</v>
      </c>
      <c r="AH41" s="8" t="s">
        <v>286</v>
      </c>
      <c r="AI41" s="8" t="s">
        <v>286</v>
      </c>
      <c r="AJ41" s="8" t="s">
        <v>286</v>
      </c>
      <c r="AK41" s="8">
        <v>8.6575000000000006</v>
      </c>
      <c r="AM41" s="7"/>
    </row>
    <row r="42" spans="1:39" x14ac:dyDescent="0.25">
      <c r="A42" t="s">
        <v>255</v>
      </c>
      <c r="B42" s="8" t="s">
        <v>286</v>
      </c>
      <c r="C42" s="8" t="s">
        <v>286</v>
      </c>
      <c r="D42" s="8" t="s">
        <v>286</v>
      </c>
      <c r="E42" s="8" t="s">
        <v>286</v>
      </c>
      <c r="F42" s="8" t="s">
        <v>286</v>
      </c>
      <c r="G42" s="8" t="s">
        <v>286</v>
      </c>
      <c r="H42" s="8" t="s">
        <v>286</v>
      </c>
      <c r="I42" s="8" t="s">
        <v>286</v>
      </c>
      <c r="J42" s="8">
        <v>1.0103</v>
      </c>
      <c r="K42" s="8">
        <v>2.1684999999999999</v>
      </c>
      <c r="L42" s="8">
        <v>4.9606000000000003</v>
      </c>
      <c r="M42" s="8">
        <v>11.367100000000001</v>
      </c>
      <c r="N42" s="8">
        <v>25.9621</v>
      </c>
      <c r="O42" s="8">
        <v>99.621300000000005</v>
      </c>
      <c r="P42" s="8">
        <v>7.1099999999999997E-2</v>
      </c>
      <c r="Q42" s="8" t="s">
        <v>286</v>
      </c>
      <c r="R42" s="8" t="s">
        <v>286</v>
      </c>
      <c r="S42" s="8" t="s">
        <v>286</v>
      </c>
      <c r="T42" s="8" t="s">
        <v>286</v>
      </c>
      <c r="U42" s="8" t="s">
        <v>286</v>
      </c>
      <c r="V42" s="8" t="s">
        <v>286</v>
      </c>
      <c r="W42" s="8" t="s">
        <v>286</v>
      </c>
      <c r="X42" s="8">
        <v>0.25640000000000002</v>
      </c>
      <c r="Y42" s="8">
        <v>0.1193</v>
      </c>
      <c r="Z42" s="8">
        <v>1.0689</v>
      </c>
      <c r="AA42" s="8">
        <v>0.44180000000000003</v>
      </c>
      <c r="AB42" s="8" t="s">
        <v>286</v>
      </c>
      <c r="AC42" s="8" t="s">
        <v>286</v>
      </c>
      <c r="AD42" s="8" t="s">
        <v>286</v>
      </c>
      <c r="AE42" s="8" t="s">
        <v>286</v>
      </c>
      <c r="AF42" s="8" t="s">
        <v>286</v>
      </c>
      <c r="AG42" s="8" t="s">
        <v>286</v>
      </c>
      <c r="AH42" s="8" t="s">
        <v>286</v>
      </c>
      <c r="AI42" s="8" t="s">
        <v>286</v>
      </c>
      <c r="AJ42" s="8" t="s">
        <v>286</v>
      </c>
      <c r="AK42" s="8">
        <v>10.229699999999999</v>
      </c>
      <c r="AM42" s="7"/>
    </row>
    <row r="43" spans="1:39" x14ac:dyDescent="0.25">
      <c r="A43" t="s">
        <v>256</v>
      </c>
      <c r="B43" s="8" t="s">
        <v>286</v>
      </c>
      <c r="C43" s="8" t="s">
        <v>286</v>
      </c>
      <c r="D43" s="8" t="s">
        <v>286</v>
      </c>
      <c r="E43" s="8" t="s">
        <v>286</v>
      </c>
      <c r="F43" s="8" t="s">
        <v>286</v>
      </c>
      <c r="G43" s="8" t="s">
        <v>286</v>
      </c>
      <c r="H43" s="8" t="s">
        <v>286</v>
      </c>
      <c r="I43" s="8" t="s">
        <v>286</v>
      </c>
      <c r="J43" s="8">
        <v>1.2788999999999999</v>
      </c>
      <c r="K43" s="8">
        <v>2.0535999999999999</v>
      </c>
      <c r="L43" s="8">
        <v>4.4132999999999996</v>
      </c>
      <c r="M43" s="8">
        <v>10.2477</v>
      </c>
      <c r="N43" s="8">
        <v>25.006699999999999</v>
      </c>
      <c r="O43" s="8">
        <v>99.998800000000003</v>
      </c>
      <c r="P43" s="8" t="s">
        <v>286</v>
      </c>
      <c r="Q43" s="8" t="s">
        <v>286</v>
      </c>
      <c r="R43" s="8" t="s">
        <v>286</v>
      </c>
      <c r="S43" s="8" t="s">
        <v>286</v>
      </c>
      <c r="T43" s="8" t="s">
        <v>286</v>
      </c>
      <c r="U43" s="8" t="s">
        <v>286</v>
      </c>
      <c r="V43" s="8" t="s">
        <v>286</v>
      </c>
      <c r="W43" s="8" t="s">
        <v>286</v>
      </c>
      <c r="X43" s="8" t="s">
        <v>286</v>
      </c>
      <c r="Y43" s="8" t="s">
        <v>286</v>
      </c>
      <c r="Z43" s="8" t="s">
        <v>286</v>
      </c>
      <c r="AA43" s="8" t="s">
        <v>286</v>
      </c>
      <c r="AB43" s="8" t="s">
        <v>286</v>
      </c>
      <c r="AC43" s="8" t="s">
        <v>286</v>
      </c>
      <c r="AD43" s="8" t="s">
        <v>286</v>
      </c>
      <c r="AE43" s="8" t="s">
        <v>286</v>
      </c>
      <c r="AF43" s="8" t="s">
        <v>286</v>
      </c>
      <c r="AG43" s="8" t="s">
        <v>286</v>
      </c>
      <c r="AH43" s="8" t="s">
        <v>286</v>
      </c>
      <c r="AI43" s="8" t="s">
        <v>286</v>
      </c>
      <c r="AJ43" s="8" t="s">
        <v>286</v>
      </c>
      <c r="AK43" s="8">
        <v>9.2913999999999994</v>
      </c>
      <c r="AM43" s="7"/>
    </row>
    <row r="44" spans="1:39" x14ac:dyDescent="0.25">
      <c r="A44" t="s">
        <v>27</v>
      </c>
      <c r="B44" s="8" t="s">
        <v>286</v>
      </c>
      <c r="C44" s="8" t="s">
        <v>286</v>
      </c>
      <c r="D44" s="8" t="s">
        <v>286</v>
      </c>
      <c r="E44" s="8" t="s">
        <v>286</v>
      </c>
      <c r="F44" s="8" t="s">
        <v>286</v>
      </c>
      <c r="G44" s="8" t="s">
        <v>286</v>
      </c>
      <c r="H44" s="8" t="s">
        <v>286</v>
      </c>
      <c r="I44" s="8" t="s">
        <v>286</v>
      </c>
      <c r="J44" s="8">
        <v>0.8498</v>
      </c>
      <c r="K44" s="8">
        <v>1.7659</v>
      </c>
      <c r="L44" s="8">
        <v>4.2878999999999996</v>
      </c>
      <c r="M44" s="8">
        <v>9.8238000000000003</v>
      </c>
      <c r="N44" s="8">
        <v>23.813400000000001</v>
      </c>
      <c r="O44" s="8">
        <v>100.35599999999999</v>
      </c>
      <c r="P44" s="8" t="s">
        <v>286</v>
      </c>
      <c r="Q44" s="8" t="s">
        <v>286</v>
      </c>
      <c r="R44" s="8" t="s">
        <v>286</v>
      </c>
      <c r="S44" s="8" t="s">
        <v>286</v>
      </c>
      <c r="T44" s="8" t="s">
        <v>286</v>
      </c>
      <c r="U44" s="8">
        <v>5.2137000000000002</v>
      </c>
      <c r="V44" s="8">
        <v>0.154</v>
      </c>
      <c r="W44" s="8" t="s">
        <v>286</v>
      </c>
      <c r="X44" s="8">
        <v>5.8703000000000003</v>
      </c>
      <c r="Y44" s="8">
        <v>8.1751000000000005</v>
      </c>
      <c r="Z44" s="8">
        <v>4.6318000000000001</v>
      </c>
      <c r="AA44" s="8">
        <v>0.52</v>
      </c>
      <c r="AB44" s="8">
        <v>3.5263</v>
      </c>
      <c r="AC44" s="8">
        <v>14.2597</v>
      </c>
      <c r="AD44" s="8" t="s">
        <v>286</v>
      </c>
      <c r="AE44" s="8" t="s">
        <v>286</v>
      </c>
      <c r="AF44" s="8">
        <v>2.8243999999999998</v>
      </c>
      <c r="AG44" s="8" t="s">
        <v>286</v>
      </c>
      <c r="AH44" s="8">
        <v>12.195499999999999</v>
      </c>
      <c r="AI44" s="8">
        <v>11.548999999999999</v>
      </c>
      <c r="AJ44" s="8">
        <v>0.15590000000000001</v>
      </c>
      <c r="AK44" s="8">
        <v>8.3193999999999999</v>
      </c>
      <c r="AM44" s="7"/>
    </row>
    <row r="45" spans="1:39" x14ac:dyDescent="0.25">
      <c r="A45" t="s">
        <v>28</v>
      </c>
      <c r="B45" s="8" t="s">
        <v>286</v>
      </c>
      <c r="C45" s="8" t="s">
        <v>286</v>
      </c>
      <c r="D45" s="8" t="s">
        <v>286</v>
      </c>
      <c r="E45" s="8" t="s">
        <v>286</v>
      </c>
      <c r="F45" s="8" t="s">
        <v>286</v>
      </c>
      <c r="G45" s="8" t="s">
        <v>286</v>
      </c>
      <c r="H45" s="8" t="s">
        <v>286</v>
      </c>
      <c r="I45" s="8" t="s">
        <v>286</v>
      </c>
      <c r="J45" s="8" t="s">
        <v>286</v>
      </c>
      <c r="K45" s="8">
        <v>1.4934000000000001</v>
      </c>
      <c r="L45" s="8">
        <v>4.0465999999999998</v>
      </c>
      <c r="M45" s="8">
        <v>10.4903</v>
      </c>
      <c r="N45" s="8">
        <v>25.0428</v>
      </c>
      <c r="O45" s="8">
        <v>99.996600000000001</v>
      </c>
      <c r="P45" s="8" t="s">
        <v>286</v>
      </c>
      <c r="Q45" s="8" t="s">
        <v>286</v>
      </c>
      <c r="R45" s="8" t="s">
        <v>286</v>
      </c>
      <c r="S45" s="8" t="s">
        <v>286</v>
      </c>
      <c r="T45" s="8" t="s">
        <v>286</v>
      </c>
      <c r="U45" s="8" t="s">
        <v>286</v>
      </c>
      <c r="V45" s="8" t="s">
        <v>286</v>
      </c>
      <c r="W45" s="8" t="s">
        <v>286</v>
      </c>
      <c r="X45" s="8" t="s">
        <v>286</v>
      </c>
      <c r="Y45" s="8" t="s">
        <v>286</v>
      </c>
      <c r="Z45" s="8" t="s">
        <v>286</v>
      </c>
      <c r="AA45" s="8" t="s">
        <v>286</v>
      </c>
      <c r="AB45" s="8" t="s">
        <v>286</v>
      </c>
      <c r="AC45" s="8" t="s">
        <v>286</v>
      </c>
      <c r="AD45" s="8" t="s">
        <v>286</v>
      </c>
      <c r="AE45" s="8" t="s">
        <v>286</v>
      </c>
      <c r="AF45" s="8" t="s">
        <v>286</v>
      </c>
      <c r="AG45" s="8" t="s">
        <v>286</v>
      </c>
      <c r="AH45" s="8" t="s">
        <v>286</v>
      </c>
      <c r="AI45" s="8" t="s">
        <v>286</v>
      </c>
      <c r="AJ45" s="8" t="s">
        <v>286</v>
      </c>
      <c r="AK45" s="8">
        <v>9.0846</v>
      </c>
      <c r="AM45" s="7"/>
    </row>
    <row r="46" spans="1:39" x14ac:dyDescent="0.25">
      <c r="A46" t="s">
        <v>29</v>
      </c>
      <c r="B46" s="8" t="s">
        <v>286</v>
      </c>
      <c r="C46" s="8" t="s">
        <v>286</v>
      </c>
      <c r="D46" s="8" t="s">
        <v>286</v>
      </c>
      <c r="E46" s="8" t="s">
        <v>286</v>
      </c>
      <c r="F46" s="8" t="s">
        <v>286</v>
      </c>
      <c r="G46" s="8" t="s">
        <v>286</v>
      </c>
      <c r="H46" s="8" t="s">
        <v>286</v>
      </c>
      <c r="I46" s="8" t="s">
        <v>286</v>
      </c>
      <c r="J46" s="8">
        <v>0.84140000000000004</v>
      </c>
      <c r="K46" s="8">
        <v>1.7427999999999999</v>
      </c>
      <c r="L46" s="8">
        <v>4.3066000000000004</v>
      </c>
      <c r="M46" s="8">
        <v>10.3194</v>
      </c>
      <c r="N46" s="8">
        <v>25.0503</v>
      </c>
      <c r="O46" s="8">
        <v>99.996499999999997</v>
      </c>
      <c r="P46" s="8" t="s">
        <v>286</v>
      </c>
      <c r="Q46" s="8" t="s">
        <v>286</v>
      </c>
      <c r="R46" s="8" t="s">
        <v>286</v>
      </c>
      <c r="S46" s="8" t="s">
        <v>286</v>
      </c>
      <c r="T46" s="8" t="s">
        <v>286</v>
      </c>
      <c r="U46" s="8" t="s">
        <v>286</v>
      </c>
      <c r="V46" s="8" t="s">
        <v>286</v>
      </c>
      <c r="W46" s="8" t="s">
        <v>286</v>
      </c>
      <c r="X46" s="8" t="s">
        <v>286</v>
      </c>
      <c r="Y46" s="8" t="s">
        <v>286</v>
      </c>
      <c r="Z46" s="8" t="s">
        <v>286</v>
      </c>
      <c r="AA46" s="8" t="s">
        <v>286</v>
      </c>
      <c r="AB46" s="8" t="s">
        <v>286</v>
      </c>
      <c r="AC46" s="8" t="s">
        <v>286</v>
      </c>
      <c r="AD46" s="8" t="s">
        <v>286</v>
      </c>
      <c r="AE46" s="8" t="s">
        <v>286</v>
      </c>
      <c r="AF46" s="8" t="s">
        <v>286</v>
      </c>
      <c r="AG46" s="8" t="s">
        <v>286</v>
      </c>
      <c r="AH46" s="8" t="s">
        <v>286</v>
      </c>
      <c r="AI46" s="8" t="s">
        <v>286</v>
      </c>
      <c r="AJ46" s="8" t="s">
        <v>286</v>
      </c>
      <c r="AK46" s="8">
        <v>7.7554999999999996</v>
      </c>
      <c r="AM46" s="7"/>
    </row>
    <row r="47" spans="1:39" x14ac:dyDescent="0.25">
      <c r="A47" t="s">
        <v>257</v>
      </c>
      <c r="B47" s="8" t="s">
        <v>286</v>
      </c>
      <c r="C47" s="8" t="s">
        <v>286</v>
      </c>
      <c r="D47" s="8" t="s">
        <v>286</v>
      </c>
      <c r="E47" s="8" t="s">
        <v>286</v>
      </c>
      <c r="F47" s="8" t="s">
        <v>286</v>
      </c>
      <c r="G47" s="8" t="s">
        <v>286</v>
      </c>
      <c r="H47" s="8" t="s">
        <v>286</v>
      </c>
      <c r="I47" s="8" t="s">
        <v>286</v>
      </c>
      <c r="J47" s="8">
        <v>1.7551000000000001</v>
      </c>
      <c r="K47" s="8">
        <v>3.8527</v>
      </c>
      <c r="L47" s="8">
        <v>9.1384000000000007</v>
      </c>
      <c r="M47" s="8">
        <v>21.244599999999998</v>
      </c>
      <c r="N47" s="8">
        <v>49.888800000000003</v>
      </c>
      <c r="O47" s="8">
        <v>199.95179999999999</v>
      </c>
      <c r="P47" s="8" t="s">
        <v>286</v>
      </c>
      <c r="Q47" s="8" t="s">
        <v>286</v>
      </c>
      <c r="R47" s="8" t="s">
        <v>286</v>
      </c>
      <c r="S47" s="8" t="s">
        <v>286</v>
      </c>
      <c r="T47" s="8" t="s">
        <v>286</v>
      </c>
      <c r="U47" s="8" t="s">
        <v>286</v>
      </c>
      <c r="V47" s="8" t="s">
        <v>286</v>
      </c>
      <c r="W47" s="8" t="s">
        <v>286</v>
      </c>
      <c r="X47" s="8" t="s">
        <v>286</v>
      </c>
      <c r="Y47" s="8" t="s">
        <v>286</v>
      </c>
      <c r="Z47" s="8" t="s">
        <v>286</v>
      </c>
      <c r="AA47" s="8" t="s">
        <v>286</v>
      </c>
      <c r="AB47" s="8" t="s">
        <v>286</v>
      </c>
      <c r="AC47" s="8" t="s">
        <v>286</v>
      </c>
      <c r="AD47" s="8" t="s">
        <v>286</v>
      </c>
      <c r="AE47" s="8" t="s">
        <v>286</v>
      </c>
      <c r="AF47" s="8" t="s">
        <v>286</v>
      </c>
      <c r="AG47" s="8" t="s">
        <v>286</v>
      </c>
      <c r="AH47" s="8" t="s">
        <v>286</v>
      </c>
      <c r="AI47" s="8" t="s">
        <v>286</v>
      </c>
      <c r="AJ47" s="8" t="s">
        <v>286</v>
      </c>
      <c r="AK47" s="8">
        <v>18.229700000000001</v>
      </c>
      <c r="AM47" s="7"/>
    </row>
    <row r="48" spans="1:39" x14ac:dyDescent="0.25">
      <c r="A48" t="s">
        <v>98</v>
      </c>
      <c r="B48" s="8">
        <v>19.2666</v>
      </c>
      <c r="C48" s="8">
        <v>18.9529</v>
      </c>
      <c r="D48" s="8">
        <v>19.670500000000001</v>
      </c>
      <c r="E48" s="8">
        <v>19.751999999999999</v>
      </c>
      <c r="F48" s="8">
        <v>19.3931</v>
      </c>
      <c r="G48" s="8">
        <v>19.814599999999999</v>
      </c>
      <c r="H48" s="8">
        <v>19.6493</v>
      </c>
      <c r="I48" s="8">
        <v>19.424199999999999</v>
      </c>
      <c r="J48" s="8">
        <v>20.011800000000001</v>
      </c>
      <c r="K48" s="8">
        <v>19.036799999999999</v>
      </c>
      <c r="L48" s="8">
        <v>19.391300000000001</v>
      </c>
      <c r="M48" s="8">
        <v>21.058</v>
      </c>
      <c r="N48" s="8">
        <v>19.825299999999999</v>
      </c>
      <c r="O48" s="8">
        <v>20.6769</v>
      </c>
      <c r="P48" s="8">
        <v>20.546500000000002</v>
      </c>
      <c r="Q48" s="8">
        <v>20.626200000000001</v>
      </c>
      <c r="R48" s="8">
        <v>19.705300000000001</v>
      </c>
      <c r="S48" s="8">
        <v>19.294599999999999</v>
      </c>
      <c r="T48" s="8">
        <v>19.812799999999999</v>
      </c>
      <c r="U48" s="8">
        <v>20.198399999999999</v>
      </c>
      <c r="V48" s="8">
        <v>19.704999999999998</v>
      </c>
      <c r="W48" s="8">
        <v>19.430599999999998</v>
      </c>
      <c r="X48" s="8">
        <v>19.762499999999999</v>
      </c>
      <c r="Y48" s="8">
        <v>19.427499999999998</v>
      </c>
      <c r="Z48" s="8">
        <v>19.399100000000001</v>
      </c>
      <c r="AA48" s="8">
        <v>19.317599999999999</v>
      </c>
      <c r="AB48" s="8">
        <v>19.1752</v>
      </c>
      <c r="AC48" s="8">
        <v>19.684200000000001</v>
      </c>
      <c r="AD48" s="8">
        <v>19.2331</v>
      </c>
      <c r="AE48" s="8">
        <v>19.013000000000002</v>
      </c>
      <c r="AF48" s="8">
        <v>19.547899999999998</v>
      </c>
      <c r="AG48" s="8">
        <v>19.285499999999999</v>
      </c>
      <c r="AH48" s="8">
        <v>19.3565</v>
      </c>
      <c r="AI48" s="8">
        <v>19.3505</v>
      </c>
      <c r="AJ48" s="8">
        <v>19.2986</v>
      </c>
      <c r="AK48" s="8">
        <v>19.398900000000001</v>
      </c>
      <c r="AM48" s="7"/>
    </row>
    <row r="49" spans="1:39" x14ac:dyDescent="0.25">
      <c r="A49" t="s">
        <v>30</v>
      </c>
      <c r="B49" s="8" t="s">
        <v>286</v>
      </c>
      <c r="C49" s="8">
        <v>6.0600000000000001E-2</v>
      </c>
      <c r="D49" s="8">
        <v>7.3899999999999993E-2</v>
      </c>
      <c r="E49" s="8">
        <v>7.6499999999999999E-2</v>
      </c>
      <c r="F49" s="8">
        <v>6.8000000000000005E-2</v>
      </c>
      <c r="G49" s="8" t="s">
        <v>286</v>
      </c>
      <c r="H49" s="8">
        <v>6.6699999999999995E-2</v>
      </c>
      <c r="I49" s="8" t="s">
        <v>286</v>
      </c>
      <c r="J49" s="8">
        <v>0.86890000000000001</v>
      </c>
      <c r="K49" s="8">
        <v>1.8251999999999999</v>
      </c>
      <c r="L49" s="8">
        <v>4.3836000000000004</v>
      </c>
      <c r="M49" s="8">
        <v>9.3842999999999996</v>
      </c>
      <c r="N49" s="8">
        <v>22.475999999999999</v>
      </c>
      <c r="O49" s="8">
        <v>100.7282</v>
      </c>
      <c r="P49" s="8" t="s">
        <v>286</v>
      </c>
      <c r="Q49" s="8" t="s">
        <v>286</v>
      </c>
      <c r="R49" s="8" t="s">
        <v>286</v>
      </c>
      <c r="S49" s="8" t="s">
        <v>286</v>
      </c>
      <c r="T49" s="8">
        <v>5.0299999999999997E-2</v>
      </c>
      <c r="U49" s="8">
        <v>6.8400000000000002E-2</v>
      </c>
      <c r="V49" s="8">
        <v>7.1900000000000006E-2</v>
      </c>
      <c r="W49" s="8">
        <v>5.3100000000000001E-2</v>
      </c>
      <c r="X49" s="8" t="s">
        <v>286</v>
      </c>
      <c r="Y49" s="8" t="s">
        <v>286</v>
      </c>
      <c r="Z49" s="8">
        <v>5.7099999999999998E-2</v>
      </c>
      <c r="AA49" s="8" t="s">
        <v>286</v>
      </c>
      <c r="AB49" s="8" t="s">
        <v>286</v>
      </c>
      <c r="AC49" s="8">
        <v>9.8000000000000004E-2</v>
      </c>
      <c r="AD49" s="8">
        <v>0.10639999999999999</v>
      </c>
      <c r="AE49" s="8" t="s">
        <v>286</v>
      </c>
      <c r="AF49" s="8">
        <v>4.4200000000000003E-2</v>
      </c>
      <c r="AG49" s="8">
        <v>0.3417</v>
      </c>
      <c r="AH49" s="8" t="s">
        <v>286</v>
      </c>
      <c r="AI49" s="8" t="s">
        <v>286</v>
      </c>
      <c r="AJ49" s="8">
        <v>3.85E-2</v>
      </c>
      <c r="AK49" s="8">
        <v>7.6294000000000004</v>
      </c>
      <c r="AM49" s="7"/>
    </row>
    <row r="50" spans="1:39" x14ac:dyDescent="0.25">
      <c r="A50" t="s">
        <v>31</v>
      </c>
      <c r="B50" s="8" t="s">
        <v>286</v>
      </c>
      <c r="C50" s="8" t="s">
        <v>286</v>
      </c>
      <c r="D50" s="8" t="s">
        <v>286</v>
      </c>
      <c r="E50" s="8" t="s">
        <v>286</v>
      </c>
      <c r="F50" s="8" t="s">
        <v>286</v>
      </c>
      <c r="G50" s="8" t="s">
        <v>286</v>
      </c>
      <c r="H50" s="8" t="s">
        <v>286</v>
      </c>
      <c r="I50" s="8" t="s">
        <v>286</v>
      </c>
      <c r="J50" s="8">
        <v>0.82210000000000005</v>
      </c>
      <c r="K50" s="8">
        <v>1.6318999999999999</v>
      </c>
      <c r="L50" s="8">
        <v>4.1081000000000003</v>
      </c>
      <c r="M50" s="8">
        <v>10.025499999999999</v>
      </c>
      <c r="N50" s="8">
        <v>25.231000000000002</v>
      </c>
      <c r="O50" s="8">
        <v>99.991100000000003</v>
      </c>
      <c r="P50" s="8" t="s">
        <v>286</v>
      </c>
      <c r="Q50" s="8" t="s">
        <v>286</v>
      </c>
      <c r="R50" s="8" t="s">
        <v>286</v>
      </c>
      <c r="S50" s="8" t="s">
        <v>286</v>
      </c>
      <c r="T50" s="8" t="s">
        <v>286</v>
      </c>
      <c r="U50" s="8" t="s">
        <v>286</v>
      </c>
      <c r="V50" s="8" t="s">
        <v>286</v>
      </c>
      <c r="W50" s="8" t="s">
        <v>286</v>
      </c>
      <c r="X50" s="8" t="s">
        <v>286</v>
      </c>
      <c r="Y50" s="8" t="s">
        <v>286</v>
      </c>
      <c r="Z50" s="8" t="s">
        <v>286</v>
      </c>
      <c r="AA50" s="8" t="s">
        <v>286</v>
      </c>
      <c r="AB50" s="8" t="s">
        <v>286</v>
      </c>
      <c r="AC50" s="8" t="s">
        <v>286</v>
      </c>
      <c r="AD50" s="8" t="s">
        <v>286</v>
      </c>
      <c r="AE50" s="8" t="s">
        <v>286</v>
      </c>
      <c r="AF50" s="8" t="s">
        <v>286</v>
      </c>
      <c r="AG50" s="8" t="s">
        <v>286</v>
      </c>
      <c r="AH50" s="8" t="s">
        <v>286</v>
      </c>
      <c r="AI50" s="8" t="s">
        <v>286</v>
      </c>
      <c r="AJ50" s="8" t="s">
        <v>286</v>
      </c>
      <c r="AK50" s="8">
        <v>7.8582000000000001</v>
      </c>
      <c r="AM50" s="7"/>
    </row>
    <row r="51" spans="1:39" x14ac:dyDescent="0.25">
      <c r="A51" t="s">
        <v>258</v>
      </c>
      <c r="B51" s="8" t="s">
        <v>286</v>
      </c>
      <c r="C51" s="8" t="s">
        <v>286</v>
      </c>
      <c r="D51" s="8" t="s">
        <v>286</v>
      </c>
      <c r="E51" s="8" t="s">
        <v>286</v>
      </c>
      <c r="F51" s="8" t="s">
        <v>286</v>
      </c>
      <c r="G51" s="8" t="s">
        <v>286</v>
      </c>
      <c r="H51" s="8" t="s">
        <v>286</v>
      </c>
      <c r="I51" s="8" t="s">
        <v>286</v>
      </c>
      <c r="J51" s="8">
        <v>0.66210000000000002</v>
      </c>
      <c r="K51" s="8">
        <v>1.4329000000000001</v>
      </c>
      <c r="L51" s="8">
        <v>3.8329</v>
      </c>
      <c r="M51" s="8">
        <v>9.6021000000000001</v>
      </c>
      <c r="N51" s="8">
        <v>25.5198</v>
      </c>
      <c r="O51" s="8">
        <v>99.980099999999993</v>
      </c>
      <c r="P51" s="8" t="s">
        <v>286</v>
      </c>
      <c r="Q51" s="8" t="s">
        <v>286</v>
      </c>
      <c r="R51" s="8" t="s">
        <v>286</v>
      </c>
      <c r="S51" s="8" t="s">
        <v>286</v>
      </c>
      <c r="T51" s="8" t="s">
        <v>286</v>
      </c>
      <c r="U51" s="8" t="s">
        <v>286</v>
      </c>
      <c r="V51" s="8" t="s">
        <v>286</v>
      </c>
      <c r="W51" s="8" t="s">
        <v>286</v>
      </c>
      <c r="X51" s="8" t="s">
        <v>286</v>
      </c>
      <c r="Y51" s="8" t="s">
        <v>286</v>
      </c>
      <c r="Z51" s="8" t="s">
        <v>286</v>
      </c>
      <c r="AA51" s="8" t="s">
        <v>286</v>
      </c>
      <c r="AB51" s="8" t="s">
        <v>286</v>
      </c>
      <c r="AC51" s="8" t="s">
        <v>286</v>
      </c>
      <c r="AD51" s="8" t="s">
        <v>286</v>
      </c>
      <c r="AE51" s="8" t="s">
        <v>286</v>
      </c>
      <c r="AF51" s="8" t="s">
        <v>286</v>
      </c>
      <c r="AG51" s="8" t="s">
        <v>286</v>
      </c>
      <c r="AH51" s="8" t="s">
        <v>286</v>
      </c>
      <c r="AI51" s="8" t="s">
        <v>286</v>
      </c>
      <c r="AJ51" s="8" t="s">
        <v>286</v>
      </c>
      <c r="AK51" s="8">
        <v>8.9125999999999994</v>
      </c>
      <c r="AM51" s="7"/>
    </row>
    <row r="52" spans="1:39" x14ac:dyDescent="0.25">
      <c r="A52" t="s">
        <v>32</v>
      </c>
      <c r="B52" s="8" t="s">
        <v>286</v>
      </c>
      <c r="C52" s="8" t="s">
        <v>286</v>
      </c>
      <c r="D52" s="8" t="s">
        <v>286</v>
      </c>
      <c r="E52" s="8" t="s">
        <v>286</v>
      </c>
      <c r="F52" s="8" t="s">
        <v>286</v>
      </c>
      <c r="G52" s="8" t="s">
        <v>286</v>
      </c>
      <c r="H52" s="8" t="s">
        <v>286</v>
      </c>
      <c r="I52" s="8" t="s">
        <v>286</v>
      </c>
      <c r="J52" s="8">
        <v>0.98699999999999999</v>
      </c>
      <c r="K52" s="8">
        <v>1.9515</v>
      </c>
      <c r="L52" s="8">
        <v>4.5415999999999999</v>
      </c>
      <c r="M52" s="8">
        <v>10.312900000000001</v>
      </c>
      <c r="N52" s="8">
        <v>24.746500000000001</v>
      </c>
      <c r="O52" s="8">
        <v>100.0561</v>
      </c>
      <c r="P52" s="8" t="s">
        <v>286</v>
      </c>
      <c r="Q52" s="8" t="s">
        <v>286</v>
      </c>
      <c r="R52" s="8" t="s">
        <v>286</v>
      </c>
      <c r="S52" s="8" t="s">
        <v>286</v>
      </c>
      <c r="T52" s="8" t="s">
        <v>286</v>
      </c>
      <c r="U52" s="8" t="s">
        <v>286</v>
      </c>
      <c r="V52" s="8" t="s">
        <v>286</v>
      </c>
      <c r="W52" s="8" t="s">
        <v>286</v>
      </c>
      <c r="X52" s="8" t="s">
        <v>286</v>
      </c>
      <c r="Y52" s="8" t="s">
        <v>286</v>
      </c>
      <c r="Z52" s="8" t="s">
        <v>286</v>
      </c>
      <c r="AA52" s="8" t="s">
        <v>286</v>
      </c>
      <c r="AB52" s="8" t="s">
        <v>286</v>
      </c>
      <c r="AC52" s="8" t="s">
        <v>286</v>
      </c>
      <c r="AD52" s="8" t="s">
        <v>286</v>
      </c>
      <c r="AE52" s="8" t="s">
        <v>286</v>
      </c>
      <c r="AF52" s="8" t="s">
        <v>286</v>
      </c>
      <c r="AG52" s="8" t="s">
        <v>286</v>
      </c>
      <c r="AH52" s="8" t="s">
        <v>286</v>
      </c>
      <c r="AI52" s="8" t="s">
        <v>286</v>
      </c>
      <c r="AJ52" s="8" t="s">
        <v>286</v>
      </c>
      <c r="AK52" s="8">
        <v>9.0871999999999993</v>
      </c>
      <c r="AM52" s="7"/>
    </row>
    <row r="53" spans="1:39" x14ac:dyDescent="0.25">
      <c r="A53" t="s">
        <v>33</v>
      </c>
      <c r="B53" s="8" t="s">
        <v>286</v>
      </c>
      <c r="C53" s="8" t="s">
        <v>286</v>
      </c>
      <c r="D53" s="8" t="s">
        <v>286</v>
      </c>
      <c r="E53" s="8" t="s">
        <v>286</v>
      </c>
      <c r="F53" s="8" t="s">
        <v>286</v>
      </c>
      <c r="G53" s="8" t="s">
        <v>286</v>
      </c>
      <c r="H53" s="8" t="s">
        <v>286</v>
      </c>
      <c r="I53" s="8" t="s">
        <v>286</v>
      </c>
      <c r="J53" s="8">
        <v>1.1358999999999999</v>
      </c>
      <c r="K53" s="8">
        <v>2.3496999999999999</v>
      </c>
      <c r="L53" s="8">
        <v>5.2389000000000001</v>
      </c>
      <c r="M53" s="8">
        <v>10.671799999999999</v>
      </c>
      <c r="N53" s="8">
        <v>24.5535</v>
      </c>
      <c r="O53" s="8">
        <v>100.0257</v>
      </c>
      <c r="P53" s="8">
        <v>9.3600000000000003E-2</v>
      </c>
      <c r="Q53" s="8">
        <v>2.8500000000000001E-2</v>
      </c>
      <c r="R53" s="8">
        <v>1.9900000000000001E-2</v>
      </c>
      <c r="S53" s="8" t="s">
        <v>286</v>
      </c>
      <c r="T53" s="8" t="s">
        <v>286</v>
      </c>
      <c r="U53" s="8" t="s">
        <v>286</v>
      </c>
      <c r="V53" s="8" t="s">
        <v>286</v>
      </c>
      <c r="W53" s="8" t="s">
        <v>286</v>
      </c>
      <c r="X53" s="8" t="s">
        <v>286</v>
      </c>
      <c r="Y53" s="8" t="s">
        <v>286</v>
      </c>
      <c r="Z53" s="8" t="s">
        <v>286</v>
      </c>
      <c r="AA53" s="8" t="s">
        <v>286</v>
      </c>
      <c r="AB53" s="8" t="s">
        <v>286</v>
      </c>
      <c r="AC53" s="8" t="s">
        <v>286</v>
      </c>
      <c r="AD53" s="8" t="s">
        <v>286</v>
      </c>
      <c r="AE53" s="8" t="s">
        <v>286</v>
      </c>
      <c r="AF53" s="8" t="s">
        <v>286</v>
      </c>
      <c r="AG53" s="8" t="s">
        <v>286</v>
      </c>
      <c r="AH53" s="8" t="s">
        <v>286</v>
      </c>
      <c r="AI53" s="8" t="s">
        <v>286</v>
      </c>
      <c r="AJ53" s="8" t="s">
        <v>286</v>
      </c>
      <c r="AK53" s="8">
        <v>8.6905000000000001</v>
      </c>
      <c r="AM53" s="7"/>
    </row>
    <row r="54" spans="1:39" x14ac:dyDescent="0.25">
      <c r="A54" t="s">
        <v>34</v>
      </c>
      <c r="B54" s="8" t="s">
        <v>286</v>
      </c>
      <c r="C54" s="8" t="s">
        <v>286</v>
      </c>
      <c r="D54" s="8" t="s">
        <v>286</v>
      </c>
      <c r="E54" s="8" t="s">
        <v>286</v>
      </c>
      <c r="F54" s="8" t="s">
        <v>286</v>
      </c>
      <c r="G54" s="8" t="s">
        <v>286</v>
      </c>
      <c r="H54" s="8" t="s">
        <v>286</v>
      </c>
      <c r="I54" s="8" t="s">
        <v>286</v>
      </c>
      <c r="J54" s="8">
        <v>0.94040000000000001</v>
      </c>
      <c r="K54" s="8">
        <v>1.9682999999999999</v>
      </c>
      <c r="L54" s="8">
        <v>4.5223000000000004</v>
      </c>
      <c r="M54" s="8">
        <v>10.4932</v>
      </c>
      <c r="N54" s="8">
        <v>24.4345</v>
      </c>
      <c r="O54" s="8">
        <v>100.1172</v>
      </c>
      <c r="P54" s="8" t="s">
        <v>286</v>
      </c>
      <c r="Q54" s="8" t="s">
        <v>286</v>
      </c>
      <c r="R54" s="8" t="s">
        <v>286</v>
      </c>
      <c r="S54" s="8" t="s">
        <v>286</v>
      </c>
      <c r="T54" s="8" t="s">
        <v>286</v>
      </c>
      <c r="U54" s="8" t="s">
        <v>286</v>
      </c>
      <c r="V54" s="8" t="s">
        <v>286</v>
      </c>
      <c r="W54" s="8" t="s">
        <v>286</v>
      </c>
      <c r="X54" s="8" t="s">
        <v>286</v>
      </c>
      <c r="Y54" s="8" t="s">
        <v>286</v>
      </c>
      <c r="Z54" s="8" t="s">
        <v>286</v>
      </c>
      <c r="AA54" s="8" t="s">
        <v>286</v>
      </c>
      <c r="AB54" s="8" t="s">
        <v>286</v>
      </c>
      <c r="AC54" s="8" t="s">
        <v>286</v>
      </c>
      <c r="AD54" s="8" t="s">
        <v>286</v>
      </c>
      <c r="AE54" s="8" t="s">
        <v>286</v>
      </c>
      <c r="AF54" s="8" t="s">
        <v>286</v>
      </c>
      <c r="AG54" s="8" t="s">
        <v>286</v>
      </c>
      <c r="AH54" s="8" t="s">
        <v>286</v>
      </c>
      <c r="AI54" s="8" t="s">
        <v>286</v>
      </c>
      <c r="AJ54" s="8" t="s">
        <v>286</v>
      </c>
      <c r="AK54" s="8">
        <v>8.6698000000000004</v>
      </c>
      <c r="AM54" s="7"/>
    </row>
    <row r="55" spans="1:39" x14ac:dyDescent="0.25">
      <c r="A55" t="s">
        <v>35</v>
      </c>
      <c r="B55" s="8" t="s">
        <v>286</v>
      </c>
      <c r="C55" s="8" t="s">
        <v>286</v>
      </c>
      <c r="D55" s="8" t="s">
        <v>286</v>
      </c>
      <c r="E55" s="8" t="s">
        <v>286</v>
      </c>
      <c r="F55" s="8" t="s">
        <v>286</v>
      </c>
      <c r="G55" s="8" t="s">
        <v>286</v>
      </c>
      <c r="H55" s="8" t="s">
        <v>286</v>
      </c>
      <c r="I55" s="8" t="s">
        <v>286</v>
      </c>
      <c r="J55" s="8">
        <v>1.7639</v>
      </c>
      <c r="K55" s="8">
        <v>3.661</v>
      </c>
      <c r="L55" s="8">
        <v>9.1126000000000005</v>
      </c>
      <c r="M55" s="8">
        <v>21.7258</v>
      </c>
      <c r="N55" s="8">
        <v>50.776200000000003</v>
      </c>
      <c r="O55" s="8">
        <v>199.68690000000001</v>
      </c>
      <c r="P55" s="8" t="s">
        <v>286</v>
      </c>
      <c r="Q55" s="8" t="s">
        <v>286</v>
      </c>
      <c r="R55" s="8" t="s">
        <v>286</v>
      </c>
      <c r="S55" s="8" t="s">
        <v>286</v>
      </c>
      <c r="T55" s="8" t="s">
        <v>286</v>
      </c>
      <c r="U55" s="8" t="s">
        <v>286</v>
      </c>
      <c r="V55" s="8" t="s">
        <v>286</v>
      </c>
      <c r="W55" s="8" t="s">
        <v>286</v>
      </c>
      <c r="X55" s="8" t="s">
        <v>286</v>
      </c>
      <c r="Y55" s="8" t="s">
        <v>286</v>
      </c>
      <c r="Z55" s="8" t="s">
        <v>286</v>
      </c>
      <c r="AA55" s="8" t="s">
        <v>286</v>
      </c>
      <c r="AB55" s="8">
        <v>0.20150000000000001</v>
      </c>
      <c r="AC55" s="8" t="s">
        <v>286</v>
      </c>
      <c r="AD55" s="8" t="s">
        <v>286</v>
      </c>
      <c r="AE55" s="8" t="s">
        <v>286</v>
      </c>
      <c r="AF55" s="8" t="s">
        <v>286</v>
      </c>
      <c r="AG55" s="8" t="s">
        <v>286</v>
      </c>
      <c r="AH55" s="8" t="s">
        <v>286</v>
      </c>
      <c r="AI55" s="8" t="s">
        <v>286</v>
      </c>
      <c r="AJ55" s="8" t="s">
        <v>286</v>
      </c>
      <c r="AK55" s="8">
        <v>18.353100000000001</v>
      </c>
      <c r="AM55" s="7"/>
    </row>
    <row r="56" spans="1:39" x14ac:dyDescent="0.25">
      <c r="A56" t="s">
        <v>36</v>
      </c>
      <c r="B56" s="8" t="s">
        <v>286</v>
      </c>
      <c r="C56" s="8" t="s">
        <v>286</v>
      </c>
      <c r="D56" s="8" t="s">
        <v>286</v>
      </c>
      <c r="E56" s="8" t="s">
        <v>286</v>
      </c>
      <c r="F56" s="8" t="s">
        <v>286</v>
      </c>
      <c r="G56" s="8" t="s">
        <v>286</v>
      </c>
      <c r="H56" s="8" t="s">
        <v>286</v>
      </c>
      <c r="I56" s="8" t="s">
        <v>286</v>
      </c>
      <c r="J56" s="8">
        <v>0.70799999999999996</v>
      </c>
      <c r="K56" s="8">
        <v>1.4550000000000001</v>
      </c>
      <c r="L56" s="8">
        <v>3.6103000000000001</v>
      </c>
      <c r="M56" s="8">
        <v>8.5456000000000003</v>
      </c>
      <c r="N56" s="8">
        <v>22.4116</v>
      </c>
      <c r="O56" s="8">
        <v>100.8759</v>
      </c>
      <c r="P56" s="8" t="s">
        <v>286</v>
      </c>
      <c r="Q56" s="8" t="s">
        <v>286</v>
      </c>
      <c r="R56" s="8" t="s">
        <v>286</v>
      </c>
      <c r="S56" s="8" t="s">
        <v>286</v>
      </c>
      <c r="T56" s="8" t="s">
        <v>286</v>
      </c>
      <c r="U56" s="8">
        <v>3.3696000000000002</v>
      </c>
      <c r="V56" s="8">
        <v>0.53400000000000003</v>
      </c>
      <c r="W56" s="8" t="s">
        <v>286</v>
      </c>
      <c r="X56" s="8">
        <v>2.5863</v>
      </c>
      <c r="Y56" s="8">
        <v>5.1170999999999998</v>
      </c>
      <c r="Z56" s="8">
        <v>3.5131999999999999</v>
      </c>
      <c r="AA56" s="8">
        <v>1.6960999999999999</v>
      </c>
      <c r="AB56" s="8">
        <v>1.37</v>
      </c>
      <c r="AC56" s="8">
        <v>5.1962999999999999</v>
      </c>
      <c r="AD56" s="8" t="s">
        <v>286</v>
      </c>
      <c r="AE56" s="8" t="s">
        <v>286</v>
      </c>
      <c r="AF56" s="8">
        <v>0.79879999999999995</v>
      </c>
      <c r="AG56" s="8" t="s">
        <v>286</v>
      </c>
      <c r="AH56" s="8">
        <v>5.423</v>
      </c>
      <c r="AI56" s="8">
        <v>1.7830999999999999</v>
      </c>
      <c r="AJ56" s="8" t="s">
        <v>286</v>
      </c>
      <c r="AK56" s="8">
        <v>7.3348000000000004</v>
      </c>
      <c r="AM56" s="7"/>
    </row>
    <row r="57" spans="1:39" x14ac:dyDescent="0.25">
      <c r="A57" t="s">
        <v>37</v>
      </c>
      <c r="B57" s="8" t="s">
        <v>286</v>
      </c>
      <c r="C57" s="8" t="s">
        <v>286</v>
      </c>
      <c r="D57" s="8" t="s">
        <v>286</v>
      </c>
      <c r="E57" s="8" t="s">
        <v>286</v>
      </c>
      <c r="F57" s="8" t="s">
        <v>286</v>
      </c>
      <c r="G57" s="8" t="s">
        <v>286</v>
      </c>
      <c r="H57" s="8" t="s">
        <v>286</v>
      </c>
      <c r="I57" s="8" t="s">
        <v>286</v>
      </c>
      <c r="J57" s="8">
        <v>0.94279999999999997</v>
      </c>
      <c r="K57" s="8">
        <v>1.9993000000000001</v>
      </c>
      <c r="L57" s="8">
        <v>4.6241000000000003</v>
      </c>
      <c r="M57" s="8">
        <v>10.829000000000001</v>
      </c>
      <c r="N57" s="8">
        <v>25.5685</v>
      </c>
      <c r="O57" s="8">
        <v>99.794399999999996</v>
      </c>
      <c r="P57" s="8" t="s">
        <v>286</v>
      </c>
      <c r="Q57" s="8" t="s">
        <v>286</v>
      </c>
      <c r="R57" s="8" t="s">
        <v>286</v>
      </c>
      <c r="S57" s="8" t="s">
        <v>286</v>
      </c>
      <c r="T57" s="8" t="s">
        <v>286</v>
      </c>
      <c r="U57" s="8" t="s">
        <v>286</v>
      </c>
      <c r="V57" s="8" t="s">
        <v>286</v>
      </c>
      <c r="W57" s="8" t="s">
        <v>286</v>
      </c>
      <c r="X57" s="8" t="s">
        <v>286</v>
      </c>
      <c r="Y57" s="8" t="s">
        <v>286</v>
      </c>
      <c r="Z57" s="8" t="s">
        <v>286</v>
      </c>
      <c r="AA57" s="8" t="s">
        <v>286</v>
      </c>
      <c r="AB57" s="8" t="s">
        <v>286</v>
      </c>
      <c r="AC57" s="8" t="s">
        <v>286</v>
      </c>
      <c r="AD57" s="8" t="s">
        <v>286</v>
      </c>
      <c r="AE57" s="8" t="s">
        <v>286</v>
      </c>
      <c r="AF57" s="8" t="s">
        <v>286</v>
      </c>
      <c r="AG57" s="8" t="s">
        <v>286</v>
      </c>
      <c r="AH57" s="8" t="s">
        <v>286</v>
      </c>
      <c r="AI57" s="8" t="s">
        <v>286</v>
      </c>
      <c r="AJ57" s="8" t="s">
        <v>286</v>
      </c>
      <c r="AK57" s="8">
        <v>9.5569000000000006</v>
      </c>
      <c r="AM57" s="7"/>
    </row>
    <row r="58" spans="1:39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S58" s="8">
        <v>20</v>
      </c>
      <c r="T58" s="8">
        <v>20</v>
      </c>
      <c r="U58" s="8">
        <v>20</v>
      </c>
      <c r="V58" s="8">
        <v>20</v>
      </c>
      <c r="W58" s="8">
        <v>20</v>
      </c>
      <c r="X58" s="8">
        <v>20</v>
      </c>
      <c r="Y58" s="8">
        <v>20</v>
      </c>
      <c r="Z58" s="8">
        <v>20</v>
      </c>
      <c r="AA58" s="8">
        <v>20</v>
      </c>
      <c r="AB58" s="8">
        <v>20</v>
      </c>
      <c r="AC58" s="8">
        <v>20</v>
      </c>
      <c r="AD58" s="8">
        <v>20</v>
      </c>
      <c r="AE58" s="8">
        <v>20</v>
      </c>
      <c r="AF58" s="8">
        <v>20</v>
      </c>
      <c r="AG58" s="8">
        <v>20</v>
      </c>
      <c r="AH58" s="8">
        <v>20</v>
      </c>
      <c r="AI58" s="8">
        <v>20</v>
      </c>
      <c r="AJ58" s="8">
        <v>20</v>
      </c>
      <c r="AK58" s="8">
        <v>20</v>
      </c>
      <c r="AM58" s="7"/>
    </row>
    <row r="59" spans="1:39" x14ac:dyDescent="0.25">
      <c r="A59" t="s">
        <v>38</v>
      </c>
      <c r="B59" s="8" t="s">
        <v>286</v>
      </c>
      <c r="C59" s="8" t="s">
        <v>286</v>
      </c>
      <c r="D59" s="8" t="s">
        <v>286</v>
      </c>
      <c r="E59" s="8" t="s">
        <v>286</v>
      </c>
      <c r="F59" s="8" t="s">
        <v>286</v>
      </c>
      <c r="G59" s="8" t="s">
        <v>286</v>
      </c>
      <c r="H59" s="8" t="s">
        <v>286</v>
      </c>
      <c r="I59" s="8" t="s">
        <v>286</v>
      </c>
      <c r="J59" s="8">
        <v>0.96430000000000005</v>
      </c>
      <c r="K59" s="8">
        <v>1.9968999999999999</v>
      </c>
      <c r="L59" s="8">
        <v>4.6566000000000001</v>
      </c>
      <c r="M59" s="8">
        <v>10.1569</v>
      </c>
      <c r="N59" s="8">
        <v>23.9956</v>
      </c>
      <c r="O59" s="8">
        <v>100.253</v>
      </c>
      <c r="P59" s="8">
        <v>0.1069</v>
      </c>
      <c r="Q59" s="8" t="s">
        <v>286</v>
      </c>
      <c r="R59" s="8" t="s">
        <v>286</v>
      </c>
      <c r="S59" s="8" t="s">
        <v>286</v>
      </c>
      <c r="T59" s="8" t="s">
        <v>286</v>
      </c>
      <c r="U59" s="8" t="s">
        <v>286</v>
      </c>
      <c r="V59" s="8" t="s">
        <v>286</v>
      </c>
      <c r="W59" s="8" t="s">
        <v>286</v>
      </c>
      <c r="X59" s="8" t="s">
        <v>286</v>
      </c>
      <c r="Y59" s="8" t="s">
        <v>286</v>
      </c>
      <c r="Z59" s="8" t="s">
        <v>286</v>
      </c>
      <c r="AA59" s="8" t="s">
        <v>286</v>
      </c>
      <c r="AB59" s="8" t="s">
        <v>286</v>
      </c>
      <c r="AC59" s="8" t="s">
        <v>286</v>
      </c>
      <c r="AD59" s="8" t="s">
        <v>286</v>
      </c>
      <c r="AE59" s="8" t="s">
        <v>286</v>
      </c>
      <c r="AF59" s="8" t="s">
        <v>286</v>
      </c>
      <c r="AG59" s="8" t="s">
        <v>286</v>
      </c>
      <c r="AH59" s="8" t="s">
        <v>286</v>
      </c>
      <c r="AI59" s="8" t="s">
        <v>286</v>
      </c>
      <c r="AJ59" s="8" t="s">
        <v>286</v>
      </c>
      <c r="AK59" s="8">
        <v>8.6186000000000007</v>
      </c>
      <c r="AM59" s="7"/>
    </row>
    <row r="60" spans="1:39" x14ac:dyDescent="0.25">
      <c r="A60" t="s">
        <v>39</v>
      </c>
      <c r="B60" s="8" t="s">
        <v>286</v>
      </c>
      <c r="C60" s="8" t="s">
        <v>286</v>
      </c>
      <c r="D60" s="8" t="s">
        <v>286</v>
      </c>
      <c r="E60" s="8" t="s">
        <v>286</v>
      </c>
      <c r="F60" s="8" t="s">
        <v>286</v>
      </c>
      <c r="G60" s="8" t="s">
        <v>286</v>
      </c>
      <c r="H60" s="8" t="s">
        <v>286</v>
      </c>
      <c r="I60" s="8" t="s">
        <v>286</v>
      </c>
      <c r="J60" s="8">
        <v>0.77669999999999995</v>
      </c>
      <c r="K60" s="8">
        <v>1.5766</v>
      </c>
      <c r="L60" s="8">
        <v>3.9386000000000001</v>
      </c>
      <c r="M60" s="8">
        <v>8.9478000000000009</v>
      </c>
      <c r="N60" s="8">
        <v>22.401800000000001</v>
      </c>
      <c r="O60" s="8">
        <v>100.8185</v>
      </c>
      <c r="P60" s="8" t="s">
        <v>286</v>
      </c>
      <c r="Q60" s="8" t="s">
        <v>286</v>
      </c>
      <c r="R60" s="8" t="s">
        <v>286</v>
      </c>
      <c r="S60" s="8" t="s">
        <v>286</v>
      </c>
      <c r="T60" s="8" t="s">
        <v>286</v>
      </c>
      <c r="U60" s="8" t="s">
        <v>286</v>
      </c>
      <c r="V60" s="8" t="s">
        <v>286</v>
      </c>
      <c r="W60" s="8" t="s">
        <v>286</v>
      </c>
      <c r="X60" s="8" t="s">
        <v>286</v>
      </c>
      <c r="Y60" s="8" t="s">
        <v>286</v>
      </c>
      <c r="Z60" s="8" t="s">
        <v>286</v>
      </c>
      <c r="AA60" s="8" t="s">
        <v>286</v>
      </c>
      <c r="AB60" s="8" t="s">
        <v>286</v>
      </c>
      <c r="AC60" s="8" t="s">
        <v>286</v>
      </c>
      <c r="AD60" s="8" t="s">
        <v>286</v>
      </c>
      <c r="AE60" s="8" t="s">
        <v>286</v>
      </c>
      <c r="AF60" s="8" t="s">
        <v>286</v>
      </c>
      <c r="AG60" s="8" t="s">
        <v>286</v>
      </c>
      <c r="AH60" s="8" t="s">
        <v>286</v>
      </c>
      <c r="AI60" s="8" t="s">
        <v>286</v>
      </c>
      <c r="AJ60" s="8" t="s">
        <v>286</v>
      </c>
      <c r="AK60" s="8">
        <v>7.9546000000000001</v>
      </c>
      <c r="AM60" s="7"/>
    </row>
    <row r="61" spans="1:39" x14ac:dyDescent="0.25">
      <c r="A61" t="s">
        <v>40</v>
      </c>
      <c r="B61" s="8" t="s">
        <v>286</v>
      </c>
      <c r="C61" s="8" t="s">
        <v>286</v>
      </c>
      <c r="D61" s="8" t="s">
        <v>286</v>
      </c>
      <c r="E61" s="8" t="s">
        <v>286</v>
      </c>
      <c r="F61" s="8" t="s">
        <v>286</v>
      </c>
      <c r="G61" s="8" t="s">
        <v>286</v>
      </c>
      <c r="H61" s="8" t="s">
        <v>286</v>
      </c>
      <c r="I61" s="8" t="s">
        <v>286</v>
      </c>
      <c r="J61" s="8">
        <v>0.98140000000000005</v>
      </c>
      <c r="K61" s="8">
        <v>2.0592000000000001</v>
      </c>
      <c r="L61" s="8">
        <v>4.8513000000000002</v>
      </c>
      <c r="M61" s="8">
        <v>10.0724</v>
      </c>
      <c r="N61" s="8">
        <v>23.9817</v>
      </c>
      <c r="O61" s="8">
        <v>100.2538</v>
      </c>
      <c r="P61" s="8" t="s">
        <v>286</v>
      </c>
      <c r="Q61" s="8" t="s">
        <v>286</v>
      </c>
      <c r="R61" s="8" t="s">
        <v>286</v>
      </c>
      <c r="S61" s="8" t="s">
        <v>286</v>
      </c>
      <c r="T61" s="8" t="s">
        <v>286</v>
      </c>
      <c r="U61" s="8" t="s">
        <v>286</v>
      </c>
      <c r="V61" s="8" t="s">
        <v>286</v>
      </c>
      <c r="W61" s="8" t="s">
        <v>286</v>
      </c>
      <c r="X61" s="8" t="s">
        <v>286</v>
      </c>
      <c r="Y61" s="8" t="s">
        <v>286</v>
      </c>
      <c r="Z61" s="8" t="s">
        <v>286</v>
      </c>
      <c r="AA61" s="8" t="s">
        <v>286</v>
      </c>
      <c r="AB61" s="8" t="s">
        <v>286</v>
      </c>
      <c r="AC61" s="8" t="s">
        <v>286</v>
      </c>
      <c r="AD61" s="8" t="s">
        <v>286</v>
      </c>
      <c r="AE61" s="8" t="s">
        <v>286</v>
      </c>
      <c r="AF61" s="8" t="s">
        <v>286</v>
      </c>
      <c r="AG61" s="8" t="s">
        <v>286</v>
      </c>
      <c r="AH61" s="8" t="s">
        <v>286</v>
      </c>
      <c r="AI61" s="8" t="s">
        <v>286</v>
      </c>
      <c r="AJ61" s="8" t="s">
        <v>286</v>
      </c>
      <c r="AK61" s="8">
        <v>8.4736999999999991</v>
      </c>
      <c r="AM61" s="7"/>
    </row>
    <row r="62" spans="1:39" x14ac:dyDescent="0.25">
      <c r="A62" t="s">
        <v>41</v>
      </c>
      <c r="B62" s="8" t="s">
        <v>286</v>
      </c>
      <c r="C62" s="8" t="s">
        <v>286</v>
      </c>
      <c r="D62" s="8" t="s">
        <v>286</v>
      </c>
      <c r="E62" s="8" t="s">
        <v>286</v>
      </c>
      <c r="F62" s="8" t="s">
        <v>286</v>
      </c>
      <c r="G62" s="8" t="s">
        <v>286</v>
      </c>
      <c r="H62" s="8" t="s">
        <v>286</v>
      </c>
      <c r="I62" s="8" t="s">
        <v>286</v>
      </c>
      <c r="J62" s="8">
        <v>0.9758</v>
      </c>
      <c r="K62" s="8">
        <v>2.0394000000000001</v>
      </c>
      <c r="L62" s="8">
        <v>4.7933000000000003</v>
      </c>
      <c r="M62" s="8">
        <v>10.2117</v>
      </c>
      <c r="N62" s="8">
        <v>24.634</v>
      </c>
      <c r="O62" s="8">
        <v>100.0801</v>
      </c>
      <c r="P62" s="8">
        <v>9.0899999999999995E-2</v>
      </c>
      <c r="Q62" s="8">
        <v>4.2999999999999997E-2</v>
      </c>
      <c r="R62" s="8" t="s">
        <v>286</v>
      </c>
      <c r="S62" s="8" t="s">
        <v>286</v>
      </c>
      <c r="T62" s="8" t="s">
        <v>286</v>
      </c>
      <c r="U62" s="8" t="s">
        <v>286</v>
      </c>
      <c r="V62" s="8" t="s">
        <v>286</v>
      </c>
      <c r="W62" s="8" t="s">
        <v>286</v>
      </c>
      <c r="X62" s="8" t="s">
        <v>286</v>
      </c>
      <c r="Y62" s="8" t="s">
        <v>286</v>
      </c>
      <c r="Z62" s="8" t="s">
        <v>286</v>
      </c>
      <c r="AA62" s="8" t="s">
        <v>286</v>
      </c>
      <c r="AB62" s="8" t="s">
        <v>286</v>
      </c>
      <c r="AC62" s="8" t="s">
        <v>286</v>
      </c>
      <c r="AD62" s="8">
        <v>2.5999999999999999E-2</v>
      </c>
      <c r="AE62" s="8" t="s">
        <v>286</v>
      </c>
      <c r="AF62" s="8" t="s">
        <v>286</v>
      </c>
      <c r="AG62" s="8">
        <v>5.1499999999999997E-2</v>
      </c>
      <c r="AH62" s="8" t="s">
        <v>286</v>
      </c>
      <c r="AI62" s="8" t="s">
        <v>286</v>
      </c>
      <c r="AJ62" s="8" t="s">
        <v>286</v>
      </c>
      <c r="AK62" s="8">
        <v>8.6946999999999992</v>
      </c>
      <c r="AM62" s="7"/>
    </row>
    <row r="63" spans="1:39" x14ac:dyDescent="0.25">
      <c r="A63" t="s">
        <v>42</v>
      </c>
      <c r="B63" s="8" t="s">
        <v>286</v>
      </c>
      <c r="C63" s="8" t="s">
        <v>286</v>
      </c>
      <c r="D63" s="8" t="s">
        <v>286</v>
      </c>
      <c r="E63" s="8" t="s">
        <v>286</v>
      </c>
      <c r="F63" s="8" t="s">
        <v>286</v>
      </c>
      <c r="G63" s="8" t="s">
        <v>286</v>
      </c>
      <c r="H63" s="8" t="s">
        <v>286</v>
      </c>
      <c r="I63" s="8" t="s">
        <v>286</v>
      </c>
      <c r="J63" s="8">
        <v>0.99650000000000005</v>
      </c>
      <c r="K63" s="8">
        <v>2.0396000000000001</v>
      </c>
      <c r="L63" s="8">
        <v>4.7297000000000002</v>
      </c>
      <c r="M63" s="8">
        <v>10.2096</v>
      </c>
      <c r="N63" s="8">
        <v>24.354099999999999</v>
      </c>
      <c r="O63" s="8">
        <v>100.1533</v>
      </c>
      <c r="P63" s="8">
        <v>8.8300000000000003E-2</v>
      </c>
      <c r="Q63" s="8" t="s">
        <v>286</v>
      </c>
      <c r="R63" s="8" t="s">
        <v>286</v>
      </c>
      <c r="S63" s="8" t="s">
        <v>286</v>
      </c>
      <c r="T63" s="8" t="s">
        <v>286</v>
      </c>
      <c r="U63" s="8" t="s">
        <v>286</v>
      </c>
      <c r="V63" s="8" t="s">
        <v>286</v>
      </c>
      <c r="W63" s="8" t="s">
        <v>286</v>
      </c>
      <c r="X63" s="8" t="s">
        <v>286</v>
      </c>
      <c r="Y63" s="8" t="s">
        <v>286</v>
      </c>
      <c r="Z63" s="8" t="s">
        <v>286</v>
      </c>
      <c r="AA63" s="8" t="s">
        <v>286</v>
      </c>
      <c r="AB63" s="8" t="s">
        <v>286</v>
      </c>
      <c r="AC63" s="8" t="s">
        <v>286</v>
      </c>
      <c r="AD63" s="8" t="s">
        <v>286</v>
      </c>
      <c r="AE63" s="8" t="s">
        <v>286</v>
      </c>
      <c r="AF63" s="8" t="s">
        <v>286</v>
      </c>
      <c r="AG63" s="8" t="s">
        <v>286</v>
      </c>
      <c r="AH63" s="8" t="s">
        <v>286</v>
      </c>
      <c r="AI63" s="8" t="s">
        <v>286</v>
      </c>
      <c r="AJ63" s="8" t="s">
        <v>286</v>
      </c>
      <c r="AK63" s="8">
        <v>8.8462999999999994</v>
      </c>
      <c r="AM63" s="7"/>
    </row>
    <row r="64" spans="1:39" x14ac:dyDescent="0.25">
      <c r="A64" t="s">
        <v>43</v>
      </c>
      <c r="B64" s="8" t="s">
        <v>286</v>
      </c>
      <c r="C64" s="8" t="s">
        <v>286</v>
      </c>
      <c r="D64" s="8" t="s">
        <v>286</v>
      </c>
      <c r="E64" s="8" t="s">
        <v>286</v>
      </c>
      <c r="F64" s="8" t="s">
        <v>286</v>
      </c>
      <c r="G64" s="8" t="s">
        <v>286</v>
      </c>
      <c r="H64" s="8" t="s">
        <v>286</v>
      </c>
      <c r="I64" s="8" t="s">
        <v>286</v>
      </c>
      <c r="J64" s="8">
        <v>0.92969999999999997</v>
      </c>
      <c r="K64" s="8">
        <v>1.9854000000000001</v>
      </c>
      <c r="L64" s="8">
        <v>4.6445999999999996</v>
      </c>
      <c r="M64" s="8">
        <v>10.2216</v>
      </c>
      <c r="N64" s="8">
        <v>23.898199999999999</v>
      </c>
      <c r="O64" s="8">
        <v>100.27209999999999</v>
      </c>
      <c r="P64" s="8">
        <v>8.2600000000000007E-2</v>
      </c>
      <c r="Q64" s="8">
        <v>4.1500000000000002E-2</v>
      </c>
      <c r="R64" s="8">
        <v>3.0200000000000001E-2</v>
      </c>
      <c r="S64" s="8" t="s">
        <v>286</v>
      </c>
      <c r="T64" s="8" t="s">
        <v>286</v>
      </c>
      <c r="U64" s="8" t="s">
        <v>286</v>
      </c>
      <c r="V64" s="8" t="s">
        <v>286</v>
      </c>
      <c r="W64" s="8" t="s">
        <v>286</v>
      </c>
      <c r="X64" s="8" t="s">
        <v>286</v>
      </c>
      <c r="Y64" s="8" t="s">
        <v>286</v>
      </c>
      <c r="Z64" s="8" t="s">
        <v>286</v>
      </c>
      <c r="AA64" s="8" t="s">
        <v>286</v>
      </c>
      <c r="AB64" s="8" t="s">
        <v>286</v>
      </c>
      <c r="AC64" s="8" t="s">
        <v>286</v>
      </c>
      <c r="AD64" s="8" t="s">
        <v>286</v>
      </c>
      <c r="AE64" s="8" t="s">
        <v>286</v>
      </c>
      <c r="AF64" s="8" t="s">
        <v>286</v>
      </c>
      <c r="AG64" s="8" t="s">
        <v>286</v>
      </c>
      <c r="AH64" s="8" t="s">
        <v>286</v>
      </c>
      <c r="AI64" s="8" t="s">
        <v>286</v>
      </c>
      <c r="AJ64" s="8" t="s">
        <v>286</v>
      </c>
      <c r="AK64" s="8">
        <v>8.7885000000000009</v>
      </c>
      <c r="AM64" s="7"/>
    </row>
    <row r="65" spans="1:39" x14ac:dyDescent="0.25">
      <c r="A65" t="s">
        <v>44</v>
      </c>
      <c r="B65" s="8" t="s">
        <v>286</v>
      </c>
      <c r="C65" s="8" t="s">
        <v>286</v>
      </c>
      <c r="D65" s="8" t="s">
        <v>286</v>
      </c>
      <c r="E65" s="8" t="s">
        <v>286</v>
      </c>
      <c r="F65" s="8" t="s">
        <v>286</v>
      </c>
      <c r="G65" s="8" t="s">
        <v>286</v>
      </c>
      <c r="H65" s="8" t="s">
        <v>286</v>
      </c>
      <c r="I65" s="8" t="s">
        <v>286</v>
      </c>
      <c r="J65" s="8">
        <v>0.86990000000000001</v>
      </c>
      <c r="K65" s="8">
        <v>1.5988</v>
      </c>
      <c r="L65" s="8">
        <v>4.1044</v>
      </c>
      <c r="M65" s="8">
        <v>10.8653</v>
      </c>
      <c r="N65" s="8">
        <v>24.861999999999998</v>
      </c>
      <c r="O65" s="8">
        <v>100.00190000000001</v>
      </c>
      <c r="P65" s="8">
        <v>6.2799999999999995E-2</v>
      </c>
      <c r="Q65" s="8" t="s">
        <v>286</v>
      </c>
      <c r="R65" s="8" t="s">
        <v>286</v>
      </c>
      <c r="S65" s="8">
        <v>0.84650000000000003</v>
      </c>
      <c r="T65" s="8" t="s">
        <v>286</v>
      </c>
      <c r="U65" s="8">
        <v>0.88880000000000003</v>
      </c>
      <c r="V65" s="8">
        <v>1.3428</v>
      </c>
      <c r="W65" s="8" t="s">
        <v>286</v>
      </c>
      <c r="X65" s="8">
        <v>1.0665</v>
      </c>
      <c r="Y65" s="8">
        <v>1.1940999999999999</v>
      </c>
      <c r="Z65" s="8">
        <v>9.6623000000000001</v>
      </c>
      <c r="AA65" s="8">
        <v>16.147099999999998</v>
      </c>
      <c r="AB65" s="8">
        <v>0.34670000000000001</v>
      </c>
      <c r="AC65" s="8">
        <v>1.3992</v>
      </c>
      <c r="AD65" s="8" t="s">
        <v>286</v>
      </c>
      <c r="AE65" s="8">
        <v>0.152</v>
      </c>
      <c r="AF65" s="8">
        <v>0.37830000000000003</v>
      </c>
      <c r="AG65" s="8" t="s">
        <v>286</v>
      </c>
      <c r="AH65" s="8">
        <v>1.3855999999999999</v>
      </c>
      <c r="AI65" s="8">
        <v>0.1452</v>
      </c>
      <c r="AJ65" s="8" t="s">
        <v>286</v>
      </c>
      <c r="AK65" s="8">
        <v>8.1974</v>
      </c>
      <c r="AM65" s="7"/>
    </row>
    <row r="66" spans="1:39" x14ac:dyDescent="0.25">
      <c r="A66" t="s">
        <v>259</v>
      </c>
      <c r="B66" s="8" t="s">
        <v>286</v>
      </c>
      <c r="C66" s="8" t="s">
        <v>286</v>
      </c>
      <c r="D66" s="8" t="s">
        <v>286</v>
      </c>
      <c r="E66" s="8" t="s">
        <v>286</v>
      </c>
      <c r="F66" s="8" t="s">
        <v>286</v>
      </c>
      <c r="G66" s="8" t="s">
        <v>286</v>
      </c>
      <c r="H66" s="8" t="s">
        <v>286</v>
      </c>
      <c r="I66" s="8" t="s">
        <v>286</v>
      </c>
      <c r="J66" s="8">
        <v>0.87880000000000003</v>
      </c>
      <c r="K66" s="8">
        <v>1.9269000000000001</v>
      </c>
      <c r="L66" s="8">
        <v>4.5113000000000003</v>
      </c>
      <c r="M66" s="8">
        <v>10.178699999999999</v>
      </c>
      <c r="N66" s="8">
        <v>22.4191</v>
      </c>
      <c r="O66" s="8">
        <v>100.6545</v>
      </c>
      <c r="P66" s="8">
        <v>8.9399999999999993E-2</v>
      </c>
      <c r="Q66" s="8" t="s">
        <v>286</v>
      </c>
      <c r="R66" s="8" t="s">
        <v>286</v>
      </c>
      <c r="S66" s="8" t="s">
        <v>286</v>
      </c>
      <c r="T66" s="8" t="s">
        <v>286</v>
      </c>
      <c r="U66" s="8" t="s">
        <v>286</v>
      </c>
      <c r="V66" s="8" t="s">
        <v>286</v>
      </c>
      <c r="W66" s="8" t="s">
        <v>286</v>
      </c>
      <c r="X66" s="8" t="s">
        <v>286</v>
      </c>
      <c r="Y66" s="8" t="s">
        <v>286</v>
      </c>
      <c r="Z66" s="8" t="s">
        <v>286</v>
      </c>
      <c r="AA66" s="8" t="s">
        <v>286</v>
      </c>
      <c r="AB66" s="8" t="s">
        <v>286</v>
      </c>
      <c r="AC66" s="8" t="s">
        <v>286</v>
      </c>
      <c r="AD66" s="8" t="s">
        <v>286</v>
      </c>
      <c r="AE66" s="8" t="s">
        <v>286</v>
      </c>
      <c r="AF66" s="8" t="s">
        <v>286</v>
      </c>
      <c r="AG66" s="8" t="s">
        <v>286</v>
      </c>
      <c r="AH66" s="8" t="s">
        <v>286</v>
      </c>
      <c r="AI66" s="8" t="s">
        <v>286</v>
      </c>
      <c r="AJ66" s="8" t="s">
        <v>286</v>
      </c>
      <c r="AK66" s="8">
        <v>7.9130000000000003</v>
      </c>
      <c r="AM66" s="7"/>
    </row>
    <row r="67" spans="1:39" x14ac:dyDescent="0.25">
      <c r="A67" t="s">
        <v>100</v>
      </c>
      <c r="B67" s="8">
        <v>26.006900000000002</v>
      </c>
      <c r="C67" s="8">
        <v>20.347899999999999</v>
      </c>
      <c r="D67" s="8">
        <v>20.441299999999998</v>
      </c>
      <c r="E67" s="8">
        <v>20.367599999999999</v>
      </c>
      <c r="F67" s="8">
        <v>20.468499999999999</v>
      </c>
      <c r="G67" s="8">
        <v>20.213200000000001</v>
      </c>
      <c r="H67" s="8">
        <v>20.069400000000002</v>
      </c>
      <c r="I67" s="8">
        <v>20.2561</v>
      </c>
      <c r="J67" s="8">
        <v>19.965800000000002</v>
      </c>
      <c r="K67" s="8">
        <v>19.1828</v>
      </c>
      <c r="L67" s="8">
        <v>19.6126</v>
      </c>
      <c r="M67" s="8">
        <v>21.2255</v>
      </c>
      <c r="N67" s="8">
        <v>19.2257</v>
      </c>
      <c r="O67" s="8">
        <v>20.787600000000001</v>
      </c>
      <c r="P67" s="8">
        <v>22.911100000000001</v>
      </c>
      <c r="Q67" s="8">
        <v>21.049900000000001</v>
      </c>
      <c r="R67" s="8">
        <v>20.058</v>
      </c>
      <c r="S67" s="8">
        <v>20.255299999999998</v>
      </c>
      <c r="T67" s="8">
        <v>20.840900000000001</v>
      </c>
      <c r="U67" s="8">
        <v>22.050899999999999</v>
      </c>
      <c r="V67" s="8">
        <v>18.924099999999999</v>
      </c>
      <c r="W67" s="8">
        <v>19.730699999999999</v>
      </c>
      <c r="X67" s="8">
        <v>20.4693</v>
      </c>
      <c r="Y67" s="8">
        <v>20.0854</v>
      </c>
      <c r="Z67" s="8">
        <v>20.090399999999999</v>
      </c>
      <c r="AA67" s="8">
        <v>20.353000000000002</v>
      </c>
      <c r="AB67" s="8">
        <v>19.406099999999999</v>
      </c>
      <c r="AC67" s="8">
        <v>20.6646</v>
      </c>
      <c r="AD67" s="8">
        <v>19.5015</v>
      </c>
      <c r="AE67" s="8">
        <v>20.7698</v>
      </c>
      <c r="AF67" s="8">
        <v>20.092099999999999</v>
      </c>
      <c r="AG67" s="8">
        <v>20.736799999999999</v>
      </c>
      <c r="AH67" s="8">
        <v>20.173200000000001</v>
      </c>
      <c r="AI67" s="8">
        <v>19.494800000000001</v>
      </c>
      <c r="AJ67" s="8">
        <v>19.698399999999999</v>
      </c>
      <c r="AK67" s="8">
        <v>18.753299999999999</v>
      </c>
      <c r="AM67" s="7"/>
    </row>
    <row r="68" spans="1:39" x14ac:dyDescent="0.25">
      <c r="A68" t="s">
        <v>45</v>
      </c>
      <c r="B68" s="8" t="s">
        <v>286</v>
      </c>
      <c r="C68" s="8" t="s">
        <v>286</v>
      </c>
      <c r="D68" s="8" t="s">
        <v>286</v>
      </c>
      <c r="E68" s="8" t="s">
        <v>286</v>
      </c>
      <c r="F68" s="8" t="s">
        <v>286</v>
      </c>
      <c r="G68" s="8" t="s">
        <v>286</v>
      </c>
      <c r="H68" s="8" t="s">
        <v>286</v>
      </c>
      <c r="I68" s="8" t="s">
        <v>286</v>
      </c>
      <c r="J68" s="8">
        <v>0.9879</v>
      </c>
      <c r="K68" s="8">
        <v>1.9711000000000001</v>
      </c>
      <c r="L68" s="8">
        <v>4.5971000000000002</v>
      </c>
      <c r="M68" s="8">
        <v>11.113099999999999</v>
      </c>
      <c r="N68" s="8">
        <v>23.021599999999999</v>
      </c>
      <c r="O68" s="8">
        <v>100.4041</v>
      </c>
      <c r="P68" s="8">
        <v>0.16289999999999999</v>
      </c>
      <c r="Q68" s="8">
        <v>5.5300000000000002E-2</v>
      </c>
      <c r="R68" s="8">
        <v>3.0200000000000001E-2</v>
      </c>
      <c r="S68" s="8" t="s">
        <v>286</v>
      </c>
      <c r="T68" s="8">
        <v>2.4400000000000002E-2</v>
      </c>
      <c r="U68" s="8" t="s">
        <v>286</v>
      </c>
      <c r="V68" s="8" t="s">
        <v>286</v>
      </c>
      <c r="W68" s="8" t="s">
        <v>286</v>
      </c>
      <c r="X68" s="8" t="s">
        <v>286</v>
      </c>
      <c r="Y68" s="8" t="s">
        <v>286</v>
      </c>
      <c r="Z68" s="8" t="s">
        <v>286</v>
      </c>
      <c r="AA68" s="8" t="s">
        <v>286</v>
      </c>
      <c r="AB68" s="8" t="s">
        <v>286</v>
      </c>
      <c r="AC68" s="8" t="s">
        <v>286</v>
      </c>
      <c r="AD68" s="8" t="s">
        <v>286</v>
      </c>
      <c r="AE68" s="8" t="s">
        <v>286</v>
      </c>
      <c r="AF68" s="8" t="s">
        <v>286</v>
      </c>
      <c r="AG68" s="8" t="s">
        <v>286</v>
      </c>
      <c r="AH68" s="8" t="s">
        <v>286</v>
      </c>
      <c r="AI68" s="8" t="s">
        <v>286</v>
      </c>
      <c r="AJ68" s="8" t="s">
        <v>286</v>
      </c>
      <c r="AK68" s="8">
        <v>8.0950000000000006</v>
      </c>
      <c r="AM68" s="7"/>
    </row>
    <row r="69" spans="1:39" x14ac:dyDescent="0.25">
      <c r="A69" t="s">
        <v>46</v>
      </c>
      <c r="B69" s="8" t="s">
        <v>286</v>
      </c>
      <c r="C69" s="8" t="s">
        <v>286</v>
      </c>
      <c r="D69" s="8" t="s">
        <v>286</v>
      </c>
      <c r="E69" s="8" t="s">
        <v>286</v>
      </c>
      <c r="F69" s="8" t="s">
        <v>286</v>
      </c>
      <c r="G69" s="8" t="s">
        <v>286</v>
      </c>
      <c r="H69" s="8" t="s">
        <v>286</v>
      </c>
      <c r="I69" s="8" t="s">
        <v>286</v>
      </c>
      <c r="J69" s="8">
        <v>0.8609</v>
      </c>
      <c r="K69" s="8">
        <v>1.7334000000000001</v>
      </c>
      <c r="L69" s="8">
        <v>4.4057000000000004</v>
      </c>
      <c r="M69" s="8">
        <v>11.3207</v>
      </c>
      <c r="N69" s="8">
        <v>24.2698</v>
      </c>
      <c r="O69" s="8">
        <v>100.0869</v>
      </c>
      <c r="P69" s="8" t="s">
        <v>286</v>
      </c>
      <c r="Q69" s="8" t="s">
        <v>286</v>
      </c>
      <c r="R69" s="8" t="s">
        <v>286</v>
      </c>
      <c r="S69" s="8" t="s">
        <v>286</v>
      </c>
      <c r="T69" s="8" t="s">
        <v>286</v>
      </c>
      <c r="U69" s="8" t="s">
        <v>286</v>
      </c>
      <c r="V69" s="8" t="s">
        <v>286</v>
      </c>
      <c r="W69" s="8" t="s">
        <v>286</v>
      </c>
      <c r="X69" s="8" t="s">
        <v>286</v>
      </c>
      <c r="Y69" s="8" t="s">
        <v>286</v>
      </c>
      <c r="Z69" s="8" t="s">
        <v>286</v>
      </c>
      <c r="AA69" s="8" t="s">
        <v>286</v>
      </c>
      <c r="AB69" s="8" t="s">
        <v>286</v>
      </c>
      <c r="AC69" s="8" t="s">
        <v>286</v>
      </c>
      <c r="AD69" s="8" t="s">
        <v>286</v>
      </c>
      <c r="AE69" s="8" t="s">
        <v>286</v>
      </c>
      <c r="AF69" s="8" t="s">
        <v>286</v>
      </c>
      <c r="AG69" s="8" t="s">
        <v>286</v>
      </c>
      <c r="AH69" s="8" t="s">
        <v>286</v>
      </c>
      <c r="AI69" s="8" t="s">
        <v>286</v>
      </c>
      <c r="AJ69" s="8" t="s">
        <v>286</v>
      </c>
      <c r="AK69" s="8">
        <v>8.8537999999999997</v>
      </c>
      <c r="AM69" s="7"/>
    </row>
    <row r="70" spans="1:39" x14ac:dyDescent="0.25">
      <c r="A70" t="s">
        <v>47</v>
      </c>
      <c r="B70" s="8" t="s">
        <v>286</v>
      </c>
      <c r="C70" s="8" t="s">
        <v>286</v>
      </c>
      <c r="D70" s="8" t="s">
        <v>286</v>
      </c>
      <c r="E70" s="8" t="s">
        <v>286</v>
      </c>
      <c r="F70" s="8" t="s">
        <v>286</v>
      </c>
      <c r="G70" s="8" t="s">
        <v>286</v>
      </c>
      <c r="H70" s="8" t="s">
        <v>286</v>
      </c>
      <c r="I70" s="8" t="s">
        <v>286</v>
      </c>
      <c r="J70" s="8">
        <v>0.92310000000000003</v>
      </c>
      <c r="K70" s="8">
        <v>1.8312999999999999</v>
      </c>
      <c r="L70" s="8">
        <v>4.4621000000000004</v>
      </c>
      <c r="M70" s="8">
        <v>11.1843</v>
      </c>
      <c r="N70" s="8">
        <v>23.360800000000001</v>
      </c>
      <c r="O70" s="8">
        <v>100.3224</v>
      </c>
      <c r="P70" s="8">
        <v>0.11269999999999999</v>
      </c>
      <c r="Q70" s="8" t="s">
        <v>286</v>
      </c>
      <c r="R70" s="8" t="s">
        <v>286</v>
      </c>
      <c r="S70" s="8" t="s">
        <v>286</v>
      </c>
      <c r="T70" s="8" t="s">
        <v>286</v>
      </c>
      <c r="U70" s="8" t="s">
        <v>286</v>
      </c>
      <c r="V70" s="8" t="s">
        <v>286</v>
      </c>
      <c r="W70" s="8" t="s">
        <v>286</v>
      </c>
      <c r="X70" s="8" t="s">
        <v>286</v>
      </c>
      <c r="Y70" s="8" t="s">
        <v>286</v>
      </c>
      <c r="Z70" s="8" t="s">
        <v>286</v>
      </c>
      <c r="AA70" s="8" t="s">
        <v>286</v>
      </c>
      <c r="AB70" s="8" t="s">
        <v>286</v>
      </c>
      <c r="AC70" s="8" t="s">
        <v>286</v>
      </c>
      <c r="AD70" s="8" t="s">
        <v>286</v>
      </c>
      <c r="AE70" s="8" t="s">
        <v>286</v>
      </c>
      <c r="AF70" s="8" t="s">
        <v>286</v>
      </c>
      <c r="AG70" s="8" t="s">
        <v>286</v>
      </c>
      <c r="AH70" s="8" t="s">
        <v>286</v>
      </c>
      <c r="AI70" s="8" t="s">
        <v>286</v>
      </c>
      <c r="AJ70" s="8" t="s">
        <v>286</v>
      </c>
      <c r="AK70" s="8">
        <v>8.2418999999999993</v>
      </c>
      <c r="AM70" s="7"/>
    </row>
    <row r="71" spans="1:39" x14ac:dyDescent="0.25">
      <c r="A71" t="s">
        <v>48</v>
      </c>
      <c r="B71" s="8" t="s">
        <v>286</v>
      </c>
      <c r="C71" s="8" t="s">
        <v>286</v>
      </c>
      <c r="D71" s="8" t="s">
        <v>286</v>
      </c>
      <c r="E71" s="8" t="s">
        <v>286</v>
      </c>
      <c r="F71" s="8" t="s">
        <v>286</v>
      </c>
      <c r="G71" s="8" t="s">
        <v>286</v>
      </c>
      <c r="H71" s="8" t="s">
        <v>286</v>
      </c>
      <c r="I71" s="8" t="s">
        <v>286</v>
      </c>
      <c r="J71" s="8">
        <v>0.87229999999999996</v>
      </c>
      <c r="K71" s="8">
        <v>1.7555000000000001</v>
      </c>
      <c r="L71" s="8">
        <v>4.1778000000000004</v>
      </c>
      <c r="M71" s="8">
        <v>10.8429</v>
      </c>
      <c r="N71" s="8">
        <v>23.512799999999999</v>
      </c>
      <c r="O71" s="8">
        <v>100.3348</v>
      </c>
      <c r="P71" s="8">
        <v>9.7900000000000001E-2</v>
      </c>
      <c r="Q71" s="8" t="s">
        <v>286</v>
      </c>
      <c r="R71" s="8" t="s">
        <v>286</v>
      </c>
      <c r="S71" s="8" t="s">
        <v>286</v>
      </c>
      <c r="T71" s="8" t="s">
        <v>286</v>
      </c>
      <c r="U71" s="8" t="s">
        <v>286</v>
      </c>
      <c r="V71" s="8" t="s">
        <v>286</v>
      </c>
      <c r="W71" s="8" t="s">
        <v>286</v>
      </c>
      <c r="X71" s="8" t="s">
        <v>286</v>
      </c>
      <c r="Y71" s="8" t="s">
        <v>286</v>
      </c>
      <c r="Z71" s="8" t="s">
        <v>286</v>
      </c>
      <c r="AA71" s="8" t="s">
        <v>286</v>
      </c>
      <c r="AB71" s="8" t="s">
        <v>286</v>
      </c>
      <c r="AC71" s="8" t="s">
        <v>286</v>
      </c>
      <c r="AD71" s="8" t="s">
        <v>286</v>
      </c>
      <c r="AE71" s="8" t="s">
        <v>286</v>
      </c>
      <c r="AF71" s="8" t="s">
        <v>286</v>
      </c>
      <c r="AG71" s="8" t="s">
        <v>286</v>
      </c>
      <c r="AH71" s="8" t="s">
        <v>286</v>
      </c>
      <c r="AI71" s="8" t="s">
        <v>286</v>
      </c>
      <c r="AJ71" s="8" t="s">
        <v>286</v>
      </c>
      <c r="AK71" s="8">
        <v>7.9675000000000002</v>
      </c>
      <c r="AM71" s="7"/>
    </row>
    <row r="72" spans="1:39" x14ac:dyDescent="0.25">
      <c r="A72" t="s">
        <v>49</v>
      </c>
      <c r="B72" s="8" t="s">
        <v>286</v>
      </c>
      <c r="C72" s="8" t="s">
        <v>286</v>
      </c>
      <c r="D72" s="8" t="s">
        <v>286</v>
      </c>
      <c r="E72" s="8" t="s">
        <v>286</v>
      </c>
      <c r="F72" s="8" t="s">
        <v>286</v>
      </c>
      <c r="G72" s="8" t="s">
        <v>286</v>
      </c>
      <c r="H72" s="8" t="s">
        <v>286</v>
      </c>
      <c r="I72" s="8" t="s">
        <v>286</v>
      </c>
      <c r="J72" s="8">
        <v>0.87560000000000004</v>
      </c>
      <c r="K72" s="8">
        <v>1.8681000000000001</v>
      </c>
      <c r="L72" s="8">
        <v>4.4622999999999999</v>
      </c>
      <c r="M72" s="8">
        <v>10.4567</v>
      </c>
      <c r="N72" s="8">
        <v>22.363499999999998</v>
      </c>
      <c r="O72" s="8">
        <v>100.6442</v>
      </c>
      <c r="P72" s="8">
        <v>0.13320000000000001</v>
      </c>
      <c r="Q72" s="8" t="s">
        <v>286</v>
      </c>
      <c r="R72" s="8" t="s">
        <v>286</v>
      </c>
      <c r="S72" s="8" t="s">
        <v>286</v>
      </c>
      <c r="T72" s="8" t="s">
        <v>286</v>
      </c>
      <c r="U72" s="8" t="s">
        <v>286</v>
      </c>
      <c r="V72" s="8" t="s">
        <v>286</v>
      </c>
      <c r="W72" s="8" t="s">
        <v>286</v>
      </c>
      <c r="X72" s="8" t="s">
        <v>286</v>
      </c>
      <c r="Y72" s="8" t="s">
        <v>286</v>
      </c>
      <c r="Z72" s="8" t="s">
        <v>286</v>
      </c>
      <c r="AA72" s="8" t="s">
        <v>286</v>
      </c>
      <c r="AB72" s="8" t="s">
        <v>286</v>
      </c>
      <c r="AC72" s="8" t="s">
        <v>286</v>
      </c>
      <c r="AD72" s="8" t="s">
        <v>286</v>
      </c>
      <c r="AE72" s="8" t="s">
        <v>286</v>
      </c>
      <c r="AF72" s="8" t="s">
        <v>286</v>
      </c>
      <c r="AG72" s="8" t="s">
        <v>286</v>
      </c>
      <c r="AH72" s="8" t="s">
        <v>286</v>
      </c>
      <c r="AI72" s="8" t="s">
        <v>286</v>
      </c>
      <c r="AJ72" s="8" t="s">
        <v>286</v>
      </c>
      <c r="AK72" s="8">
        <v>7.8166000000000002</v>
      </c>
      <c r="AM72" s="7"/>
    </row>
    <row r="73" spans="1:39" x14ac:dyDescent="0.25">
      <c r="A73" t="s">
        <v>50</v>
      </c>
      <c r="B73" s="8" t="s">
        <v>286</v>
      </c>
      <c r="C73" s="8" t="s">
        <v>286</v>
      </c>
      <c r="D73" s="8" t="s">
        <v>286</v>
      </c>
      <c r="E73" s="8" t="s">
        <v>286</v>
      </c>
      <c r="F73" s="8" t="s">
        <v>286</v>
      </c>
      <c r="G73" s="8" t="s">
        <v>286</v>
      </c>
      <c r="H73" s="8" t="s">
        <v>286</v>
      </c>
      <c r="I73" s="8" t="s">
        <v>286</v>
      </c>
      <c r="J73" s="8">
        <v>0.90969999999999995</v>
      </c>
      <c r="K73" s="8">
        <v>1.9240999999999999</v>
      </c>
      <c r="L73" s="8">
        <v>4.5164999999999997</v>
      </c>
      <c r="M73" s="8">
        <v>10.8012</v>
      </c>
      <c r="N73" s="8">
        <v>22.623200000000001</v>
      </c>
      <c r="O73" s="8">
        <v>100.5407</v>
      </c>
      <c r="P73" s="8">
        <v>0.12139999999999999</v>
      </c>
      <c r="Q73" s="8" t="s">
        <v>286</v>
      </c>
      <c r="R73" s="8" t="s">
        <v>286</v>
      </c>
      <c r="S73" s="8" t="s">
        <v>286</v>
      </c>
      <c r="T73" s="8" t="s">
        <v>286</v>
      </c>
      <c r="U73" s="8" t="s">
        <v>286</v>
      </c>
      <c r="V73" s="8" t="s">
        <v>286</v>
      </c>
      <c r="W73" s="8" t="s">
        <v>286</v>
      </c>
      <c r="X73" s="8" t="s">
        <v>286</v>
      </c>
      <c r="Y73" s="8" t="s">
        <v>286</v>
      </c>
      <c r="Z73" s="8" t="s">
        <v>286</v>
      </c>
      <c r="AA73" s="8" t="s">
        <v>286</v>
      </c>
      <c r="AB73" s="8" t="s">
        <v>286</v>
      </c>
      <c r="AC73" s="8" t="s">
        <v>286</v>
      </c>
      <c r="AD73" s="8" t="s">
        <v>286</v>
      </c>
      <c r="AE73" s="8" t="s">
        <v>286</v>
      </c>
      <c r="AF73" s="8" t="s">
        <v>286</v>
      </c>
      <c r="AG73" s="8" t="s">
        <v>286</v>
      </c>
      <c r="AH73" s="8" t="s">
        <v>286</v>
      </c>
      <c r="AI73" s="8" t="s">
        <v>286</v>
      </c>
      <c r="AJ73" s="8" t="s">
        <v>286</v>
      </c>
      <c r="AK73" s="8">
        <v>8.1757000000000009</v>
      </c>
      <c r="AM73" s="7"/>
    </row>
    <row r="74" spans="1:39" x14ac:dyDescent="0.25">
      <c r="A74" t="s">
        <v>52</v>
      </c>
      <c r="B74" s="8" t="s">
        <v>286</v>
      </c>
      <c r="C74" s="8" t="s">
        <v>286</v>
      </c>
      <c r="D74" s="8" t="s">
        <v>286</v>
      </c>
      <c r="E74" s="8" t="s">
        <v>286</v>
      </c>
      <c r="F74" s="8" t="s">
        <v>286</v>
      </c>
      <c r="G74" s="8" t="s">
        <v>286</v>
      </c>
      <c r="H74" s="8" t="s">
        <v>286</v>
      </c>
      <c r="I74" s="8" t="s">
        <v>286</v>
      </c>
      <c r="J74" s="8">
        <v>0.84089999999999998</v>
      </c>
      <c r="K74" s="8">
        <v>1.8651</v>
      </c>
      <c r="L74" s="8">
        <v>4.3821000000000003</v>
      </c>
      <c r="M74" s="8">
        <v>10.479200000000001</v>
      </c>
      <c r="N74" s="8">
        <v>22.328499999999998</v>
      </c>
      <c r="O74" s="8">
        <v>100.65519999999999</v>
      </c>
      <c r="P74" s="8">
        <v>0.1013</v>
      </c>
      <c r="Q74" s="8" t="s">
        <v>286</v>
      </c>
      <c r="R74" s="8" t="s">
        <v>286</v>
      </c>
      <c r="S74" s="8" t="s">
        <v>286</v>
      </c>
      <c r="T74" s="8" t="s">
        <v>286</v>
      </c>
      <c r="U74" s="8" t="s">
        <v>286</v>
      </c>
      <c r="V74" s="8" t="s">
        <v>286</v>
      </c>
      <c r="W74" s="8" t="s">
        <v>286</v>
      </c>
      <c r="X74" s="8" t="s">
        <v>286</v>
      </c>
      <c r="Y74" s="8" t="s">
        <v>286</v>
      </c>
      <c r="Z74" s="8" t="s">
        <v>286</v>
      </c>
      <c r="AA74" s="8" t="s">
        <v>286</v>
      </c>
      <c r="AB74" s="8" t="s">
        <v>286</v>
      </c>
      <c r="AC74" s="8" t="s">
        <v>286</v>
      </c>
      <c r="AD74" s="8" t="s">
        <v>286</v>
      </c>
      <c r="AE74" s="8" t="s">
        <v>286</v>
      </c>
      <c r="AF74" s="8" t="s">
        <v>286</v>
      </c>
      <c r="AG74" s="8" t="s">
        <v>286</v>
      </c>
      <c r="AH74" s="8" t="s">
        <v>286</v>
      </c>
      <c r="AI74" s="8" t="s">
        <v>286</v>
      </c>
      <c r="AJ74" s="8" t="s">
        <v>286</v>
      </c>
      <c r="AK74" s="8">
        <v>7.7319000000000004</v>
      </c>
      <c r="AM74" s="7"/>
    </row>
    <row r="75" spans="1:39" x14ac:dyDescent="0.25">
      <c r="A75" t="s">
        <v>51</v>
      </c>
      <c r="B75" s="8" t="s">
        <v>286</v>
      </c>
      <c r="C75" s="8" t="s">
        <v>286</v>
      </c>
      <c r="D75" s="8" t="s">
        <v>286</v>
      </c>
      <c r="E75" s="8" t="s">
        <v>286</v>
      </c>
      <c r="F75" s="8" t="s">
        <v>286</v>
      </c>
      <c r="G75" s="8" t="s">
        <v>286</v>
      </c>
      <c r="H75" s="8" t="s">
        <v>286</v>
      </c>
      <c r="I75" s="8" t="s">
        <v>286</v>
      </c>
      <c r="J75" s="8">
        <v>0.93510000000000004</v>
      </c>
      <c r="K75" s="8">
        <v>2.012</v>
      </c>
      <c r="L75" s="8">
        <v>4.8482000000000003</v>
      </c>
      <c r="M75" s="8">
        <v>11.5174</v>
      </c>
      <c r="N75" s="8">
        <v>24.6022</v>
      </c>
      <c r="O75" s="8">
        <v>99.955699999999993</v>
      </c>
      <c r="P75" s="8">
        <v>0.187</v>
      </c>
      <c r="Q75" s="8">
        <v>7.0900000000000005E-2</v>
      </c>
      <c r="R75" s="8" t="s">
        <v>286</v>
      </c>
      <c r="S75" s="8" t="s">
        <v>286</v>
      </c>
      <c r="T75" s="8" t="s">
        <v>286</v>
      </c>
      <c r="U75" s="8" t="s">
        <v>286</v>
      </c>
      <c r="V75" s="8" t="s">
        <v>286</v>
      </c>
      <c r="W75" s="8" t="s">
        <v>286</v>
      </c>
      <c r="X75" s="8" t="s">
        <v>286</v>
      </c>
      <c r="Y75" s="8" t="s">
        <v>286</v>
      </c>
      <c r="Z75" s="8" t="s">
        <v>286</v>
      </c>
      <c r="AA75" s="8" t="s">
        <v>286</v>
      </c>
      <c r="AB75" s="8" t="s">
        <v>286</v>
      </c>
      <c r="AC75" s="8" t="s">
        <v>286</v>
      </c>
      <c r="AD75" s="8" t="s">
        <v>286</v>
      </c>
      <c r="AE75" s="8" t="s">
        <v>286</v>
      </c>
      <c r="AF75" s="8" t="s">
        <v>286</v>
      </c>
      <c r="AG75" s="8" t="s">
        <v>286</v>
      </c>
      <c r="AH75" s="8" t="s">
        <v>286</v>
      </c>
      <c r="AI75" s="8" t="s">
        <v>286</v>
      </c>
      <c r="AJ75" s="8" t="s">
        <v>286</v>
      </c>
      <c r="AK75" s="8">
        <v>8.6941000000000006</v>
      </c>
      <c r="AM75" s="7"/>
    </row>
    <row r="76" spans="1:39" x14ac:dyDescent="0.25">
      <c r="A76" t="s">
        <v>53</v>
      </c>
      <c r="B76" s="8" t="s">
        <v>286</v>
      </c>
      <c r="C76" s="8" t="s">
        <v>286</v>
      </c>
      <c r="D76" s="8" t="s">
        <v>286</v>
      </c>
      <c r="E76" s="8" t="s">
        <v>286</v>
      </c>
      <c r="F76" s="8" t="s">
        <v>286</v>
      </c>
      <c r="G76" s="8" t="s">
        <v>286</v>
      </c>
      <c r="H76" s="8" t="s">
        <v>286</v>
      </c>
      <c r="I76" s="8" t="s">
        <v>286</v>
      </c>
      <c r="J76" s="8">
        <v>0.82220000000000004</v>
      </c>
      <c r="K76" s="8">
        <v>1.7745</v>
      </c>
      <c r="L76" s="8">
        <v>4.3127000000000004</v>
      </c>
      <c r="M76" s="8">
        <v>10.128399999999999</v>
      </c>
      <c r="N76" s="8">
        <v>21.962499999999999</v>
      </c>
      <c r="O76" s="8">
        <v>100.7872</v>
      </c>
      <c r="P76" s="8">
        <v>0.1221</v>
      </c>
      <c r="Q76" s="8" t="s">
        <v>286</v>
      </c>
      <c r="R76" s="8" t="s">
        <v>286</v>
      </c>
      <c r="S76" s="8" t="s">
        <v>286</v>
      </c>
      <c r="T76" s="8" t="s">
        <v>286</v>
      </c>
      <c r="U76" s="8" t="s">
        <v>286</v>
      </c>
      <c r="V76" s="8" t="s">
        <v>286</v>
      </c>
      <c r="W76" s="8" t="s">
        <v>286</v>
      </c>
      <c r="X76" s="8" t="s">
        <v>286</v>
      </c>
      <c r="Y76" s="8" t="s">
        <v>286</v>
      </c>
      <c r="Z76" s="8" t="s">
        <v>286</v>
      </c>
      <c r="AA76" s="8" t="s">
        <v>286</v>
      </c>
      <c r="AB76" s="8" t="s">
        <v>286</v>
      </c>
      <c r="AC76" s="8" t="s">
        <v>286</v>
      </c>
      <c r="AD76" s="8" t="s">
        <v>286</v>
      </c>
      <c r="AE76" s="8" t="s">
        <v>286</v>
      </c>
      <c r="AF76" s="8" t="s">
        <v>286</v>
      </c>
      <c r="AG76" s="8" t="s">
        <v>286</v>
      </c>
      <c r="AH76" s="8" t="s">
        <v>286</v>
      </c>
      <c r="AI76" s="8" t="s">
        <v>286</v>
      </c>
      <c r="AJ76" s="8" t="s">
        <v>286</v>
      </c>
      <c r="AK76" s="8">
        <v>7.9290000000000003</v>
      </c>
      <c r="AM76" s="7"/>
    </row>
    <row r="77" spans="1:39" x14ac:dyDescent="0.25">
      <c r="A77" t="s">
        <v>54</v>
      </c>
      <c r="B77" s="8" t="s">
        <v>286</v>
      </c>
      <c r="C77" s="8" t="s">
        <v>286</v>
      </c>
      <c r="D77" s="8" t="s">
        <v>286</v>
      </c>
      <c r="E77" s="8" t="s">
        <v>286</v>
      </c>
      <c r="F77" s="8" t="s">
        <v>286</v>
      </c>
      <c r="G77" s="8" t="s">
        <v>286</v>
      </c>
      <c r="H77" s="8" t="s">
        <v>286</v>
      </c>
      <c r="I77" s="8" t="s">
        <v>286</v>
      </c>
      <c r="J77" s="8">
        <v>1.4528000000000001</v>
      </c>
      <c r="K77" s="8">
        <v>2.0206</v>
      </c>
      <c r="L77" s="8">
        <v>4.1755000000000004</v>
      </c>
      <c r="M77" s="8">
        <v>10.339499999999999</v>
      </c>
      <c r="N77" s="8">
        <v>25.008099999999999</v>
      </c>
      <c r="O77" s="8">
        <v>99.998999999999995</v>
      </c>
      <c r="P77" s="8" t="s">
        <v>286</v>
      </c>
      <c r="Q77" s="8" t="s">
        <v>286</v>
      </c>
      <c r="R77" s="8" t="s">
        <v>286</v>
      </c>
      <c r="S77" s="8" t="s">
        <v>286</v>
      </c>
      <c r="T77" s="8" t="s">
        <v>286</v>
      </c>
      <c r="U77" s="8" t="s">
        <v>286</v>
      </c>
      <c r="V77" s="8" t="s">
        <v>286</v>
      </c>
      <c r="W77" s="8" t="s">
        <v>286</v>
      </c>
      <c r="X77" s="8" t="s">
        <v>286</v>
      </c>
      <c r="Y77" s="8" t="s">
        <v>286</v>
      </c>
      <c r="Z77" s="8" t="s">
        <v>286</v>
      </c>
      <c r="AA77" s="8" t="s">
        <v>286</v>
      </c>
      <c r="AB77" s="8" t="s">
        <v>286</v>
      </c>
      <c r="AC77" s="8" t="s">
        <v>286</v>
      </c>
      <c r="AD77" s="8" t="s">
        <v>286</v>
      </c>
      <c r="AE77" s="8" t="s">
        <v>286</v>
      </c>
      <c r="AF77" s="8" t="s">
        <v>286</v>
      </c>
      <c r="AG77" s="8" t="s">
        <v>286</v>
      </c>
      <c r="AH77" s="8" t="s">
        <v>286</v>
      </c>
      <c r="AI77" s="8" t="s">
        <v>286</v>
      </c>
      <c r="AJ77" s="8" t="s">
        <v>286</v>
      </c>
      <c r="AK77" s="8">
        <v>9.6523000000000003</v>
      </c>
      <c r="AM77" s="7"/>
    </row>
    <row r="78" spans="1:39" x14ac:dyDescent="0.25">
      <c r="A78" t="s">
        <v>55</v>
      </c>
      <c r="B78" s="8" t="s">
        <v>286</v>
      </c>
      <c r="C78" s="8" t="s">
        <v>286</v>
      </c>
      <c r="D78" s="8" t="s">
        <v>286</v>
      </c>
      <c r="E78" s="8" t="s">
        <v>286</v>
      </c>
      <c r="F78" s="8" t="s">
        <v>286</v>
      </c>
      <c r="G78" s="8" t="s">
        <v>286</v>
      </c>
      <c r="H78" s="8" t="s">
        <v>286</v>
      </c>
      <c r="I78" s="8" t="s">
        <v>286</v>
      </c>
      <c r="J78" s="8">
        <v>0.85129999999999995</v>
      </c>
      <c r="K78" s="8">
        <v>1.8306</v>
      </c>
      <c r="L78" s="8">
        <v>4.3640999999999996</v>
      </c>
      <c r="M78" s="8">
        <v>10.581899999999999</v>
      </c>
      <c r="N78" s="8">
        <v>22.257400000000001</v>
      </c>
      <c r="O78" s="8">
        <v>100.6641</v>
      </c>
      <c r="P78" s="8">
        <v>0.1188</v>
      </c>
      <c r="Q78" s="8">
        <v>4.7100000000000003E-2</v>
      </c>
      <c r="R78" s="8" t="s">
        <v>286</v>
      </c>
      <c r="S78" s="8" t="s">
        <v>286</v>
      </c>
      <c r="T78" s="8" t="s">
        <v>286</v>
      </c>
      <c r="U78" s="8" t="s">
        <v>286</v>
      </c>
      <c r="V78" s="8" t="s">
        <v>286</v>
      </c>
      <c r="W78" s="8" t="s">
        <v>286</v>
      </c>
      <c r="X78" s="8" t="s">
        <v>286</v>
      </c>
      <c r="Y78" s="8" t="s">
        <v>286</v>
      </c>
      <c r="Z78" s="8" t="s">
        <v>286</v>
      </c>
      <c r="AA78" s="8" t="s">
        <v>286</v>
      </c>
      <c r="AB78" s="8" t="s">
        <v>286</v>
      </c>
      <c r="AC78" s="8" t="s">
        <v>286</v>
      </c>
      <c r="AD78" s="8" t="s">
        <v>286</v>
      </c>
      <c r="AE78" s="8" t="s">
        <v>286</v>
      </c>
      <c r="AF78" s="8" t="s">
        <v>286</v>
      </c>
      <c r="AG78" s="8" t="s">
        <v>286</v>
      </c>
      <c r="AH78" s="8" t="s">
        <v>286</v>
      </c>
      <c r="AI78" s="8" t="s">
        <v>286</v>
      </c>
      <c r="AJ78" s="8" t="s">
        <v>286</v>
      </c>
      <c r="AK78" s="8">
        <v>7.8337000000000003</v>
      </c>
      <c r="AM78" s="7"/>
    </row>
    <row r="79" spans="1:39" x14ac:dyDescent="0.25">
      <c r="A79" t="s">
        <v>56</v>
      </c>
      <c r="B79" s="8" t="s">
        <v>286</v>
      </c>
      <c r="C79" s="8" t="s">
        <v>286</v>
      </c>
      <c r="D79" s="8" t="s">
        <v>286</v>
      </c>
      <c r="E79" s="8" t="s">
        <v>286</v>
      </c>
      <c r="F79" s="8" t="s">
        <v>286</v>
      </c>
      <c r="G79" s="8" t="s">
        <v>286</v>
      </c>
      <c r="H79" s="8" t="s">
        <v>286</v>
      </c>
      <c r="I79" s="8" t="s">
        <v>286</v>
      </c>
      <c r="J79" s="8">
        <v>0.84209999999999996</v>
      </c>
      <c r="K79" s="8">
        <v>1.8248</v>
      </c>
      <c r="L79" s="8">
        <v>4.4599000000000002</v>
      </c>
      <c r="M79" s="8">
        <v>10.2883</v>
      </c>
      <c r="N79" s="8">
        <v>22.5045</v>
      </c>
      <c r="O79" s="8">
        <v>100.6271</v>
      </c>
      <c r="P79" s="8" t="s">
        <v>286</v>
      </c>
      <c r="Q79" s="8" t="s">
        <v>286</v>
      </c>
      <c r="R79" s="8" t="s">
        <v>286</v>
      </c>
      <c r="S79" s="8" t="s">
        <v>286</v>
      </c>
      <c r="T79" s="8" t="s">
        <v>286</v>
      </c>
      <c r="U79" s="8" t="s">
        <v>286</v>
      </c>
      <c r="V79" s="8" t="s">
        <v>286</v>
      </c>
      <c r="W79" s="8" t="s">
        <v>286</v>
      </c>
      <c r="X79" s="8" t="s">
        <v>286</v>
      </c>
      <c r="Y79" s="8" t="s">
        <v>286</v>
      </c>
      <c r="Z79" s="8" t="s">
        <v>286</v>
      </c>
      <c r="AA79" s="8" t="s">
        <v>286</v>
      </c>
      <c r="AB79" s="8" t="s">
        <v>286</v>
      </c>
      <c r="AC79" s="8" t="s">
        <v>286</v>
      </c>
      <c r="AD79" s="8" t="s">
        <v>286</v>
      </c>
      <c r="AE79" s="8" t="s">
        <v>286</v>
      </c>
      <c r="AF79" s="8" t="s">
        <v>286</v>
      </c>
      <c r="AG79" s="8" t="s">
        <v>286</v>
      </c>
      <c r="AH79" s="8" t="s">
        <v>286</v>
      </c>
      <c r="AI79" s="8" t="s">
        <v>286</v>
      </c>
      <c r="AJ79" s="8" t="s">
        <v>286</v>
      </c>
      <c r="AK79" s="8">
        <v>7.6967999999999996</v>
      </c>
      <c r="AM79" s="7"/>
    </row>
    <row r="80" spans="1:39" x14ac:dyDescent="0.25">
      <c r="A80" t="s">
        <v>57</v>
      </c>
      <c r="B80" s="8">
        <v>3.4799999999999998E-2</v>
      </c>
      <c r="C80" s="8" t="s">
        <v>286</v>
      </c>
      <c r="D80" s="8" t="s">
        <v>286</v>
      </c>
      <c r="E80" s="8" t="s">
        <v>286</v>
      </c>
      <c r="F80" s="8" t="s">
        <v>286</v>
      </c>
      <c r="G80" s="8">
        <v>1.1599999999999999E-2</v>
      </c>
      <c r="H80" s="8" t="s">
        <v>286</v>
      </c>
      <c r="I80" s="8" t="s">
        <v>286</v>
      </c>
      <c r="J80" s="8">
        <v>0.95750000000000002</v>
      </c>
      <c r="K80" s="8">
        <v>1.9597</v>
      </c>
      <c r="L80" s="8">
        <v>4.6768000000000001</v>
      </c>
      <c r="M80" s="8">
        <v>11.3461</v>
      </c>
      <c r="N80" s="8">
        <v>23.7942</v>
      </c>
      <c r="O80" s="8">
        <v>100.1842</v>
      </c>
      <c r="P80" s="8">
        <v>0.26329999999999998</v>
      </c>
      <c r="Q80" s="8">
        <v>9.2100000000000001E-2</v>
      </c>
      <c r="R80" s="8">
        <v>4.7199999999999999E-2</v>
      </c>
      <c r="S80" s="8">
        <v>3.7100000000000001E-2</v>
      </c>
      <c r="T80" s="8">
        <v>2.8799999999999999E-2</v>
      </c>
      <c r="U80" s="8">
        <v>3.04E-2</v>
      </c>
      <c r="V80" s="8">
        <v>2.0299999999999999E-2</v>
      </c>
      <c r="W80" s="8">
        <v>2.2499999999999999E-2</v>
      </c>
      <c r="X80" s="8">
        <v>1.5800000000000002E-2</v>
      </c>
      <c r="Y80" s="8">
        <v>1.1599999999999999E-2</v>
      </c>
      <c r="Z80" s="8" t="s">
        <v>286</v>
      </c>
      <c r="AA80" s="8" t="s">
        <v>286</v>
      </c>
      <c r="AB80" s="8" t="s">
        <v>286</v>
      </c>
      <c r="AC80" s="8" t="s">
        <v>286</v>
      </c>
      <c r="AD80" s="8" t="s">
        <v>286</v>
      </c>
      <c r="AE80" s="8" t="s">
        <v>286</v>
      </c>
      <c r="AF80" s="8" t="s">
        <v>286</v>
      </c>
      <c r="AG80" s="8">
        <v>1.14E-2</v>
      </c>
      <c r="AH80" s="8" t="s">
        <v>286</v>
      </c>
      <c r="AI80" s="8" t="s">
        <v>286</v>
      </c>
      <c r="AJ80" s="8" t="s">
        <v>286</v>
      </c>
      <c r="AK80" s="8">
        <v>8.6748999999999992</v>
      </c>
      <c r="AM80" s="7"/>
    </row>
    <row r="81" spans="1:39" x14ac:dyDescent="0.25">
      <c r="A81" t="s">
        <v>260</v>
      </c>
      <c r="B81" s="8" t="s">
        <v>286</v>
      </c>
      <c r="C81" s="8" t="s">
        <v>286</v>
      </c>
      <c r="D81" s="8" t="s">
        <v>286</v>
      </c>
      <c r="E81" s="8" t="s">
        <v>286</v>
      </c>
      <c r="F81" s="8" t="s">
        <v>286</v>
      </c>
      <c r="G81" s="8" t="s">
        <v>286</v>
      </c>
      <c r="H81" s="8" t="s">
        <v>286</v>
      </c>
      <c r="I81" s="8" t="s">
        <v>286</v>
      </c>
      <c r="J81" s="8">
        <v>0.86680000000000001</v>
      </c>
      <c r="K81" s="8">
        <v>1.8584000000000001</v>
      </c>
      <c r="L81" s="8">
        <v>4.5655000000000001</v>
      </c>
      <c r="M81" s="8">
        <v>10.6046</v>
      </c>
      <c r="N81" s="8">
        <v>23.0488</v>
      </c>
      <c r="O81" s="8">
        <v>100.4532</v>
      </c>
      <c r="P81" s="8">
        <v>0.14180000000000001</v>
      </c>
      <c r="Q81" s="8" t="s">
        <v>286</v>
      </c>
      <c r="R81" s="8" t="s">
        <v>286</v>
      </c>
      <c r="S81" s="8" t="s">
        <v>286</v>
      </c>
      <c r="T81" s="8" t="s">
        <v>286</v>
      </c>
      <c r="U81" s="8" t="s">
        <v>286</v>
      </c>
      <c r="V81" s="8" t="s">
        <v>286</v>
      </c>
      <c r="W81" s="8" t="s">
        <v>286</v>
      </c>
      <c r="X81" s="8" t="s">
        <v>286</v>
      </c>
      <c r="Y81" s="8" t="s">
        <v>286</v>
      </c>
      <c r="Z81" s="8" t="s">
        <v>286</v>
      </c>
      <c r="AA81" s="8" t="s">
        <v>286</v>
      </c>
      <c r="AB81" s="8" t="s">
        <v>286</v>
      </c>
      <c r="AC81" s="8" t="s">
        <v>286</v>
      </c>
      <c r="AD81" s="8" t="s">
        <v>286</v>
      </c>
      <c r="AE81" s="8" t="s">
        <v>286</v>
      </c>
      <c r="AF81" s="8" t="s">
        <v>286</v>
      </c>
      <c r="AG81" s="8" t="s">
        <v>286</v>
      </c>
      <c r="AH81" s="8" t="s">
        <v>286</v>
      </c>
      <c r="AI81" s="8" t="s">
        <v>286</v>
      </c>
      <c r="AJ81" s="8" t="s">
        <v>286</v>
      </c>
      <c r="AK81" s="8">
        <v>7.9157999999999999</v>
      </c>
      <c r="AM81" s="7"/>
    </row>
    <row r="82" spans="1:39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S82" s="8">
        <v>20</v>
      </c>
      <c r="T82" s="8">
        <v>20</v>
      </c>
      <c r="U82" s="8">
        <v>20</v>
      </c>
      <c r="V82" s="8">
        <v>20</v>
      </c>
      <c r="W82" s="8">
        <v>20</v>
      </c>
      <c r="X82" s="8">
        <v>20</v>
      </c>
      <c r="Y82" s="8">
        <v>20</v>
      </c>
      <c r="Z82" s="8">
        <v>20</v>
      </c>
      <c r="AA82" s="8">
        <v>20</v>
      </c>
      <c r="AB82" s="8">
        <v>20</v>
      </c>
      <c r="AC82" s="8">
        <v>20</v>
      </c>
      <c r="AD82" s="8">
        <v>20</v>
      </c>
      <c r="AE82" s="8">
        <v>20</v>
      </c>
      <c r="AF82" s="8">
        <v>20</v>
      </c>
      <c r="AG82" s="8">
        <v>20</v>
      </c>
      <c r="AH82" s="8">
        <v>20</v>
      </c>
      <c r="AI82" s="8">
        <v>20</v>
      </c>
      <c r="AJ82" s="8">
        <v>20</v>
      </c>
      <c r="AK82" s="8">
        <v>20</v>
      </c>
      <c r="AM82" s="7"/>
    </row>
    <row r="83" spans="1:39" x14ac:dyDescent="0.25">
      <c r="A83" t="s">
        <v>58</v>
      </c>
      <c r="B83" s="8" t="s">
        <v>286</v>
      </c>
      <c r="C83" s="8" t="s">
        <v>286</v>
      </c>
      <c r="D83" s="8" t="s">
        <v>286</v>
      </c>
      <c r="E83" s="8" t="s">
        <v>286</v>
      </c>
      <c r="F83" s="8" t="s">
        <v>286</v>
      </c>
      <c r="G83" s="8" t="s">
        <v>286</v>
      </c>
      <c r="H83" s="8" t="s">
        <v>286</v>
      </c>
      <c r="I83" s="8" t="s">
        <v>286</v>
      </c>
      <c r="J83" s="8">
        <v>0.95989999999999998</v>
      </c>
      <c r="K83" s="8">
        <v>2.0226999999999999</v>
      </c>
      <c r="L83" s="8">
        <v>4.9069000000000003</v>
      </c>
      <c r="M83" s="8">
        <v>11.7356</v>
      </c>
      <c r="N83" s="8">
        <v>24.322099999999999</v>
      </c>
      <c r="O83" s="8">
        <v>100.0005</v>
      </c>
      <c r="P83" s="8" t="s">
        <v>286</v>
      </c>
      <c r="Q83" s="8" t="s">
        <v>286</v>
      </c>
      <c r="R83" s="8" t="s">
        <v>286</v>
      </c>
      <c r="S83" s="8" t="s">
        <v>286</v>
      </c>
      <c r="T83" s="8" t="s">
        <v>286</v>
      </c>
      <c r="U83" s="8" t="s">
        <v>286</v>
      </c>
      <c r="V83" s="8" t="s">
        <v>286</v>
      </c>
      <c r="W83" s="8" t="s">
        <v>286</v>
      </c>
      <c r="X83" s="8" t="s">
        <v>286</v>
      </c>
      <c r="Y83" s="8" t="s">
        <v>286</v>
      </c>
      <c r="Z83" s="8" t="s">
        <v>286</v>
      </c>
      <c r="AA83" s="8" t="s">
        <v>286</v>
      </c>
      <c r="AB83" s="8" t="s">
        <v>286</v>
      </c>
      <c r="AC83" s="8" t="s">
        <v>286</v>
      </c>
      <c r="AD83" s="8" t="s">
        <v>286</v>
      </c>
      <c r="AE83" s="8" t="s">
        <v>286</v>
      </c>
      <c r="AF83" s="8" t="s">
        <v>286</v>
      </c>
      <c r="AG83" s="8" t="s">
        <v>286</v>
      </c>
      <c r="AH83" s="8" t="s">
        <v>286</v>
      </c>
      <c r="AI83" s="8" t="s">
        <v>286</v>
      </c>
      <c r="AJ83" s="8" t="s">
        <v>286</v>
      </c>
      <c r="AK83" s="8">
        <v>8.9939</v>
      </c>
      <c r="AM83" s="7"/>
    </row>
    <row r="84" spans="1:39" x14ac:dyDescent="0.25">
      <c r="A84" t="s">
        <v>60</v>
      </c>
      <c r="B84" s="8">
        <v>4.5600000000000002E-2</v>
      </c>
      <c r="C84" s="8" t="s">
        <v>286</v>
      </c>
      <c r="D84" s="8" t="s">
        <v>286</v>
      </c>
      <c r="E84" s="8" t="s">
        <v>286</v>
      </c>
      <c r="F84" s="8" t="s">
        <v>286</v>
      </c>
      <c r="G84" s="8" t="s">
        <v>286</v>
      </c>
      <c r="H84" s="8" t="s">
        <v>286</v>
      </c>
      <c r="I84" s="8" t="s">
        <v>286</v>
      </c>
      <c r="J84" s="8">
        <v>0.81589999999999996</v>
      </c>
      <c r="K84" s="8">
        <v>1.7765</v>
      </c>
      <c r="L84" s="8">
        <v>4.3292000000000002</v>
      </c>
      <c r="M84" s="8">
        <v>9.8987999999999996</v>
      </c>
      <c r="N84" s="8">
        <v>22.543500000000002</v>
      </c>
      <c r="O84" s="8">
        <v>100.6641</v>
      </c>
      <c r="P84" s="8">
        <v>0.19040000000000001</v>
      </c>
      <c r="Q84" s="8">
        <v>8.3099999999999993E-2</v>
      </c>
      <c r="R84" s="8">
        <v>4.9399999999999999E-2</v>
      </c>
      <c r="S84" s="8">
        <v>3.6999999999999998E-2</v>
      </c>
      <c r="T84" s="8">
        <v>2.7E-2</v>
      </c>
      <c r="U84" s="8">
        <v>2.5499999999999998E-2</v>
      </c>
      <c r="V84" s="8" t="s">
        <v>286</v>
      </c>
      <c r="W84" s="8">
        <v>2.2499999999999999E-2</v>
      </c>
      <c r="X84" s="8" t="s">
        <v>286</v>
      </c>
      <c r="Y84" s="8" t="s">
        <v>286</v>
      </c>
      <c r="Z84" s="8" t="s">
        <v>286</v>
      </c>
      <c r="AA84" s="8" t="s">
        <v>286</v>
      </c>
      <c r="AB84" s="8" t="s">
        <v>286</v>
      </c>
      <c r="AC84" s="8" t="s">
        <v>286</v>
      </c>
      <c r="AD84" s="8" t="s">
        <v>286</v>
      </c>
      <c r="AE84" s="8" t="s">
        <v>286</v>
      </c>
      <c r="AF84" s="8" t="s">
        <v>286</v>
      </c>
      <c r="AG84" s="8" t="s">
        <v>286</v>
      </c>
      <c r="AH84" s="8" t="s">
        <v>286</v>
      </c>
      <c r="AI84" s="8" t="s">
        <v>286</v>
      </c>
      <c r="AJ84" s="8" t="s">
        <v>286</v>
      </c>
      <c r="AK84" s="8">
        <v>7.1505000000000001</v>
      </c>
      <c r="AM84" s="7"/>
    </row>
    <row r="85" spans="1:39" x14ac:dyDescent="0.25">
      <c r="A85" t="s">
        <v>59</v>
      </c>
      <c r="B85" s="8" t="s">
        <v>286</v>
      </c>
      <c r="C85" s="8" t="s">
        <v>286</v>
      </c>
      <c r="D85" s="8" t="s">
        <v>286</v>
      </c>
      <c r="E85" s="8" t="s">
        <v>286</v>
      </c>
      <c r="F85" s="8" t="s">
        <v>286</v>
      </c>
      <c r="G85" s="8" t="s">
        <v>286</v>
      </c>
      <c r="H85" s="8" t="s">
        <v>286</v>
      </c>
      <c r="I85" s="8" t="s">
        <v>286</v>
      </c>
      <c r="J85" s="8">
        <v>1.0270999999999999</v>
      </c>
      <c r="K85" s="8">
        <v>2.0863</v>
      </c>
      <c r="L85" s="8">
        <v>5.0349000000000004</v>
      </c>
      <c r="M85" s="8">
        <v>12.3767</v>
      </c>
      <c r="N85" s="8">
        <v>25.2928</v>
      </c>
      <c r="O85" s="8">
        <v>99.685400000000001</v>
      </c>
      <c r="P85" s="8">
        <v>0.27150000000000002</v>
      </c>
      <c r="Q85" s="8">
        <v>8.1799999999999998E-2</v>
      </c>
      <c r="R85" s="8">
        <v>5.1799999999999999E-2</v>
      </c>
      <c r="S85" s="8">
        <v>3.6200000000000003E-2</v>
      </c>
      <c r="T85" s="8">
        <v>3.0099999999999998E-2</v>
      </c>
      <c r="U85" s="8">
        <v>2.0799999999999999E-2</v>
      </c>
      <c r="V85" s="8">
        <v>1.55E-2</v>
      </c>
      <c r="W85" s="8">
        <v>2.29E-2</v>
      </c>
      <c r="X85" s="8">
        <v>1.5699999999999999E-2</v>
      </c>
      <c r="Y85" s="8" t="s">
        <v>286</v>
      </c>
      <c r="Z85" s="8" t="s">
        <v>286</v>
      </c>
      <c r="AA85" s="8">
        <v>1.7600000000000001E-2</v>
      </c>
      <c r="AB85" s="8" t="s">
        <v>286</v>
      </c>
      <c r="AC85" s="8" t="s">
        <v>286</v>
      </c>
      <c r="AD85" s="8">
        <v>1.15E-2</v>
      </c>
      <c r="AE85" s="8" t="s">
        <v>286</v>
      </c>
      <c r="AF85" s="8">
        <v>1.23E-2</v>
      </c>
      <c r="AG85" s="8" t="s">
        <v>286</v>
      </c>
      <c r="AH85" s="8" t="s">
        <v>286</v>
      </c>
      <c r="AI85" s="8" t="s">
        <v>286</v>
      </c>
      <c r="AJ85" s="8" t="s">
        <v>286</v>
      </c>
      <c r="AK85" s="8">
        <v>9.7253000000000007</v>
      </c>
      <c r="AM85" s="7"/>
    </row>
    <row r="86" spans="1:39" x14ac:dyDescent="0.25">
      <c r="A86" t="s">
        <v>61</v>
      </c>
      <c r="B86" s="8" t="s">
        <v>286</v>
      </c>
      <c r="C86" s="8" t="s">
        <v>286</v>
      </c>
      <c r="D86" s="8" t="s">
        <v>286</v>
      </c>
      <c r="E86" s="8" t="s">
        <v>286</v>
      </c>
      <c r="F86" s="8" t="s">
        <v>286</v>
      </c>
      <c r="G86" s="8" t="s">
        <v>286</v>
      </c>
      <c r="H86" s="8" t="s">
        <v>286</v>
      </c>
      <c r="I86" s="8" t="s">
        <v>286</v>
      </c>
      <c r="J86" s="8">
        <v>0.71030000000000004</v>
      </c>
      <c r="K86" s="8">
        <v>1.7507999999999999</v>
      </c>
      <c r="L86" s="8">
        <v>4.4535</v>
      </c>
      <c r="M86" s="8">
        <v>10.9077</v>
      </c>
      <c r="N86" s="8">
        <v>24.7651</v>
      </c>
      <c r="O86" s="8">
        <v>100.00490000000001</v>
      </c>
      <c r="P86" s="8" t="s">
        <v>286</v>
      </c>
      <c r="Q86" s="8" t="s">
        <v>286</v>
      </c>
      <c r="R86" s="8" t="s">
        <v>286</v>
      </c>
      <c r="S86" s="8" t="s">
        <v>286</v>
      </c>
      <c r="T86" s="8" t="s">
        <v>286</v>
      </c>
      <c r="U86" s="8" t="s">
        <v>286</v>
      </c>
      <c r="V86" s="8" t="s">
        <v>286</v>
      </c>
      <c r="W86" s="8" t="s">
        <v>286</v>
      </c>
      <c r="X86" s="8" t="s">
        <v>286</v>
      </c>
      <c r="Y86" s="8" t="s">
        <v>286</v>
      </c>
      <c r="Z86" s="8" t="s">
        <v>286</v>
      </c>
      <c r="AA86" s="8" t="s">
        <v>286</v>
      </c>
      <c r="AB86" s="8" t="s">
        <v>286</v>
      </c>
      <c r="AC86" s="8" t="s">
        <v>286</v>
      </c>
      <c r="AD86" s="8" t="s">
        <v>286</v>
      </c>
      <c r="AE86" s="8" t="s">
        <v>286</v>
      </c>
      <c r="AF86" s="8" t="s">
        <v>286</v>
      </c>
      <c r="AG86" s="8" t="s">
        <v>286</v>
      </c>
      <c r="AH86" s="8" t="s">
        <v>286</v>
      </c>
      <c r="AI86" s="8" t="s">
        <v>286</v>
      </c>
      <c r="AJ86" s="8" t="s">
        <v>286</v>
      </c>
      <c r="AK86" s="8">
        <v>8.9454999999999991</v>
      </c>
      <c r="AM86" s="7"/>
    </row>
    <row r="87" spans="1:39" x14ac:dyDescent="0.25">
      <c r="A87" t="s">
        <v>62</v>
      </c>
      <c r="B87" s="8" t="s">
        <v>286</v>
      </c>
      <c r="C87" s="8" t="s">
        <v>286</v>
      </c>
      <c r="D87" s="8" t="s">
        <v>286</v>
      </c>
      <c r="E87" s="8" t="s">
        <v>286</v>
      </c>
      <c r="F87" s="8" t="s">
        <v>286</v>
      </c>
      <c r="G87" s="8" t="s">
        <v>286</v>
      </c>
      <c r="H87" s="8" t="s">
        <v>286</v>
      </c>
      <c r="I87" s="8" t="s">
        <v>286</v>
      </c>
      <c r="J87" s="8">
        <v>0.80449999999999999</v>
      </c>
      <c r="K87" s="8">
        <v>1.6148</v>
      </c>
      <c r="L87" s="8">
        <v>4.0873999999999997</v>
      </c>
      <c r="M87" s="8">
        <v>10.6952</v>
      </c>
      <c r="N87" s="8">
        <v>24.9438</v>
      </c>
      <c r="O87" s="8">
        <v>99.999399999999994</v>
      </c>
      <c r="P87" s="8" t="s">
        <v>286</v>
      </c>
      <c r="Q87" s="8" t="s">
        <v>286</v>
      </c>
      <c r="R87" s="8" t="s">
        <v>286</v>
      </c>
      <c r="S87" s="8" t="s">
        <v>286</v>
      </c>
      <c r="T87" s="8" t="s">
        <v>286</v>
      </c>
      <c r="U87" s="8" t="s">
        <v>286</v>
      </c>
      <c r="V87" s="8" t="s">
        <v>286</v>
      </c>
      <c r="W87" s="8" t="s">
        <v>286</v>
      </c>
      <c r="X87" s="8" t="s">
        <v>286</v>
      </c>
      <c r="Y87" s="8" t="s">
        <v>286</v>
      </c>
      <c r="Z87" s="8" t="s">
        <v>286</v>
      </c>
      <c r="AA87" s="8" t="s">
        <v>286</v>
      </c>
      <c r="AB87" s="8" t="s">
        <v>286</v>
      </c>
      <c r="AC87" s="8" t="s">
        <v>286</v>
      </c>
      <c r="AD87" s="8" t="s">
        <v>286</v>
      </c>
      <c r="AE87" s="8" t="s">
        <v>286</v>
      </c>
      <c r="AF87" s="8" t="s">
        <v>286</v>
      </c>
      <c r="AG87" s="8" t="s">
        <v>286</v>
      </c>
      <c r="AH87" s="8" t="s">
        <v>286</v>
      </c>
      <c r="AI87" s="8" t="s">
        <v>286</v>
      </c>
      <c r="AJ87" s="8" t="s">
        <v>286</v>
      </c>
      <c r="AK87" s="8">
        <v>8.8369999999999997</v>
      </c>
      <c r="AM87" s="7"/>
    </row>
    <row r="88" spans="1:39" x14ac:dyDescent="0.25">
      <c r="A88" t="s">
        <v>63</v>
      </c>
      <c r="B88" s="8" t="s">
        <v>286</v>
      </c>
      <c r="C88" s="8" t="s">
        <v>286</v>
      </c>
      <c r="D88" s="8" t="s">
        <v>286</v>
      </c>
      <c r="E88" s="8" t="s">
        <v>286</v>
      </c>
      <c r="F88" s="8" t="s">
        <v>286</v>
      </c>
      <c r="G88" s="8" t="s">
        <v>286</v>
      </c>
      <c r="H88" s="8" t="s">
        <v>286</v>
      </c>
      <c r="I88" s="8" t="s">
        <v>286</v>
      </c>
      <c r="J88" s="8" t="s">
        <v>286</v>
      </c>
      <c r="K88" s="8">
        <v>1.9366000000000001</v>
      </c>
      <c r="L88" s="8">
        <v>3.9388999999999998</v>
      </c>
      <c r="M88" s="8">
        <v>10.9864</v>
      </c>
      <c r="N88" s="8">
        <v>24.81</v>
      </c>
      <c r="O88" s="8">
        <v>100.0035</v>
      </c>
      <c r="P88" s="8" t="s">
        <v>286</v>
      </c>
      <c r="Q88" s="8" t="s">
        <v>286</v>
      </c>
      <c r="R88" s="8" t="s">
        <v>286</v>
      </c>
      <c r="S88" s="8" t="s">
        <v>286</v>
      </c>
      <c r="T88" s="8" t="s">
        <v>286</v>
      </c>
      <c r="U88" s="8" t="s">
        <v>286</v>
      </c>
      <c r="V88" s="8" t="s">
        <v>286</v>
      </c>
      <c r="W88" s="8" t="s">
        <v>286</v>
      </c>
      <c r="X88" s="8" t="s">
        <v>286</v>
      </c>
      <c r="Y88" s="8" t="s">
        <v>286</v>
      </c>
      <c r="Z88" s="8" t="s">
        <v>286</v>
      </c>
      <c r="AA88" s="8" t="s">
        <v>286</v>
      </c>
      <c r="AB88" s="8" t="s">
        <v>286</v>
      </c>
      <c r="AC88" s="8" t="s">
        <v>286</v>
      </c>
      <c r="AD88" s="8" t="s">
        <v>286</v>
      </c>
      <c r="AE88" s="8" t="s">
        <v>286</v>
      </c>
      <c r="AF88" s="8" t="s">
        <v>286</v>
      </c>
      <c r="AG88" s="8" t="s">
        <v>286</v>
      </c>
      <c r="AH88" s="8" t="s">
        <v>286</v>
      </c>
      <c r="AI88" s="8" t="s">
        <v>286</v>
      </c>
      <c r="AJ88" s="8" t="s">
        <v>286</v>
      </c>
      <c r="AK88" s="8">
        <v>8.3097999999999992</v>
      </c>
      <c r="AM88" s="7"/>
    </row>
    <row r="89" spans="1:39" x14ac:dyDescent="0.25">
      <c r="A89" t="s">
        <v>64</v>
      </c>
      <c r="B89" s="8" t="s">
        <v>286</v>
      </c>
      <c r="C89" s="8" t="s">
        <v>286</v>
      </c>
      <c r="D89" s="8" t="s">
        <v>286</v>
      </c>
      <c r="E89" s="8" t="s">
        <v>286</v>
      </c>
      <c r="F89" s="8" t="s">
        <v>286</v>
      </c>
      <c r="G89" s="8" t="s">
        <v>286</v>
      </c>
      <c r="H89" s="8">
        <v>2.01E-2</v>
      </c>
      <c r="I89" s="8" t="s">
        <v>286</v>
      </c>
      <c r="J89" s="8">
        <v>0.92969999999999997</v>
      </c>
      <c r="K89" s="8">
        <v>1.8900999999999999</v>
      </c>
      <c r="L89" s="8">
        <v>4.6351000000000004</v>
      </c>
      <c r="M89" s="8">
        <v>11.447100000000001</v>
      </c>
      <c r="N89" s="8">
        <v>23.528199999999998</v>
      </c>
      <c r="O89" s="8">
        <v>100.2444</v>
      </c>
      <c r="P89" s="8">
        <v>0.59719999999999995</v>
      </c>
      <c r="Q89" s="8">
        <v>0.17510000000000001</v>
      </c>
      <c r="R89" s="8">
        <v>0.1024</v>
      </c>
      <c r="S89" s="8">
        <v>7.0099999999999996E-2</v>
      </c>
      <c r="T89" s="8">
        <v>4.9500000000000002E-2</v>
      </c>
      <c r="U89" s="8">
        <v>5.0500000000000003E-2</v>
      </c>
      <c r="V89" s="8">
        <v>3.3500000000000002E-2</v>
      </c>
      <c r="W89" s="8">
        <v>3.3399999999999999E-2</v>
      </c>
      <c r="X89" s="8" t="s">
        <v>286</v>
      </c>
      <c r="Y89" s="8" t="s">
        <v>286</v>
      </c>
      <c r="Z89" s="8">
        <v>2.2200000000000001E-2</v>
      </c>
      <c r="AA89" s="8" t="s">
        <v>286</v>
      </c>
      <c r="AB89" s="8" t="s">
        <v>286</v>
      </c>
      <c r="AC89" s="8">
        <v>1.67E-2</v>
      </c>
      <c r="AD89" s="8" t="s">
        <v>286</v>
      </c>
      <c r="AE89" s="8" t="s">
        <v>286</v>
      </c>
      <c r="AF89" s="8" t="s">
        <v>286</v>
      </c>
      <c r="AG89" s="8" t="s">
        <v>286</v>
      </c>
      <c r="AH89" s="8" t="s">
        <v>286</v>
      </c>
      <c r="AI89" s="8" t="s">
        <v>286</v>
      </c>
      <c r="AJ89" s="8" t="s">
        <v>286</v>
      </c>
      <c r="AK89" s="8">
        <v>8.4163999999999994</v>
      </c>
      <c r="AM89" s="7"/>
    </row>
    <row r="90" spans="1:39" x14ac:dyDescent="0.25">
      <c r="A90" t="s">
        <v>65</v>
      </c>
      <c r="B90" s="8" t="s">
        <v>286</v>
      </c>
      <c r="C90" s="8" t="s">
        <v>286</v>
      </c>
      <c r="D90" s="8" t="s">
        <v>286</v>
      </c>
      <c r="E90" s="8">
        <v>1.12E-2</v>
      </c>
      <c r="F90" s="8" t="s">
        <v>286</v>
      </c>
      <c r="G90" s="8" t="s">
        <v>286</v>
      </c>
      <c r="H90" s="8" t="s">
        <v>286</v>
      </c>
      <c r="I90" s="8" t="s">
        <v>286</v>
      </c>
      <c r="J90" s="8">
        <v>0.80959999999999999</v>
      </c>
      <c r="K90" s="8">
        <v>1.8107</v>
      </c>
      <c r="L90" s="8">
        <v>4.3569000000000004</v>
      </c>
      <c r="M90" s="8">
        <v>10.3695</v>
      </c>
      <c r="N90" s="8">
        <v>22.450399999999998</v>
      </c>
      <c r="O90" s="8">
        <v>100.6383</v>
      </c>
      <c r="P90" s="8">
        <v>0.24179999999999999</v>
      </c>
      <c r="Q90" s="8">
        <v>8.4099999999999994E-2</v>
      </c>
      <c r="R90" s="8">
        <v>5.33E-2</v>
      </c>
      <c r="S90" s="8">
        <v>4.3700000000000003E-2</v>
      </c>
      <c r="T90" s="8">
        <v>2.9399999999999999E-2</v>
      </c>
      <c r="U90" s="8" t="s">
        <v>286</v>
      </c>
      <c r="V90" s="8" t="s">
        <v>286</v>
      </c>
      <c r="W90" s="8">
        <v>1.7299999999999999E-2</v>
      </c>
      <c r="X90" s="8">
        <v>1.1299999999999999E-2</v>
      </c>
      <c r="Y90" s="8" t="s">
        <v>286</v>
      </c>
      <c r="Z90" s="8" t="s">
        <v>286</v>
      </c>
      <c r="AA90" s="8" t="s">
        <v>286</v>
      </c>
      <c r="AB90" s="8" t="s">
        <v>286</v>
      </c>
      <c r="AC90" s="8" t="s">
        <v>286</v>
      </c>
      <c r="AD90" s="8" t="s">
        <v>286</v>
      </c>
      <c r="AE90" s="8">
        <v>5.4999999999999997E-3</v>
      </c>
      <c r="AF90" s="8">
        <v>1.09E-2</v>
      </c>
      <c r="AG90" s="8" t="s">
        <v>286</v>
      </c>
      <c r="AH90" s="8" t="s">
        <v>286</v>
      </c>
      <c r="AI90" s="8" t="s">
        <v>286</v>
      </c>
      <c r="AJ90" s="8" t="s">
        <v>286</v>
      </c>
      <c r="AK90" s="8">
        <v>7.5358999999999998</v>
      </c>
      <c r="AM90" s="7"/>
    </row>
    <row r="91" spans="1:39" x14ac:dyDescent="0.25">
      <c r="A91" t="s">
        <v>66</v>
      </c>
      <c r="B91" s="8" t="s">
        <v>286</v>
      </c>
      <c r="C91" s="8" t="s">
        <v>286</v>
      </c>
      <c r="D91" s="8" t="s">
        <v>286</v>
      </c>
      <c r="E91" s="8" t="s">
        <v>286</v>
      </c>
      <c r="F91" s="8" t="s">
        <v>286</v>
      </c>
      <c r="G91" s="8" t="s">
        <v>286</v>
      </c>
      <c r="H91" s="8" t="s">
        <v>286</v>
      </c>
      <c r="I91" s="8" t="s">
        <v>286</v>
      </c>
      <c r="J91" s="8">
        <v>0.83989999999999998</v>
      </c>
      <c r="K91" s="8">
        <v>1.7105999999999999</v>
      </c>
      <c r="L91" s="8">
        <v>4.2652999999999999</v>
      </c>
      <c r="M91" s="8">
        <v>11.0177</v>
      </c>
      <c r="N91" s="8">
        <v>23.378</v>
      </c>
      <c r="O91" s="8">
        <v>100.34780000000001</v>
      </c>
      <c r="P91" s="8">
        <v>0.68669999999999998</v>
      </c>
      <c r="Q91" s="8">
        <v>0.17580000000000001</v>
      </c>
      <c r="R91" s="8">
        <v>8.9300000000000004E-2</v>
      </c>
      <c r="S91" s="8">
        <v>6.4000000000000001E-2</v>
      </c>
      <c r="T91" s="8">
        <v>4.2999999999999997E-2</v>
      </c>
      <c r="U91" s="8" t="s">
        <v>286</v>
      </c>
      <c r="V91" s="8" t="s">
        <v>286</v>
      </c>
      <c r="W91" s="8">
        <v>2.4500000000000001E-2</v>
      </c>
      <c r="X91" s="8" t="s">
        <v>286</v>
      </c>
      <c r="Y91" s="8" t="s">
        <v>286</v>
      </c>
      <c r="Z91" s="8" t="s">
        <v>286</v>
      </c>
      <c r="AA91" s="8" t="s">
        <v>286</v>
      </c>
      <c r="AB91" s="8" t="s">
        <v>286</v>
      </c>
      <c r="AC91" s="8" t="s">
        <v>286</v>
      </c>
      <c r="AD91" s="8" t="s">
        <v>286</v>
      </c>
      <c r="AE91" s="8" t="s">
        <v>286</v>
      </c>
      <c r="AF91" s="8" t="s">
        <v>286</v>
      </c>
      <c r="AG91" s="8" t="s">
        <v>286</v>
      </c>
      <c r="AH91" s="8" t="s">
        <v>286</v>
      </c>
      <c r="AI91" s="8" t="s">
        <v>286</v>
      </c>
      <c r="AJ91" s="8" t="s">
        <v>286</v>
      </c>
      <c r="AK91" s="8">
        <v>8.2964000000000002</v>
      </c>
      <c r="AM91" s="7"/>
    </row>
    <row r="92" spans="1:39" x14ac:dyDescent="0.25">
      <c r="A92" t="s">
        <v>67</v>
      </c>
      <c r="B92" s="8" t="s">
        <v>286</v>
      </c>
      <c r="C92" s="8" t="s">
        <v>286</v>
      </c>
      <c r="D92" s="8" t="s">
        <v>286</v>
      </c>
      <c r="E92" s="8" t="s">
        <v>286</v>
      </c>
      <c r="F92" s="8" t="s">
        <v>286</v>
      </c>
      <c r="G92" s="8" t="s">
        <v>286</v>
      </c>
      <c r="H92" s="8" t="s">
        <v>286</v>
      </c>
      <c r="I92" s="8" t="s">
        <v>286</v>
      </c>
      <c r="J92" s="8">
        <v>0.90969999999999995</v>
      </c>
      <c r="K92" s="8">
        <v>1.9418</v>
      </c>
      <c r="L92" s="8">
        <v>4.718</v>
      </c>
      <c r="M92" s="8">
        <v>11.590400000000001</v>
      </c>
      <c r="N92" s="8">
        <v>24.486000000000001</v>
      </c>
      <c r="O92" s="8">
        <v>99.985600000000005</v>
      </c>
      <c r="P92" s="8">
        <v>0.68740000000000001</v>
      </c>
      <c r="Q92" s="8">
        <v>0.19650000000000001</v>
      </c>
      <c r="R92" s="8">
        <v>9.6799999999999997E-2</v>
      </c>
      <c r="S92" s="8">
        <v>6.7400000000000002E-2</v>
      </c>
      <c r="T92" s="8">
        <v>5.04E-2</v>
      </c>
      <c r="U92" s="8">
        <v>4.4999999999999998E-2</v>
      </c>
      <c r="V92" s="8" t="s">
        <v>286</v>
      </c>
      <c r="W92" s="8" t="s">
        <v>286</v>
      </c>
      <c r="X92" s="8">
        <v>2.3099999999999999E-2</v>
      </c>
      <c r="Y92" s="8" t="s">
        <v>286</v>
      </c>
      <c r="Z92" s="8">
        <v>2.2100000000000002E-2</v>
      </c>
      <c r="AA92" s="8" t="s">
        <v>286</v>
      </c>
      <c r="AB92" s="8" t="s">
        <v>286</v>
      </c>
      <c r="AC92" s="8" t="s">
        <v>286</v>
      </c>
      <c r="AD92" s="8" t="s">
        <v>286</v>
      </c>
      <c r="AE92" s="8" t="s">
        <v>286</v>
      </c>
      <c r="AF92" s="8" t="s">
        <v>286</v>
      </c>
      <c r="AG92" s="8" t="s">
        <v>286</v>
      </c>
      <c r="AH92" s="8" t="s">
        <v>286</v>
      </c>
      <c r="AI92" s="8" t="s">
        <v>286</v>
      </c>
      <c r="AJ92" s="8" t="s">
        <v>286</v>
      </c>
      <c r="AK92" s="8">
        <v>8.8521999999999998</v>
      </c>
      <c r="AM92" s="7"/>
    </row>
    <row r="93" spans="1:39" x14ac:dyDescent="0.25">
      <c r="A93" s="11"/>
    </row>
  </sheetData>
  <conditionalFormatting sqref="B8:AR92">
    <cfRule type="cellIs" dxfId="9" priority="2" stopIfTrue="1" operator="equal">
      <formula>20</formula>
    </cfRule>
    <cfRule type="cellIs" dxfId="8" priority="5" operator="notEqual">
      <formula>"n.a./n.r."</formula>
    </cfRule>
  </conditionalFormatting>
  <conditionalFormatting sqref="A15:XFD15 A25:XFD25 A47:XFD47 A55:XFD55">
    <cfRule type="cellIs" dxfId="5" priority="3" stopIfTrue="1" operator="greaterThanOrEqual">
      <formula>2</formula>
    </cfRule>
  </conditionalFormatting>
  <conditionalFormatting sqref="A8:XFD14 A16:XFD24 A26:XFD46 A48:XFD54 A56:XFD92">
    <cfRule type="cellIs" dxfId="7" priority="4" stopIfTrue="1" operator="greaterThanOrEqual">
      <formula>1</formula>
    </cfRule>
  </conditionalFormatting>
  <conditionalFormatting sqref="A1:XFD1048576">
    <cfRule type="expression" dxfId="6" priority="1">
      <formula>ISTEXT(A1)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"/>
  <sheetViews>
    <sheetView workbookViewId="0">
      <selection activeCell="O9" sqref="O9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264</v>
      </c>
      <c r="P1" s="6" t="s">
        <v>267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265</v>
      </c>
      <c r="P2" t="s">
        <v>96</v>
      </c>
      <c r="Q2">
        <v>5.43</v>
      </c>
      <c r="R2">
        <v>427045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266</v>
      </c>
      <c r="P3" t="s">
        <v>97</v>
      </c>
      <c r="Q3">
        <v>6.18</v>
      </c>
      <c r="R3">
        <v>612685</v>
      </c>
    </row>
    <row r="4" spans="1:18" x14ac:dyDescent="0.25">
      <c r="A4" s="10" t="s">
        <v>307</v>
      </c>
      <c r="B4">
        <v>16</v>
      </c>
      <c r="C4">
        <v>9.4700000000000006</v>
      </c>
      <c r="D4">
        <v>747</v>
      </c>
      <c r="E4" t="s">
        <v>317</v>
      </c>
      <c r="F4" t="s">
        <v>318</v>
      </c>
      <c r="G4">
        <v>739</v>
      </c>
      <c r="H4" t="s">
        <v>319</v>
      </c>
      <c r="I4" t="s">
        <v>318</v>
      </c>
      <c r="J4">
        <v>688</v>
      </c>
      <c r="K4" t="s">
        <v>320</v>
      </c>
      <c r="L4" t="s">
        <v>318</v>
      </c>
      <c r="M4" s="14">
        <v>16177.338</v>
      </c>
      <c r="N4" s="12">
        <f>M4/R4*20</f>
        <v>0.42339963672719466</v>
      </c>
      <c r="P4" t="s">
        <v>99</v>
      </c>
      <c r="Q4">
        <v>8.92</v>
      </c>
      <c r="R4">
        <v>764164</v>
      </c>
    </row>
    <row r="5" spans="1:18" x14ac:dyDescent="0.25">
      <c r="B5">
        <v>18</v>
      </c>
      <c r="C5">
        <v>10.130000000000001</v>
      </c>
      <c r="D5">
        <v>795</v>
      </c>
      <c r="E5" t="s">
        <v>321</v>
      </c>
      <c r="F5" t="s">
        <v>318</v>
      </c>
      <c r="G5">
        <v>755</v>
      </c>
      <c r="H5" t="s">
        <v>322</v>
      </c>
      <c r="I5" t="s">
        <v>318</v>
      </c>
      <c r="J5">
        <v>731</v>
      </c>
      <c r="K5" t="s">
        <v>323</v>
      </c>
      <c r="L5" t="s">
        <v>318</v>
      </c>
      <c r="M5" s="14">
        <v>44748.336000000003</v>
      </c>
      <c r="N5" s="12">
        <f>M5/R$5*20</f>
        <v>1.1950081784327053</v>
      </c>
      <c r="P5" t="s">
        <v>101</v>
      </c>
      <c r="Q5">
        <v>10.67</v>
      </c>
      <c r="R5">
        <v>748921</v>
      </c>
    </row>
    <row r="6" spans="1:18" x14ac:dyDescent="0.25">
      <c r="B6">
        <v>19</v>
      </c>
      <c r="C6">
        <v>10.42</v>
      </c>
      <c r="D6">
        <v>853</v>
      </c>
      <c r="E6" t="s">
        <v>324</v>
      </c>
      <c r="F6" t="s">
        <v>318</v>
      </c>
      <c r="G6">
        <v>813</v>
      </c>
      <c r="H6" t="s">
        <v>325</v>
      </c>
      <c r="I6" t="s">
        <v>318</v>
      </c>
      <c r="J6">
        <v>789</v>
      </c>
      <c r="K6" t="s">
        <v>326</v>
      </c>
      <c r="L6" t="s">
        <v>318</v>
      </c>
      <c r="M6" s="14">
        <v>56735.239000000001</v>
      </c>
      <c r="N6" s="12">
        <f t="shared" ref="N6:N7" si="0">M6/R$5*20</f>
        <v>1.5151194585276684</v>
      </c>
    </row>
    <row r="7" spans="1:18" x14ac:dyDescent="0.25">
      <c r="B7">
        <v>21</v>
      </c>
      <c r="C7">
        <v>10.82</v>
      </c>
      <c r="D7">
        <v>761</v>
      </c>
      <c r="E7" t="s">
        <v>327</v>
      </c>
      <c r="F7" t="s">
        <v>318</v>
      </c>
      <c r="G7">
        <v>749</v>
      </c>
      <c r="H7" t="s">
        <v>328</v>
      </c>
      <c r="I7" t="s">
        <v>318</v>
      </c>
      <c r="J7">
        <v>729</v>
      </c>
      <c r="K7" t="s">
        <v>329</v>
      </c>
      <c r="L7" t="s">
        <v>318</v>
      </c>
      <c r="M7" s="14">
        <v>52664.89</v>
      </c>
      <c r="N7" s="12">
        <f t="shared" si="0"/>
        <v>1.4064204368685083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MRL</vt:lpstr>
      <vt:lpstr>Blank</vt:lpstr>
      <vt:lpstr>CCV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2024-01-12T21:27:04Z</dcterms:modified>
</cp:coreProperties>
</file>